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ERCIAL 2\Desktop\LINA\"/>
    </mc:Choice>
  </mc:AlternateContent>
  <bookViews>
    <workbookView xWindow="0" yWindow="0" windowWidth="28800" windowHeight="12180" activeTab="5"/>
  </bookViews>
  <sheets>
    <sheet name="CONSOLIDADO" sheetId="1" r:id="rId1"/>
    <sheet name="INSTANCIA 25.6.3" sheetId="2" r:id="rId2"/>
    <sheet name="INSTANCIA 100.25.12" sheetId="3" r:id="rId3"/>
    <sheet name="INSTANCIA 225.50.27" sheetId="4" r:id="rId4"/>
    <sheet name="INSTANCIA 400.80.48" sheetId="5" r:id="rId5"/>
    <sheet name="INSTANCIA 625.100.75" sheetId="6" r:id="rId6"/>
    <sheet name="UBICACIÓN" sheetId="7" state="hidden" r:id="rId7"/>
  </sheets>
  <calcPr calcId="162913"/>
  <extLst>
    <ext uri="GoogleSheetsCustomDataVersion2">
      <go:sheetsCustomData xmlns:go="http://customooxmlschemas.google.com/" r:id="rId11" roundtripDataChecksum="JToYbuheZJRJKa/4K1GivhNKKB0NhnzS//CQXbGIBc0="/>
    </ext>
  </extLst>
</workbook>
</file>

<file path=xl/calcChain.xml><?xml version="1.0" encoding="utf-8"?>
<calcChain xmlns="http://schemas.openxmlformats.org/spreadsheetml/2006/main">
  <c r="FY19" i="5" l="1"/>
  <c r="GA19" i="5"/>
  <c r="FB19" i="5"/>
  <c r="FA19" i="5"/>
  <c r="GP10" i="6"/>
  <c r="ES8" i="5" l="1"/>
  <c r="CV110" i="4"/>
  <c r="CV103" i="4"/>
  <c r="GH7" i="6" l="1"/>
  <c r="GG7" i="6"/>
  <c r="GF7" i="6"/>
  <c r="GE7" i="6"/>
  <c r="GD7" i="6"/>
  <c r="GC7" i="6"/>
  <c r="GB7" i="6"/>
  <c r="GA7" i="6"/>
  <c r="FZ7" i="6"/>
  <c r="FY7" i="6"/>
  <c r="FX7" i="6"/>
  <c r="FW7" i="6"/>
  <c r="FV7" i="6"/>
  <c r="FU7" i="6"/>
  <c r="FT7" i="6"/>
  <c r="FS7" i="6"/>
  <c r="FR7" i="6"/>
  <c r="FQ7" i="6"/>
  <c r="FP7" i="6"/>
  <c r="FO7" i="6"/>
  <c r="FN7" i="6"/>
  <c r="FM7" i="6"/>
  <c r="FL7" i="6"/>
  <c r="FK7" i="6"/>
  <c r="FJ7" i="6"/>
  <c r="FI7" i="6"/>
  <c r="FH7" i="6"/>
  <c r="FG7" i="6"/>
  <c r="FF7" i="6"/>
  <c r="FE7" i="6"/>
  <c r="FD7" i="6"/>
  <c r="FC7" i="6"/>
  <c r="FB7" i="6"/>
  <c r="FA7" i="6"/>
  <c r="EZ7" i="6"/>
  <c r="EY7" i="6"/>
  <c r="EX7" i="6"/>
  <c r="EW7" i="6"/>
  <c r="EV7" i="6"/>
  <c r="EU7" i="6"/>
  <c r="ET7" i="6"/>
  <c r="ES7" i="6"/>
  <c r="ER7" i="6"/>
  <c r="EQ7" i="6"/>
  <c r="EP7" i="6"/>
  <c r="EO7" i="6"/>
  <c r="EN7" i="6"/>
  <c r="EM7" i="6"/>
  <c r="EL7" i="6"/>
  <c r="EK7" i="6"/>
  <c r="EJ7" i="6"/>
  <c r="EI7" i="6"/>
  <c r="EH7" i="6"/>
  <c r="EG7" i="6"/>
  <c r="EF7" i="6"/>
  <c r="EE7" i="6"/>
  <c r="ED7" i="6"/>
  <c r="EC7" i="6"/>
  <c r="EB7" i="6"/>
  <c r="EA7" i="6"/>
  <c r="DZ7" i="6"/>
  <c r="DY7" i="6"/>
  <c r="DX7" i="6"/>
  <c r="DW7" i="6"/>
  <c r="DV7" i="6"/>
  <c r="DU7" i="6"/>
  <c r="DT7" i="6"/>
  <c r="DS7" i="6"/>
  <c r="DR7" i="6"/>
  <c r="DQ7" i="6"/>
  <c r="DP7" i="6"/>
  <c r="DO7" i="6"/>
  <c r="DN7" i="6"/>
  <c r="DM7" i="6"/>
  <c r="DL7" i="6"/>
  <c r="DK7" i="6"/>
  <c r="DJ7" i="6"/>
  <c r="DI7" i="6"/>
  <c r="DH7" i="6"/>
  <c r="DG7" i="6"/>
  <c r="DF7" i="6"/>
  <c r="DE7" i="6"/>
  <c r="DD7" i="6"/>
  <c r="DC7" i="6"/>
  <c r="DB7" i="6"/>
  <c r="DA7" i="6"/>
  <c r="CZ7" i="6"/>
  <c r="CY7" i="6"/>
  <c r="CX7" i="6"/>
  <c r="CW7" i="6"/>
  <c r="CV7" i="6"/>
  <c r="CU7" i="6"/>
  <c r="CT7" i="6"/>
  <c r="CS7" i="6"/>
  <c r="CR7" i="6"/>
  <c r="CQ7" i="6"/>
  <c r="CP7" i="6"/>
  <c r="CO7" i="6"/>
  <c r="CN7" i="6"/>
  <c r="CM7" i="6"/>
  <c r="CL7" i="6"/>
  <c r="CK7" i="6"/>
  <c r="CJ7" i="6"/>
  <c r="CI7" i="6"/>
  <c r="CH7" i="6"/>
  <c r="CG7" i="6"/>
  <c r="CF7" i="6"/>
  <c r="CE7" i="6"/>
  <c r="CD7" i="6"/>
  <c r="CC7" i="6"/>
  <c r="CB7" i="6"/>
  <c r="CA7" i="6"/>
  <c r="BZ7" i="6"/>
  <c r="BY7" i="6"/>
  <c r="BX7" i="6"/>
  <c r="BW7" i="6"/>
  <c r="BV7" i="6"/>
  <c r="BU7" i="6"/>
  <c r="BT7" i="6"/>
  <c r="BS7" i="6"/>
  <c r="BR7" i="6"/>
  <c r="BQ7" i="6"/>
  <c r="BP7" i="6"/>
  <c r="BO7" i="6"/>
  <c r="BN7" i="6"/>
  <c r="BM7" i="6"/>
  <c r="BL7" i="6"/>
  <c r="BK7" i="6"/>
  <c r="BJ7" i="6"/>
  <c r="BI7" i="6"/>
  <c r="BH7" i="6"/>
  <c r="BG7" i="6"/>
  <c r="BF7" i="6"/>
  <c r="BE7" i="6"/>
  <c r="BD7" i="6"/>
  <c r="BC7" i="6"/>
  <c r="BB7" i="6"/>
  <c r="BA7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GH6" i="6"/>
  <c r="GG6" i="6"/>
  <c r="GF6" i="6"/>
  <c r="GE6" i="6"/>
  <c r="GD6" i="6"/>
  <c r="GC6" i="6"/>
  <c r="GB6" i="6"/>
  <c r="GA6" i="6"/>
  <c r="FZ6" i="6"/>
  <c r="FY6" i="6"/>
  <c r="FX6" i="6"/>
  <c r="FW6" i="6"/>
  <c r="FV6" i="6"/>
  <c r="FU6" i="6"/>
  <c r="FT6" i="6"/>
  <c r="FS6" i="6"/>
  <c r="FR6" i="6"/>
  <c r="FQ6" i="6"/>
  <c r="FP6" i="6"/>
  <c r="FO6" i="6"/>
  <c r="FN6" i="6"/>
  <c r="FM6" i="6"/>
  <c r="FL6" i="6"/>
  <c r="FK6" i="6"/>
  <c r="FJ6" i="6"/>
  <c r="FI6" i="6"/>
  <c r="FH6" i="6"/>
  <c r="FG6" i="6"/>
  <c r="FF6" i="6"/>
  <c r="FE6" i="6"/>
  <c r="FD6" i="6"/>
  <c r="FC6" i="6"/>
  <c r="FB6" i="6"/>
  <c r="FA6" i="6"/>
  <c r="EZ6" i="6"/>
  <c r="EY6" i="6"/>
  <c r="EX6" i="6"/>
  <c r="EW6" i="6"/>
  <c r="EV6" i="6"/>
  <c r="EU6" i="6"/>
  <c r="ET6" i="6"/>
  <c r="ES6" i="6"/>
  <c r="ER6" i="6"/>
  <c r="EQ6" i="6"/>
  <c r="EP6" i="6"/>
  <c r="EO6" i="6"/>
  <c r="EN6" i="6"/>
  <c r="EM6" i="6"/>
  <c r="EL6" i="6"/>
  <c r="EK6" i="6"/>
  <c r="EJ6" i="6"/>
  <c r="EI6" i="6"/>
  <c r="EH6" i="6"/>
  <c r="EG6" i="6"/>
  <c r="EF6" i="6"/>
  <c r="EE6" i="6"/>
  <c r="ED6" i="6"/>
  <c r="EC6" i="6"/>
  <c r="EB6" i="6"/>
  <c r="EA6" i="6"/>
  <c r="DZ6" i="6"/>
  <c r="DY6" i="6"/>
  <c r="DX6" i="6"/>
  <c r="DW6" i="6"/>
  <c r="DV6" i="6"/>
  <c r="DU6" i="6"/>
  <c r="DT6" i="6"/>
  <c r="DS6" i="6"/>
  <c r="DR6" i="6"/>
  <c r="DQ6" i="6"/>
  <c r="DP6" i="6"/>
  <c r="DO6" i="6"/>
  <c r="DN6" i="6"/>
  <c r="DM6" i="6"/>
  <c r="DL6" i="6"/>
  <c r="DK6" i="6"/>
  <c r="DJ6" i="6"/>
  <c r="DI6" i="6"/>
  <c r="DH6" i="6"/>
  <c r="DG6" i="6"/>
  <c r="DF6" i="6"/>
  <c r="DE6" i="6"/>
  <c r="DD6" i="6"/>
  <c r="DC6" i="6"/>
  <c r="DB6" i="6"/>
  <c r="DA6" i="6"/>
  <c r="CZ6" i="6"/>
  <c r="CY6" i="6"/>
  <c r="CX6" i="6"/>
  <c r="CW6" i="6"/>
  <c r="CV6" i="6"/>
  <c r="CU6" i="6"/>
  <c r="CT6" i="6"/>
  <c r="CS6" i="6"/>
  <c r="CR6" i="6"/>
  <c r="CQ6" i="6"/>
  <c r="CP6" i="6"/>
  <c r="CO6" i="6"/>
  <c r="CN6" i="6"/>
  <c r="CM6" i="6"/>
  <c r="CL6" i="6"/>
  <c r="CK6" i="6"/>
  <c r="CJ6" i="6"/>
  <c r="CI6" i="6"/>
  <c r="CH6" i="6"/>
  <c r="CG6" i="6"/>
  <c r="CF6" i="6"/>
  <c r="CE6" i="6"/>
  <c r="CD6" i="6"/>
  <c r="CC6" i="6"/>
  <c r="CB6" i="6"/>
  <c r="CA6" i="6"/>
  <c r="BZ6" i="6"/>
  <c r="BY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K6" i="6"/>
  <c r="BJ6" i="6"/>
  <c r="BI6" i="6"/>
  <c r="BH6" i="6"/>
  <c r="BG6" i="6"/>
  <c r="BF6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B6" i="6"/>
  <c r="EV168" i="5"/>
  <c r="ES168" i="5"/>
  <c r="EV167" i="5"/>
  <c r="ES167" i="5"/>
  <c r="EV166" i="5"/>
  <c r="ES166" i="5"/>
  <c r="EV165" i="5"/>
  <c r="ES165" i="5"/>
  <c r="EV164" i="5"/>
  <c r="ES164" i="5"/>
  <c r="EV163" i="5"/>
  <c r="ES163" i="5"/>
  <c r="EV162" i="5"/>
  <c r="ES162" i="5"/>
  <c r="EV161" i="5"/>
  <c r="ES161" i="5"/>
  <c r="EV160" i="5"/>
  <c r="ES160" i="5"/>
  <c r="EV159" i="5"/>
  <c r="ES159" i="5"/>
  <c r="EV158" i="5"/>
  <c r="ES158" i="5"/>
  <c r="EV157" i="5"/>
  <c r="ES157" i="5"/>
  <c r="EV156" i="5"/>
  <c r="ES156" i="5"/>
  <c r="EV155" i="5"/>
  <c r="ES155" i="5"/>
  <c r="EV154" i="5"/>
  <c r="ES154" i="5"/>
  <c r="EV153" i="5"/>
  <c r="ES153" i="5"/>
  <c r="EV152" i="5"/>
  <c r="ES152" i="5"/>
  <c r="EV151" i="5"/>
  <c r="ES151" i="5"/>
  <c r="EV150" i="5"/>
  <c r="ES150" i="5"/>
  <c r="EV149" i="5"/>
  <c r="ES149" i="5"/>
  <c r="EV148" i="5"/>
  <c r="ES148" i="5"/>
  <c r="EV147" i="5"/>
  <c r="ES147" i="5"/>
  <c r="EV146" i="5"/>
  <c r="ES146" i="5"/>
  <c r="EV145" i="5"/>
  <c r="ES145" i="5"/>
  <c r="EN5" i="5"/>
  <c r="EM5" i="5"/>
  <c r="EL5" i="5"/>
  <c r="EK5" i="5"/>
  <c r="EJ5" i="5"/>
  <c r="EI5" i="5"/>
  <c r="EH5" i="5"/>
  <c r="EG5" i="5"/>
  <c r="EF5" i="5"/>
  <c r="EE5" i="5"/>
  <c r="ED5" i="5"/>
  <c r="EC5" i="5"/>
  <c r="EB5" i="5"/>
  <c r="EA5" i="5"/>
  <c r="DZ5" i="5"/>
  <c r="DY5" i="5"/>
  <c r="DX5" i="5"/>
  <c r="DW5" i="5"/>
  <c r="DV5" i="5"/>
  <c r="DU5" i="5"/>
  <c r="DT5" i="5"/>
  <c r="DS5" i="5"/>
  <c r="DR5" i="5"/>
  <c r="DQ5" i="5"/>
  <c r="DP5" i="5"/>
  <c r="DO5" i="5"/>
  <c r="DN5" i="5"/>
  <c r="DM5" i="5"/>
  <c r="DL5" i="5"/>
  <c r="DK5" i="5"/>
  <c r="DJ5" i="5"/>
  <c r="DI5" i="5"/>
  <c r="DH5" i="5"/>
  <c r="DG5" i="5"/>
  <c r="DF5" i="5"/>
  <c r="DE5" i="5"/>
  <c r="DD5" i="5"/>
  <c r="DC5" i="5"/>
  <c r="DB5" i="5"/>
  <c r="DA5" i="5"/>
  <c r="CZ5" i="5"/>
  <c r="CY5" i="5"/>
  <c r="CX5" i="5"/>
  <c r="CW5" i="5"/>
  <c r="CV5" i="5"/>
  <c r="CU5" i="5"/>
  <c r="CT5" i="5"/>
  <c r="CS5" i="5"/>
  <c r="CR5" i="5"/>
  <c r="CQ5" i="5"/>
  <c r="CP5" i="5"/>
  <c r="CO5" i="5"/>
  <c r="CN5" i="5"/>
  <c r="CM5" i="5"/>
  <c r="CL5" i="5"/>
  <c r="CK5" i="5"/>
  <c r="CJ5" i="5"/>
  <c r="CI5" i="5"/>
  <c r="CH5" i="5"/>
  <c r="CG5" i="5"/>
  <c r="CF5" i="5"/>
  <c r="CE5" i="5"/>
  <c r="CD5" i="5"/>
  <c r="CC5" i="5"/>
  <c r="CB5" i="5"/>
  <c r="CA5" i="5"/>
  <c r="BZ5" i="5"/>
  <c r="BY5" i="5"/>
  <c r="BX5" i="5"/>
  <c r="BW5" i="5"/>
  <c r="BV5" i="5"/>
  <c r="BU5" i="5"/>
  <c r="BT5" i="5"/>
  <c r="BS5" i="5"/>
  <c r="BR5" i="5"/>
  <c r="BQ5" i="5"/>
  <c r="BP5" i="5"/>
  <c r="BO5" i="5"/>
  <c r="BN5" i="5"/>
  <c r="BM5" i="5"/>
  <c r="BL5" i="5"/>
  <c r="BK5" i="5"/>
  <c r="BJ5" i="5"/>
  <c r="BI5" i="5"/>
  <c r="BH5" i="5"/>
  <c r="BG5" i="5"/>
  <c r="BF5" i="5"/>
  <c r="BE5" i="5"/>
  <c r="BD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EN4" i="5"/>
  <c r="EM4" i="5"/>
  <c r="EL4" i="5"/>
  <c r="EK4" i="5"/>
  <c r="EJ4" i="5"/>
  <c r="EI4" i="5"/>
  <c r="EH4" i="5"/>
  <c r="EH11" i="5" s="1"/>
  <c r="EG4" i="5"/>
  <c r="EF4" i="5"/>
  <c r="EE4" i="5"/>
  <c r="ED4" i="5"/>
  <c r="EC4" i="5"/>
  <c r="EB4" i="5"/>
  <c r="EA4" i="5"/>
  <c r="DZ4" i="5"/>
  <c r="DZ68" i="5" s="1"/>
  <c r="DY4" i="5"/>
  <c r="DY47" i="5" s="1"/>
  <c r="DX4" i="5"/>
  <c r="DW4" i="5"/>
  <c r="DV4" i="5"/>
  <c r="DU4" i="5"/>
  <c r="DT4" i="5"/>
  <c r="DS4" i="5"/>
  <c r="DR4" i="5"/>
  <c r="DR10" i="5" s="1"/>
  <c r="DQ4" i="5"/>
  <c r="DP4" i="5"/>
  <c r="DO4" i="5"/>
  <c r="DN4" i="5"/>
  <c r="DM4" i="5"/>
  <c r="DL4" i="5"/>
  <c r="DL22" i="5" s="1"/>
  <c r="DK4" i="5"/>
  <c r="DJ4" i="5"/>
  <c r="DJ63" i="5" s="1"/>
  <c r="DI4" i="5"/>
  <c r="DH4" i="5"/>
  <c r="DG4" i="5"/>
  <c r="DF4" i="5"/>
  <c r="DE4" i="5"/>
  <c r="DD4" i="5"/>
  <c r="DC4" i="5"/>
  <c r="DB4" i="5"/>
  <c r="DB68" i="5" s="1"/>
  <c r="DA4" i="5"/>
  <c r="DA52" i="5" s="1"/>
  <c r="CZ4" i="5"/>
  <c r="CY4" i="5"/>
  <c r="CX4" i="5"/>
  <c r="CW4" i="5"/>
  <c r="CV4" i="5"/>
  <c r="CU4" i="5"/>
  <c r="CT4" i="5"/>
  <c r="CS4" i="5"/>
  <c r="CR4" i="5"/>
  <c r="CQ4" i="5"/>
  <c r="CP4" i="5"/>
  <c r="CO4" i="5"/>
  <c r="CN4" i="5"/>
  <c r="CN46" i="5" s="1"/>
  <c r="CM4" i="5"/>
  <c r="CL4" i="5"/>
  <c r="CK4" i="5"/>
  <c r="CJ4" i="5"/>
  <c r="CI4" i="5"/>
  <c r="CH4" i="5"/>
  <c r="CG4" i="5"/>
  <c r="CF4" i="5"/>
  <c r="CE4" i="5"/>
  <c r="DT77" i="5" s="1"/>
  <c r="CD4" i="5"/>
  <c r="CC4" i="5"/>
  <c r="CC36" i="5" s="1"/>
  <c r="CB4" i="5"/>
  <c r="CA4" i="5"/>
  <c r="BZ4" i="5"/>
  <c r="BY4" i="5"/>
  <c r="BX4" i="5"/>
  <c r="BW4" i="5"/>
  <c r="BV4" i="5"/>
  <c r="BV20" i="5" s="1"/>
  <c r="BU4" i="5"/>
  <c r="BU24" i="5" s="1"/>
  <c r="BT4" i="5"/>
  <c r="BS4" i="5"/>
  <c r="BR4" i="5"/>
  <c r="BQ4" i="5"/>
  <c r="BP4" i="5"/>
  <c r="BO4" i="5"/>
  <c r="BN4" i="5"/>
  <c r="BM4" i="5"/>
  <c r="BL4" i="5"/>
  <c r="BK4" i="5"/>
  <c r="BJ4" i="5"/>
  <c r="BI4" i="5"/>
  <c r="BH4" i="5"/>
  <c r="BG4" i="5"/>
  <c r="BF4" i="5"/>
  <c r="BE4" i="5"/>
  <c r="BE20" i="5" s="1"/>
  <c r="BD4" i="5"/>
  <c r="BC4" i="5"/>
  <c r="BB4" i="5"/>
  <c r="BA4" i="5"/>
  <c r="BA32" i="5" s="1"/>
  <c r="AZ4" i="5"/>
  <c r="AY4" i="5"/>
  <c r="AX4" i="5"/>
  <c r="BA44" i="5" s="1"/>
  <c r="AW4" i="5"/>
  <c r="AW36" i="5" s="1"/>
  <c r="AV4" i="5"/>
  <c r="AU4" i="5"/>
  <c r="AT4" i="5"/>
  <c r="AS4" i="5"/>
  <c r="AR4" i="5"/>
  <c r="AQ4" i="5"/>
  <c r="AP4" i="5"/>
  <c r="AO4" i="5"/>
  <c r="AO27" i="5" s="1"/>
  <c r="AN4" i="5"/>
  <c r="AM4" i="5"/>
  <c r="AL4" i="5"/>
  <c r="AK4" i="5"/>
  <c r="AJ4" i="5"/>
  <c r="AI4" i="5"/>
  <c r="AI23" i="5" s="1"/>
  <c r="AH4" i="5"/>
  <c r="AH10" i="5" s="1"/>
  <c r="AG4" i="5"/>
  <c r="AF4" i="5"/>
  <c r="AE4" i="5"/>
  <c r="AD4" i="5"/>
  <c r="AC4" i="5"/>
  <c r="AB4" i="5"/>
  <c r="AA4" i="5"/>
  <c r="BH21" i="5" s="1"/>
  <c r="Z4" i="5"/>
  <c r="BA20" i="5" s="1"/>
  <c r="Y4" i="5"/>
  <c r="X4" i="5"/>
  <c r="W4" i="5"/>
  <c r="V4" i="5"/>
  <c r="U4" i="5"/>
  <c r="CO15" i="5" s="1"/>
  <c r="T4" i="5"/>
  <c r="S4" i="5"/>
  <c r="DT13" i="5" s="1"/>
  <c r="R4" i="5"/>
  <c r="DE12" i="5" s="1"/>
  <c r="Q4" i="5"/>
  <c r="P4" i="5"/>
  <c r="B4" i="5"/>
  <c r="CV117" i="4"/>
  <c r="CS117" i="4"/>
  <c r="CV116" i="4"/>
  <c r="CS116" i="4"/>
  <c r="CV115" i="4"/>
  <c r="CS115" i="4"/>
  <c r="CV114" i="4"/>
  <c r="CS114" i="4"/>
  <c r="CV113" i="4"/>
  <c r="CS113" i="4"/>
  <c r="CV112" i="4"/>
  <c r="CS112" i="4"/>
  <c r="CV111" i="4"/>
  <c r="CS111" i="4"/>
  <c r="CS110" i="4"/>
  <c r="CV109" i="4"/>
  <c r="CS109" i="4"/>
  <c r="CV108" i="4"/>
  <c r="CS108" i="4"/>
  <c r="CV107" i="4"/>
  <c r="CS107" i="4"/>
  <c r="CV106" i="4"/>
  <c r="CS106" i="4"/>
  <c r="CV105" i="4"/>
  <c r="CS105" i="4"/>
  <c r="CV104" i="4"/>
  <c r="CS104" i="4"/>
  <c r="CS103" i="4"/>
  <c r="CV102" i="4"/>
  <c r="CS102" i="4"/>
  <c r="CV101" i="4"/>
  <c r="CS101" i="4"/>
  <c r="CN7" i="4"/>
  <c r="CM7" i="4"/>
  <c r="CL7" i="4"/>
  <c r="CK7" i="4"/>
  <c r="CJ7" i="4"/>
  <c r="CI7" i="4"/>
  <c r="CH7" i="4"/>
  <c r="CG7" i="4"/>
  <c r="CF7" i="4"/>
  <c r="CE7" i="4"/>
  <c r="CD7" i="4"/>
  <c r="CC7" i="4"/>
  <c r="CB7" i="4"/>
  <c r="CA7" i="4"/>
  <c r="BZ7" i="4"/>
  <c r="BY7" i="4"/>
  <c r="BX7" i="4"/>
  <c r="BW7" i="4"/>
  <c r="BV7" i="4"/>
  <c r="BU7" i="4"/>
  <c r="BT7" i="4"/>
  <c r="BS7" i="4"/>
  <c r="BR7" i="4"/>
  <c r="BQ7" i="4"/>
  <c r="BP7" i="4"/>
  <c r="BO7" i="4"/>
  <c r="BN7" i="4"/>
  <c r="BM7" i="4"/>
  <c r="BL7" i="4"/>
  <c r="BK7" i="4"/>
  <c r="BJ7" i="4"/>
  <c r="BI7" i="4"/>
  <c r="BH7" i="4"/>
  <c r="BG7" i="4"/>
  <c r="BF7" i="4"/>
  <c r="BE7" i="4"/>
  <c r="BD7" i="4"/>
  <c r="BC7" i="4"/>
  <c r="BB7" i="4"/>
  <c r="BA7" i="4"/>
  <c r="AZ7" i="4"/>
  <c r="AY7" i="4"/>
  <c r="AX7" i="4"/>
  <c r="AW7" i="4"/>
  <c r="AV7" i="4"/>
  <c r="AU7" i="4"/>
  <c r="AT7" i="4"/>
  <c r="AS7" i="4"/>
  <c r="AR7" i="4"/>
  <c r="AQ7" i="4"/>
  <c r="AP7" i="4"/>
  <c r="AO7" i="4"/>
  <c r="AN7" i="4"/>
  <c r="AM7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CN6" i="4"/>
  <c r="CM6" i="4"/>
  <c r="CL6" i="4"/>
  <c r="CK6" i="4"/>
  <c r="CJ6" i="4"/>
  <c r="CI6" i="4"/>
  <c r="CH6" i="4"/>
  <c r="CG6" i="4"/>
  <c r="CF6" i="4"/>
  <c r="CE6" i="4"/>
  <c r="CD6" i="4"/>
  <c r="CC6" i="4"/>
  <c r="CB6" i="4"/>
  <c r="CA6" i="4"/>
  <c r="BZ6" i="4"/>
  <c r="BY6" i="4"/>
  <c r="BX6" i="4"/>
  <c r="BW6" i="4"/>
  <c r="BV6" i="4"/>
  <c r="BU6" i="4"/>
  <c r="BT6" i="4"/>
  <c r="BS6" i="4"/>
  <c r="BR6" i="4"/>
  <c r="BQ6" i="4"/>
  <c r="BP6" i="4"/>
  <c r="BO6" i="4"/>
  <c r="BN6" i="4"/>
  <c r="BM6" i="4"/>
  <c r="BL6" i="4"/>
  <c r="BK6" i="4"/>
  <c r="BJ6" i="4"/>
  <c r="BI6" i="4"/>
  <c r="BH6" i="4"/>
  <c r="BG6" i="4"/>
  <c r="BF6" i="4"/>
  <c r="BE6" i="4"/>
  <c r="BD6" i="4"/>
  <c r="BC6" i="4"/>
  <c r="BB6" i="4"/>
  <c r="BA6" i="4"/>
  <c r="AZ6" i="4"/>
  <c r="AY6" i="4"/>
  <c r="AX6" i="4"/>
  <c r="AW6" i="4"/>
  <c r="AV6" i="4"/>
  <c r="AU6" i="4"/>
  <c r="AT6" i="4"/>
  <c r="AS6" i="4"/>
  <c r="AR6" i="4"/>
  <c r="AQ6" i="4"/>
  <c r="AP6" i="4"/>
  <c r="AO6" i="4"/>
  <c r="AN6" i="4"/>
  <c r="AM6" i="4"/>
  <c r="AL6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V6" i="4"/>
  <c r="U6" i="4"/>
  <c r="T6" i="4"/>
  <c r="S6" i="4"/>
  <c r="R6" i="4"/>
  <c r="Q6" i="4"/>
  <c r="P6" i="4"/>
  <c r="O6" i="4"/>
  <c r="B6" i="4"/>
  <c r="B5" i="4"/>
  <c r="BJ64" i="3"/>
  <c r="BG64" i="3"/>
  <c r="BJ63" i="3"/>
  <c r="BG63" i="3"/>
  <c r="BJ62" i="3"/>
  <c r="BG62" i="3"/>
  <c r="BJ61" i="3"/>
  <c r="BG61" i="3"/>
  <c r="BJ60" i="3"/>
  <c r="BG60" i="3"/>
  <c r="BJ59" i="3"/>
  <c r="BG59" i="3"/>
  <c r="BJ58" i="3"/>
  <c r="BG58" i="3"/>
  <c r="BJ57" i="3"/>
  <c r="BG57" i="3"/>
  <c r="BB6" i="3"/>
  <c r="BA6" i="3"/>
  <c r="AZ6" i="3"/>
  <c r="AY6" i="3"/>
  <c r="AX6" i="3"/>
  <c r="AW6" i="3"/>
  <c r="AV6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V6" i="3"/>
  <c r="U6" i="3"/>
  <c r="T6" i="3"/>
  <c r="S6" i="3"/>
  <c r="R6" i="3"/>
  <c r="Q6" i="3"/>
  <c r="B6" i="3"/>
  <c r="BB5" i="3"/>
  <c r="BA5" i="3"/>
  <c r="AZ5" i="3"/>
  <c r="AY5" i="3"/>
  <c r="AX5" i="3"/>
  <c r="AW5" i="3"/>
  <c r="AV5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Q5" i="3"/>
  <c r="B5" i="3"/>
  <c r="B4" i="3"/>
  <c r="AF28" i="2"/>
  <c r="AC28" i="2"/>
  <c r="AF27" i="2"/>
  <c r="AC27" i="2"/>
  <c r="X6" i="2"/>
  <c r="W6" i="2"/>
  <c r="V6" i="2"/>
  <c r="U6" i="2"/>
  <c r="T6" i="2"/>
  <c r="S6" i="2"/>
  <c r="R6" i="2"/>
  <c r="Q6" i="2"/>
  <c r="P6" i="2"/>
  <c r="O6" i="2"/>
  <c r="B5" i="2"/>
  <c r="X5" i="2"/>
  <c r="W5" i="2"/>
  <c r="V5" i="2"/>
  <c r="U5" i="2"/>
  <c r="T5" i="2"/>
  <c r="S5" i="2"/>
  <c r="R5" i="2"/>
  <c r="Q5" i="2"/>
  <c r="P5" i="2"/>
  <c r="O5" i="2"/>
  <c r="V25" i="2" s="1"/>
  <c r="B4" i="2"/>
  <c r="C18" i="1"/>
  <c r="B18" i="1"/>
  <c r="F14" i="1"/>
  <c r="B7" i="6" s="1"/>
  <c r="E14" i="1"/>
  <c r="B5" i="5" s="1"/>
  <c r="D14" i="1"/>
  <c r="B7" i="4" s="1"/>
  <c r="F10" i="1"/>
  <c r="B5" i="6" s="1"/>
  <c r="E10" i="1"/>
  <c r="B3" i="5" s="1"/>
  <c r="D10" i="1"/>
  <c r="D16" i="1" s="1"/>
  <c r="B8" i="4" s="1"/>
  <c r="C10" i="1"/>
  <c r="C16" i="1" s="1"/>
  <c r="B7" i="3" s="1"/>
  <c r="B10" i="1"/>
  <c r="B3" i="2" s="1"/>
  <c r="BJ13" i="6" l="1"/>
  <c r="AQ31" i="6"/>
  <c r="DL23" i="5"/>
  <c r="CN63" i="5"/>
  <c r="BY55" i="5"/>
  <c r="DE60" i="5"/>
  <c r="DM30" i="5"/>
  <c r="CS11" i="5"/>
  <c r="CF16" i="5"/>
  <c r="CX23" i="5"/>
  <c r="DV62" i="5"/>
  <c r="Y11" i="5"/>
  <c r="BS48" i="5"/>
  <c r="DG11" i="5"/>
  <c r="DW15" i="5"/>
  <c r="EE11" i="5"/>
  <c r="AG11" i="5"/>
  <c r="AP27" i="5"/>
  <c r="DY10" i="5"/>
  <c r="AM18" i="5"/>
  <c r="BF26" i="5"/>
  <c r="CS42" i="5"/>
  <c r="BD16" i="5"/>
  <c r="BL54" i="5"/>
  <c r="BT16" i="5"/>
  <c r="CB57" i="5"/>
  <c r="CJ41" i="5"/>
  <c r="CR54" i="5"/>
  <c r="CZ35" i="5"/>
  <c r="DH19" i="5"/>
  <c r="DP52" i="5"/>
  <c r="EN57" i="5"/>
  <c r="DR17" i="5"/>
  <c r="CY48" i="5"/>
  <c r="EM57" i="5"/>
  <c r="Y18" i="5"/>
  <c r="BF11" i="5"/>
  <c r="CL59" i="5"/>
  <c r="DZ20" i="5"/>
  <c r="DI46" i="5"/>
  <c r="CL26" i="5"/>
  <c r="DH73" i="5"/>
  <c r="AP10" i="5"/>
  <c r="AP19" i="5"/>
  <c r="FE19" i="5" s="1" a="1"/>
  <c r="FE19" i="5" s="1"/>
  <c r="CJ43" i="5"/>
  <c r="T12" i="5"/>
  <c r="BH46" i="5"/>
  <c r="BP11" i="5"/>
  <c r="DT46" i="5"/>
  <c r="EB24" i="5"/>
  <c r="BD10" i="5"/>
  <c r="BA19" i="5"/>
  <c r="EE22" i="5"/>
  <c r="BD40" i="5"/>
  <c r="DZ43" i="5"/>
  <c r="DY89" i="5"/>
  <c r="BT26" i="5"/>
  <c r="BD43" i="5"/>
  <c r="BV66" i="5"/>
  <c r="EH65" i="5"/>
  <c r="BE27" i="5"/>
  <c r="DA70" i="5"/>
  <c r="CL20" i="5"/>
  <c r="DF52" i="5"/>
  <c r="BW59" i="5"/>
  <c r="DY12" i="5"/>
  <c r="AK19" i="5"/>
  <c r="CG44" i="5"/>
  <c r="DE55" i="5"/>
  <c r="EK55" i="5"/>
  <c r="BU10" i="5"/>
  <c r="BT19" i="5"/>
  <c r="AW28" i="5"/>
  <c r="CJ40" i="5"/>
  <c r="EH44" i="5"/>
  <c r="EN89" i="5"/>
  <c r="W11" i="5"/>
  <c r="DB27" i="5"/>
  <c r="BE43" i="5"/>
  <c r="AY19" i="5"/>
  <c r="EG61" i="5"/>
  <c r="BT60" i="5"/>
  <c r="DA24" i="5"/>
  <c r="AL25" i="5"/>
  <c r="AT28" i="5"/>
  <c r="BR17" i="5"/>
  <c r="BZ52" i="5"/>
  <c r="CH50" i="5"/>
  <c r="DF49" i="5"/>
  <c r="ED116" i="5"/>
  <c r="EL127" i="5"/>
  <c r="CC10" i="5"/>
  <c r="EB11" i="5"/>
  <c r="CG30" i="5"/>
  <c r="AX41" i="5"/>
  <c r="DB92" i="5"/>
  <c r="CJ20" i="5"/>
  <c r="AW12" i="5"/>
  <c r="AP20" i="5"/>
  <c r="CD42" i="5"/>
  <c r="DF12" i="5"/>
  <c r="CL58" i="5"/>
  <c r="DJ37" i="5"/>
  <c r="EH53" i="5"/>
  <c r="BE11" i="5"/>
  <c r="CD36" i="5"/>
  <c r="DZ82" i="5"/>
  <c r="DJ41" i="5"/>
  <c r="BC17" i="5"/>
  <c r="BK52" i="5"/>
  <c r="CQ51" i="5"/>
  <c r="DI24" i="5"/>
  <c r="DX32" i="5"/>
  <c r="BB18" i="5"/>
  <c r="CZ64" i="5"/>
  <c r="ED74" i="5"/>
  <c r="CL17" i="5"/>
  <c r="CQ24" i="5"/>
  <c r="CL68" i="5"/>
  <c r="BI14" i="5"/>
  <c r="BV31" i="5"/>
  <c r="CV17" i="5"/>
  <c r="W15" i="5"/>
  <c r="DI25" i="5"/>
  <c r="AE24" i="5"/>
  <c r="AE11" i="5"/>
  <c r="BS42" i="5"/>
  <c r="BS24" i="5"/>
  <c r="BS20" i="5"/>
  <c r="BS36" i="5"/>
  <c r="BS18" i="5"/>
  <c r="CI73" i="5"/>
  <c r="CI41" i="5"/>
  <c r="CI19" i="5"/>
  <c r="CI33" i="5"/>
  <c r="CY16" i="5"/>
  <c r="CY20" i="5"/>
  <c r="DG34" i="5"/>
  <c r="DG57" i="5"/>
  <c r="DG76" i="5"/>
  <c r="DG52" i="5"/>
  <c r="DG24" i="5"/>
  <c r="DO36" i="5"/>
  <c r="DO42" i="5"/>
  <c r="DO41" i="5"/>
  <c r="DW95" i="5"/>
  <c r="DW18" i="5"/>
  <c r="DW17" i="5"/>
  <c r="DW90" i="5"/>
  <c r="DW51" i="5"/>
  <c r="EE18" i="5"/>
  <c r="EE24" i="5"/>
  <c r="EE48" i="5"/>
  <c r="EM122" i="5"/>
  <c r="EM52" i="5"/>
  <c r="EM34" i="5"/>
  <c r="EM17" i="5"/>
  <c r="EM84" i="5"/>
  <c r="EM66" i="5"/>
  <c r="AJ17" i="5"/>
  <c r="DW19" i="5"/>
  <c r="X16" i="5"/>
  <c r="DZ26" i="5"/>
  <c r="AF10" i="5"/>
  <c r="AF22" i="5"/>
  <c r="AN19" i="5"/>
  <c r="AN16" i="5"/>
  <c r="AV10" i="5"/>
  <c r="EJ50" i="5"/>
  <c r="BD42" i="5"/>
  <c r="BD41" i="5"/>
  <c r="BD38" i="5"/>
  <c r="BD20" i="5"/>
  <c r="BL56" i="5"/>
  <c r="BL32" i="5"/>
  <c r="BT42" i="5"/>
  <c r="BT36" i="5"/>
  <c r="BT10" i="5"/>
  <c r="BT22" i="5"/>
  <c r="CJ52" i="5"/>
  <c r="CJ75" i="5"/>
  <c r="CJ42" i="5"/>
  <c r="CR74" i="5"/>
  <c r="CR56" i="5"/>
  <c r="CR32" i="5"/>
  <c r="CR19" i="5"/>
  <c r="CR58" i="5"/>
  <c r="CR59" i="5"/>
  <c r="CR10" i="5"/>
  <c r="CZ36" i="5"/>
  <c r="DH58" i="5"/>
  <c r="DH57" i="5"/>
  <c r="DP43" i="5"/>
  <c r="DP42" i="5"/>
  <c r="DP38" i="5"/>
  <c r="DP40" i="5"/>
  <c r="DX57" i="5"/>
  <c r="DX59" i="5"/>
  <c r="DX84" i="5"/>
  <c r="DX60" i="5"/>
  <c r="DX54" i="5"/>
  <c r="DX19" i="5"/>
  <c r="EF123" i="5"/>
  <c r="EF10" i="5"/>
  <c r="EF35" i="5"/>
  <c r="EN26" i="5"/>
  <c r="EN16" i="5"/>
  <c r="EN66" i="5"/>
  <c r="EN19" i="5"/>
  <c r="EN104" i="5"/>
  <c r="CP10" i="5"/>
  <c r="AT12" i="5"/>
  <c r="DI14" i="5"/>
  <c r="AL17" i="5"/>
  <c r="CI18" i="5"/>
  <c r="DZ19" i="5"/>
  <c r="BJ25" i="5"/>
  <c r="BC33" i="5"/>
  <c r="EE36" i="5"/>
  <c r="DP41" i="5"/>
  <c r="BK51" i="5"/>
  <c r="EG58" i="5"/>
  <c r="DI75" i="5"/>
  <c r="EF104" i="5"/>
  <c r="Y17" i="5"/>
  <c r="AG10" i="5"/>
  <c r="AW24" i="5"/>
  <c r="BE15" i="5"/>
  <c r="BM42" i="5"/>
  <c r="BU28" i="5"/>
  <c r="CC67" i="5"/>
  <c r="CK52" i="5"/>
  <c r="CS67" i="5"/>
  <c r="DA58" i="5"/>
  <c r="DI36" i="5"/>
  <c r="DQ43" i="5"/>
  <c r="EG65" i="5"/>
  <c r="DH10" i="5"/>
  <c r="BS11" i="5"/>
  <c r="BX15" i="5"/>
  <c r="CK18" i="5"/>
  <c r="EN20" i="5"/>
  <c r="BL25" i="5"/>
  <c r="DO33" i="5"/>
  <c r="EF36" i="5"/>
  <c r="BV44" i="5"/>
  <c r="DX56" i="5"/>
  <c r="EN79" i="5"/>
  <c r="DX105" i="5"/>
  <c r="EH39" i="5"/>
  <c r="AS14" i="5"/>
  <c r="AS12" i="5"/>
  <c r="DB16" i="5"/>
  <c r="AM20" i="5"/>
  <c r="AM16" i="5"/>
  <c r="AU22" i="5"/>
  <c r="AU11" i="5"/>
  <c r="AU34" i="5"/>
  <c r="BC42" i="5"/>
  <c r="BC22" i="5"/>
  <c r="BC41" i="5"/>
  <c r="BC18" i="5"/>
  <c r="BC27" i="5"/>
  <c r="BC19" i="5"/>
  <c r="CA11" i="5"/>
  <c r="CA52" i="5"/>
  <c r="CA34" i="5"/>
  <c r="CA57" i="5"/>
  <c r="CQ69" i="5"/>
  <c r="CQ22" i="5"/>
  <c r="CQ65" i="5"/>
  <c r="CQ58" i="5"/>
  <c r="CQ14" i="5"/>
  <c r="CB14" i="5"/>
  <c r="DW20" i="5"/>
  <c r="CY36" i="5"/>
  <c r="BZ49" i="5"/>
  <c r="DW58" i="5"/>
  <c r="DG100" i="5"/>
  <c r="R11" i="5"/>
  <c r="R10" i="5"/>
  <c r="GH19" i="5" s="1"/>
  <c r="AH27" i="5"/>
  <c r="FH19" i="5" s="1"/>
  <c r="AH20" i="5"/>
  <c r="AH11" i="5"/>
  <c r="AP25" i="5"/>
  <c r="AP15" i="5"/>
  <c r="AP31" i="5"/>
  <c r="AP18" i="5"/>
  <c r="AP17" i="5"/>
  <c r="AX26" i="5"/>
  <c r="AX11" i="5"/>
  <c r="AX42" i="5"/>
  <c r="AX36" i="5"/>
  <c r="BF43" i="5"/>
  <c r="BF17" i="5"/>
  <c r="BF10" i="5"/>
  <c r="BF27" i="5"/>
  <c r="BF20" i="5"/>
  <c r="BF44" i="5"/>
  <c r="BN59" i="5"/>
  <c r="BN36" i="5"/>
  <c r="BN27" i="5"/>
  <c r="BN20" i="5"/>
  <c r="BN43" i="5"/>
  <c r="BV60" i="5"/>
  <c r="BV18" i="5"/>
  <c r="BV17" i="5"/>
  <c r="BV11" i="5"/>
  <c r="BV65" i="5"/>
  <c r="BV19" i="5"/>
  <c r="BV26" i="5"/>
  <c r="BV16" i="5"/>
  <c r="CD27" i="5"/>
  <c r="CD41" i="5"/>
  <c r="CD11" i="5"/>
  <c r="CD10" i="5"/>
  <c r="CL44" i="5"/>
  <c r="CL82" i="5"/>
  <c r="CL66" i="5"/>
  <c r="CL64" i="5"/>
  <c r="CT59" i="5"/>
  <c r="CT10" i="5"/>
  <c r="CT43" i="5"/>
  <c r="CT20" i="5"/>
  <c r="CT36" i="5"/>
  <c r="CT11" i="5"/>
  <c r="DB19" i="5"/>
  <c r="DB10" i="5"/>
  <c r="DB44" i="5"/>
  <c r="DB20" i="5"/>
  <c r="DB59" i="5"/>
  <c r="DB57" i="5"/>
  <c r="DB31" i="5"/>
  <c r="DB25" i="5"/>
  <c r="DB60" i="5"/>
  <c r="DB18" i="5"/>
  <c r="DB17" i="5"/>
  <c r="DJ36" i="5"/>
  <c r="DJ76" i="5"/>
  <c r="DJ71" i="5"/>
  <c r="DJ26" i="5"/>
  <c r="DJ11" i="5"/>
  <c r="DJ60" i="5"/>
  <c r="DJ42" i="5"/>
  <c r="DJ68" i="5"/>
  <c r="DR58" i="5"/>
  <c r="DR20" i="5"/>
  <c r="DR11" i="5"/>
  <c r="DR25" i="5"/>
  <c r="DR84" i="5"/>
  <c r="DZ36" i="5"/>
  <c r="DZ14" i="5"/>
  <c r="EH57" i="5"/>
  <c r="EH31" i="5"/>
  <c r="EH108" i="5"/>
  <c r="EH58" i="5"/>
  <c r="EH20" i="5"/>
  <c r="DB11" i="5"/>
  <c r="EH19" i="5"/>
  <c r="AO14" i="5"/>
  <c r="BE12" i="5"/>
  <c r="BV59" i="5"/>
  <c r="CT67" i="5"/>
  <c r="DZ75" i="5"/>
  <c r="CK28" i="5"/>
  <c r="DZ91" i="5"/>
  <c r="DQ27" i="5"/>
  <c r="DY107" i="5"/>
  <c r="EG60" i="5"/>
  <c r="Q10" i="5"/>
  <c r="DP10" i="5"/>
  <c r="CQ11" i="5"/>
  <c r="BR12" i="5"/>
  <c r="CK17" i="5"/>
  <c r="DQ18" i="5"/>
  <c r="CX25" i="5"/>
  <c r="EE27" i="5"/>
  <c r="BT35" i="5"/>
  <c r="CJ38" i="5"/>
  <c r="CI42" i="5"/>
  <c r="DR44" i="5"/>
  <c r="BU52" i="5"/>
  <c r="BV57" i="5"/>
  <c r="EM59" i="5"/>
  <c r="DW66" i="5"/>
  <c r="DH80" i="5"/>
  <c r="DQ10" i="5"/>
  <c r="EG11" i="5"/>
  <c r="BM12" i="5"/>
  <c r="DI12" i="5"/>
  <c r="DE15" i="5"/>
  <c r="CK20" i="5"/>
  <c r="BH23" i="5"/>
  <c r="CC25" i="5"/>
  <c r="BU58" i="5"/>
  <c r="CM74" i="5"/>
  <c r="CU55" i="5"/>
  <c r="DC44" i="5"/>
  <c r="DK81" i="5"/>
  <c r="DS21" i="5"/>
  <c r="EA55" i="5"/>
  <c r="EI44" i="5"/>
  <c r="BE10" i="5"/>
  <c r="ED10" i="5"/>
  <c r="BU11" i="5"/>
  <c r="DI11" i="5"/>
  <c r="BU12" i="5"/>
  <c r="ED12" i="5"/>
  <c r="EL15" i="5"/>
  <c r="DT16" i="5"/>
  <c r="BE17" i="5"/>
  <c r="CS26" i="5"/>
  <c r="CK43" i="5"/>
  <c r="DQ52" i="5"/>
  <c r="DQ70" i="5"/>
  <c r="EG92" i="5"/>
  <c r="AB21" i="5"/>
  <c r="AJ29" i="5"/>
  <c r="GB19" i="5" s="1"/>
  <c r="AR34" i="5"/>
  <c r="AZ33" i="5"/>
  <c r="BH51" i="5"/>
  <c r="BP48" i="5"/>
  <c r="BX51" i="5"/>
  <c r="CF48" i="5"/>
  <c r="CN67" i="5"/>
  <c r="CV72" i="5"/>
  <c r="DD80" i="5"/>
  <c r="DL88" i="5"/>
  <c r="DT113" i="5"/>
  <c r="EB97" i="5"/>
  <c r="EJ59" i="5"/>
  <c r="DA13" i="5"/>
  <c r="BF21" i="5"/>
  <c r="CC29" i="5"/>
  <c r="AQ18" i="5"/>
  <c r="AY26" i="5"/>
  <c r="BG10" i="5"/>
  <c r="BO43" i="5"/>
  <c r="BW11" i="5"/>
  <c r="CE10" i="5"/>
  <c r="CM12" i="5"/>
  <c r="CU26" i="5"/>
  <c r="DC59" i="5"/>
  <c r="DK61" i="5"/>
  <c r="DS10" i="5"/>
  <c r="EA43" i="5"/>
  <c r="EI11" i="5"/>
  <c r="AD10" i="5"/>
  <c r="CS10" i="5"/>
  <c r="Y12" i="5"/>
  <c r="CF12" i="5"/>
  <c r="EG12" i="5"/>
  <c r="EK16" i="5"/>
  <c r="EJ17" i="5"/>
  <c r="BE18" i="5"/>
  <c r="DY18" i="5"/>
  <c r="AG24" i="5"/>
  <c r="FI19" i="5" s="1"/>
  <c r="DT28" i="5"/>
  <c r="BA39" i="5"/>
  <c r="BM47" i="5"/>
  <c r="EL49" i="5"/>
  <c r="EG52" i="5"/>
  <c r="CC65" i="5"/>
  <c r="EL92" i="5"/>
  <c r="CG54" i="5"/>
  <c r="CW16" i="5"/>
  <c r="DM54" i="5"/>
  <c r="DU83" i="5"/>
  <c r="EK102" i="5"/>
  <c r="Z14" i="5"/>
  <c r="AB11" i="5"/>
  <c r="AJ19" i="5"/>
  <c r="AZ44" i="5"/>
  <c r="BH27" i="5"/>
  <c r="BX11" i="5"/>
  <c r="CN12" i="5"/>
  <c r="DT27" i="5"/>
  <c r="EJ11" i="5"/>
  <c r="BR10" i="5"/>
  <c r="EG10" i="5"/>
  <c r="AW11" i="5"/>
  <c r="DQ11" i="5"/>
  <c r="AG12" i="5"/>
  <c r="CK12" i="5"/>
  <c r="AB14" i="5"/>
  <c r="EL17" i="5"/>
  <c r="AJ20" i="5"/>
  <c r="BQ20" i="5"/>
  <c r="AG26" i="5"/>
  <c r="EL26" i="5"/>
  <c r="CC27" i="5"/>
  <c r="EG28" i="5"/>
  <c r="CG39" i="5"/>
  <c r="CS47" i="5"/>
  <c r="EL52" i="5"/>
  <c r="DY60" i="5"/>
  <c r="EK72" i="5"/>
  <c r="EG76" i="5"/>
  <c r="AL10" i="5"/>
  <c r="AT22" i="5"/>
  <c r="DT48" i="5"/>
  <c r="DI56" i="5"/>
  <c r="EB64" i="5"/>
  <c r="DD72" i="5"/>
  <c r="CH54" i="5"/>
  <c r="CP52" i="5"/>
  <c r="CX68" i="5"/>
  <c r="DF28" i="5"/>
  <c r="DN77" i="5"/>
  <c r="DV35" i="5"/>
  <c r="ED23" i="5"/>
  <c r="EL45" i="5"/>
  <c r="CK11" i="5"/>
  <c r="CS12" i="5"/>
  <c r="BA30" i="5"/>
  <c r="DM39" i="5"/>
  <c r="DY42" i="5"/>
  <c r="DM44" i="5"/>
  <c r="DN50" i="5"/>
  <c r="EL59" i="5"/>
  <c r="BQ62" i="5"/>
  <c r="CW78" i="5"/>
  <c r="EK86" i="5"/>
  <c r="EB99" i="5"/>
  <c r="EC17" i="6"/>
  <c r="BD13" i="6"/>
  <c r="AL12" i="6"/>
  <c r="DF12" i="6"/>
  <c r="FJ44" i="6"/>
  <c r="V13" i="6"/>
  <c r="W13" i="6"/>
  <c r="CA28" i="6"/>
  <c r="CQ28" i="6"/>
  <c r="Q12" i="6"/>
  <c r="IK11" i="6" s="1"/>
  <c r="BM44" i="6"/>
  <c r="CC13" i="6"/>
  <c r="CS19" i="6"/>
  <c r="DI13" i="6"/>
  <c r="DQ47" i="6"/>
  <c r="GB15" i="6"/>
  <c r="BF17" i="6"/>
  <c r="DC12" i="6"/>
  <c r="EI23" i="6"/>
  <c r="AJ21" i="6"/>
  <c r="CF37" i="6"/>
  <c r="CV59" i="6"/>
  <c r="EJ29" i="6"/>
  <c r="ER19" i="6"/>
  <c r="AK13" i="6"/>
  <c r="AS15" i="6"/>
  <c r="BY20" i="6"/>
  <c r="CG13" i="6"/>
  <c r="CW29" i="6"/>
  <c r="FI27" i="6"/>
  <c r="DL51" i="6"/>
  <c r="BJ37" i="6"/>
  <c r="BR13" i="6"/>
  <c r="BZ28" i="6"/>
  <c r="DN39" i="6"/>
  <c r="DV66" i="6"/>
  <c r="ET26" i="6"/>
  <c r="AM21" i="6"/>
  <c r="BK42" i="6"/>
  <c r="BS21" i="6"/>
  <c r="CY29" i="6"/>
  <c r="EM36" i="6"/>
  <c r="EU21" i="6"/>
  <c r="FC53" i="6"/>
  <c r="AN13" i="6"/>
  <c r="CJ26" i="6"/>
  <c r="CR44" i="6"/>
  <c r="DH43" i="6"/>
  <c r="EF13" i="6"/>
  <c r="EN43" i="6"/>
  <c r="EV26" i="6"/>
  <c r="FL15" i="6"/>
  <c r="FT41" i="6"/>
  <c r="BE14" i="6"/>
  <c r="DY19" i="6"/>
  <c r="EO19" i="6"/>
  <c r="EW25" i="6"/>
  <c r="FE19" i="6"/>
  <c r="FM15" i="6"/>
  <c r="FU13" i="6"/>
  <c r="GC18" i="6"/>
  <c r="FC37" i="6"/>
  <c r="EP13" i="6"/>
  <c r="EX18" i="6"/>
  <c r="ES34" i="6"/>
  <c r="CJ45" i="6"/>
  <c r="X13" i="6"/>
  <c r="BD15" i="6"/>
  <c r="BL22" i="6"/>
  <c r="BT13" i="6"/>
  <c r="CB31" i="6"/>
  <c r="CZ29" i="6"/>
  <c r="BC13" i="6"/>
  <c r="FL13" i="6"/>
  <c r="FU16" i="6"/>
  <c r="FU19" i="6"/>
  <c r="FK21" i="6"/>
  <c r="CH37" i="6"/>
  <c r="EU28" i="6"/>
  <c r="DV34" i="6"/>
  <c r="GC45" i="6"/>
  <c r="FL24" i="6"/>
  <c r="AQ35" i="6"/>
  <c r="BG14" i="6"/>
  <c r="BO12" i="6"/>
  <c r="BW20" i="6"/>
  <c r="CE12" i="6"/>
  <c r="EI12" i="6"/>
  <c r="FW45" i="6"/>
  <c r="GE14" i="6"/>
  <c r="AB12" i="6"/>
  <c r="AR12" i="6"/>
  <c r="BH12" i="6"/>
  <c r="BX12" i="6"/>
  <c r="CN12" i="6"/>
  <c r="FP12" i="6"/>
  <c r="GE12" i="6"/>
  <c r="GC14" i="6"/>
  <c r="FC17" i="6"/>
  <c r="ES26" i="6"/>
  <c r="GC28" i="6"/>
  <c r="FI46" i="6"/>
  <c r="EB84" i="6"/>
  <c r="BB18" i="6"/>
  <c r="CV29" i="6"/>
  <c r="DV35" i="6"/>
  <c r="EX47" i="6"/>
  <c r="CC31" i="6"/>
  <c r="AC13" i="6"/>
  <c r="CR42" i="6"/>
  <c r="BA32" i="6"/>
  <c r="BY28" i="6"/>
  <c r="ES13" i="6"/>
  <c r="FA81" i="6"/>
  <c r="AT12" i="6"/>
  <c r="BJ12" i="6"/>
  <c r="CX12" i="6"/>
  <c r="DN12" i="6"/>
  <c r="EL12" i="6"/>
  <c r="FZ12" i="6"/>
  <c r="CZ13" i="6"/>
  <c r="EM15" i="6"/>
  <c r="DQ18" i="6"/>
  <c r="CV21" i="6"/>
  <c r="BD27" i="6"/>
  <c r="EB49" i="6"/>
  <c r="BT27" i="6"/>
  <c r="DY35" i="6"/>
  <c r="BR27" i="6"/>
  <c r="CH21" i="6"/>
  <c r="DF59" i="6"/>
  <c r="ED21" i="6"/>
  <c r="FJ35" i="6"/>
  <c r="GH31" i="6"/>
  <c r="EN15" i="6"/>
  <c r="CY21" i="6"/>
  <c r="BR44" i="6"/>
  <c r="AM13" i="6"/>
  <c r="BS44" i="6"/>
  <c r="CI61" i="6"/>
  <c r="DG37" i="6"/>
  <c r="EM43" i="6"/>
  <c r="AD12" i="6"/>
  <c r="BU51" i="6"/>
  <c r="BU18" i="6"/>
  <c r="BU16" i="6"/>
  <c r="Y12" i="6"/>
  <c r="Y14" i="6"/>
  <c r="DX22" i="6"/>
  <c r="AG14" i="6"/>
  <c r="AG19" i="6"/>
  <c r="GZ11" i="6" s="1"/>
  <c r="AO22" i="6"/>
  <c r="AO35" i="6"/>
  <c r="AW37" i="6"/>
  <c r="AW19" i="6"/>
  <c r="BE28" i="6"/>
  <c r="BE37" i="6"/>
  <c r="BE15" i="6"/>
  <c r="BE47" i="6"/>
  <c r="BE24" i="6"/>
  <c r="BM29" i="6"/>
  <c r="BM34" i="6"/>
  <c r="CK14" i="6"/>
  <c r="EG40" i="6"/>
  <c r="EW14" i="6"/>
  <c r="AU22" i="6"/>
  <c r="AN24" i="6"/>
  <c r="BN40" i="6"/>
  <c r="EP54" i="6"/>
  <c r="Z15" i="6"/>
  <c r="Z20" i="6"/>
  <c r="AB23" i="6"/>
  <c r="FR31" i="6"/>
  <c r="AH15" i="6"/>
  <c r="AH22" i="6"/>
  <c r="BR39" i="6"/>
  <c r="AP28" i="6"/>
  <c r="AP34" i="6"/>
  <c r="AP20" i="6"/>
  <c r="DW47" i="6"/>
  <c r="AX45" i="6"/>
  <c r="BK55" i="6"/>
  <c r="BF20" i="6"/>
  <c r="BZ63" i="6"/>
  <c r="BN50" i="6"/>
  <c r="BN22" i="6"/>
  <c r="BN15" i="6"/>
  <c r="BV30" i="6"/>
  <c r="BV20" i="6"/>
  <c r="CD52" i="6"/>
  <c r="CD13" i="6"/>
  <c r="CD35" i="6"/>
  <c r="CD29" i="6"/>
  <c r="CD45" i="6"/>
  <c r="CL63" i="6"/>
  <c r="CL60" i="6"/>
  <c r="CL47" i="6"/>
  <c r="CL20" i="6"/>
  <c r="CL30" i="6"/>
  <c r="EW95" i="6"/>
  <c r="CT55" i="6"/>
  <c r="CT18" i="6"/>
  <c r="CT31" i="6"/>
  <c r="CT22" i="6"/>
  <c r="CT15" i="6"/>
  <c r="DB49" i="6"/>
  <c r="DB34" i="6"/>
  <c r="DB27" i="6"/>
  <c r="DB20" i="6"/>
  <c r="DB36" i="6"/>
  <c r="DB75" i="6"/>
  <c r="DB18" i="6"/>
  <c r="DJ38" i="6"/>
  <c r="DJ19" i="6"/>
  <c r="DJ45" i="6"/>
  <c r="DR47" i="6"/>
  <c r="DR51" i="6"/>
  <c r="DZ34" i="6"/>
  <c r="DZ15" i="6"/>
  <c r="DZ76" i="6"/>
  <c r="DZ22" i="6"/>
  <c r="DZ50" i="6"/>
  <c r="DZ30" i="6"/>
  <c r="DZ28" i="6"/>
  <c r="EH38" i="6"/>
  <c r="EH20" i="6"/>
  <c r="EP73" i="6"/>
  <c r="EP45" i="6"/>
  <c r="EP36" i="6"/>
  <c r="EP35" i="6"/>
  <c r="EP15" i="6"/>
  <c r="EX76" i="6"/>
  <c r="EX31" i="6"/>
  <c r="EX20" i="6"/>
  <c r="EX54" i="6"/>
  <c r="FF19" i="6"/>
  <c r="FF40" i="6"/>
  <c r="FF17" i="6"/>
  <c r="FF27" i="6"/>
  <c r="FN49" i="6"/>
  <c r="FN20" i="6"/>
  <c r="FN34" i="6"/>
  <c r="FV13" i="6"/>
  <c r="FV19" i="6"/>
  <c r="FV45" i="6"/>
  <c r="FV33" i="6"/>
  <c r="GD47" i="6"/>
  <c r="GD51" i="6"/>
  <c r="GD17" i="6"/>
  <c r="GD74" i="6"/>
  <c r="GD18" i="6"/>
  <c r="GD28" i="6"/>
  <c r="CB14" i="6"/>
  <c r="X15" i="6"/>
  <c r="EX15" i="6"/>
  <c r="DR17" i="6"/>
  <c r="DR18" i="6"/>
  <c r="BK22" i="6"/>
  <c r="GB26" i="6"/>
  <c r="EH29" i="6"/>
  <c r="GC47" i="6"/>
  <c r="DV57" i="6"/>
  <c r="EV24" i="6"/>
  <c r="AA12" i="6"/>
  <c r="BD24" i="6"/>
  <c r="CA48" i="6"/>
  <c r="AY12" i="6"/>
  <c r="BW63" i="6"/>
  <c r="BW65" i="6"/>
  <c r="BW23" i="6"/>
  <c r="CM61" i="6"/>
  <c r="CM23" i="6"/>
  <c r="DS23" i="6"/>
  <c r="DS58" i="6"/>
  <c r="DS36" i="6"/>
  <c r="DS50" i="6"/>
  <c r="DS24" i="6"/>
  <c r="DS13" i="6"/>
  <c r="EQ14" i="6"/>
  <c r="EQ51" i="6"/>
  <c r="EQ56" i="6"/>
  <c r="FO12" i="6"/>
  <c r="FO35" i="6"/>
  <c r="FO81" i="6"/>
  <c r="GE23" i="6"/>
  <c r="GE36" i="6"/>
  <c r="GE13" i="6"/>
  <c r="CE14" i="6"/>
  <c r="AL13" i="6"/>
  <c r="CM13" i="6"/>
  <c r="FN13" i="6"/>
  <c r="DQ14" i="6"/>
  <c r="BY15" i="6"/>
  <c r="BA16" i="6"/>
  <c r="EQ17" i="6"/>
  <c r="AX19" i="6"/>
  <c r="DR20" i="6"/>
  <c r="FD22" i="6"/>
  <c r="GE24" i="6"/>
  <c r="BA30" i="6"/>
  <c r="BE45" i="6"/>
  <c r="BF51" i="6"/>
  <c r="GG16" i="6"/>
  <c r="FH16" i="6"/>
  <c r="BU40" i="6"/>
  <c r="BJ56" i="6"/>
  <c r="BG12" i="6"/>
  <c r="BG24" i="6"/>
  <c r="BG36" i="6"/>
  <c r="BG17" i="6"/>
  <c r="CU39" i="6"/>
  <c r="CU55" i="6"/>
  <c r="EA12" i="6"/>
  <c r="EA40" i="6"/>
  <c r="EY23" i="6"/>
  <c r="EY50" i="6"/>
  <c r="EY29" i="6"/>
  <c r="EY13" i="6"/>
  <c r="GB24" i="6"/>
  <c r="GF18" i="6"/>
  <c r="AB18" i="6"/>
  <c r="FM18" i="6"/>
  <c r="CN18" i="6"/>
  <c r="U13" i="6"/>
  <c r="AK26" i="6"/>
  <c r="AK14" i="6"/>
  <c r="AK27" i="6"/>
  <c r="AK21" i="6"/>
  <c r="AS20" i="6"/>
  <c r="AS29" i="6"/>
  <c r="BA26" i="6"/>
  <c r="IE11" i="6" s="1"/>
  <c r="BA27" i="6"/>
  <c r="BA13" i="6"/>
  <c r="BI14" i="6"/>
  <c r="BI54" i="6"/>
  <c r="BI13" i="6"/>
  <c r="BQ54" i="6"/>
  <c r="BQ46" i="6"/>
  <c r="BQ21" i="6"/>
  <c r="BQ17" i="6"/>
  <c r="BQ26" i="6"/>
  <c r="CG35" i="6"/>
  <c r="CG37" i="6"/>
  <c r="CO30" i="6"/>
  <c r="CO39" i="6"/>
  <c r="CW46" i="6"/>
  <c r="CW33" i="6"/>
  <c r="CW21" i="6"/>
  <c r="CW26" i="6"/>
  <c r="CW66" i="6"/>
  <c r="CW14" i="6"/>
  <c r="CW59" i="6"/>
  <c r="DE17" i="6"/>
  <c r="DE37" i="6"/>
  <c r="DE32" i="6"/>
  <c r="DE34" i="6"/>
  <c r="DE15" i="6"/>
  <c r="DE20" i="6"/>
  <c r="DM26" i="6"/>
  <c r="DU35" i="6"/>
  <c r="DU13" i="6"/>
  <c r="DU27" i="6"/>
  <c r="DU16" i="6"/>
  <c r="EC26" i="6"/>
  <c r="EC21" i="6"/>
  <c r="EC49" i="6"/>
  <c r="EC46" i="6"/>
  <c r="EK67" i="6"/>
  <c r="EK20" i="6"/>
  <c r="ES48" i="6"/>
  <c r="ES28" i="6"/>
  <c r="ES39" i="6"/>
  <c r="FI87" i="6"/>
  <c r="FI14" i="6"/>
  <c r="FI26" i="6"/>
  <c r="FI36" i="6"/>
  <c r="FI21" i="6"/>
  <c r="FQ20" i="6"/>
  <c r="FQ63" i="6"/>
  <c r="FQ29" i="6"/>
  <c r="FQ52" i="6"/>
  <c r="FQ33" i="6"/>
  <c r="FY39" i="6"/>
  <c r="FY26" i="6"/>
  <c r="FY32" i="6"/>
  <c r="GG17" i="6"/>
  <c r="GG14" i="6"/>
  <c r="EY12" i="6"/>
  <c r="DU14" i="6"/>
  <c r="CA15" i="6"/>
  <c r="BI16" i="6"/>
  <c r="BM19" i="6"/>
  <c r="GD20" i="6"/>
  <c r="FF22" i="6"/>
  <c r="BB30" i="6"/>
  <c r="AS33" i="6"/>
  <c r="CJ38" i="6"/>
  <c r="BB43" i="6"/>
  <c r="EO32" i="6"/>
  <c r="AI12" i="6"/>
  <c r="DK28" i="6"/>
  <c r="DK58" i="6"/>
  <c r="DK51" i="6"/>
  <c r="DK45" i="6"/>
  <c r="DK52" i="6"/>
  <c r="FG30" i="6"/>
  <c r="V16" i="6"/>
  <c r="V12" i="6"/>
  <c r="CF19" i="6"/>
  <c r="AD23" i="6"/>
  <c r="AN27" i="6"/>
  <c r="AD13" i="6"/>
  <c r="CJ27" i="6"/>
  <c r="AL27" i="6"/>
  <c r="BH35" i="6"/>
  <c r="AL32" i="6"/>
  <c r="AT39" i="6"/>
  <c r="AT14" i="6"/>
  <c r="AT13" i="6"/>
  <c r="AT18" i="6"/>
  <c r="BB26" i="6"/>
  <c r="BB27" i="6"/>
  <c r="BB13" i="6"/>
  <c r="BB12" i="6"/>
  <c r="BB21" i="6"/>
  <c r="BJ31" i="6"/>
  <c r="BJ23" i="6"/>
  <c r="BJ34" i="6"/>
  <c r="BJ36" i="6"/>
  <c r="BJ35" i="6"/>
  <c r="BR53" i="6"/>
  <c r="BR25" i="6"/>
  <c r="BR57" i="6"/>
  <c r="BR21" i="6"/>
  <c r="BR12" i="6"/>
  <c r="BZ14" i="6"/>
  <c r="CH43" i="6"/>
  <c r="CH25" i="6"/>
  <c r="CH12" i="6"/>
  <c r="CH26" i="6"/>
  <c r="CP66" i="6"/>
  <c r="CP60" i="6"/>
  <c r="CP13" i="6"/>
  <c r="CP85" i="6"/>
  <c r="CP23" i="6"/>
  <c r="CP12" i="6"/>
  <c r="CP18" i="6"/>
  <c r="CP28" i="6"/>
  <c r="CX54" i="6"/>
  <c r="CX46" i="6"/>
  <c r="CX21" i="6"/>
  <c r="CX44" i="6"/>
  <c r="CX35" i="6"/>
  <c r="CX42" i="6"/>
  <c r="CX13" i="6"/>
  <c r="DF37" i="6"/>
  <c r="DF14" i="6"/>
  <c r="DF27" i="6"/>
  <c r="DN26" i="6"/>
  <c r="DN62" i="6"/>
  <c r="DN31" i="6"/>
  <c r="DN21" i="6"/>
  <c r="DV30" i="6"/>
  <c r="DV13" i="6"/>
  <c r="DV27" i="6"/>
  <c r="DV16" i="6"/>
  <c r="DV12" i="6"/>
  <c r="DV32" i="6"/>
  <c r="DV36" i="6"/>
  <c r="ED94" i="6"/>
  <c r="ED62" i="6"/>
  <c r="ED12" i="6"/>
  <c r="ED44" i="6"/>
  <c r="ED37" i="6"/>
  <c r="ED28" i="6"/>
  <c r="ED25" i="6"/>
  <c r="EL48" i="6"/>
  <c r="ET21" i="6"/>
  <c r="ET87" i="6"/>
  <c r="ET39" i="6"/>
  <c r="ET28" i="6"/>
  <c r="ET43" i="6"/>
  <c r="ET25" i="6"/>
  <c r="ET12" i="6"/>
  <c r="FB23" i="6"/>
  <c r="FB12" i="6"/>
  <c r="FB13" i="6"/>
  <c r="FJ30" i="6"/>
  <c r="FJ36" i="6"/>
  <c r="FJ13" i="6"/>
  <c r="FJ42" i="6"/>
  <c r="FJ12" i="6"/>
  <c r="FJ46" i="6"/>
  <c r="FR14" i="6"/>
  <c r="FR12" i="6"/>
  <c r="FR48" i="6"/>
  <c r="FZ43" i="6"/>
  <c r="FZ26" i="6"/>
  <c r="FZ21" i="6"/>
  <c r="FZ32" i="6"/>
  <c r="FZ27" i="6"/>
  <c r="GH36" i="6"/>
  <c r="GH35" i="6"/>
  <c r="GH12" i="6"/>
  <c r="GH37" i="6"/>
  <c r="GH34" i="6"/>
  <c r="GH13" i="6"/>
  <c r="GH23" i="6"/>
  <c r="BZ12" i="6"/>
  <c r="FG12" i="6"/>
  <c r="AS13" i="6"/>
  <c r="DB13" i="6"/>
  <c r="GG13" i="6"/>
  <c r="EL14" i="6"/>
  <c r="CV15" i="6"/>
  <c r="BX16" i="6"/>
  <c r="AP18" i="6"/>
  <c r="CD19" i="6"/>
  <c r="AA23" i="6"/>
  <c r="BD26" i="6"/>
  <c r="DW27" i="6"/>
  <c r="GG28" i="6"/>
  <c r="BS30" i="6"/>
  <c r="DN33" i="6"/>
  <c r="CW36" i="6"/>
  <c r="CN38" i="6"/>
  <c r="CA43" i="6"/>
  <c r="DE52" i="6"/>
  <c r="FJ67" i="6"/>
  <c r="DC23" i="6"/>
  <c r="DC53" i="6"/>
  <c r="DC55" i="6"/>
  <c r="DC34" i="6"/>
  <c r="EI49" i="6"/>
  <c r="EI20" i="6"/>
  <c r="EI17" i="6"/>
  <c r="FW51" i="6"/>
  <c r="FW12" i="6"/>
  <c r="CR22" i="6"/>
  <c r="AJ32" i="6"/>
  <c r="CQ42" i="6"/>
  <c r="FS22" i="6"/>
  <c r="ED13" i="6"/>
  <c r="AJ14" i="6"/>
  <c r="EN14" i="6"/>
  <c r="CY15" i="6"/>
  <c r="FS16" i="6"/>
  <c r="AQ18" i="6"/>
  <c r="EP19" i="6"/>
  <c r="AL21" i="6"/>
  <c r="HB11" i="6" s="1"/>
  <c r="FJ21" i="6"/>
  <c r="DV23" i="6"/>
  <c r="CG26" i="6"/>
  <c r="DX27" i="6"/>
  <c r="FY30" i="6"/>
  <c r="FR33" i="6"/>
  <c r="CX36" i="6"/>
  <c r="CP39" i="6"/>
  <c r="DN43" i="6"/>
  <c r="ES53" i="6"/>
  <c r="GA71" i="6"/>
  <c r="DJ17" i="6"/>
  <c r="GA25" i="6"/>
  <c r="EH33" i="6"/>
  <c r="AJ17" i="6"/>
  <c r="CB41" i="6"/>
  <c r="AR39" i="6"/>
  <c r="AR31" i="6"/>
  <c r="AZ21" i="6"/>
  <c r="GD57" i="6"/>
  <c r="BP49" i="6"/>
  <c r="BP21" i="6"/>
  <c r="BP14" i="6"/>
  <c r="EH73" i="6"/>
  <c r="CF21" i="6"/>
  <c r="CF60" i="6"/>
  <c r="CN72" i="6"/>
  <c r="CN27" i="6"/>
  <c r="CV61" i="6"/>
  <c r="CV33" i="6"/>
  <c r="DD46" i="6"/>
  <c r="DD17" i="6"/>
  <c r="DD32" i="6"/>
  <c r="DL21" i="6"/>
  <c r="DT23" i="6"/>
  <c r="DT50" i="6"/>
  <c r="DT35" i="6"/>
  <c r="DT18" i="6"/>
  <c r="DT15" i="6"/>
  <c r="EJ33" i="6"/>
  <c r="EJ55" i="6"/>
  <c r="EJ52" i="6"/>
  <c r="ER79" i="6"/>
  <c r="ER60" i="6"/>
  <c r="ER21" i="6"/>
  <c r="EZ31" i="6"/>
  <c r="EZ39" i="6"/>
  <c r="EZ23" i="6"/>
  <c r="EZ12" i="6"/>
  <c r="FH38" i="6"/>
  <c r="FH14" i="6"/>
  <c r="FP52" i="6"/>
  <c r="FP17" i="6"/>
  <c r="FP15" i="6"/>
  <c r="FP46" i="6"/>
  <c r="FX51" i="6"/>
  <c r="FX15" i="6"/>
  <c r="GF23" i="6"/>
  <c r="GF35" i="6"/>
  <c r="GF12" i="6"/>
  <c r="DD12" i="6"/>
  <c r="EO13" i="6"/>
  <c r="EB14" i="6"/>
  <c r="AR17" i="6"/>
  <c r="EW18" i="6"/>
  <c r="CC19" i="6"/>
  <c r="CI21" i="6"/>
  <c r="GC24" i="6"/>
  <c r="BS27" i="6"/>
  <c r="BD30" i="6"/>
  <c r="EW34" i="6"/>
  <c r="CK38" i="6"/>
  <c r="DD52" i="6"/>
  <c r="EN54" i="6"/>
  <c r="EB70" i="6"/>
  <c r="CK25" i="6"/>
  <c r="FM35" i="6"/>
  <c r="DI38" i="6"/>
  <c r="DY44" i="6"/>
  <c r="CC75" i="6"/>
  <c r="W12" i="6"/>
  <c r="AE12" i="6"/>
  <c r="AE22" i="6"/>
  <c r="AE17" i="6"/>
  <c r="AE13" i="6"/>
  <c r="AM22" i="6"/>
  <c r="AM15" i="6"/>
  <c r="AU42" i="6"/>
  <c r="AU31" i="6"/>
  <c r="AU13" i="6"/>
  <c r="BC29" i="6"/>
  <c r="BC27" i="6"/>
  <c r="BC21" i="6"/>
  <c r="BK43" i="6"/>
  <c r="BK38" i="6"/>
  <c r="BK13" i="6"/>
  <c r="BS62" i="6"/>
  <c r="BS53" i="6"/>
  <c r="CA42" i="6"/>
  <c r="CA22" i="6"/>
  <c r="CI22" i="6"/>
  <c r="CI25" i="6"/>
  <c r="CI37" i="6"/>
  <c r="CQ43" i="6"/>
  <c r="CQ78" i="6"/>
  <c r="CQ22" i="6"/>
  <c r="CY28" i="6"/>
  <c r="CY33" i="6"/>
  <c r="CY44" i="6"/>
  <c r="CY16" i="6"/>
  <c r="CY36" i="6"/>
  <c r="DG71" i="6"/>
  <c r="DG43" i="6"/>
  <c r="DG32" i="6"/>
  <c r="DG16" i="6"/>
  <c r="DO55" i="6"/>
  <c r="DO41" i="6"/>
  <c r="DO29" i="6"/>
  <c r="DW43" i="6"/>
  <c r="DW30" i="6"/>
  <c r="DW42" i="6"/>
  <c r="EE32" i="6"/>
  <c r="EE31" i="6"/>
  <c r="EE21" i="6"/>
  <c r="EM42" i="6"/>
  <c r="EM48" i="6"/>
  <c r="EM22" i="6"/>
  <c r="EM27" i="6"/>
  <c r="EU22" i="6"/>
  <c r="EU53" i="6"/>
  <c r="FC43" i="6"/>
  <c r="FC22" i="6"/>
  <c r="FC42" i="6"/>
  <c r="FK78" i="6"/>
  <c r="FK28" i="6"/>
  <c r="FK44" i="6"/>
  <c r="FK36" i="6"/>
  <c r="FS42" i="6"/>
  <c r="FS43" i="6"/>
  <c r="FS29" i="6"/>
  <c r="GA33" i="6"/>
  <c r="GA55" i="6"/>
  <c r="GA21" i="6"/>
  <c r="FX21" i="6"/>
  <c r="DG22" i="6"/>
  <c r="GA27" i="6"/>
  <c r="AU29" i="6"/>
  <c r="DL31" i="6"/>
  <c r="FH49" i="6"/>
  <c r="FK61" i="6"/>
  <c r="DW78" i="6"/>
  <c r="P12" i="6"/>
  <c r="X12" i="6"/>
  <c r="AF14" i="6"/>
  <c r="AF13" i="6"/>
  <c r="AN22" i="6"/>
  <c r="AN28" i="6"/>
  <c r="GX11" i="6" s="1"/>
  <c r="AV13" i="6"/>
  <c r="AV29" i="6"/>
  <c r="BD45" i="6"/>
  <c r="BL43" i="6"/>
  <c r="BL13" i="6"/>
  <c r="BL29" i="6"/>
  <c r="BT59" i="6"/>
  <c r="CB43" i="6"/>
  <c r="CJ22" i="6"/>
  <c r="CJ15" i="6"/>
  <c r="CJ69" i="6"/>
  <c r="CR43" i="6"/>
  <c r="CR78" i="6"/>
  <c r="CR69" i="6"/>
  <c r="CR47" i="6"/>
  <c r="CR13" i="6"/>
  <c r="CR28" i="6"/>
  <c r="CZ28" i="6"/>
  <c r="CZ14" i="6"/>
  <c r="CZ24" i="6"/>
  <c r="CZ59" i="6"/>
  <c r="DH28" i="6"/>
  <c r="DH58" i="6"/>
  <c r="DP69" i="6"/>
  <c r="DP29" i="6"/>
  <c r="DP24" i="6"/>
  <c r="DP45" i="6"/>
  <c r="DP31" i="6"/>
  <c r="DX44" i="6"/>
  <c r="DX13" i="6"/>
  <c r="EN41" i="6"/>
  <c r="EN27" i="6"/>
  <c r="EN38" i="6"/>
  <c r="EV28" i="6"/>
  <c r="FD43" i="6"/>
  <c r="FD42" i="6"/>
  <c r="FD13" i="6"/>
  <c r="FD47" i="6"/>
  <c r="FL58" i="6"/>
  <c r="FL28" i="6"/>
  <c r="FT43" i="6"/>
  <c r="FT29" i="6"/>
  <c r="GB69" i="6"/>
  <c r="GB45" i="6"/>
  <c r="AN14" i="6"/>
  <c r="CV14" i="6"/>
  <c r="FL14" i="6"/>
  <c r="DP15" i="6"/>
  <c r="EZ16" i="6"/>
  <c r="CI17" i="6"/>
  <c r="DO21" i="6"/>
  <c r="AF22" i="6"/>
  <c r="DW22" i="6"/>
  <c r="CN23" i="6"/>
  <c r="DP26" i="6"/>
  <c r="AM27" i="6"/>
  <c r="AM28" i="6"/>
  <c r="FC29" i="6"/>
  <c r="EN30" i="6"/>
  <c r="EE37" i="6"/>
  <c r="BP39" i="6"/>
  <c r="AU43" i="6"/>
  <c r="EE44" i="6"/>
  <c r="EV45" i="6"/>
  <c r="DD53" i="6"/>
  <c r="DO62" i="6"/>
  <c r="CC18" i="6"/>
  <c r="CC15" i="6"/>
  <c r="CK22" i="6"/>
  <c r="CK69" i="6"/>
  <c r="CK47" i="6"/>
  <c r="CK27" i="6"/>
  <c r="CS14" i="6"/>
  <c r="DI28" i="6"/>
  <c r="DI19" i="6"/>
  <c r="DI41" i="6"/>
  <c r="DQ22" i="6"/>
  <c r="DQ24" i="6"/>
  <c r="DQ45" i="6"/>
  <c r="DY38" i="6"/>
  <c r="EG51" i="6"/>
  <c r="EG29" i="6"/>
  <c r="EG18" i="6"/>
  <c r="EW31" i="6"/>
  <c r="FE14" i="6"/>
  <c r="FE27" i="6"/>
  <c r="FM51" i="6"/>
  <c r="FU75" i="6"/>
  <c r="FU29" i="6"/>
  <c r="GC69" i="6"/>
  <c r="GC55" i="6"/>
  <c r="GC37" i="6"/>
  <c r="EF14" i="6"/>
  <c r="FT22" i="6"/>
  <c r="GB30" i="6"/>
  <c r="DO38" i="6"/>
  <c r="AW29" i="6"/>
  <c r="DG54" i="6"/>
  <c r="BM35" i="6"/>
  <c r="BU27" i="6"/>
  <c r="CC22" i="6"/>
  <c r="CK45" i="6"/>
  <c r="CS28" i="6"/>
  <c r="DA35" i="6"/>
  <c r="DI37" i="6"/>
  <c r="DQ29" i="6"/>
  <c r="DY22" i="6"/>
  <c r="EG13" i="6"/>
  <c r="EO27" i="6"/>
  <c r="EW45" i="6"/>
  <c r="FE60" i="6"/>
  <c r="FM38" i="6"/>
  <c r="FU22" i="6"/>
  <c r="GC51" i="6"/>
  <c r="DQ15" i="6"/>
  <c r="W16" i="6"/>
  <c r="CQ17" i="6"/>
  <c r="EU25" i="6"/>
  <c r="GB32" i="6"/>
  <c r="CA36" i="6"/>
  <c r="EJ37" i="6"/>
  <c r="AV41" i="6"/>
  <c r="AV43" i="6"/>
  <c r="BL44" i="6"/>
  <c r="FD44" i="6"/>
  <c r="EW47" i="6"/>
  <c r="DL53" i="6"/>
  <c r="EZ56" i="6"/>
  <c r="BC44" i="4"/>
  <c r="AQ13" i="4"/>
  <c r="BM26" i="4"/>
  <c r="AW42" i="4"/>
  <c r="BA22" i="4"/>
  <c r="BY16" i="4"/>
  <c r="AD21" i="4"/>
  <c r="BB18" i="4"/>
  <c r="BR60" i="4"/>
  <c r="BZ26" i="4"/>
  <c r="CH58" i="4"/>
  <c r="BT22" i="4"/>
  <c r="CB30" i="4"/>
  <c r="CJ53" i="4"/>
  <c r="BZ34" i="4"/>
  <c r="BQ37" i="4"/>
  <c r="BC13" i="4"/>
  <c r="AF24" i="4"/>
  <c r="AV37" i="4"/>
  <c r="BD40" i="4"/>
  <c r="BT51" i="4"/>
  <c r="CB69" i="4"/>
  <c r="CJ14" i="4"/>
  <c r="CJ76" i="4"/>
  <c r="Q13" i="4"/>
  <c r="Y20" i="4"/>
  <c r="AG21" i="4"/>
  <c r="BM13" i="4"/>
  <c r="BU52" i="4"/>
  <c r="CC46" i="4"/>
  <c r="AP37" i="4"/>
  <c r="BF54" i="4"/>
  <c r="AI22" i="4"/>
  <c r="BG53" i="4"/>
  <c r="CE77" i="4"/>
  <c r="CD70" i="4"/>
  <c r="CJ17" i="4"/>
  <c r="CE19" i="4"/>
  <c r="AL19" i="4"/>
  <c r="BL43" i="4"/>
  <c r="BJ53" i="4"/>
  <c r="CH78" i="4"/>
  <c r="BD22" i="4"/>
  <c r="BI43" i="4"/>
  <c r="AM15" i="4"/>
  <c r="AQ26" i="4"/>
  <c r="AY20" i="4"/>
  <c r="BO42" i="4"/>
  <c r="BW64" i="4"/>
  <c r="CM60" i="4"/>
  <c r="AF12" i="4"/>
  <c r="CH21" i="4"/>
  <c r="BR30" i="4"/>
  <c r="CE75" i="4"/>
  <c r="BY43" i="4"/>
  <c r="AT37" i="4"/>
  <c r="AT35" i="4"/>
  <c r="BT56" i="4"/>
  <c r="CJ83" i="4"/>
  <c r="CG12" i="4"/>
  <c r="AL28" i="4"/>
  <c r="CH44" i="4"/>
  <c r="BC25" i="4"/>
  <c r="BK18" i="4"/>
  <c r="BS53" i="4"/>
  <c r="CA37" i="4"/>
  <c r="CI29" i="4"/>
  <c r="BJ14" i="4"/>
  <c r="AV30" i="4"/>
  <c r="BT38" i="4"/>
  <c r="BE14" i="4"/>
  <c r="CB62" i="4"/>
  <c r="CJ70" i="4"/>
  <c r="CC32" i="4"/>
  <c r="CK61" i="4"/>
  <c r="BZ14" i="4"/>
  <c r="CB35" i="4"/>
  <c r="BT44" i="4"/>
  <c r="AM12" i="4"/>
  <c r="BD43" i="4"/>
  <c r="BY27" i="4"/>
  <c r="CC36" i="4"/>
  <c r="BP34" i="4"/>
  <c r="BJ20" i="4"/>
  <c r="Y18" i="4"/>
  <c r="AG26" i="4"/>
  <c r="AU21" i="4"/>
  <c r="BT28" i="4"/>
  <c r="BQ48" i="4"/>
  <c r="BB23" i="4"/>
  <c r="AH28" i="4"/>
  <c r="BI47" i="4"/>
  <c r="BN36" i="4"/>
  <c r="BV66" i="4"/>
  <c r="CL57" i="4"/>
  <c r="AJ27" i="4"/>
  <c r="AR22" i="4"/>
  <c r="AZ41" i="4"/>
  <c r="BH46" i="4"/>
  <c r="BP51" i="4"/>
  <c r="BX61" i="4"/>
  <c r="CF67" i="4"/>
  <c r="CN45" i="4"/>
  <c r="AK18" i="4"/>
  <c r="BD21" i="4"/>
  <c r="AU29" i="4"/>
  <c r="CE74" i="4"/>
  <c r="CN66" i="4"/>
  <c r="CF41" i="4"/>
  <c r="AO30" i="4"/>
  <c r="AW12" i="4"/>
  <c r="BE52" i="4"/>
  <c r="BM30" i="4"/>
  <c r="BU20" i="4"/>
  <c r="CC30" i="4"/>
  <c r="CK14" i="4"/>
  <c r="AZ13" i="4"/>
  <c r="BS14" i="4"/>
  <c r="BE19" i="4"/>
  <c r="BL28" i="4"/>
  <c r="BK30" i="4"/>
  <c r="BX36" i="4"/>
  <c r="AY44" i="4"/>
  <c r="BS46" i="4"/>
  <c r="BK52" i="4"/>
  <c r="CK65" i="4"/>
  <c r="CG76" i="4"/>
  <c r="BE17" i="4"/>
  <c r="BS25" i="4"/>
  <c r="AB19" i="4"/>
  <c r="AJ18" i="4"/>
  <c r="AR18" i="4"/>
  <c r="AZ29" i="4"/>
  <c r="BH14" i="4"/>
  <c r="BP49" i="4"/>
  <c r="BX54" i="4"/>
  <c r="CF75" i="4"/>
  <c r="CN80" i="4"/>
  <c r="BU13" i="4"/>
  <c r="AE16" i="4"/>
  <c r="AW20" i="4"/>
  <c r="AS27" i="4"/>
  <c r="BC29" i="4"/>
  <c r="CK30" i="4"/>
  <c r="BC35" i="4"/>
  <c r="BE49" i="4"/>
  <c r="CA60" i="4"/>
  <c r="CA68" i="4"/>
  <c r="BP59" i="4"/>
  <c r="U14" i="4"/>
  <c r="U12" i="4"/>
  <c r="BU26" i="4"/>
  <c r="AC12" i="4"/>
  <c r="AC21" i="4"/>
  <c r="AK16" i="4"/>
  <c r="AK33" i="4"/>
  <c r="AK27" i="4"/>
  <c r="AK12" i="4"/>
  <c r="AS38" i="4"/>
  <c r="AS18" i="4"/>
  <c r="AS13" i="4"/>
  <c r="AS22" i="4"/>
  <c r="AS40" i="4"/>
  <c r="BK50" i="4"/>
  <c r="BA20" i="4"/>
  <c r="BA43" i="4"/>
  <c r="BA24" i="4"/>
  <c r="BA25" i="4"/>
  <c r="BA44" i="4"/>
  <c r="BA13" i="4"/>
  <c r="BA18" i="4"/>
  <c r="BQ49" i="4"/>
  <c r="BY54" i="4"/>
  <c r="CG81" i="4"/>
  <c r="AV12" i="4"/>
  <c r="X14" i="4"/>
  <c r="CB18" i="4"/>
  <c r="BC20" i="4"/>
  <c r="CA21" i="4"/>
  <c r="AG25" i="4"/>
  <c r="BP27" i="4"/>
  <c r="CA29" i="4"/>
  <c r="BX35" i="4"/>
  <c r="BZ42" i="4"/>
  <c r="BH45" i="4"/>
  <c r="BC50" i="4"/>
  <c r="BD12" i="4"/>
  <c r="AG14" i="4"/>
  <c r="X17" i="4"/>
  <c r="W19" i="4"/>
  <c r="AT33" i="4"/>
  <c r="AV38" i="4"/>
  <c r="CK42" i="4"/>
  <c r="BM45" i="4"/>
  <c r="BR50" i="4"/>
  <c r="BW54" i="4"/>
  <c r="W17" i="4"/>
  <c r="W14" i="4"/>
  <c r="AM21" i="4"/>
  <c r="AM14" i="4"/>
  <c r="AM27" i="4"/>
  <c r="AM22" i="4"/>
  <c r="AM20" i="4"/>
  <c r="AM28" i="4"/>
  <c r="AM19" i="4"/>
  <c r="AM30" i="4"/>
  <c r="AU22" i="4"/>
  <c r="AU34" i="4"/>
  <c r="AU43" i="4"/>
  <c r="AU27" i="4"/>
  <c r="AU19" i="4"/>
  <c r="AU30" i="4"/>
  <c r="AU36" i="4"/>
  <c r="AU35" i="4"/>
  <c r="AU37" i="4"/>
  <c r="AU13" i="4"/>
  <c r="AU12" i="4"/>
  <c r="BC43" i="4"/>
  <c r="BC34" i="4"/>
  <c r="BC51" i="4"/>
  <c r="BC30" i="4"/>
  <c r="BC46" i="4"/>
  <c r="BC22" i="4"/>
  <c r="BC12" i="4"/>
  <c r="BC18" i="4"/>
  <c r="BC45" i="4"/>
  <c r="BC14" i="4"/>
  <c r="BS37" i="4"/>
  <c r="BS18" i="4"/>
  <c r="BS67" i="4"/>
  <c r="BS45" i="4"/>
  <c r="BS30" i="4"/>
  <c r="BS52" i="4"/>
  <c r="BS51" i="4"/>
  <c r="BS38" i="4"/>
  <c r="BS28" i="4"/>
  <c r="BS27" i="4"/>
  <c r="BS13" i="4"/>
  <c r="BS60" i="4"/>
  <c r="BS36" i="4"/>
  <c r="BS22" i="4"/>
  <c r="CA17" i="4"/>
  <c r="CA50" i="4"/>
  <c r="CA43" i="4"/>
  <c r="CA34" i="4"/>
  <c r="CA27" i="4"/>
  <c r="CA14" i="4"/>
  <c r="CA13" i="4"/>
  <c r="CA66" i="4"/>
  <c r="CA36" i="4"/>
  <c r="CA35" i="4"/>
  <c r="CA61" i="4"/>
  <c r="CA69" i="4"/>
  <c r="CA62" i="4"/>
  <c r="CA30" i="4"/>
  <c r="CI77" i="4"/>
  <c r="CI73" i="4"/>
  <c r="CI43" i="4"/>
  <c r="CI19" i="4"/>
  <c r="CI68" i="4"/>
  <c r="CI46" i="4"/>
  <c r="CI34" i="4"/>
  <c r="CI20" i="4"/>
  <c r="CI52" i="4"/>
  <c r="CI44" i="4"/>
  <c r="CI36" i="4"/>
  <c r="CI35" i="4"/>
  <c r="CI21" i="4"/>
  <c r="CI76" i="4"/>
  <c r="CI67" i="4"/>
  <c r="CI30" i="4"/>
  <c r="CI22" i="4"/>
  <c r="CI78" i="4"/>
  <c r="CI62" i="4"/>
  <c r="CI83" i="4"/>
  <c r="CI53" i="4"/>
  <c r="CI45" i="4"/>
  <c r="CI17" i="4"/>
  <c r="CI14" i="4"/>
  <c r="CK78" i="4"/>
  <c r="AZ17" i="4"/>
  <c r="BS20" i="4"/>
  <c r="AK22" i="4"/>
  <c r="CI25" i="4"/>
  <c r="AN30" i="4"/>
  <c r="BZ33" i="4"/>
  <c r="AT36" i="4"/>
  <c r="BL38" i="4"/>
  <c r="AE19" i="4"/>
  <c r="AE21" i="4"/>
  <c r="AE12" i="4"/>
  <c r="BK44" i="4"/>
  <c r="BK46" i="4"/>
  <c r="BK41" i="4"/>
  <c r="BK36" i="4"/>
  <c r="BK29" i="4"/>
  <c r="BK22" i="4"/>
  <c r="BK20" i="4"/>
  <c r="BK14" i="4"/>
  <c r="BK45" i="4"/>
  <c r="BK53" i="4"/>
  <c r="BK38" i="4"/>
  <c r="BK28" i="4"/>
  <c r="BK13" i="4"/>
  <c r="AF17" i="4"/>
  <c r="AV22" i="4"/>
  <c r="BL44" i="4"/>
  <c r="CJ73" i="4"/>
  <c r="BQ17" i="4"/>
  <c r="AO19" i="4"/>
  <c r="CA20" i="4"/>
  <c r="AS26" i="4"/>
  <c r="AV28" i="4"/>
  <c r="AS34" i="4"/>
  <c r="BC36" i="4"/>
  <c r="CA57" i="4"/>
  <c r="CK62" i="4"/>
  <c r="BC19" i="4"/>
  <c r="BK27" i="4"/>
  <c r="AL31" i="4"/>
  <c r="DG6" i="4" s="1"/>
  <c r="BB42" i="4"/>
  <c r="BJ55" i="4"/>
  <c r="BR65" i="4"/>
  <c r="BZ67" i="4"/>
  <c r="CH80" i="4"/>
  <c r="Y12" i="4"/>
  <c r="CK12" i="4"/>
  <c r="BU12" i="4"/>
  <c r="BR14" i="4"/>
  <c r="BP16" i="4"/>
  <c r="AY17" i="4"/>
  <c r="BU18" i="4"/>
  <c r="AF19" i="4"/>
  <c r="DL6" i="4" s="1"/>
  <c r="BD19" i="4"/>
  <c r="CN19" i="4"/>
  <c r="BB20" i="4"/>
  <c r="BR20" i="4"/>
  <c r="AO21" i="4"/>
  <c r="BZ21" i="4"/>
  <c r="AJ22" i="4"/>
  <c r="AF25" i="4"/>
  <c r="CG25" i="4"/>
  <c r="BE26" i="4"/>
  <c r="AI27" i="4"/>
  <c r="BO27" i="4"/>
  <c r="AF28" i="4"/>
  <c r="AT29" i="4"/>
  <c r="BZ29" i="4"/>
  <c r="BJ30" i="4"/>
  <c r="BR32" i="4"/>
  <c r="BQ33" i="4"/>
  <c r="BE34" i="4"/>
  <c r="AR35" i="4"/>
  <c r="BR35" i="4"/>
  <c r="AR36" i="4"/>
  <c r="BZ37" i="4"/>
  <c r="BU41" i="4"/>
  <c r="BR42" i="4"/>
  <c r="CJ43" i="4"/>
  <c r="BM46" i="4"/>
  <c r="BE48" i="4"/>
  <c r="BB50" i="4"/>
  <c r="BE51" i="4"/>
  <c r="BI53" i="4"/>
  <c r="CJ54" i="4"/>
  <c r="BU58" i="4"/>
  <c r="BQ60" i="4"/>
  <c r="BW61" i="4"/>
  <c r="BY65" i="4"/>
  <c r="CC67" i="4"/>
  <c r="CE76" i="4"/>
  <c r="CK77" i="4"/>
  <c r="CI13" i="4"/>
  <c r="BS21" i="4"/>
  <c r="BK37" i="4"/>
  <c r="AV39" i="4"/>
  <c r="CA53" i="4"/>
  <c r="BS61" i="4"/>
  <c r="CI69" i="4"/>
  <c r="CB74" i="4"/>
  <c r="CJ55" i="4"/>
  <c r="AA12" i="4"/>
  <c r="CM12" i="4"/>
  <c r="BR13" i="4"/>
  <c r="Y14" i="4"/>
  <c r="BG14" i="4"/>
  <c r="BT14" i="4"/>
  <c r="CH16" i="4"/>
  <c r="BH17" i="4"/>
  <c r="CC18" i="4"/>
  <c r="BM19" i="4"/>
  <c r="AG20" i="4"/>
  <c r="BH20" i="4"/>
  <c r="AV21" i="4"/>
  <c r="CE21" i="4"/>
  <c r="AL22" i="4"/>
  <c r="BB22" i="4"/>
  <c r="CB22" i="4"/>
  <c r="AR25" i="4"/>
  <c r="BW26" i="4"/>
  <c r="BQ27" i="4"/>
  <c r="BR28" i="4"/>
  <c r="CF29" i="4"/>
  <c r="CN32" i="4"/>
  <c r="CB33" i="4"/>
  <c r="BQ34" i="4"/>
  <c r="BZ35" i="4"/>
  <c r="BZ36" i="4"/>
  <c r="BD37" i="4"/>
  <c r="CB37" i="4"/>
  <c r="BQ38" i="4"/>
  <c r="BY40" i="4"/>
  <c r="AT42" i="4"/>
  <c r="CB42" i="4"/>
  <c r="BW43" i="4"/>
  <c r="CE44" i="4"/>
  <c r="BJ45" i="4"/>
  <c r="BB46" i="4"/>
  <c r="BT46" i="4"/>
  <c r="CE48" i="4"/>
  <c r="BP50" i="4"/>
  <c r="BR51" i="4"/>
  <c r="BP52" i="4"/>
  <c r="BI54" i="4"/>
  <c r="CG56" i="4"/>
  <c r="CJ58" i="4"/>
  <c r="BZ66" i="4"/>
  <c r="CH67" i="4"/>
  <c r="CB70" i="4"/>
  <c r="CH74" i="4"/>
  <c r="CH76" i="4"/>
  <c r="CM84" i="4"/>
  <c r="AE14" i="4"/>
  <c r="CA22" i="4"/>
  <c r="AG12" i="4"/>
  <c r="AO35" i="4"/>
  <c r="CA46" i="4"/>
  <c r="BE46" i="4"/>
  <c r="BS62" i="4"/>
  <c r="BU65" i="4"/>
  <c r="CC77" i="4"/>
  <c r="CK84" i="4"/>
  <c r="AL12" i="4"/>
  <c r="Y13" i="4"/>
  <c r="BB13" i="4"/>
  <c r="AF14" i="4"/>
  <c r="BU14" i="4"/>
  <c r="V16" i="4"/>
  <c r="BI17" i="4"/>
  <c r="BJ18" i="4"/>
  <c r="CK18" i="4"/>
  <c r="AN19" i="4"/>
  <c r="BZ19" i="4"/>
  <c r="BI20" i="4"/>
  <c r="BZ20" i="4"/>
  <c r="AF21" i="4"/>
  <c r="AW21" i="4"/>
  <c r="CG21" i="4"/>
  <c r="BY26" i="4"/>
  <c r="AN28" i="4"/>
  <c r="BB29" i="4"/>
  <c r="CH29" i="4"/>
  <c r="BP30" i="4"/>
  <c r="CK33" i="4"/>
  <c r="BY34" i="4"/>
  <c r="AV35" i="4"/>
  <c r="AW36" i="4"/>
  <c r="BO37" i="4"/>
  <c r="CJ37" i="4"/>
  <c r="CJ40" i="4"/>
  <c r="AV42" i="4"/>
  <c r="CC42" i="4"/>
  <c r="BX43" i="4"/>
  <c r="BB44" i="4"/>
  <c r="CG44" i="4"/>
  <c r="BU46" i="4"/>
  <c r="BB49" i="4"/>
  <c r="BQ50" i="4"/>
  <c r="BL53" i="4"/>
  <c r="BL54" i="4"/>
  <c r="BM57" i="4"/>
  <c r="CK58" i="4"/>
  <c r="BZ60" i="4"/>
  <c r="CC61" i="4"/>
  <c r="CJ62" i="4"/>
  <c r="CG70" i="4"/>
  <c r="CJ74" i="4"/>
  <c r="CJ78" i="4"/>
  <c r="CN84" i="4"/>
  <c r="BH16" i="4"/>
  <c r="BS24" i="4"/>
  <c r="V12" i="4"/>
  <c r="CH12" i="4"/>
  <c r="AN12" i="4"/>
  <c r="BE12" i="4"/>
  <c r="AR13" i="4"/>
  <c r="BE13" i="4"/>
  <c r="AN16" i="4"/>
  <c r="BR17" i="4"/>
  <c r="BL18" i="4"/>
  <c r="CF19" i="4"/>
  <c r="CC20" i="4"/>
  <c r="AL21" i="4"/>
  <c r="BE21" i="4"/>
  <c r="BJ22" i="4"/>
  <c r="BL25" i="4"/>
  <c r="AT26" i="4"/>
  <c r="CH26" i="4"/>
  <c r="BG28" i="4"/>
  <c r="CB28" i="4"/>
  <c r="BE29" i="4"/>
  <c r="CK29" i="4"/>
  <c r="AW30" i="4"/>
  <c r="AL32" i="4"/>
  <c r="AV33" i="4"/>
  <c r="AT34" i="4"/>
  <c r="BD35" i="4"/>
  <c r="BE36" i="4"/>
  <c r="BR37" i="4"/>
  <c r="BG38" i="4"/>
  <c r="CB38" i="4"/>
  <c r="BI41" i="4"/>
  <c r="BE42" i="4"/>
  <c r="BD44" i="4"/>
  <c r="BJ46" i="4"/>
  <c r="CH46" i="4"/>
  <c r="CB51" i="4"/>
  <c r="BT53" i="4"/>
  <c r="CB57" i="4"/>
  <c r="BQ59" i="4"/>
  <c r="CB60" i="4"/>
  <c r="BU62" i="4"/>
  <c r="CC68" i="4"/>
  <c r="BY72" i="4"/>
  <c r="AJ32" i="4"/>
  <c r="CA41" i="4"/>
  <c r="AZ36" i="4"/>
  <c r="CI57" i="4"/>
  <c r="BP46" i="4"/>
  <c r="BX59" i="4"/>
  <c r="CF64" i="4"/>
  <c r="CN77" i="4"/>
  <c r="W12" i="4"/>
  <c r="BS12" i="4"/>
  <c r="CI12" i="4"/>
  <c r="AO12" i="4"/>
  <c r="BL12" i="4"/>
  <c r="BI13" i="4"/>
  <c r="CC13" i="4"/>
  <c r="AO14" i="4"/>
  <c r="BL14" i="4"/>
  <c r="CB14" i="4"/>
  <c r="AW16" i="4"/>
  <c r="AG17" i="4"/>
  <c r="BZ17" i="4"/>
  <c r="AD19" i="4"/>
  <c r="AV19" i="4"/>
  <c r="CH19" i="4"/>
  <c r="AZ20" i="4"/>
  <c r="BM20" i="4"/>
  <c r="BM21" i="4"/>
  <c r="CJ21" i="4"/>
  <c r="AT22" i="4"/>
  <c r="BL24" i="4"/>
  <c r="BM25" i="4"/>
  <c r="BB26" i="4"/>
  <c r="CJ26" i="4"/>
  <c r="AV27" i="4"/>
  <c r="CB27" i="4"/>
  <c r="BI28" i="4"/>
  <c r="CM28" i="4"/>
  <c r="AJ30" i="4"/>
  <c r="BT30" i="4"/>
  <c r="AW32" i="4"/>
  <c r="BE33" i="4"/>
  <c r="BE35" i="4"/>
  <c r="CJ35" i="4"/>
  <c r="CK36" i="4"/>
  <c r="BH38" i="4"/>
  <c r="CM38" i="4"/>
  <c r="CG43" i="4"/>
  <c r="BJ44" i="4"/>
  <c r="CJ44" i="4"/>
  <c r="BU45" i="4"/>
  <c r="CC51" i="4"/>
  <c r="CK52" i="4"/>
  <c r="CG53" i="4"/>
  <c r="BJ58" i="4"/>
  <c r="BT59" i="4"/>
  <c r="BX62" i="4"/>
  <c r="CH64" i="4"/>
  <c r="BT67" i="4"/>
  <c r="CK72" i="4"/>
  <c r="CG75" i="4"/>
  <c r="CF77" i="4"/>
  <c r="CI66" i="4"/>
  <c r="BY69" i="4"/>
  <c r="CG79" i="4"/>
  <c r="AE20" i="4"/>
  <c r="AU28" i="4"/>
  <c r="BC28" i="4"/>
  <c r="BK12" i="4"/>
  <c r="BS44" i="4"/>
  <c r="CA28" i="4"/>
  <c r="CI60" i="4"/>
  <c r="AD12" i="4"/>
  <c r="AT12" i="4"/>
  <c r="BM12" i="4"/>
  <c r="AT13" i="4"/>
  <c r="BJ13" i="4"/>
  <c r="CK13" i="4"/>
  <c r="BB14" i="4"/>
  <c r="BP14" i="4"/>
  <c r="CC14" i="4"/>
  <c r="BG16" i="4"/>
  <c r="AO17" i="4"/>
  <c r="AT18" i="4"/>
  <c r="BT18" i="4"/>
  <c r="AW19" i="4"/>
  <c r="BQ20" i="4"/>
  <c r="CK20" i="4"/>
  <c r="AN21" i="4"/>
  <c r="BY21" i="4"/>
  <c r="BL22" i="4"/>
  <c r="CG24" i="4"/>
  <c r="BX25" i="4"/>
  <c r="BD26" i="4"/>
  <c r="CK26" i="4"/>
  <c r="BD27" i="4"/>
  <c r="CJ27" i="4"/>
  <c r="BJ28" i="4"/>
  <c r="AG29" i="4"/>
  <c r="BM29" i="4"/>
  <c r="AL30" i="4"/>
  <c r="BE30" i="4"/>
  <c r="BU30" i="4"/>
  <c r="BH32" i="4"/>
  <c r="BP33" i="4"/>
  <c r="CK34" i="4"/>
  <c r="BM35" i="4"/>
  <c r="CK35" i="4"/>
  <c r="BR36" i="4"/>
  <c r="BT37" i="4"/>
  <c r="BI38" i="4"/>
  <c r="CN38" i="4"/>
  <c r="BT41" i="4"/>
  <c r="BQ42" i="4"/>
  <c r="BB45" i="4"/>
  <c r="CH45" i="4"/>
  <c r="BL46" i="4"/>
  <c r="CN46" i="4"/>
  <c r="CC49" i="4"/>
  <c r="BD51" i="4"/>
  <c r="CH51" i="4"/>
  <c r="CH53" i="4"/>
  <c r="CB54" i="4"/>
  <c r="BL58" i="4"/>
  <c r="BL60" i="4"/>
  <c r="BM61" i="4"/>
  <c r="BZ62" i="4"/>
  <c r="BX65" i="4"/>
  <c r="BU67" i="4"/>
  <c r="CK68" i="4"/>
  <c r="CJ75" i="4"/>
  <c r="CN82" i="4"/>
  <c r="AE15" i="3"/>
  <c r="AY28" i="3"/>
  <c r="AL21" i="3"/>
  <c r="AA13" i="3"/>
  <c r="T12" i="3"/>
  <c r="BB46" i="3"/>
  <c r="AC20" i="3"/>
  <c r="AK12" i="3"/>
  <c r="AS32" i="3"/>
  <c r="AU16" i="3"/>
  <c r="AU24" i="3"/>
  <c r="AL20" i="3"/>
  <c r="AB20" i="3"/>
  <c r="AP13" i="3"/>
  <c r="AQ13" i="3"/>
  <c r="AS12" i="3"/>
  <c r="AD21" i="3"/>
  <c r="AE16" i="3"/>
  <c r="AI26" i="3"/>
  <c r="AO34" i="3"/>
  <c r="AT36" i="3"/>
  <c r="AU20" i="3"/>
  <c r="BB32" i="3"/>
  <c r="AV30" i="3"/>
  <c r="AE19" i="3"/>
  <c r="AG20" i="3"/>
  <c r="AO33" i="3"/>
  <c r="AW12" i="3"/>
  <c r="AT32" i="3"/>
  <c r="BA40" i="3"/>
  <c r="AH21" i="3"/>
  <c r="AX29" i="3"/>
  <c r="BA37" i="3"/>
  <c r="AP17" i="3"/>
  <c r="BB37" i="3"/>
  <c r="AC21" i="3"/>
  <c r="BP5" i="3" s="1"/>
  <c r="X11" i="3"/>
  <c r="AQ31" i="3"/>
  <c r="AY13" i="3"/>
  <c r="AJ22" i="3"/>
  <c r="AX42" i="3"/>
  <c r="AY15" i="3"/>
  <c r="AK25" i="3"/>
  <c r="AS35" i="3"/>
  <c r="AH13" i="3"/>
  <c r="AP23" i="3"/>
  <c r="AL26" i="3"/>
  <c r="AQ34" i="3"/>
  <c r="AY42" i="3"/>
  <c r="W14" i="3"/>
  <c r="BX5" i="3" s="1"/>
  <c r="AP33" i="3"/>
  <c r="AC12" i="3"/>
  <c r="BO5" i="3" s="1"/>
  <c r="W16" i="3"/>
  <c r="X17" i="3"/>
  <c r="AS24" i="3"/>
  <c r="AN26" i="3"/>
  <c r="AT26" i="3"/>
  <c r="AX26" i="3"/>
  <c r="AX13" i="3"/>
  <c r="AU26" i="3"/>
  <c r="AY12" i="3"/>
  <c r="AI20" i="3"/>
  <c r="AW28" i="3"/>
  <c r="AQ36" i="3"/>
  <c r="AX39" i="3"/>
  <c r="S11" i="3"/>
  <c r="AN21" i="3"/>
  <c r="AI28" i="3"/>
  <c r="AQ35" i="3"/>
  <c r="AY19" i="3"/>
  <c r="BA12" i="3"/>
  <c r="AF16" i="3"/>
  <c r="AF18" i="3"/>
  <c r="AM21" i="3"/>
  <c r="AX25" i="3"/>
  <c r="AV26" i="3"/>
  <c r="X16" i="3"/>
  <c r="Y13" i="3"/>
  <c r="AN12" i="3"/>
  <c r="AN20" i="3"/>
  <c r="AP18" i="3"/>
  <c r="AE18" i="3"/>
  <c r="AF25" i="3"/>
  <c r="AA18" i="3"/>
  <c r="AI21" i="3"/>
  <c r="AQ26" i="3"/>
  <c r="AY36" i="3"/>
  <c r="Z13" i="3"/>
  <c r="W15" i="3"/>
  <c r="BW5" i="3" s="1"/>
  <c r="AM16" i="3"/>
  <c r="AN18" i="3"/>
  <c r="AU21" i="3"/>
  <c r="AY25" i="3"/>
  <c r="AP28" i="3"/>
  <c r="AN33" i="3"/>
  <c r="AV41" i="3"/>
  <c r="AN16" i="3"/>
  <c r="AV21" i="3"/>
  <c r="AK26" i="3"/>
  <c r="AV33" i="3"/>
  <c r="AC18" i="3"/>
  <c r="AM15" i="3"/>
  <c r="V15" i="3"/>
  <c r="AD17" i="3"/>
  <c r="AL30" i="3"/>
  <c r="AT25" i="3"/>
  <c r="BB35" i="3"/>
  <c r="U12" i="3"/>
  <c r="AI13" i="3"/>
  <c r="AU15" i="3"/>
  <c r="AV16" i="3"/>
  <c r="AY23" i="3"/>
  <c r="AM26" i="3"/>
  <c r="AY29" i="3"/>
  <c r="BB34" i="3"/>
  <c r="X29" i="2"/>
  <c r="T13" i="2"/>
  <c r="U16" i="2"/>
  <c r="R27" i="2"/>
  <c r="U13" i="2"/>
  <c r="V26" i="2"/>
  <c r="U29" i="2"/>
  <c r="W14" i="2"/>
  <c r="W32" i="2"/>
  <c r="T15" i="2"/>
  <c r="T27" i="2"/>
  <c r="U14" i="2"/>
  <c r="U26" i="2"/>
  <c r="S12" i="2"/>
  <c r="W26" i="2"/>
  <c r="X26" i="2"/>
  <c r="T11" i="2"/>
  <c r="U30" i="2"/>
  <c r="X27" i="2"/>
  <c r="AO11" i="3"/>
  <c r="X14" i="3"/>
  <c r="AV14" i="3"/>
  <c r="AG23" i="3"/>
  <c r="AQ27" i="3"/>
  <c r="AO29" i="3"/>
  <c r="AX30" i="3"/>
  <c r="AZ31" i="3"/>
  <c r="AZ34" i="3"/>
  <c r="CD12" i="4"/>
  <c r="V15" i="4"/>
  <c r="AW15" i="4"/>
  <c r="CH15" i="4"/>
  <c r="BV19" i="4"/>
  <c r="BM23" i="4"/>
  <c r="AP31" i="4"/>
  <c r="BN34" i="4"/>
  <c r="BU39" i="4"/>
  <c r="AX45" i="4"/>
  <c r="CD45" i="4"/>
  <c r="BS47" i="4"/>
  <c r="CD52" i="4"/>
  <c r="BN55" i="4"/>
  <c r="CD59" i="4"/>
  <c r="CH63" i="4"/>
  <c r="EA10" i="5"/>
  <c r="DC11" i="5"/>
  <c r="W13" i="5"/>
  <c r="CI13" i="5"/>
  <c r="EG13" i="5"/>
  <c r="AI18" i="5"/>
  <c r="EI18" i="5"/>
  <c r="DS19" i="5"/>
  <c r="DS23" i="5"/>
  <c r="CM24" i="5"/>
  <c r="EA27" i="5"/>
  <c r="CU28" i="5"/>
  <c r="CS29" i="5"/>
  <c r="CE40" i="5"/>
  <c r="DK43" i="5"/>
  <c r="DL53" i="5"/>
  <c r="CM56" i="5"/>
  <c r="DS67" i="5"/>
  <c r="DH69" i="5"/>
  <c r="ED109" i="5"/>
  <c r="W16" i="2"/>
  <c r="AH11" i="3"/>
  <c r="V12" i="3"/>
  <c r="AO14" i="3"/>
  <c r="AN15" i="3"/>
  <c r="AD19" i="3"/>
  <c r="AM20" i="3"/>
  <c r="AO22" i="3"/>
  <c r="AZ23" i="3"/>
  <c r="AG25" i="3"/>
  <c r="BB27" i="3"/>
  <c r="AP29" i="3"/>
  <c r="AW33" i="3"/>
  <c r="AI31" i="4"/>
  <c r="AI18" i="4"/>
  <c r="AI15" i="4"/>
  <c r="CI32" i="4"/>
  <c r="CA32" i="4"/>
  <c r="BS32" i="4"/>
  <c r="BK32" i="4"/>
  <c r="BC32" i="4"/>
  <c r="AU32" i="4"/>
  <c r="AM32" i="4"/>
  <c r="AI25" i="4"/>
  <c r="AI24" i="4"/>
  <c r="AQ34" i="4"/>
  <c r="AQ31" i="4"/>
  <c r="AQ18" i="4"/>
  <c r="AQ15" i="4"/>
  <c r="AQ25" i="4"/>
  <c r="AQ24" i="4"/>
  <c r="AY47" i="4"/>
  <c r="AY34" i="4"/>
  <c r="AY31" i="4"/>
  <c r="AY18" i="4"/>
  <c r="AY15" i="4"/>
  <c r="AY41" i="4"/>
  <c r="AY40" i="4"/>
  <c r="AY25" i="4"/>
  <c r="AY24" i="4"/>
  <c r="BG50" i="4"/>
  <c r="BG47" i="4"/>
  <c r="BG34" i="4"/>
  <c r="BG31" i="4"/>
  <c r="BG18" i="4"/>
  <c r="BG15" i="4"/>
  <c r="BG51" i="4"/>
  <c r="BG41" i="4"/>
  <c r="BG40" i="4"/>
  <c r="BG25" i="4"/>
  <c r="BG24" i="4"/>
  <c r="BO63" i="4"/>
  <c r="BO50" i="4"/>
  <c r="BO47" i="4"/>
  <c r="BO34" i="4"/>
  <c r="BO31" i="4"/>
  <c r="BO18" i="4"/>
  <c r="BO15" i="4"/>
  <c r="BO62" i="4"/>
  <c r="BO51" i="4"/>
  <c r="BO57" i="4"/>
  <c r="BO56" i="4"/>
  <c r="BO41" i="4"/>
  <c r="BO40" i="4"/>
  <c r="BO25" i="4"/>
  <c r="BO24" i="4"/>
  <c r="BW66" i="4"/>
  <c r="BW63" i="4"/>
  <c r="BW50" i="4"/>
  <c r="BW47" i="4"/>
  <c r="BW34" i="4"/>
  <c r="BW31" i="4"/>
  <c r="BW18" i="4"/>
  <c r="BW15" i="4"/>
  <c r="BW67" i="4"/>
  <c r="BW62" i="4"/>
  <c r="BW51" i="4"/>
  <c r="BW57" i="4"/>
  <c r="BW56" i="4"/>
  <c r="BW41" i="4"/>
  <c r="BW40" i="4"/>
  <c r="BW25" i="4"/>
  <c r="BW24" i="4"/>
  <c r="CE79" i="4"/>
  <c r="CE66" i="4"/>
  <c r="CE63" i="4"/>
  <c r="CE50" i="4"/>
  <c r="CE47" i="4"/>
  <c r="CE34" i="4"/>
  <c r="CE31" i="4"/>
  <c r="CE18" i="4"/>
  <c r="CE15" i="4"/>
  <c r="CE78" i="4"/>
  <c r="CE67" i="4"/>
  <c r="CE62" i="4"/>
  <c r="CE51" i="4"/>
  <c r="CE73" i="4"/>
  <c r="CE72" i="4"/>
  <c r="CE57" i="4"/>
  <c r="CE56" i="4"/>
  <c r="CE41" i="4"/>
  <c r="CE40" i="4"/>
  <c r="CE25" i="4"/>
  <c r="CE24" i="4"/>
  <c r="CM82" i="4"/>
  <c r="CM79" i="4"/>
  <c r="CM66" i="4"/>
  <c r="CM63" i="4"/>
  <c r="CM50" i="4"/>
  <c r="CM47" i="4"/>
  <c r="CM34" i="4"/>
  <c r="CM31" i="4"/>
  <c r="CM18" i="4"/>
  <c r="CM15" i="4"/>
  <c r="CM83" i="4"/>
  <c r="CM78" i="4"/>
  <c r="CM67" i="4"/>
  <c r="CM62" i="4"/>
  <c r="CM51" i="4"/>
  <c r="CM73" i="4"/>
  <c r="CM72" i="4"/>
  <c r="CM57" i="4"/>
  <c r="CM56" i="4"/>
  <c r="CM41" i="4"/>
  <c r="CM40" i="4"/>
  <c r="CM25" i="4"/>
  <c r="CM24" i="4"/>
  <c r="CE12" i="4"/>
  <c r="Z13" i="4"/>
  <c r="AI13" i="4"/>
  <c r="CL13" i="4"/>
  <c r="AX15" i="4"/>
  <c r="CI15" i="4"/>
  <c r="CL18" i="4"/>
  <c r="BN19" i="4"/>
  <c r="BW19" i="4"/>
  <c r="AH20" i="4"/>
  <c r="BW21" i="4"/>
  <c r="AS23" i="4"/>
  <c r="CJ23" i="4"/>
  <c r="BC24" i="4"/>
  <c r="CI24" i="4"/>
  <c r="BB31" i="4"/>
  <c r="CH31" i="4"/>
  <c r="BI32" i="4"/>
  <c r="CE32" i="4"/>
  <c r="CM33" i="4"/>
  <c r="BO35" i="4"/>
  <c r="AX38" i="4"/>
  <c r="BV39" i="4"/>
  <c r="BE40" i="4"/>
  <c r="CK40" i="4"/>
  <c r="CL42" i="4"/>
  <c r="BN43" i="4"/>
  <c r="BV44" i="4"/>
  <c r="BJ47" i="4"/>
  <c r="BG48" i="4"/>
  <c r="BR48" i="4"/>
  <c r="CF48" i="4"/>
  <c r="CE49" i="4"/>
  <c r="CD50" i="4"/>
  <c r="CC55" i="4"/>
  <c r="CI56" i="4"/>
  <c r="BN57" i="4"/>
  <c r="BV58" i="4"/>
  <c r="CE59" i="4"/>
  <c r="BX64" i="4"/>
  <c r="BW70" i="4"/>
  <c r="CA72" i="4"/>
  <c r="CL79" i="4"/>
  <c r="DC10" i="5"/>
  <c r="AR36" i="3"/>
  <c r="AR27" i="3"/>
  <c r="AR20" i="3"/>
  <c r="Y11" i="3"/>
  <c r="AN14" i="3"/>
  <c r="AG17" i="3"/>
  <c r="AZ17" i="3"/>
  <c r="AC19" i="3"/>
  <c r="AD22" i="3"/>
  <c r="AW22" i="3"/>
  <c r="AH27" i="3"/>
  <c r="BA27" i="3"/>
  <c r="AW35" i="3"/>
  <c r="AR37" i="3"/>
  <c r="AX14" i="4"/>
  <c r="AE15" i="4"/>
  <c r="BP15" i="4"/>
  <c r="CL22" i="4"/>
  <c r="BK31" i="4"/>
  <c r="BV31" i="4"/>
  <c r="AY39" i="4"/>
  <c r="CE39" i="4"/>
  <c r="CD41" i="4"/>
  <c r="CB55" i="4"/>
  <c r="BO10" i="5"/>
  <c r="AJ13" i="5"/>
  <c r="BU13" i="5"/>
  <c r="DV13" i="5"/>
  <c r="BP21" i="5"/>
  <c r="CG21" i="5"/>
  <c r="DZ21" i="5"/>
  <c r="AQ23" i="5"/>
  <c r="BG25" i="5"/>
  <c r="EI25" i="5"/>
  <c r="EI26" i="5"/>
  <c r="BM29" i="5"/>
  <c r="DY29" i="5"/>
  <c r="BH37" i="5"/>
  <c r="CN37" i="5"/>
  <c r="DT37" i="5"/>
  <c r="AY40" i="5"/>
  <c r="DK40" i="5"/>
  <c r="AY43" i="5"/>
  <c r="BD45" i="5"/>
  <c r="CJ45" i="5"/>
  <c r="DP45" i="5"/>
  <c r="CF53" i="5"/>
  <c r="DS56" i="5"/>
  <c r="CO61" i="5"/>
  <c r="E16" i="1"/>
  <c r="B6" i="5" s="1"/>
  <c r="X19" i="2"/>
  <c r="X28" i="2"/>
  <c r="AZ43" i="3"/>
  <c r="AZ36" i="3"/>
  <c r="AZ27" i="3"/>
  <c r="AZ20" i="3"/>
  <c r="AW11" i="3"/>
  <c r="AW18" i="3"/>
  <c r="AU19" i="3"/>
  <c r="AJ24" i="3"/>
  <c r="AO25" i="3"/>
  <c r="AZ39" i="3"/>
  <c r="BB43" i="3"/>
  <c r="Z17" i="4"/>
  <c r="Z16" i="4"/>
  <c r="AX33" i="4"/>
  <c r="AX32" i="4"/>
  <c r="AX17" i="4"/>
  <c r="AX16" i="4"/>
  <c r="AX46" i="4"/>
  <c r="AX35" i="4"/>
  <c r="AX30" i="4"/>
  <c r="BN49" i="4"/>
  <c r="BN48" i="4"/>
  <c r="BN33" i="4"/>
  <c r="BN32" i="4"/>
  <c r="BN17" i="4"/>
  <c r="BN16" i="4"/>
  <c r="BN60" i="4"/>
  <c r="BN53" i="4"/>
  <c r="BN62" i="4"/>
  <c r="BN51" i="4"/>
  <c r="BN46" i="4"/>
  <c r="BN35" i="4"/>
  <c r="BN30" i="4"/>
  <c r="CL81" i="4"/>
  <c r="CL80" i="4"/>
  <c r="CL65" i="4"/>
  <c r="CL64" i="4"/>
  <c r="CL49" i="4"/>
  <c r="CL48" i="4"/>
  <c r="CL33" i="4"/>
  <c r="CL32" i="4"/>
  <c r="CL17" i="4"/>
  <c r="CL16" i="4"/>
  <c r="CL85" i="4"/>
  <c r="CL76" i="4"/>
  <c r="CL69" i="4"/>
  <c r="CL60" i="4"/>
  <c r="CL53" i="4"/>
  <c r="CL83" i="4"/>
  <c r="CL78" i="4"/>
  <c r="CL67" i="4"/>
  <c r="CL62" i="4"/>
  <c r="CL51" i="4"/>
  <c r="CL46" i="4"/>
  <c r="CL35" i="4"/>
  <c r="CL30" i="4"/>
  <c r="AN15" i="4"/>
  <c r="BY15" i="4"/>
  <c r="BV21" i="4"/>
  <c r="Z22" i="4"/>
  <c r="DC6" i="4" s="1"/>
  <c r="AG23" i="4"/>
  <c r="BW23" i="4"/>
  <c r="AP24" i="4"/>
  <c r="BV25" i="4"/>
  <c r="AP29" i="4"/>
  <c r="DK6" i="4" s="1"/>
  <c r="BV29" i="4"/>
  <c r="BA31" i="4"/>
  <c r="CG31" i="4"/>
  <c r="BJ39" i="4"/>
  <c r="BN40" i="4"/>
  <c r="AX41" i="4"/>
  <c r="CG47" i="4"/>
  <c r="CI79" i="4"/>
  <c r="CL82" i="4"/>
  <c r="AQ11" i="5"/>
  <c r="BG12" i="5"/>
  <c r="AV13" i="5"/>
  <c r="DH13" i="5"/>
  <c r="CM16" i="5"/>
  <c r="EI19" i="5"/>
  <c r="DD21" i="5"/>
  <c r="CE23" i="5"/>
  <c r="CU25" i="5"/>
  <c r="U12" i="2"/>
  <c r="X14" i="2"/>
  <c r="V30" i="2"/>
  <c r="BA45" i="3"/>
  <c r="BA34" i="3"/>
  <c r="BA29" i="3"/>
  <c r="BA18" i="3"/>
  <c r="Z11" i="3"/>
  <c r="AX11" i="3"/>
  <c r="AL12" i="3"/>
  <c r="AT12" i="3"/>
  <c r="AG14" i="3"/>
  <c r="X15" i="3"/>
  <c r="AF15" i="3"/>
  <c r="AV15" i="3"/>
  <c r="Y17" i="3"/>
  <c r="AR17" i="3"/>
  <c r="AO18" i="3"/>
  <c r="AM19" i="3"/>
  <c r="AD20" i="3"/>
  <c r="AF22" i="3"/>
  <c r="AH23" i="3"/>
  <c r="AQ23" i="3"/>
  <c r="AK24" i="3"/>
  <c r="AP25" i="3"/>
  <c r="AS27" i="3"/>
  <c r="AZ30" i="3"/>
  <c r="BA31" i="3"/>
  <c r="AX35" i="3"/>
  <c r="AS37" i="3"/>
  <c r="BA38" i="3"/>
  <c r="BA39" i="3"/>
  <c r="AY44" i="3"/>
  <c r="S15" i="4"/>
  <c r="BV12" i="4"/>
  <c r="AP14" i="4"/>
  <c r="W15" i="4"/>
  <c r="AO15" i="4"/>
  <c r="BQ15" i="4"/>
  <c r="W16" i="4"/>
  <c r="AO16" i="4"/>
  <c r="BQ16" i="4"/>
  <c r="AQ17" i="4"/>
  <c r="AQ20" i="4"/>
  <c r="AA22" i="4"/>
  <c r="DD6" i="4" s="1"/>
  <c r="CD22" i="4"/>
  <c r="AH23" i="4"/>
  <c r="BN23" i="4"/>
  <c r="AG24" i="4"/>
  <c r="BM24" i="4"/>
  <c r="AH26" i="4"/>
  <c r="BF27" i="4"/>
  <c r="CD28" i="4"/>
  <c r="AQ29" i="4"/>
  <c r="AR31" i="4"/>
  <c r="BX31" i="4"/>
  <c r="AY32" i="4"/>
  <c r="BO36" i="4"/>
  <c r="BF37" i="4"/>
  <c r="CL37" i="4"/>
  <c r="BL39" i="4"/>
  <c r="AU40" i="4"/>
  <c r="CA40" i="4"/>
  <c r="BF42" i="4"/>
  <c r="AY45" i="4"/>
  <c r="AZ47" i="4"/>
  <c r="CH47" i="4"/>
  <c r="BO55" i="4"/>
  <c r="BU56" i="4"/>
  <c r="BX63" i="4"/>
  <c r="BW68" i="4"/>
  <c r="CL72" i="4"/>
  <c r="U13" i="5"/>
  <c r="DT15" i="5"/>
  <c r="DI15" i="5"/>
  <c r="CN15" i="5"/>
  <c r="CC15" i="5"/>
  <c r="BH15" i="5"/>
  <c r="AW15" i="5"/>
  <c r="AB15" i="5"/>
  <c r="U10" i="5"/>
  <c r="U11" i="5"/>
  <c r="AK29" i="5"/>
  <c r="AK22" i="5"/>
  <c r="AK26" i="5"/>
  <c r="AK25" i="5"/>
  <c r="AK27" i="5"/>
  <c r="AK24" i="5"/>
  <c r="AK18" i="5"/>
  <c r="AK17" i="5"/>
  <c r="AK13" i="5"/>
  <c r="AK23" i="5"/>
  <c r="AK21" i="5"/>
  <c r="AK10" i="5"/>
  <c r="AK15" i="5"/>
  <c r="AK11" i="5"/>
  <c r="BI52" i="5"/>
  <c r="BI47" i="5"/>
  <c r="BI29" i="5"/>
  <c r="BI22" i="5"/>
  <c r="BI42" i="5"/>
  <c r="BI41" i="5"/>
  <c r="BI36" i="5"/>
  <c r="BI31" i="5"/>
  <c r="BI43" i="5"/>
  <c r="BI40" i="5"/>
  <c r="BI26" i="5"/>
  <c r="BI25" i="5"/>
  <c r="BI53" i="5"/>
  <c r="BI46" i="5"/>
  <c r="BI37" i="5"/>
  <c r="BI27" i="5"/>
  <c r="BI24" i="5"/>
  <c r="BI18" i="5"/>
  <c r="BI17" i="5"/>
  <c r="BI51" i="5"/>
  <c r="BI34" i="5"/>
  <c r="BI13" i="5"/>
  <c r="BI54" i="5"/>
  <c r="BI32" i="5"/>
  <c r="BI44" i="5"/>
  <c r="BI39" i="5"/>
  <c r="BI30" i="5"/>
  <c r="BI10" i="5"/>
  <c r="BI50" i="5"/>
  <c r="BI23" i="5"/>
  <c r="BI21" i="5"/>
  <c r="BI20" i="5"/>
  <c r="BI11" i="5"/>
  <c r="BY66" i="5"/>
  <c r="BY65" i="5"/>
  <c r="BY67" i="5"/>
  <c r="BY64" i="5"/>
  <c r="BY63" i="5"/>
  <c r="BY52" i="5"/>
  <c r="BY47" i="5"/>
  <c r="BY29" i="5"/>
  <c r="BY22" i="5"/>
  <c r="BY62" i="5"/>
  <c r="BY61" i="5"/>
  <c r="BY58" i="5"/>
  <c r="BY57" i="5"/>
  <c r="BY42" i="5"/>
  <c r="BY41" i="5"/>
  <c r="BY36" i="5"/>
  <c r="BY31" i="5"/>
  <c r="BY59" i="5"/>
  <c r="BY56" i="5"/>
  <c r="BY43" i="5"/>
  <c r="BY40" i="5"/>
  <c r="BY26" i="5"/>
  <c r="BY25" i="5"/>
  <c r="BY69" i="5"/>
  <c r="BY53" i="5"/>
  <c r="BY46" i="5"/>
  <c r="BY37" i="5"/>
  <c r="BY27" i="5"/>
  <c r="BY24" i="5"/>
  <c r="BY18" i="5"/>
  <c r="BY17" i="5"/>
  <c r="BY51" i="5"/>
  <c r="BY34" i="5"/>
  <c r="BY13" i="5"/>
  <c r="BY54" i="5"/>
  <c r="BY32" i="5"/>
  <c r="BY60" i="5"/>
  <c r="BY44" i="5"/>
  <c r="BY39" i="5"/>
  <c r="BY30" i="5"/>
  <c r="BY10" i="5"/>
  <c r="BY50" i="5"/>
  <c r="BY28" i="5"/>
  <c r="BY19" i="5"/>
  <c r="BY11" i="5"/>
  <c r="CK71" i="5"/>
  <c r="CO74" i="5"/>
  <c r="CO73" i="5"/>
  <c r="CO76" i="5"/>
  <c r="CO71" i="5"/>
  <c r="CO80" i="5"/>
  <c r="CO78" i="5"/>
  <c r="CO66" i="5"/>
  <c r="CO65" i="5"/>
  <c r="CO75" i="5"/>
  <c r="CO72" i="5"/>
  <c r="CO67" i="5"/>
  <c r="CO64" i="5"/>
  <c r="CO79" i="5"/>
  <c r="CO83" i="5"/>
  <c r="CO60" i="5"/>
  <c r="CO52" i="5"/>
  <c r="CO47" i="5"/>
  <c r="CO29" i="5"/>
  <c r="CO22" i="5"/>
  <c r="CO69" i="5"/>
  <c r="CO58" i="5"/>
  <c r="CO57" i="5"/>
  <c r="CO42" i="5"/>
  <c r="CO41" i="5"/>
  <c r="CO36" i="5"/>
  <c r="CO31" i="5"/>
  <c r="CO82" i="5"/>
  <c r="CO59" i="5"/>
  <c r="CO56" i="5"/>
  <c r="CO43" i="5"/>
  <c r="CO40" i="5"/>
  <c r="CO26" i="5"/>
  <c r="CO25" i="5"/>
  <c r="CO68" i="5"/>
  <c r="CO53" i="5"/>
  <c r="CO46" i="5"/>
  <c r="CO37" i="5"/>
  <c r="CO27" i="5"/>
  <c r="CO24" i="5"/>
  <c r="CO18" i="5"/>
  <c r="CO17" i="5"/>
  <c r="CO51" i="5"/>
  <c r="CO34" i="5"/>
  <c r="CO13" i="5"/>
  <c r="CO81" i="5"/>
  <c r="CO54" i="5"/>
  <c r="CO32" i="5"/>
  <c r="CO28" i="5"/>
  <c r="CV87" i="5"/>
  <c r="CO44" i="5"/>
  <c r="CO39" i="5"/>
  <c r="CO30" i="5"/>
  <c r="CO10" i="5"/>
  <c r="CO62" i="5"/>
  <c r="CO50" i="5"/>
  <c r="CO20" i="5"/>
  <c r="CO11" i="5"/>
  <c r="CO86" i="5"/>
  <c r="CO85" i="5"/>
  <c r="DE90" i="5"/>
  <c r="DE89" i="5"/>
  <c r="DE74" i="5"/>
  <c r="DE73" i="5"/>
  <c r="DE91" i="5"/>
  <c r="DE88" i="5"/>
  <c r="DE101" i="5"/>
  <c r="DE92" i="5"/>
  <c r="DE87" i="5"/>
  <c r="DE76" i="5"/>
  <c r="DE100" i="5"/>
  <c r="DE93" i="5"/>
  <c r="DE82" i="5"/>
  <c r="DE71" i="5"/>
  <c r="DE97" i="5"/>
  <c r="DE79" i="5"/>
  <c r="DE66" i="5"/>
  <c r="DE65" i="5"/>
  <c r="DE99" i="5"/>
  <c r="DE95" i="5"/>
  <c r="DE86" i="5"/>
  <c r="DE85" i="5"/>
  <c r="DE81" i="5"/>
  <c r="DE77" i="5"/>
  <c r="DE67" i="5"/>
  <c r="DE64" i="5"/>
  <c r="DE98" i="5"/>
  <c r="DE83" i="5"/>
  <c r="DE80" i="5"/>
  <c r="DE78" i="5"/>
  <c r="DE96" i="5"/>
  <c r="DE63" i="5"/>
  <c r="DE52" i="5"/>
  <c r="DE47" i="5"/>
  <c r="DE29" i="5"/>
  <c r="DE22" i="5"/>
  <c r="DE68" i="5"/>
  <c r="DE62" i="5"/>
  <c r="DE61" i="5"/>
  <c r="DE58" i="5"/>
  <c r="DE57" i="5"/>
  <c r="DE42" i="5"/>
  <c r="DE41" i="5"/>
  <c r="DE36" i="5"/>
  <c r="DE31" i="5"/>
  <c r="DE94" i="5"/>
  <c r="DE84" i="5"/>
  <c r="DE59" i="5"/>
  <c r="DE56" i="5"/>
  <c r="DE43" i="5"/>
  <c r="DE40" i="5"/>
  <c r="DE26" i="5"/>
  <c r="DE25" i="5"/>
  <c r="DE72" i="5"/>
  <c r="DE70" i="5"/>
  <c r="DE53" i="5"/>
  <c r="DE46" i="5"/>
  <c r="DE37" i="5"/>
  <c r="DE27" i="5"/>
  <c r="DE24" i="5"/>
  <c r="DE18" i="5"/>
  <c r="DE17" i="5"/>
  <c r="DE51" i="5"/>
  <c r="DE34" i="5"/>
  <c r="DE13" i="5"/>
  <c r="DE75" i="5"/>
  <c r="DE69" i="5"/>
  <c r="DE54" i="5"/>
  <c r="DE32" i="5"/>
  <c r="DE44" i="5"/>
  <c r="DE39" i="5"/>
  <c r="DE30" i="5"/>
  <c r="DE10" i="5"/>
  <c r="DE102" i="5"/>
  <c r="DE50" i="5"/>
  <c r="DE19" i="5"/>
  <c r="DE11" i="5"/>
  <c r="EG103" i="5"/>
  <c r="EC122" i="5"/>
  <c r="EC121" i="5"/>
  <c r="EC106" i="5"/>
  <c r="EC105" i="5"/>
  <c r="EC90" i="5"/>
  <c r="EC89" i="5"/>
  <c r="EC74" i="5"/>
  <c r="EC73" i="5"/>
  <c r="EC123" i="5"/>
  <c r="EC120" i="5"/>
  <c r="EC107" i="5"/>
  <c r="EC104" i="5"/>
  <c r="EC91" i="5"/>
  <c r="EC88" i="5"/>
  <c r="EC126" i="5"/>
  <c r="EC117" i="5"/>
  <c r="EC110" i="5"/>
  <c r="EC101" i="5"/>
  <c r="EC124" i="5"/>
  <c r="EC119" i="5"/>
  <c r="EC108" i="5"/>
  <c r="EC103" i="5"/>
  <c r="EC92" i="5"/>
  <c r="EC87" i="5"/>
  <c r="EC76" i="5"/>
  <c r="EC71" i="5"/>
  <c r="EC116" i="5"/>
  <c r="EC82" i="5"/>
  <c r="EC81" i="5"/>
  <c r="EC77" i="5"/>
  <c r="EC113" i="5"/>
  <c r="EC98" i="5"/>
  <c r="EC93" i="5"/>
  <c r="EC66" i="5"/>
  <c r="EC65" i="5"/>
  <c r="EC115" i="5"/>
  <c r="EC96" i="5"/>
  <c r="EC67" i="5"/>
  <c r="EC64" i="5"/>
  <c r="EC114" i="5"/>
  <c r="EC97" i="5"/>
  <c r="EC94" i="5"/>
  <c r="EC84" i="5"/>
  <c r="EC109" i="5"/>
  <c r="EC102" i="5"/>
  <c r="EC69" i="5"/>
  <c r="EC52" i="5"/>
  <c r="EC47" i="5"/>
  <c r="EC29" i="5"/>
  <c r="EC22" i="5"/>
  <c r="EC118" i="5"/>
  <c r="EC86" i="5"/>
  <c r="EC85" i="5"/>
  <c r="EC78" i="5"/>
  <c r="EC58" i="5"/>
  <c r="EC57" i="5"/>
  <c r="EC42" i="5"/>
  <c r="EC41" i="5"/>
  <c r="EC36" i="5"/>
  <c r="EC31" i="5"/>
  <c r="EC111" i="5"/>
  <c r="EC100" i="5"/>
  <c r="EC68" i="5"/>
  <c r="EC60" i="5"/>
  <c r="EC56" i="5"/>
  <c r="EC43" i="5"/>
  <c r="EC40" i="5"/>
  <c r="EC26" i="5"/>
  <c r="EC25" i="5"/>
  <c r="EC112" i="5"/>
  <c r="EC99" i="5"/>
  <c r="EC83" i="5"/>
  <c r="EC53" i="5"/>
  <c r="EC46" i="5"/>
  <c r="EC37" i="5"/>
  <c r="EC27" i="5"/>
  <c r="EC24" i="5"/>
  <c r="EC18" i="5"/>
  <c r="EC17" i="5"/>
  <c r="EC63" i="5"/>
  <c r="EC48" i="5"/>
  <c r="EC33" i="5"/>
  <c r="EC28" i="5"/>
  <c r="EC20" i="5"/>
  <c r="EC13" i="5"/>
  <c r="EC72" i="5"/>
  <c r="EC61" i="5"/>
  <c r="EC45" i="5"/>
  <c r="EC38" i="5"/>
  <c r="EC35" i="5"/>
  <c r="EC70" i="5"/>
  <c r="EC59" i="5"/>
  <c r="EC55" i="5"/>
  <c r="EC10" i="5"/>
  <c r="EC125" i="5"/>
  <c r="EC95" i="5"/>
  <c r="EC80" i="5"/>
  <c r="EC49" i="5"/>
  <c r="EC15" i="5"/>
  <c r="EC11" i="5"/>
  <c r="EC75" i="5"/>
  <c r="AR14" i="5"/>
  <c r="BP46" i="5"/>
  <c r="BP19" i="5"/>
  <c r="CF46" i="5"/>
  <c r="CV46" i="5"/>
  <c r="CV19" i="5"/>
  <c r="DR94" i="5"/>
  <c r="DD70" i="5"/>
  <c r="DD14" i="5"/>
  <c r="DD92" i="5"/>
  <c r="DL62" i="5"/>
  <c r="DL46" i="5"/>
  <c r="EB46" i="5"/>
  <c r="EB19" i="5"/>
  <c r="EB67" i="5"/>
  <c r="AQ10" i="5"/>
  <c r="S11" i="5"/>
  <c r="AR11" i="5"/>
  <c r="U12" i="5"/>
  <c r="AI12" i="5"/>
  <c r="CU12" i="5"/>
  <c r="AL13" i="5"/>
  <c r="BK13" i="5"/>
  <c r="CJ13" i="5"/>
  <c r="DI13" i="5"/>
  <c r="EJ13" i="5"/>
  <c r="AV14" i="5"/>
  <c r="CC14" i="5"/>
  <c r="DJ14" i="5"/>
  <c r="Y15" i="5"/>
  <c r="CQ15" i="5"/>
  <c r="W12" i="2"/>
  <c r="R25" i="2"/>
  <c r="S28" i="2"/>
  <c r="X30" i="2"/>
  <c r="AE22" i="3"/>
  <c r="AU38" i="3"/>
  <c r="AU25" i="3"/>
  <c r="AU22" i="3"/>
  <c r="AJ11" i="3"/>
  <c r="AF12" i="3"/>
  <c r="AC13" i="3"/>
  <c r="AA14" i="3"/>
  <c r="Z15" i="3"/>
  <c r="BV5" i="3" s="1"/>
  <c r="Z16" i="3"/>
  <c r="BU5" i="3" s="1"/>
  <c r="AB17" i="3"/>
  <c r="AH18" i="3"/>
  <c r="AP19" i="3"/>
  <c r="AF21" i="3"/>
  <c r="AQ22" i="3"/>
  <c r="AN24" i="3"/>
  <c r="AR25" i="3"/>
  <c r="AL27" i="3"/>
  <c r="BB28" i="3"/>
  <c r="BB30" i="3"/>
  <c r="AW36" i="3"/>
  <c r="AU39" i="3"/>
  <c r="BA44" i="3"/>
  <c r="BY12" i="4"/>
  <c r="Z14" i="4"/>
  <c r="Y15" i="4"/>
  <c r="BS15" i="4"/>
  <c r="AI16" i="4"/>
  <c r="BS16" i="4"/>
  <c r="AJ17" i="4"/>
  <c r="BT17" i="4"/>
  <c r="AL18" i="4"/>
  <c r="BM18" i="4"/>
  <c r="CF18" i="4"/>
  <c r="CD20" i="4"/>
  <c r="AA23" i="4"/>
  <c r="BQ23" i="4"/>
  <c r="AU24" i="4"/>
  <c r="CA24" i="4"/>
  <c r="AU25" i="4"/>
  <c r="CA25" i="4"/>
  <c r="AK26" i="4"/>
  <c r="BF26" i="4"/>
  <c r="BQ26" i="4"/>
  <c r="CL26" i="4"/>
  <c r="AX27" i="4"/>
  <c r="CD27" i="4"/>
  <c r="AP28" i="4"/>
  <c r="BA28" i="4"/>
  <c r="BV28" i="4"/>
  <c r="AY30" i="4"/>
  <c r="AJ31" i="4"/>
  <c r="DF6" i="4" s="1"/>
  <c r="BZ31" i="4"/>
  <c r="BL32" i="4"/>
  <c r="AY33" i="4"/>
  <c r="BR34" i="4"/>
  <c r="CN40" i="4"/>
  <c r="ED63" i="5"/>
  <c r="DE20" i="5"/>
  <c r="AZ21" i="5"/>
  <c r="DH21" i="5"/>
  <c r="BE22" i="5"/>
  <c r="DP22" i="5"/>
  <c r="BP23" i="5"/>
  <c r="DY23" i="5"/>
  <c r="CS24" i="5"/>
  <c r="DV25" i="5"/>
  <c r="BB26" i="5"/>
  <c r="CE27" i="5"/>
  <c r="AY28" i="5"/>
  <c r="DV28" i="5"/>
  <c r="CY29" i="5"/>
  <c r="CM30" i="5"/>
  <c r="AV31" i="5"/>
  <c r="EN31" i="5"/>
  <c r="ED32" i="5"/>
  <c r="CO33" i="5"/>
  <c r="CG34" i="5"/>
  <c r="BZ35" i="5"/>
  <c r="EL35" i="5"/>
  <c r="CT37" i="5"/>
  <c r="CP38" i="5"/>
  <c r="BG39" i="5"/>
  <c r="BE40" i="5"/>
  <c r="DQ40" i="5"/>
  <c r="CM44" i="5"/>
  <c r="CP45" i="5"/>
  <c r="BN46" i="5"/>
  <c r="BS47" i="5"/>
  <c r="BY48" i="5"/>
  <c r="CF49" i="5"/>
  <c r="BH50" i="5"/>
  <c r="BQ51" i="5"/>
  <c r="EC51" i="5"/>
  <c r="BR54" i="5"/>
  <c r="CE55" i="5"/>
  <c r="CS56" i="5"/>
  <c r="BR63" i="5"/>
  <c r="BY68" i="5"/>
  <c r="DZ70" i="5"/>
  <c r="DT96" i="5"/>
  <c r="DI101" i="5"/>
  <c r="EJ130" i="5"/>
  <c r="AM25" i="3"/>
  <c r="AM22" i="3"/>
  <c r="AZ11" i="3"/>
  <c r="AV12" i="3"/>
  <c r="AS13" i="3"/>
  <c r="AI14" i="3"/>
  <c r="AP15" i="3"/>
  <c r="AP16" i="3"/>
  <c r="Y18" i="3"/>
  <c r="BS5" i="3" s="1"/>
  <c r="AG19" i="3"/>
  <c r="AO20" i="3"/>
  <c r="AY21" i="3"/>
  <c r="AZ22" i="3"/>
  <c r="AS23" i="3"/>
  <c r="AW24" i="3"/>
  <c r="BA25" i="3"/>
  <c r="AU27" i="3"/>
  <c r="AR29" i="3"/>
  <c r="AT31" i="3"/>
  <c r="AZ33" i="3"/>
  <c r="AZ35" i="3"/>
  <c r="AV40" i="3"/>
  <c r="BO12" i="4"/>
  <c r="S13" i="4"/>
  <c r="AB13" i="4"/>
  <c r="AK13" i="4"/>
  <c r="CE13" i="4"/>
  <c r="AR14" i="4"/>
  <c r="AH15" i="4"/>
  <c r="BJ15" i="4"/>
  <c r="Y16" i="4"/>
  <c r="BJ16" i="4"/>
  <c r="AA17" i="4"/>
  <c r="BK17" i="4"/>
  <c r="AC18" i="4"/>
  <c r="DQ6" i="4" s="1"/>
  <c r="BV18" i="4"/>
  <c r="BG19" i="4"/>
  <c r="BG21" i="4"/>
  <c r="BW22" i="4"/>
  <c r="AV23" i="4"/>
  <c r="CL23" i="4"/>
  <c r="BP24" i="4"/>
  <c r="BP25" i="4"/>
  <c r="CB26" i="4"/>
  <c r="BE31" i="4"/>
  <c r="AQ32" i="4"/>
  <c r="AN33" i="4"/>
  <c r="CE33" i="4"/>
  <c r="AW34" i="4"/>
  <c r="BG35" i="4"/>
  <c r="CM35" i="4"/>
  <c r="BG36" i="4"/>
  <c r="AP38" i="4"/>
  <c r="DJ6" i="4" s="1"/>
  <c r="BV38" i="4"/>
  <c r="BD39" i="4"/>
  <c r="BY39" i="4"/>
  <c r="BS40" i="4"/>
  <c r="BC41" i="4"/>
  <c r="CI41" i="4"/>
  <c r="BI42" i="4"/>
  <c r="CD42" i="4"/>
  <c r="BF43" i="4"/>
  <c r="BP43" i="4"/>
  <c r="CL43" i="4"/>
  <c r="BN44" i="4"/>
  <c r="BY44" i="4"/>
  <c r="BW45" i="4"/>
  <c r="BW46" i="4"/>
  <c r="BM47" i="4"/>
  <c r="CL47" i="4"/>
  <c r="BW48" i="4"/>
  <c r="BU49" i="4"/>
  <c r="BS50" i="4"/>
  <c r="BH52" i="4"/>
  <c r="BV52" i="4"/>
  <c r="BY53" i="4"/>
  <c r="BO54" i="4"/>
  <c r="CN54" i="4"/>
  <c r="BL56" i="4"/>
  <c r="BS57" i="4"/>
  <c r="CD57" i="4"/>
  <c r="CL58" i="4"/>
  <c r="CG59" i="4"/>
  <c r="BO61" i="4"/>
  <c r="BZ63" i="4"/>
  <c r="CN64" i="4"/>
  <c r="BR66" i="4"/>
  <c r="CM68" i="4"/>
  <c r="CM70" i="4"/>
  <c r="CC72" i="4"/>
  <c r="CL73" i="4"/>
  <c r="CK74" i="4"/>
  <c r="AM26" i="5"/>
  <c r="AM25" i="5"/>
  <c r="AM30" i="5"/>
  <c r="AM21" i="5"/>
  <c r="AM28" i="5"/>
  <c r="AM23" i="5"/>
  <c r="AM27" i="5"/>
  <c r="AM19" i="5"/>
  <c r="AM10" i="5"/>
  <c r="AM31" i="5"/>
  <c r="AM24" i="5"/>
  <c r="AM32" i="5"/>
  <c r="AM17" i="5"/>
  <c r="AM12" i="5"/>
  <c r="BC43" i="5"/>
  <c r="BC40" i="5"/>
  <c r="BC26" i="5"/>
  <c r="BC25" i="5"/>
  <c r="BC46" i="5"/>
  <c r="BC37" i="5"/>
  <c r="BC44" i="5"/>
  <c r="BC39" i="5"/>
  <c r="BC30" i="5"/>
  <c r="BC21" i="5"/>
  <c r="BC28" i="5"/>
  <c r="BC23" i="5"/>
  <c r="BC24" i="5"/>
  <c r="BC20" i="5"/>
  <c r="BC10" i="5"/>
  <c r="BC31" i="5"/>
  <c r="BC34" i="5"/>
  <c r="BC16" i="5"/>
  <c r="BC14" i="5"/>
  <c r="BC32" i="5"/>
  <c r="BC12" i="5"/>
  <c r="CI78" i="5"/>
  <c r="CI80" i="5"/>
  <c r="CI76" i="5"/>
  <c r="CI67" i="5"/>
  <c r="CI79" i="5"/>
  <c r="CI70" i="5"/>
  <c r="CI61" i="5"/>
  <c r="CI77" i="5"/>
  <c r="CI68" i="5"/>
  <c r="CI63" i="5"/>
  <c r="CI75" i="5"/>
  <c r="CI71" i="5"/>
  <c r="CI66" i="5"/>
  <c r="CI59" i="5"/>
  <c r="CI56" i="5"/>
  <c r="CI43" i="5"/>
  <c r="CI40" i="5"/>
  <c r="CI26" i="5"/>
  <c r="CI25" i="5"/>
  <c r="CI62" i="5"/>
  <c r="CI53" i="5"/>
  <c r="CI46" i="5"/>
  <c r="CI37" i="5"/>
  <c r="CI64" i="5"/>
  <c r="CI55" i="5"/>
  <c r="CI44" i="5"/>
  <c r="CI39" i="5"/>
  <c r="CI30" i="5"/>
  <c r="CI21" i="5"/>
  <c r="CI65" i="5"/>
  <c r="CI50" i="5"/>
  <c r="CI49" i="5"/>
  <c r="CI28" i="5"/>
  <c r="CI23" i="5"/>
  <c r="CI52" i="5"/>
  <c r="CI20" i="5"/>
  <c r="CI10" i="5"/>
  <c r="CI74" i="5"/>
  <c r="CI58" i="5"/>
  <c r="CI57" i="5"/>
  <c r="CI31" i="5"/>
  <c r="DT81" i="5"/>
  <c r="CI51" i="5"/>
  <c r="CI34" i="5"/>
  <c r="CI27" i="5"/>
  <c r="CI16" i="5"/>
  <c r="CI14" i="5"/>
  <c r="CI54" i="5"/>
  <c r="CI32" i="5"/>
  <c r="CI22" i="5"/>
  <c r="CI12" i="5"/>
  <c r="CI72" i="5"/>
  <c r="DG101" i="5"/>
  <c r="DG94" i="5"/>
  <c r="DG85" i="5"/>
  <c r="DG78" i="5"/>
  <c r="DG103" i="5"/>
  <c r="DG92" i="5"/>
  <c r="DG87" i="5"/>
  <c r="DG98" i="5"/>
  <c r="DG97" i="5"/>
  <c r="DG99" i="5"/>
  <c r="DG96" i="5"/>
  <c r="DG83" i="5"/>
  <c r="DG80" i="5"/>
  <c r="DG104" i="5"/>
  <c r="DG95" i="5"/>
  <c r="DG91" i="5"/>
  <c r="DG86" i="5"/>
  <c r="DG77" i="5"/>
  <c r="DG67" i="5"/>
  <c r="DG102" i="5"/>
  <c r="DG81" i="5"/>
  <c r="DG70" i="5"/>
  <c r="DG61" i="5"/>
  <c r="DG88" i="5"/>
  <c r="DG84" i="5"/>
  <c r="DG68" i="5"/>
  <c r="DG63" i="5"/>
  <c r="DG90" i="5"/>
  <c r="DG75" i="5"/>
  <c r="DG64" i="5"/>
  <c r="DG59" i="5"/>
  <c r="DG56" i="5"/>
  <c r="DG43" i="5"/>
  <c r="DG40" i="5"/>
  <c r="DG26" i="5"/>
  <c r="DG25" i="5"/>
  <c r="DG89" i="5"/>
  <c r="DG71" i="5"/>
  <c r="DG66" i="5"/>
  <c r="DG65" i="5"/>
  <c r="DG53" i="5"/>
  <c r="DG46" i="5"/>
  <c r="DG37" i="5"/>
  <c r="DG72" i="5"/>
  <c r="DG60" i="5"/>
  <c r="DG55" i="5"/>
  <c r="DG44" i="5"/>
  <c r="DG39" i="5"/>
  <c r="DG30" i="5"/>
  <c r="DG21" i="5"/>
  <c r="DG50" i="5"/>
  <c r="DG49" i="5"/>
  <c r="DG28" i="5"/>
  <c r="DG23" i="5"/>
  <c r="DG73" i="5"/>
  <c r="DG47" i="5"/>
  <c r="DG29" i="5"/>
  <c r="DG16" i="5"/>
  <c r="DG14" i="5"/>
  <c r="DG10" i="5"/>
  <c r="DG42" i="5"/>
  <c r="DG41" i="5"/>
  <c r="DG36" i="5"/>
  <c r="DG82" i="5"/>
  <c r="DG79" i="5"/>
  <c r="DG48" i="5"/>
  <c r="DG33" i="5"/>
  <c r="DG19" i="5"/>
  <c r="DG45" i="5"/>
  <c r="DG38" i="5"/>
  <c r="DG35" i="5"/>
  <c r="DG27" i="5"/>
  <c r="DG18" i="5"/>
  <c r="DG15" i="5"/>
  <c r="DG12" i="5"/>
  <c r="DG74" i="5"/>
  <c r="DW117" i="5"/>
  <c r="DW110" i="5"/>
  <c r="DW101" i="5"/>
  <c r="DW94" i="5"/>
  <c r="DW85" i="5"/>
  <c r="DW78" i="5"/>
  <c r="DW119" i="5"/>
  <c r="DW108" i="5"/>
  <c r="DW103" i="5"/>
  <c r="DW92" i="5"/>
  <c r="DW87" i="5"/>
  <c r="DW114" i="5"/>
  <c r="DW113" i="5"/>
  <c r="DW98" i="5"/>
  <c r="DW97" i="5"/>
  <c r="DW115" i="5"/>
  <c r="DW112" i="5"/>
  <c r="DW99" i="5"/>
  <c r="DW96" i="5"/>
  <c r="DW83" i="5"/>
  <c r="DW80" i="5"/>
  <c r="DW107" i="5"/>
  <c r="DW104" i="5"/>
  <c r="DW88" i="5"/>
  <c r="DW84" i="5"/>
  <c r="DW74" i="5"/>
  <c r="DW73" i="5"/>
  <c r="DW67" i="5"/>
  <c r="DW109" i="5"/>
  <c r="DW102" i="5"/>
  <c r="DW89" i="5"/>
  <c r="DW75" i="5"/>
  <c r="DW72" i="5"/>
  <c r="DW70" i="5"/>
  <c r="DW61" i="5"/>
  <c r="DW116" i="5"/>
  <c r="DW76" i="5"/>
  <c r="DW71" i="5"/>
  <c r="DW68" i="5"/>
  <c r="DW63" i="5"/>
  <c r="DW118" i="5"/>
  <c r="DW81" i="5"/>
  <c r="DW106" i="5"/>
  <c r="DW105" i="5"/>
  <c r="DW59" i="5"/>
  <c r="DW56" i="5"/>
  <c r="DW43" i="5"/>
  <c r="DW40" i="5"/>
  <c r="DW26" i="5"/>
  <c r="DW25" i="5"/>
  <c r="DW53" i="5"/>
  <c r="DW46" i="5"/>
  <c r="DW37" i="5"/>
  <c r="DW120" i="5"/>
  <c r="DW93" i="5"/>
  <c r="DW77" i="5"/>
  <c r="DW55" i="5"/>
  <c r="DW44" i="5"/>
  <c r="DW39" i="5"/>
  <c r="DW30" i="5"/>
  <c r="DW21" i="5"/>
  <c r="DW111" i="5"/>
  <c r="DW100" i="5"/>
  <c r="DW86" i="5"/>
  <c r="DW69" i="5"/>
  <c r="DW62" i="5"/>
  <c r="DW50" i="5"/>
  <c r="DW49" i="5"/>
  <c r="DW28" i="5"/>
  <c r="DW23" i="5"/>
  <c r="DW82" i="5"/>
  <c r="DW60" i="5"/>
  <c r="DW47" i="5"/>
  <c r="DW29" i="5"/>
  <c r="DW10" i="5"/>
  <c r="DW91" i="5"/>
  <c r="DW42" i="5"/>
  <c r="DW41" i="5"/>
  <c r="DW36" i="5"/>
  <c r="DW27" i="5"/>
  <c r="DW48" i="5"/>
  <c r="DW33" i="5"/>
  <c r="DW22" i="5"/>
  <c r="DW65" i="5"/>
  <c r="DW45" i="5"/>
  <c r="DW38" i="5"/>
  <c r="DW35" i="5"/>
  <c r="DW24" i="5"/>
  <c r="DW12" i="5"/>
  <c r="CH10" i="5"/>
  <c r="DT11" i="5"/>
  <c r="AK12" i="5"/>
  <c r="AY12" i="5"/>
  <c r="BX12" i="5"/>
  <c r="DK12" i="5"/>
  <c r="EJ12" i="5"/>
  <c r="BM13" i="5"/>
  <c r="CA13" i="5"/>
  <c r="DY13" i="5"/>
  <c r="EM13" i="5"/>
  <c r="CF14" i="5"/>
  <c r="EF14" i="5"/>
  <c r="AT15" i="5"/>
  <c r="CT15" i="5"/>
  <c r="EB15" i="5"/>
  <c r="BI16" i="5"/>
  <c r="CQ16" i="5"/>
  <c r="Z17" i="5"/>
  <c r="GD19" i="5" s="1"/>
  <c r="BG17" i="5"/>
  <c r="CQ17" i="5"/>
  <c r="DZ17" i="5"/>
  <c r="BH18" i="5"/>
  <c r="AQ19" i="5"/>
  <c r="BX19" i="5"/>
  <c r="CQ19" i="5"/>
  <c r="BY20" i="5"/>
  <c r="DG20" i="5"/>
  <c r="BD21" i="5"/>
  <c r="CR21" i="5"/>
  <c r="AO22" i="5"/>
  <c r="CY22" i="5"/>
  <c r="EN22" i="5"/>
  <c r="BQ23" i="5"/>
  <c r="DE23" i="5"/>
  <c r="BF24" i="5"/>
  <c r="DQ24" i="5"/>
  <c r="BO25" i="5"/>
  <c r="CM27" i="5"/>
  <c r="BG28" i="5"/>
  <c r="DE28" i="5"/>
  <c r="CB29" i="5"/>
  <c r="EN29" i="5"/>
  <c r="EB30" i="5"/>
  <c r="CK31" i="5"/>
  <c r="CA32" i="5"/>
  <c r="EM32" i="5"/>
  <c r="CX33" i="5"/>
  <c r="BJ34" i="5"/>
  <c r="BC35" i="5"/>
  <c r="CI35" i="5"/>
  <c r="DO35" i="5"/>
  <c r="BW37" i="5"/>
  <c r="EI37" i="5"/>
  <c r="BP39" i="5"/>
  <c r="EB39" i="5"/>
  <c r="CT40" i="5"/>
  <c r="CS41" i="5"/>
  <c r="DY41" i="5"/>
  <c r="BP44" i="5"/>
  <c r="EB44" i="5"/>
  <c r="CY45" i="5"/>
  <c r="DC46" i="5"/>
  <c r="CB47" i="5"/>
  <c r="EN47" i="5"/>
  <c r="DN48" i="5"/>
  <c r="CO49" i="5"/>
  <c r="CW50" i="5"/>
  <c r="BZ51" i="5"/>
  <c r="EL51" i="5"/>
  <c r="CU53" i="5"/>
  <c r="CA54" i="5"/>
  <c r="CN55" i="5"/>
  <c r="BV56" i="5"/>
  <c r="EH56" i="5"/>
  <c r="DQ57" i="5"/>
  <c r="CK62" i="5"/>
  <c r="DH64" i="5"/>
  <c r="EI68" i="5"/>
  <c r="CA71" i="5"/>
  <c r="CC72" i="5"/>
  <c r="DN73" i="5"/>
  <c r="EN78" i="5"/>
  <c r="DQ85" i="5"/>
  <c r="ED90" i="5"/>
  <c r="DQ101" i="5"/>
  <c r="EM111" i="5"/>
  <c r="P11" i="2"/>
  <c r="X12" i="2"/>
  <c r="V15" i="2"/>
  <c r="S25" i="2"/>
  <c r="S26" i="2"/>
  <c r="T28" i="2"/>
  <c r="V31" i="2"/>
  <c r="AK11" i="3"/>
  <c r="Y12" i="3"/>
  <c r="AO12" i="3"/>
  <c r="AD13" i="3"/>
  <c r="BB13" i="3"/>
  <c r="AJ14" i="3"/>
  <c r="AA15" i="3"/>
  <c r="AA16" i="3"/>
  <c r="AY16" i="3"/>
  <c r="AU17" i="3"/>
  <c r="AR18" i="3"/>
  <c r="AQ19" i="3"/>
  <c r="AP20" i="3"/>
  <c r="AQ21" i="3"/>
  <c r="AR22" i="3"/>
  <c r="AU23" i="3"/>
  <c r="AX24" i="3"/>
  <c r="AS25" i="3"/>
  <c r="AP26" i="3"/>
  <c r="AV27" i="3"/>
  <c r="AJ29" i="3"/>
  <c r="AT30" i="3"/>
  <c r="AN32" i="3"/>
  <c r="BA33" i="3"/>
  <c r="AX36" i="3"/>
  <c r="AW40" i="3"/>
  <c r="BB44" i="3"/>
  <c r="AT41" i="4"/>
  <c r="AT40" i="4"/>
  <c r="AT25" i="4"/>
  <c r="AT24" i="4"/>
  <c r="AT38" i="4"/>
  <c r="AT27" i="4"/>
  <c r="BG12" i="4"/>
  <c r="BQ12" i="4"/>
  <c r="BZ12" i="4"/>
  <c r="T13" i="4"/>
  <c r="BN13" i="4"/>
  <c r="CF13" i="4"/>
  <c r="AA14" i="4"/>
  <c r="AJ14" i="4"/>
  <c r="AT14" i="4"/>
  <c r="CD14" i="4"/>
  <c r="Z15" i="4"/>
  <c r="DB6" i="4" s="1"/>
  <c r="AS15" i="4"/>
  <c r="BK15" i="4"/>
  <c r="CC15" i="4"/>
  <c r="AA16" i="4"/>
  <c r="AS16" i="4"/>
  <c r="BK16" i="4"/>
  <c r="CC16" i="4"/>
  <c r="AB17" i="4"/>
  <c r="BC17" i="4"/>
  <c r="BU17" i="4"/>
  <c r="CN17" i="4"/>
  <c r="AM18" i="4"/>
  <c r="BE18" i="4"/>
  <c r="BX18" i="4"/>
  <c r="X19" i="4"/>
  <c r="DM6" i="4" s="1"/>
  <c r="AP19" i="4"/>
  <c r="BH19" i="4"/>
  <c r="CA19" i="4"/>
  <c r="AB20" i="4"/>
  <c r="DO6" i="4" s="1"/>
  <c r="BV20" i="4"/>
  <c r="CE20" i="4"/>
  <c r="CN20" i="4"/>
  <c r="AP21" i="4"/>
  <c r="BI21" i="4"/>
  <c r="AD22" i="4"/>
  <c r="BO22" i="4"/>
  <c r="CG22" i="4"/>
  <c r="AL23" i="4"/>
  <c r="BG23" i="4"/>
  <c r="CC23" i="4"/>
  <c r="AK24" i="4"/>
  <c r="BF24" i="4"/>
  <c r="CB24" i="4"/>
  <c r="AK25" i="4"/>
  <c r="BF25" i="4"/>
  <c r="CB25" i="4"/>
  <c r="AL26" i="4"/>
  <c r="BG26" i="4"/>
  <c r="CC26" i="4"/>
  <c r="AN27" i="4"/>
  <c r="BI27" i="4"/>
  <c r="AQ28" i="4"/>
  <c r="BB28" i="4"/>
  <c r="BW28" i="4"/>
  <c r="CH28" i="4"/>
  <c r="AJ29" i="4"/>
  <c r="BF29" i="4"/>
  <c r="BP29" i="4"/>
  <c r="CF30" i="4"/>
  <c r="AU31" i="4"/>
  <c r="BQ31" i="4"/>
  <c r="CL31" i="4"/>
  <c r="BB32" i="4"/>
  <c r="BX32" i="4"/>
  <c r="AO33" i="4"/>
  <c r="BJ33" i="4"/>
  <c r="CF33" i="4"/>
  <c r="AX34" i="4"/>
  <c r="BS34" i="4"/>
  <c r="AM35" i="4"/>
  <c r="BH35" i="4"/>
  <c r="CC35" i="4"/>
  <c r="CN36" i="4"/>
  <c r="AY37" i="4"/>
  <c r="BJ37" i="4"/>
  <c r="CG38" i="4"/>
  <c r="AT39" i="4"/>
  <c r="BO39" i="4"/>
  <c r="AX40" i="4"/>
  <c r="BT40" i="4"/>
  <c r="AS41" i="4"/>
  <c r="BN41" i="4"/>
  <c r="CJ41" i="4"/>
  <c r="BJ42" i="4"/>
  <c r="CE42" i="4"/>
  <c r="BG43" i="4"/>
  <c r="BZ44" i="4"/>
  <c r="BN45" i="4"/>
  <c r="BX45" i="4"/>
  <c r="BN47" i="4"/>
  <c r="CN47" i="4"/>
  <c r="BX48" i="4"/>
  <c r="BI49" i="4"/>
  <c r="CH49" i="4"/>
  <c r="BV50" i="4"/>
  <c r="BJ51" i="4"/>
  <c r="BZ53" i="4"/>
  <c r="BP54" i="4"/>
  <c r="BG55" i="4"/>
  <c r="CH55" i="4"/>
  <c r="CA56" i="4"/>
  <c r="BT57" i="4"/>
  <c r="BN58" i="4"/>
  <c r="CM58" i="4"/>
  <c r="BP61" i="4"/>
  <c r="CD61" i="4"/>
  <c r="BP62" i="4"/>
  <c r="BP63" i="4"/>
  <c r="BP64" i="4"/>
  <c r="BQ65" i="4"/>
  <c r="BS66" i="4"/>
  <c r="BX67" i="4"/>
  <c r="CJ67" i="4"/>
  <c r="CJ71" i="4"/>
  <c r="CB73" i="4"/>
  <c r="BZ74" i="4"/>
  <c r="CL74" i="4"/>
  <c r="CL75" i="4"/>
  <c r="CL77" i="4"/>
  <c r="CG80" i="4"/>
  <c r="CK83" i="4"/>
  <c r="X17" i="5"/>
  <c r="X15" i="5"/>
  <c r="X11" i="5"/>
  <c r="DI18" i="5"/>
  <c r="CC18" i="5"/>
  <c r="AW18" i="5"/>
  <c r="X12" i="5"/>
  <c r="EB18" i="5"/>
  <c r="CV18" i="5"/>
  <c r="BP18" i="5"/>
  <c r="AN27" i="5"/>
  <c r="AN24" i="5"/>
  <c r="AN18" i="5"/>
  <c r="AN17" i="5"/>
  <c r="AN30" i="5"/>
  <c r="AN28" i="5"/>
  <c r="AN23" i="5"/>
  <c r="AN33" i="5"/>
  <c r="FU19" i="5" s="1"/>
  <c r="AN15" i="5"/>
  <c r="AN31" i="5"/>
  <c r="AN22" i="5"/>
  <c r="AN11" i="5"/>
  <c r="AN32" i="5"/>
  <c r="FV19" i="5" s="1" a="1"/>
  <c r="FV19" i="5" s="1"/>
  <c r="AN12" i="5"/>
  <c r="AN25" i="5"/>
  <c r="AN20" i="5"/>
  <c r="AV37" i="5"/>
  <c r="AV27" i="5"/>
  <c r="AV24" i="5"/>
  <c r="AV18" i="5"/>
  <c r="AV17" i="5"/>
  <c r="AV39" i="5"/>
  <c r="AV30" i="5"/>
  <c r="AV28" i="5"/>
  <c r="AV23" i="5"/>
  <c r="AV34" i="5"/>
  <c r="AV33" i="5"/>
  <c r="AV15" i="5"/>
  <c r="AV41" i="5"/>
  <c r="AV36" i="5"/>
  <c r="AV26" i="5"/>
  <c r="AV11" i="5"/>
  <c r="AV40" i="5"/>
  <c r="AV29" i="5"/>
  <c r="AV38" i="5"/>
  <c r="AV35" i="5"/>
  <c r="AV12" i="5"/>
  <c r="AV22" i="5"/>
  <c r="BL53" i="5"/>
  <c r="BL46" i="5"/>
  <c r="BL37" i="5"/>
  <c r="BL27" i="5"/>
  <c r="BL24" i="5"/>
  <c r="BL18" i="5"/>
  <c r="BL17" i="5"/>
  <c r="BL55" i="5"/>
  <c r="BL44" i="5"/>
  <c r="BL39" i="5"/>
  <c r="BL30" i="5"/>
  <c r="BL50" i="5"/>
  <c r="BL49" i="5"/>
  <c r="BL28" i="5"/>
  <c r="BL23" i="5"/>
  <c r="BL51" i="5"/>
  <c r="BL48" i="5"/>
  <c r="BL34" i="5"/>
  <c r="BL33" i="5"/>
  <c r="BL15" i="5"/>
  <c r="BL42" i="5"/>
  <c r="BL41" i="5"/>
  <c r="BL36" i="5"/>
  <c r="BL11" i="5"/>
  <c r="BL43" i="5"/>
  <c r="BL40" i="5"/>
  <c r="BL45" i="5"/>
  <c r="BL38" i="5"/>
  <c r="BL35" i="5"/>
  <c r="BL21" i="5"/>
  <c r="BL12" i="5"/>
  <c r="BL52" i="5"/>
  <c r="BL16" i="5"/>
  <c r="BL14" i="5"/>
  <c r="CB70" i="5"/>
  <c r="CB68" i="5"/>
  <c r="CB63" i="5"/>
  <c r="CB72" i="5"/>
  <c r="CB69" i="5"/>
  <c r="CB67" i="5"/>
  <c r="CB65" i="5"/>
  <c r="CB61" i="5"/>
  <c r="CB53" i="5"/>
  <c r="CB46" i="5"/>
  <c r="CB37" i="5"/>
  <c r="CB27" i="5"/>
  <c r="CB24" i="5"/>
  <c r="CB18" i="5"/>
  <c r="CB17" i="5"/>
  <c r="CB73" i="5"/>
  <c r="CB60" i="5"/>
  <c r="CB55" i="5"/>
  <c r="CB44" i="5"/>
  <c r="CB39" i="5"/>
  <c r="CB30" i="5"/>
  <c r="CB50" i="5"/>
  <c r="CB49" i="5"/>
  <c r="CB28" i="5"/>
  <c r="CB23" i="5"/>
  <c r="CB51" i="5"/>
  <c r="CB48" i="5"/>
  <c r="CB34" i="5"/>
  <c r="CB33" i="5"/>
  <c r="CB15" i="5"/>
  <c r="CB62" i="5"/>
  <c r="CB42" i="5"/>
  <c r="CB41" i="5"/>
  <c r="CB36" i="5"/>
  <c r="CB21" i="5"/>
  <c r="CB11" i="5"/>
  <c r="CB64" i="5"/>
  <c r="CB43" i="5"/>
  <c r="CB40" i="5"/>
  <c r="CB66" i="5"/>
  <c r="CB45" i="5"/>
  <c r="CB38" i="5"/>
  <c r="CB35" i="5"/>
  <c r="CB25" i="5"/>
  <c r="CB12" i="5"/>
  <c r="CB52" i="5"/>
  <c r="CJ76" i="5"/>
  <c r="CJ77" i="5"/>
  <c r="CJ79" i="5"/>
  <c r="CJ70" i="5"/>
  <c r="CJ68" i="5"/>
  <c r="CJ63" i="5"/>
  <c r="CJ81" i="5"/>
  <c r="CJ80" i="5"/>
  <c r="CJ78" i="5"/>
  <c r="CJ74" i="5"/>
  <c r="CJ73" i="5"/>
  <c r="CJ62" i="5"/>
  <c r="CJ53" i="5"/>
  <c r="CJ46" i="5"/>
  <c r="CJ37" i="5"/>
  <c r="CJ27" i="5"/>
  <c r="CJ24" i="5"/>
  <c r="CJ18" i="5"/>
  <c r="CJ17" i="5"/>
  <c r="CJ64" i="5"/>
  <c r="CJ55" i="5"/>
  <c r="CJ44" i="5"/>
  <c r="CJ39" i="5"/>
  <c r="CJ30" i="5"/>
  <c r="CJ65" i="5"/>
  <c r="CJ61" i="5"/>
  <c r="CJ50" i="5"/>
  <c r="CJ49" i="5"/>
  <c r="CJ28" i="5"/>
  <c r="CJ23" i="5"/>
  <c r="CJ69" i="5"/>
  <c r="CJ67" i="5"/>
  <c r="CJ60" i="5"/>
  <c r="CJ51" i="5"/>
  <c r="CJ48" i="5"/>
  <c r="CJ34" i="5"/>
  <c r="CJ33" i="5"/>
  <c r="CJ15" i="5"/>
  <c r="CJ58" i="5"/>
  <c r="CJ57" i="5"/>
  <c r="CJ31" i="5"/>
  <c r="CJ11" i="5"/>
  <c r="CJ66" i="5"/>
  <c r="CJ59" i="5"/>
  <c r="CJ56" i="5"/>
  <c r="CJ54" i="5"/>
  <c r="CJ32" i="5"/>
  <c r="CJ22" i="5"/>
  <c r="CJ12" i="5"/>
  <c r="CJ72" i="5"/>
  <c r="CJ47" i="5"/>
  <c r="CJ29" i="5"/>
  <c r="CJ21" i="5"/>
  <c r="CJ19" i="5"/>
  <c r="CZ92" i="5"/>
  <c r="CZ87" i="5"/>
  <c r="CZ76" i="5"/>
  <c r="CZ97" i="5"/>
  <c r="CZ93" i="5"/>
  <c r="CZ86" i="5"/>
  <c r="CZ77" i="5"/>
  <c r="CZ94" i="5"/>
  <c r="CZ83" i="5"/>
  <c r="CZ70" i="5"/>
  <c r="CZ90" i="5"/>
  <c r="CZ80" i="5"/>
  <c r="CZ78" i="5"/>
  <c r="CZ74" i="5"/>
  <c r="CZ73" i="5"/>
  <c r="CZ68" i="5"/>
  <c r="CZ63" i="5"/>
  <c r="CZ96" i="5"/>
  <c r="CZ75" i="5"/>
  <c r="CZ72" i="5"/>
  <c r="CZ53" i="5"/>
  <c r="CZ46" i="5"/>
  <c r="CZ37" i="5"/>
  <c r="CZ27" i="5"/>
  <c r="CZ24" i="5"/>
  <c r="CZ18" i="5"/>
  <c r="CZ17" i="5"/>
  <c r="CZ69" i="5"/>
  <c r="CZ67" i="5"/>
  <c r="CZ55" i="5"/>
  <c r="CZ44" i="5"/>
  <c r="CZ39" i="5"/>
  <c r="CZ30" i="5"/>
  <c r="CZ50" i="5"/>
  <c r="CZ49" i="5"/>
  <c r="CZ28" i="5"/>
  <c r="CZ23" i="5"/>
  <c r="CZ88" i="5"/>
  <c r="CZ85" i="5"/>
  <c r="CZ84" i="5"/>
  <c r="CZ81" i="5"/>
  <c r="CZ51" i="5"/>
  <c r="CZ48" i="5"/>
  <c r="CZ34" i="5"/>
  <c r="CZ33" i="5"/>
  <c r="CZ15" i="5"/>
  <c r="CZ95" i="5"/>
  <c r="CZ58" i="5"/>
  <c r="CZ57" i="5"/>
  <c r="CZ31" i="5"/>
  <c r="CZ22" i="5"/>
  <c r="CZ11" i="5"/>
  <c r="CZ60" i="5"/>
  <c r="CZ59" i="5"/>
  <c r="CZ56" i="5"/>
  <c r="CZ89" i="5"/>
  <c r="CZ54" i="5"/>
  <c r="CZ32" i="5"/>
  <c r="CZ12" i="5"/>
  <c r="CZ66" i="5"/>
  <c r="CZ47" i="5"/>
  <c r="CZ29" i="5"/>
  <c r="CZ25" i="5"/>
  <c r="CZ20" i="5"/>
  <c r="DZ98" i="5"/>
  <c r="CZ91" i="5"/>
  <c r="CZ82" i="5"/>
  <c r="CZ79" i="5"/>
  <c r="CZ65" i="5"/>
  <c r="CZ61" i="5"/>
  <c r="DP108" i="5"/>
  <c r="DP103" i="5"/>
  <c r="DP92" i="5"/>
  <c r="DP87" i="5"/>
  <c r="DP76" i="5"/>
  <c r="DP71" i="5"/>
  <c r="DP113" i="5"/>
  <c r="DP98" i="5"/>
  <c r="DP97" i="5"/>
  <c r="DP82" i="5"/>
  <c r="DP112" i="5"/>
  <c r="DP99" i="5"/>
  <c r="DP96" i="5"/>
  <c r="DP109" i="5"/>
  <c r="DP102" i="5"/>
  <c r="DP93" i="5"/>
  <c r="DP86" i="5"/>
  <c r="DP77" i="5"/>
  <c r="DP110" i="5"/>
  <c r="DP101" i="5"/>
  <c r="DP79" i="5"/>
  <c r="DP70" i="5"/>
  <c r="DP111" i="5"/>
  <c r="DP100" i="5"/>
  <c r="DP68" i="5"/>
  <c r="DP63" i="5"/>
  <c r="DP106" i="5"/>
  <c r="DP105" i="5"/>
  <c r="DP95" i="5"/>
  <c r="DP91" i="5"/>
  <c r="DP81" i="5"/>
  <c r="DP89" i="5"/>
  <c r="DP80" i="5"/>
  <c r="DP78" i="5"/>
  <c r="DP74" i="5"/>
  <c r="DP73" i="5"/>
  <c r="DP90" i="5"/>
  <c r="DP62" i="5"/>
  <c r="DP53" i="5"/>
  <c r="DP46" i="5"/>
  <c r="DP37" i="5"/>
  <c r="DP27" i="5"/>
  <c r="DP24" i="5"/>
  <c r="DP18" i="5"/>
  <c r="DP17" i="5"/>
  <c r="DP107" i="5"/>
  <c r="DP104" i="5"/>
  <c r="DP64" i="5"/>
  <c r="DP55" i="5"/>
  <c r="DP44" i="5"/>
  <c r="DP39" i="5"/>
  <c r="DP30" i="5"/>
  <c r="DP65" i="5"/>
  <c r="DP61" i="5"/>
  <c r="DP50" i="5"/>
  <c r="DP49" i="5"/>
  <c r="DP28" i="5"/>
  <c r="DP23" i="5"/>
  <c r="DP75" i="5"/>
  <c r="DP66" i="5"/>
  <c r="DP60" i="5"/>
  <c r="DP51" i="5"/>
  <c r="DP48" i="5"/>
  <c r="DP34" i="5"/>
  <c r="DP33" i="5"/>
  <c r="DP15" i="5"/>
  <c r="DP88" i="5"/>
  <c r="DP85" i="5"/>
  <c r="DP84" i="5"/>
  <c r="DP58" i="5"/>
  <c r="DP57" i="5"/>
  <c r="DP31" i="5"/>
  <c r="DP20" i="5"/>
  <c r="DP11" i="5"/>
  <c r="DP83" i="5"/>
  <c r="DP67" i="5"/>
  <c r="DP59" i="5"/>
  <c r="DP56" i="5"/>
  <c r="DP54" i="5"/>
  <c r="DP32" i="5"/>
  <c r="DP12" i="5"/>
  <c r="DP47" i="5"/>
  <c r="DP29" i="5"/>
  <c r="DP26" i="5"/>
  <c r="DP19" i="5"/>
  <c r="EH114" i="5"/>
  <c r="DP72" i="5"/>
  <c r="EN135" i="5"/>
  <c r="EN124" i="5"/>
  <c r="EN119" i="5"/>
  <c r="EN108" i="5"/>
  <c r="EN103" i="5"/>
  <c r="EN92" i="5"/>
  <c r="EN87" i="5"/>
  <c r="EN76" i="5"/>
  <c r="EN71" i="5"/>
  <c r="EN130" i="5"/>
  <c r="EN129" i="5"/>
  <c r="EN114" i="5"/>
  <c r="EN113" i="5"/>
  <c r="EN98" i="5"/>
  <c r="EN97" i="5"/>
  <c r="EN82" i="5"/>
  <c r="EN131" i="5"/>
  <c r="EN128" i="5"/>
  <c r="EN115" i="5"/>
  <c r="EN112" i="5"/>
  <c r="EN99" i="5"/>
  <c r="EN96" i="5"/>
  <c r="EN134" i="5"/>
  <c r="EN125" i="5"/>
  <c r="EN118" i="5"/>
  <c r="EN109" i="5"/>
  <c r="EN102" i="5"/>
  <c r="EN93" i="5"/>
  <c r="EN86" i="5"/>
  <c r="EN77" i="5"/>
  <c r="EN126" i="5"/>
  <c r="EN117" i="5"/>
  <c r="EN90" i="5"/>
  <c r="EN81" i="5"/>
  <c r="EN70" i="5"/>
  <c r="EN127" i="5"/>
  <c r="EN116" i="5"/>
  <c r="EN68" i="5"/>
  <c r="EN63" i="5"/>
  <c r="EN122" i="5"/>
  <c r="EN121" i="5"/>
  <c r="EN132" i="5"/>
  <c r="EN111" i="5"/>
  <c r="EN100" i="5"/>
  <c r="EN88" i="5"/>
  <c r="EN85" i="5"/>
  <c r="EN84" i="5"/>
  <c r="EN136" i="5"/>
  <c r="EN94" i="5"/>
  <c r="EN83" i="5"/>
  <c r="EN69" i="5"/>
  <c r="EN67" i="5"/>
  <c r="EN61" i="5"/>
  <c r="EN53" i="5"/>
  <c r="EN46" i="5"/>
  <c r="EN37" i="5"/>
  <c r="EN27" i="5"/>
  <c r="EN24" i="5"/>
  <c r="EN18" i="5"/>
  <c r="EN17" i="5"/>
  <c r="EN123" i="5"/>
  <c r="EN95" i="5"/>
  <c r="EN91" i="5"/>
  <c r="EN80" i="5"/>
  <c r="EN74" i="5"/>
  <c r="EN73" i="5"/>
  <c r="EN65" i="5"/>
  <c r="EN60" i="5"/>
  <c r="EN55" i="5"/>
  <c r="EN44" i="5"/>
  <c r="EN39" i="5"/>
  <c r="EN30" i="5"/>
  <c r="EN133" i="5"/>
  <c r="EN75" i="5"/>
  <c r="EN72" i="5"/>
  <c r="EN50" i="5"/>
  <c r="EN49" i="5"/>
  <c r="EN28" i="5"/>
  <c r="EN23" i="5"/>
  <c r="EN106" i="5"/>
  <c r="EN105" i="5"/>
  <c r="EN59" i="5"/>
  <c r="EN51" i="5"/>
  <c r="EN48" i="5"/>
  <c r="EN34" i="5"/>
  <c r="EN33" i="5"/>
  <c r="EN15" i="5"/>
  <c r="EN110" i="5"/>
  <c r="EN62" i="5"/>
  <c r="EN42" i="5"/>
  <c r="EN41" i="5"/>
  <c r="EN36" i="5"/>
  <c r="EN21" i="5"/>
  <c r="EN11" i="5"/>
  <c r="EN137" i="5"/>
  <c r="EN64" i="5"/>
  <c r="EN43" i="5"/>
  <c r="EN40" i="5"/>
  <c r="EN107" i="5"/>
  <c r="EN45" i="5"/>
  <c r="EN38" i="5"/>
  <c r="EN35" i="5"/>
  <c r="EN25" i="5"/>
  <c r="EN12" i="5"/>
  <c r="EN120" i="5"/>
  <c r="EN52" i="5"/>
  <c r="EN101" i="5"/>
  <c r="EN58" i="5"/>
  <c r="X10" i="5"/>
  <c r="AW10" i="5"/>
  <c r="BV10" i="5"/>
  <c r="CU10" i="5"/>
  <c r="DV10" i="5"/>
  <c r="EH10" i="5"/>
  <c r="CV11" i="5"/>
  <c r="DW11" i="5"/>
  <c r="AA12" i="5"/>
  <c r="AL12" i="5"/>
  <c r="AZ12" i="5"/>
  <c r="BY12" i="5"/>
  <c r="CX12" i="5"/>
  <c r="DL12" i="5"/>
  <c r="EK12" i="5"/>
  <c r="AD13" i="5"/>
  <c r="BC13" i="5"/>
  <c r="CB13" i="5"/>
  <c r="CP13" i="5"/>
  <c r="DO13" i="5"/>
  <c r="EN13" i="5"/>
  <c r="AK14" i="5"/>
  <c r="BS14" i="5"/>
  <c r="CZ14" i="5"/>
  <c r="EG14" i="5"/>
  <c r="AX15" i="5"/>
  <c r="CV15" i="5"/>
  <c r="EE15" i="5"/>
  <c r="AV16" i="5"/>
  <c r="CD16" i="5"/>
  <c r="DK16" i="5"/>
  <c r="AA17" i="5"/>
  <c r="GE19" i="5" s="1"/>
  <c r="BK17" i="5"/>
  <c r="CT17" i="5"/>
  <c r="EA17" i="5"/>
  <c r="AR18" i="5"/>
  <c r="BZ18" i="5"/>
  <c r="DJ18" i="5"/>
  <c r="AC19" i="5"/>
  <c r="BK19" i="5"/>
  <c r="DK19" i="5"/>
  <c r="AS20" i="5"/>
  <c r="CA20" i="5"/>
  <c r="DH20" i="5"/>
  <c r="AI21" i="5"/>
  <c r="CT21" i="5"/>
  <c r="EH21" i="5"/>
  <c r="BL22" i="5"/>
  <c r="DA22" i="5"/>
  <c r="AD23" i="5"/>
  <c r="BR23" i="5"/>
  <c r="DF23" i="5"/>
  <c r="AO24" i="5"/>
  <c r="CD24" i="5"/>
  <c r="DR24" i="5"/>
  <c r="AW25" i="5"/>
  <c r="CK25" i="5"/>
  <c r="EA25" i="5"/>
  <c r="BJ26" i="5"/>
  <c r="CX26" i="5"/>
  <c r="DX26" i="5"/>
  <c r="BO27" i="5"/>
  <c r="DO27" i="5"/>
  <c r="BH28" i="5"/>
  <c r="CG28" i="5"/>
  <c r="BB29" i="5"/>
  <c r="DI29" i="5"/>
  <c r="BQ30" i="5"/>
  <c r="EC30" i="5"/>
  <c r="CL31" i="5"/>
  <c r="AV32" i="5"/>
  <c r="DH32" i="5"/>
  <c r="BS33" i="5"/>
  <c r="EE33" i="5"/>
  <c r="CQ34" i="5"/>
  <c r="BD35" i="5"/>
  <c r="CJ35" i="5"/>
  <c r="DP35" i="5"/>
  <c r="AR37" i="5"/>
  <c r="DD37" i="5"/>
  <c r="BT38" i="5"/>
  <c r="EF38" i="5"/>
  <c r="CW39" i="5"/>
  <c r="BO40" i="5"/>
  <c r="EA40" i="5"/>
  <c r="CT41" i="5"/>
  <c r="BN42" i="5"/>
  <c r="DZ42" i="5"/>
  <c r="CU43" i="5"/>
  <c r="BQ44" i="5"/>
  <c r="EC44" i="5"/>
  <c r="CZ45" i="5"/>
  <c r="BX46" i="5"/>
  <c r="EJ46" i="5"/>
  <c r="DI47" i="5"/>
  <c r="CI48" i="5"/>
  <c r="BJ49" i="5"/>
  <c r="DV49" i="5"/>
  <c r="CX50" i="5"/>
  <c r="CA51" i="5"/>
  <c r="BP53" i="5"/>
  <c r="EB53" i="5"/>
  <c r="DH54" i="5"/>
  <c r="CO55" i="5"/>
  <c r="BW56" i="5"/>
  <c r="EI56" i="5"/>
  <c r="DR57" i="5"/>
  <c r="DB58" i="5"/>
  <c r="EM58" i="5"/>
  <c r="CH60" i="5"/>
  <c r="DL61" i="5"/>
  <c r="BZ63" i="5"/>
  <c r="DT64" i="5"/>
  <c r="CY65" i="5"/>
  <c r="CM66" i="5"/>
  <c r="CH68" i="5"/>
  <c r="BY70" i="5"/>
  <c r="CY72" i="5"/>
  <c r="DO75" i="5"/>
  <c r="CL79" i="5"/>
  <c r="CP83" i="5"/>
  <c r="DQ88" i="5"/>
  <c r="DA94" i="5"/>
  <c r="EH101" i="5"/>
  <c r="EG120" i="5"/>
  <c r="B16" i="1"/>
  <c r="B6" i="2" s="1"/>
  <c r="E18" i="1"/>
  <c r="Q11" i="2"/>
  <c r="AJ5" i="2" s="1"/>
  <c r="Q12" i="2"/>
  <c r="R13" i="2"/>
  <c r="AK5" i="2" s="1"/>
  <c r="T14" i="2"/>
  <c r="W15" i="2"/>
  <c r="X17" i="2"/>
  <c r="T25" i="2"/>
  <c r="T26" i="2"/>
  <c r="U27" i="2"/>
  <c r="U28" i="2"/>
  <c r="V29" i="2"/>
  <c r="W31" i="2"/>
  <c r="AG26" i="3"/>
  <c r="AG21" i="3"/>
  <c r="AO26" i="3"/>
  <c r="AO21" i="3"/>
  <c r="AW42" i="3"/>
  <c r="AW37" i="3"/>
  <c r="AW26" i="3"/>
  <c r="AW21" i="3"/>
  <c r="V11" i="3"/>
  <c r="AD11" i="3"/>
  <c r="AL11" i="3"/>
  <c r="AT11" i="3"/>
  <c r="BB11" i="3"/>
  <c r="Z12" i="3"/>
  <c r="AH12" i="3"/>
  <c r="AP12" i="3"/>
  <c r="AX12" i="3"/>
  <c r="W13" i="3"/>
  <c r="AE13" i="3"/>
  <c r="AM13" i="3"/>
  <c r="AU13" i="3"/>
  <c r="U14" i="3"/>
  <c r="AC14" i="3"/>
  <c r="AK14" i="3"/>
  <c r="AS14" i="3"/>
  <c r="BA14" i="3"/>
  <c r="AB15" i="3"/>
  <c r="AJ15" i="3"/>
  <c r="AR15" i="3"/>
  <c r="AZ15" i="3"/>
  <c r="AB16" i="3"/>
  <c r="AJ16" i="3"/>
  <c r="AR16" i="3"/>
  <c r="AZ16" i="3"/>
  <c r="AM17" i="3"/>
  <c r="AV17" i="3"/>
  <c r="AJ18" i="3"/>
  <c r="AT18" i="3"/>
  <c r="Z19" i="3"/>
  <c r="AI19" i="3"/>
  <c r="AR19" i="3"/>
  <c r="BA19" i="3"/>
  <c r="AH20" i="3"/>
  <c r="AQ20" i="3"/>
  <c r="BA20" i="3"/>
  <c r="AR21" i="3"/>
  <c r="BA21" i="3"/>
  <c r="AS22" i="3"/>
  <c r="BB22" i="3"/>
  <c r="AM23" i="3"/>
  <c r="AV23" i="3"/>
  <c r="AG24" i="3"/>
  <c r="AP24" i="3"/>
  <c r="AY24" i="3"/>
  <c r="AH26" i="3"/>
  <c r="AZ26" i="3"/>
  <c r="AN27" i="3"/>
  <c r="AW27" i="3"/>
  <c r="AL28" i="3"/>
  <c r="AU28" i="3"/>
  <c r="AL29" i="3"/>
  <c r="AU29" i="3"/>
  <c r="AU30" i="3"/>
  <c r="AM31" i="3"/>
  <c r="AV31" i="3"/>
  <c r="AO32" i="3"/>
  <c r="AY32" i="3"/>
  <c r="AS33" i="3"/>
  <c r="BB33" i="3"/>
  <c r="AW34" i="3"/>
  <c r="AX37" i="3"/>
  <c r="AW38" i="3"/>
  <c r="AW39" i="3"/>
  <c r="AX40" i="3"/>
  <c r="AZ41" i="3"/>
  <c r="AX43" i="3"/>
  <c r="AZ45" i="3"/>
  <c r="AE26" i="4"/>
  <c r="AM26" i="4"/>
  <c r="AU42" i="4"/>
  <c r="BC42" i="4"/>
  <c r="BK58" i="4"/>
  <c r="BS58" i="4"/>
  <c r="CA74" i="4"/>
  <c r="CI74" i="4"/>
  <c r="X12" i="4"/>
  <c r="AP12" i="4"/>
  <c r="AY12" i="4"/>
  <c r="BI12" i="4"/>
  <c r="BR12" i="4"/>
  <c r="CA12" i="4"/>
  <c r="CJ12" i="4"/>
  <c r="U13" i="4"/>
  <c r="DR6" i="4" s="1"/>
  <c r="AD13" i="4"/>
  <c r="AM13" i="4"/>
  <c r="AW13" i="4"/>
  <c r="BF13" i="4"/>
  <c r="BO13" i="4"/>
  <c r="BX13" i="4"/>
  <c r="CG13" i="4"/>
  <c r="S14" i="4"/>
  <c r="AB14" i="4"/>
  <c r="AL14" i="4"/>
  <c r="AU14" i="4"/>
  <c r="BD14" i="4"/>
  <c r="BM14" i="4"/>
  <c r="BV14" i="4"/>
  <c r="CE14" i="4"/>
  <c r="CN14" i="4"/>
  <c r="AB15" i="4"/>
  <c r="AK15" i="4"/>
  <c r="AT15" i="4"/>
  <c r="BC15" i="4"/>
  <c r="BL15" i="4"/>
  <c r="BU15" i="4"/>
  <c r="CD15" i="4"/>
  <c r="CN15" i="4"/>
  <c r="AB16" i="4"/>
  <c r="AT16" i="4"/>
  <c r="BC16" i="4"/>
  <c r="BL16" i="4"/>
  <c r="BU16" i="4"/>
  <c r="CE16" i="4"/>
  <c r="CN16" i="4"/>
  <c r="AC17" i="4"/>
  <c r="AL17" i="4"/>
  <c r="AU17" i="4"/>
  <c r="BD17" i="4"/>
  <c r="BM17" i="4"/>
  <c r="BW17" i="4"/>
  <c r="CF17" i="4"/>
  <c r="V18" i="4"/>
  <c r="AE18" i="4"/>
  <c r="AN18" i="4"/>
  <c r="AW18" i="4"/>
  <c r="BF18" i="4"/>
  <c r="BP18" i="4"/>
  <c r="BY18" i="4"/>
  <c r="CH18" i="4"/>
  <c r="Y19" i="4"/>
  <c r="AH19" i="4"/>
  <c r="AQ19" i="4"/>
  <c r="AZ19" i="4"/>
  <c r="BJ19" i="4"/>
  <c r="BS19" i="4"/>
  <c r="CB19" i="4"/>
  <c r="CK19" i="4"/>
  <c r="AC20" i="4"/>
  <c r="AL20" i="4"/>
  <c r="AU20" i="4"/>
  <c r="BE20" i="4"/>
  <c r="BN20" i="4"/>
  <c r="BW20" i="4"/>
  <c r="CF20" i="4"/>
  <c r="Y21" i="4"/>
  <c r="AH21" i="4"/>
  <c r="AQ21" i="4"/>
  <c r="BA21" i="4"/>
  <c r="BJ21" i="4"/>
  <c r="CB21" i="4"/>
  <c r="CK21" i="4"/>
  <c r="AE22" i="4"/>
  <c r="AN22" i="4"/>
  <c r="AX22" i="4"/>
  <c r="BG22" i="4"/>
  <c r="BP22" i="4"/>
  <c r="BY22" i="4"/>
  <c r="CH22" i="4"/>
  <c r="AC23" i="4"/>
  <c r="AN23" i="4"/>
  <c r="AX23" i="4"/>
  <c r="BI23" i="4"/>
  <c r="BT23" i="4"/>
  <c r="CD23" i="4"/>
  <c r="AB24" i="4"/>
  <c r="AM24" i="4"/>
  <c r="AW24" i="4"/>
  <c r="BH24" i="4"/>
  <c r="CC24" i="4"/>
  <c r="CN24" i="4"/>
  <c r="AM25" i="4"/>
  <c r="AW25" i="4"/>
  <c r="BH25" i="4"/>
  <c r="CC25" i="4"/>
  <c r="CN25" i="4"/>
  <c r="AN26" i="4"/>
  <c r="AX26" i="4"/>
  <c r="BI26" i="4"/>
  <c r="BT26" i="4"/>
  <c r="CD26" i="4"/>
  <c r="AE27" i="4"/>
  <c r="AP27" i="4"/>
  <c r="AZ27" i="4"/>
  <c r="BV27" i="4"/>
  <c r="CF27" i="4"/>
  <c r="AS28" i="4"/>
  <c r="BN28" i="4"/>
  <c r="BY28" i="4"/>
  <c r="CI28" i="4"/>
  <c r="AL29" i="4"/>
  <c r="AW29" i="4"/>
  <c r="BG29" i="4"/>
  <c r="BR29" i="4"/>
  <c r="CC29" i="4"/>
  <c r="CM29" i="4"/>
  <c r="AQ30" i="4"/>
  <c r="BB30" i="4"/>
  <c r="BL30" i="4"/>
  <c r="BW30" i="4"/>
  <c r="CH30" i="4"/>
  <c r="AW31" i="4"/>
  <c r="BH31" i="4"/>
  <c r="BR31" i="4"/>
  <c r="CC31" i="4"/>
  <c r="CN31" i="4"/>
  <c r="AS32" i="4"/>
  <c r="BD32" i="4"/>
  <c r="BO32" i="4"/>
  <c r="BY32" i="4"/>
  <c r="CJ32" i="4"/>
  <c r="AQ33" i="4"/>
  <c r="BA33" i="4"/>
  <c r="BL33" i="4"/>
  <c r="BW33" i="4"/>
  <c r="CG33" i="4"/>
  <c r="AO34" i="4"/>
  <c r="DI6" i="4" s="1"/>
  <c r="AZ34" i="4"/>
  <c r="BJ34" i="4"/>
  <c r="BU34" i="4"/>
  <c r="CF34" i="4"/>
  <c r="AN35" i="4"/>
  <c r="AY35" i="4"/>
  <c r="BJ35" i="4"/>
  <c r="BT35" i="4"/>
  <c r="CE35" i="4"/>
  <c r="AO36" i="4"/>
  <c r="AY36" i="4"/>
  <c r="BJ36" i="4"/>
  <c r="BU36" i="4"/>
  <c r="CE36" i="4"/>
  <c r="BA37" i="4"/>
  <c r="BV37" i="4"/>
  <c r="CG37" i="4"/>
  <c r="AR38" i="4"/>
  <c r="BC38" i="4"/>
  <c r="BN38" i="4"/>
  <c r="BX38" i="4"/>
  <c r="CI38" i="4"/>
  <c r="BF39" i="4"/>
  <c r="BQ39" i="4"/>
  <c r="CB39" i="4"/>
  <c r="CL39" i="4"/>
  <c r="AZ40" i="4"/>
  <c r="BK40" i="4"/>
  <c r="BU40" i="4"/>
  <c r="CF40" i="4"/>
  <c r="AU41" i="4"/>
  <c r="BE41" i="4"/>
  <c r="BP41" i="4"/>
  <c r="CK41" i="4"/>
  <c r="BA42" i="4"/>
  <c r="BL42" i="4"/>
  <c r="BV42" i="4"/>
  <c r="CG42" i="4"/>
  <c r="AX43" i="4"/>
  <c r="BH43" i="4"/>
  <c r="BS43" i="4"/>
  <c r="CD43" i="4"/>
  <c r="CN43" i="4"/>
  <c r="BF44" i="4"/>
  <c r="BQ44" i="4"/>
  <c r="CA44" i="4"/>
  <c r="CL44" i="4"/>
  <c r="BE45" i="4"/>
  <c r="BO45" i="4"/>
  <c r="BZ45" i="4"/>
  <c r="CK45" i="4"/>
  <c r="BD46" i="4"/>
  <c r="BO46" i="4"/>
  <c r="BZ46" i="4"/>
  <c r="CJ46" i="4"/>
  <c r="BE47" i="4"/>
  <c r="BP47" i="4"/>
  <c r="CA47" i="4"/>
  <c r="AZ48" i="4"/>
  <c r="BM48" i="4"/>
  <c r="BY48" i="4"/>
  <c r="CM48" i="4"/>
  <c r="BJ49" i="4"/>
  <c r="BX49" i="4"/>
  <c r="CK49" i="4"/>
  <c r="BJ50" i="4"/>
  <c r="BX50" i="4"/>
  <c r="CI50" i="4"/>
  <c r="BK51" i="4"/>
  <c r="BX51" i="4"/>
  <c r="CJ51" i="4"/>
  <c r="BM52" i="4"/>
  <c r="BX52" i="4"/>
  <c r="CL52" i="4"/>
  <c r="BO53" i="4"/>
  <c r="BQ54" i="4"/>
  <c r="CE54" i="4"/>
  <c r="BV55" i="4"/>
  <c r="BN56" i="4"/>
  <c r="CB56" i="4"/>
  <c r="BI57" i="4"/>
  <c r="BU57" i="4"/>
  <c r="BO58" i="4"/>
  <c r="CC58" i="4"/>
  <c r="BL59" i="4"/>
  <c r="CL59" i="4"/>
  <c r="BT60" i="4"/>
  <c r="CH60" i="4"/>
  <c r="CE61" i="4"/>
  <c r="BR62" i="4"/>
  <c r="CC62" i="4"/>
  <c r="BQ63" i="4"/>
  <c r="CD63" i="4"/>
  <c r="BQ64" i="4"/>
  <c r="CE64" i="4"/>
  <c r="CF65" i="4"/>
  <c r="CH66" i="4"/>
  <c r="CK67" i="4"/>
  <c r="CD68" i="4"/>
  <c r="BW69" i="4"/>
  <c r="BW71" i="4"/>
  <c r="CK71" i="4"/>
  <c r="CG72" i="4"/>
  <c r="CC73" i="4"/>
  <c r="CM74" i="4"/>
  <c r="CM75" i="4"/>
  <c r="CM76" i="4"/>
  <c r="CM77" i="4"/>
  <c r="CF79" i="4"/>
  <c r="CN81" i="4"/>
  <c r="CN83" i="4"/>
  <c r="CN86" i="4"/>
  <c r="Y10" i="5"/>
  <c r="AX10" i="5"/>
  <c r="BL10" i="5"/>
  <c r="BW10" i="5"/>
  <c r="CK10" i="5"/>
  <c r="CX10" i="5"/>
  <c r="DJ10" i="5"/>
  <c r="DX10" i="5"/>
  <c r="EI10" i="5"/>
  <c r="Z11" i="5"/>
  <c r="AM11" i="5"/>
  <c r="AY11" i="5"/>
  <c r="BM11" i="5"/>
  <c r="CL11" i="5"/>
  <c r="CY11" i="5"/>
  <c r="DK11" i="5"/>
  <c r="DY11" i="5"/>
  <c r="AB12" i="5"/>
  <c r="AO12" i="5"/>
  <c r="BA12" i="5"/>
  <c r="BO12" i="5"/>
  <c r="BZ12" i="5"/>
  <c r="DA12" i="5"/>
  <c r="DM12" i="5"/>
  <c r="EA12" i="5"/>
  <c r="EL12" i="5"/>
  <c r="AE13" i="5"/>
  <c r="AR13" i="5"/>
  <c r="BD13" i="5"/>
  <c r="BR13" i="5"/>
  <c r="CC13" i="5"/>
  <c r="CQ13" i="5"/>
  <c r="DD13" i="5"/>
  <c r="DP13" i="5"/>
  <c r="ED13" i="5"/>
  <c r="U14" i="5"/>
  <c r="AM14" i="5"/>
  <c r="BD14" i="5"/>
  <c r="BT14" i="5"/>
  <c r="CL14" i="5"/>
  <c r="DA14" i="5"/>
  <c r="DT14" i="5"/>
  <c r="EK14" i="5"/>
  <c r="AH15" i="5"/>
  <c r="BA15" i="5"/>
  <c r="BP15" i="5"/>
  <c r="CH15" i="5"/>
  <c r="CY15" i="5"/>
  <c r="DO15" i="5"/>
  <c r="EH15" i="5"/>
  <c r="AE16" i="5"/>
  <c r="AX16" i="5"/>
  <c r="BO16" i="5"/>
  <c r="CE16" i="5"/>
  <c r="DL16" i="5"/>
  <c r="EE16" i="5"/>
  <c r="AE17" i="5"/>
  <c r="AU17" i="5"/>
  <c r="BN17" i="5"/>
  <c r="CC17" i="5"/>
  <c r="CU17" i="5"/>
  <c r="DL17" i="5"/>
  <c r="EB17" i="5"/>
  <c r="AE18" i="5"/>
  <c r="AT18" i="5"/>
  <c r="BM18" i="5"/>
  <c r="CD18" i="5"/>
  <c r="CT18" i="5"/>
  <c r="DL18" i="5"/>
  <c r="EA18" i="5"/>
  <c r="AE19" i="5"/>
  <c r="AV19" i="5"/>
  <c r="BL19" i="5"/>
  <c r="CE19" i="5"/>
  <c r="CT19" i="5"/>
  <c r="DL19" i="5"/>
  <c r="EC19" i="5"/>
  <c r="AB20" i="5"/>
  <c r="AU20" i="5"/>
  <c r="BL20" i="5"/>
  <c r="CB20" i="5"/>
  <c r="DI20" i="5"/>
  <c r="EF20" i="5"/>
  <c r="AN21" i="5"/>
  <c r="BG21" i="5"/>
  <c r="CD21" i="5"/>
  <c r="CU21" i="5"/>
  <c r="DR21" i="5"/>
  <c r="EK21" i="5"/>
  <c r="BP22" i="5"/>
  <c r="CH22" i="5"/>
  <c r="DD22" i="5"/>
  <c r="DX22" i="5"/>
  <c r="AG23" i="5"/>
  <c r="BB23" i="5"/>
  <c r="BU23" i="5"/>
  <c r="CP23" i="5"/>
  <c r="AQ24" i="5"/>
  <c r="BH24" i="5"/>
  <c r="CE24" i="5"/>
  <c r="DS24" i="5"/>
  <c r="AG25" i="5"/>
  <c r="AX25" i="5"/>
  <c r="BU25" i="5"/>
  <c r="CP25" i="5"/>
  <c r="EF25" i="5"/>
  <c r="AO26" i="5"/>
  <c r="BL26" i="5"/>
  <c r="CE26" i="5"/>
  <c r="CZ26" i="5"/>
  <c r="DY26" i="5"/>
  <c r="AQ27" i="5"/>
  <c r="BP27" i="5"/>
  <c r="CQ27" i="5"/>
  <c r="AJ28" i="5"/>
  <c r="BI28" i="5"/>
  <c r="CH28" i="5"/>
  <c r="DI28" i="5"/>
  <c r="EI28" i="5"/>
  <c r="BC29" i="5"/>
  <c r="CH29" i="5"/>
  <c r="DN29" i="5"/>
  <c r="AP30" i="5"/>
  <c r="BV30" i="5"/>
  <c r="DB30" i="5"/>
  <c r="EH30" i="5"/>
  <c r="BK31" i="5"/>
  <c r="CQ31" i="5"/>
  <c r="DW31" i="5"/>
  <c r="CG32" i="5"/>
  <c r="DM32" i="5"/>
  <c r="AR33" i="5"/>
  <c r="BX33" i="5"/>
  <c r="DD33" i="5"/>
  <c r="EJ33" i="5"/>
  <c r="BP34" i="5"/>
  <c r="CV34" i="5"/>
  <c r="EB34" i="5"/>
  <c r="BI35" i="5"/>
  <c r="CO35" i="5"/>
  <c r="DU35" i="5"/>
  <c r="BC36" i="5"/>
  <c r="CI36" i="5"/>
  <c r="AW37" i="5"/>
  <c r="CC37" i="5"/>
  <c r="DI37" i="5"/>
  <c r="AS38" i="5"/>
  <c r="BY38" i="5"/>
  <c r="DE38" i="5"/>
  <c r="EK38" i="5"/>
  <c r="BV39" i="5"/>
  <c r="DB39" i="5"/>
  <c r="BT40" i="5"/>
  <c r="CZ40" i="5"/>
  <c r="EF40" i="5"/>
  <c r="BS41" i="5"/>
  <c r="CY41" i="5"/>
  <c r="EE41" i="5"/>
  <c r="CY42" i="5"/>
  <c r="EE42" i="5"/>
  <c r="BT43" i="5"/>
  <c r="CZ43" i="5"/>
  <c r="EF43" i="5"/>
  <c r="BY45" i="5"/>
  <c r="DE45" i="5"/>
  <c r="EK45" i="5"/>
  <c r="CC46" i="5"/>
  <c r="BB47" i="5"/>
  <c r="CH47" i="5"/>
  <c r="DN47" i="5"/>
  <c r="BH48" i="5"/>
  <c r="CN48" i="5"/>
  <c r="BO49" i="5"/>
  <c r="CU49" i="5"/>
  <c r="EA49" i="5"/>
  <c r="BW50" i="5"/>
  <c r="DC50" i="5"/>
  <c r="EI50" i="5"/>
  <c r="CF51" i="5"/>
  <c r="DL51" i="5"/>
  <c r="BJ52" i="5"/>
  <c r="DV52" i="5"/>
  <c r="BU53" i="5"/>
  <c r="DA53" i="5"/>
  <c r="EG53" i="5"/>
  <c r="BN55" i="5"/>
  <c r="CT55" i="5"/>
  <c r="DZ55" i="5"/>
  <c r="CB56" i="5"/>
  <c r="DH56" i="5"/>
  <c r="EN56" i="5"/>
  <c r="CQ57" i="5"/>
  <c r="DW57" i="5"/>
  <c r="CA58" i="5"/>
  <c r="DG58" i="5"/>
  <c r="DH59" i="5"/>
  <c r="CI60" i="5"/>
  <c r="BU61" i="5"/>
  <c r="DS61" i="5"/>
  <c r="CZ62" i="5"/>
  <c r="EL63" i="5"/>
  <c r="DW64" i="5"/>
  <c r="DK65" i="5"/>
  <c r="CU66" i="5"/>
  <c r="CI69" i="5"/>
  <c r="CO70" i="5"/>
  <c r="CJ71" i="5"/>
  <c r="CX79" i="5"/>
  <c r="CY81" i="5"/>
  <c r="EK85" i="5"/>
  <c r="DX88" i="5"/>
  <c r="DP94" i="5"/>
  <c r="DC98" i="5"/>
  <c r="EI113" i="5"/>
  <c r="T12" i="2"/>
  <c r="V16" i="2"/>
  <c r="X32" i="2"/>
  <c r="AJ27" i="3"/>
  <c r="AJ20" i="3"/>
  <c r="AG11" i="3"/>
  <c r="AF14" i="3"/>
  <c r="AL19" i="3"/>
  <c r="AN22" i="3"/>
  <c r="AO30" i="3"/>
  <c r="AZ38" i="3"/>
  <c r="AH17" i="4"/>
  <c r="AH16" i="4"/>
  <c r="AH30" i="4"/>
  <c r="AP33" i="4"/>
  <c r="AP32" i="4"/>
  <c r="AP17" i="4"/>
  <c r="AP16" i="4"/>
  <c r="AP35" i="4"/>
  <c r="AP30" i="4"/>
  <c r="BF49" i="4"/>
  <c r="BF48" i="4"/>
  <c r="BF33" i="4"/>
  <c r="BF32" i="4"/>
  <c r="BF17" i="4"/>
  <c r="BF16" i="4"/>
  <c r="BF53" i="4"/>
  <c r="BF51" i="4"/>
  <c r="BF46" i="4"/>
  <c r="BF35" i="4"/>
  <c r="BF30" i="4"/>
  <c r="BV65" i="4"/>
  <c r="BV64" i="4"/>
  <c r="BV49" i="4"/>
  <c r="BV48" i="4"/>
  <c r="BV33" i="4"/>
  <c r="BV32" i="4"/>
  <c r="BV17" i="4"/>
  <c r="BV16" i="4"/>
  <c r="BV69" i="4"/>
  <c r="BV60" i="4"/>
  <c r="BV53" i="4"/>
  <c r="BV67" i="4"/>
  <c r="BV62" i="4"/>
  <c r="BV51" i="4"/>
  <c r="BV46" i="4"/>
  <c r="BV35" i="4"/>
  <c r="BV30" i="4"/>
  <c r="CD65" i="4"/>
  <c r="CD64" i="4"/>
  <c r="CD49" i="4"/>
  <c r="CD48" i="4"/>
  <c r="CD33" i="4"/>
  <c r="CD32" i="4"/>
  <c r="CD17" i="4"/>
  <c r="CD16" i="4"/>
  <c r="CD76" i="4"/>
  <c r="CD69" i="4"/>
  <c r="CD60" i="4"/>
  <c r="CD53" i="4"/>
  <c r="CD78" i="4"/>
  <c r="CD67" i="4"/>
  <c r="CD62" i="4"/>
  <c r="CD51" i="4"/>
  <c r="CD46" i="4"/>
  <c r="CD35" i="4"/>
  <c r="CD30" i="4"/>
  <c r="R12" i="4"/>
  <c r="AH13" i="4"/>
  <c r="BF15" i="4"/>
  <c r="AH18" i="4"/>
  <c r="AP20" i="4"/>
  <c r="AQ23" i="4"/>
  <c r="CH23" i="4"/>
  <c r="BV24" i="4"/>
  <c r="AP25" i="4"/>
  <c r="CM55" i="4"/>
  <c r="BV63" i="4"/>
  <c r="BV68" i="4"/>
  <c r="BV70" i="4"/>
  <c r="CC71" i="4"/>
  <c r="DS12" i="5"/>
  <c r="BJ13" i="5"/>
  <c r="CV13" i="5"/>
  <c r="AS21" i="5"/>
  <c r="AN29" i="5"/>
  <c r="CE43" i="5"/>
  <c r="F16" i="1"/>
  <c r="B8" i="6" s="1"/>
  <c r="U11" i="2"/>
  <c r="V13" i="2"/>
  <c r="P25" i="2"/>
  <c r="X33" i="2"/>
  <c r="AK29" i="3"/>
  <c r="AK18" i="3"/>
  <c r="AS34" i="3"/>
  <c r="AS29" i="3"/>
  <c r="AS18" i="3"/>
  <c r="R11" i="3"/>
  <c r="BN5" i="3" s="1"/>
  <c r="AP11" i="3"/>
  <c r="AD12" i="3"/>
  <c r="BB12" i="3"/>
  <c r="Y14" i="3"/>
  <c r="AW14" i="3"/>
  <c r="AH17" i="3"/>
  <c r="BA17" i="3"/>
  <c r="AX18" i="3"/>
  <c r="AW19" i="3"/>
  <c r="AV20" i="3"/>
  <c r="AX22" i="3"/>
  <c r="AI27" i="3"/>
  <c r="AQ28" i="3"/>
  <c r="AZ28" i="3"/>
  <c r="AP30" i="3"/>
  <c r="AR31" i="3"/>
  <c r="AR34" i="3"/>
  <c r="AU36" i="3"/>
  <c r="BB47" i="3"/>
  <c r="AA18" i="4"/>
  <c r="AA15" i="4"/>
  <c r="S12" i="4"/>
  <c r="AY14" i="4"/>
  <c r="AF15" i="4"/>
  <c r="BH15" i="4"/>
  <c r="BZ15" i="4"/>
  <c r="AF16" i="4"/>
  <c r="AY16" i="4"/>
  <c r="BZ16" i="4"/>
  <c r="CI16" i="4"/>
  <c r="Z18" i="4"/>
  <c r="BN21" i="4"/>
  <c r="CM22" i="4"/>
  <c r="BD23" i="4"/>
  <c r="BY23" i="4"/>
  <c r="AR24" i="4"/>
  <c r="BX24" i="4"/>
  <c r="BN26" i="4"/>
  <c r="CL27" i="4"/>
  <c r="AX28" i="4"/>
  <c r="BW29" i="4"/>
  <c r="BG30" i="4"/>
  <c r="CM30" i="4"/>
  <c r="BM31" i="4"/>
  <c r="AN32" i="4"/>
  <c r="BT32" i="4"/>
  <c r="BG33" i="4"/>
  <c r="CD38" i="4"/>
  <c r="BA39" i="4"/>
  <c r="CG39" i="4"/>
  <c r="BP40" i="4"/>
  <c r="CE45" i="4"/>
  <c r="AY46" i="4"/>
  <c r="CE46" i="4"/>
  <c r="BV47" i="4"/>
  <c r="BF52" i="4"/>
  <c r="CE52" i="4"/>
  <c r="CL54" i="4"/>
  <c r="BI56" i="4"/>
  <c r="BO60" i="4"/>
  <c r="CL61" i="4"/>
  <c r="CI63" i="4"/>
  <c r="CK64" i="4"/>
  <c r="CM65" i="4"/>
  <c r="CD71" i="4"/>
  <c r="AC22" i="5"/>
  <c r="AC18" i="5"/>
  <c r="AC17" i="5"/>
  <c r="AC13" i="5"/>
  <c r="EJ23" i="5"/>
  <c r="CK23" i="5"/>
  <c r="BX23" i="5"/>
  <c r="AC10" i="5"/>
  <c r="AC20" i="5"/>
  <c r="AC11" i="5"/>
  <c r="AS29" i="5"/>
  <c r="AS22" i="5"/>
  <c r="AS36" i="5"/>
  <c r="AS31" i="5"/>
  <c r="AS26" i="5"/>
  <c r="AS25" i="5"/>
  <c r="AS37" i="5"/>
  <c r="AS27" i="5"/>
  <c r="AS24" i="5"/>
  <c r="AS18" i="5"/>
  <c r="AS17" i="5"/>
  <c r="AS34" i="5"/>
  <c r="AS13" i="5"/>
  <c r="AS32" i="5"/>
  <c r="AS30" i="5"/>
  <c r="AS10" i="5"/>
  <c r="AS19" i="5"/>
  <c r="AS11" i="5"/>
  <c r="BA29" i="5"/>
  <c r="BA22" i="5"/>
  <c r="BA42" i="5"/>
  <c r="BA41" i="5"/>
  <c r="BA36" i="5"/>
  <c r="BA31" i="5"/>
  <c r="BA43" i="5"/>
  <c r="BA40" i="5"/>
  <c r="BA26" i="5"/>
  <c r="BA25" i="5"/>
  <c r="BA46" i="5"/>
  <c r="BA37" i="5"/>
  <c r="BA27" i="5"/>
  <c r="BA24" i="5"/>
  <c r="FJ19" i="5" s="1"/>
  <c r="BA18" i="5"/>
  <c r="BA17" i="5"/>
  <c r="BA33" i="5"/>
  <c r="BA23" i="5"/>
  <c r="BA21" i="5"/>
  <c r="BA13" i="5"/>
  <c r="BA45" i="5"/>
  <c r="BA38" i="5"/>
  <c r="BA35" i="5"/>
  <c r="EG47" i="5"/>
  <c r="DQ47" i="5"/>
  <c r="DA47" i="5"/>
  <c r="CK47" i="5"/>
  <c r="BA28" i="5"/>
  <c r="BA10" i="5"/>
  <c r="BA16" i="5"/>
  <c r="BA14" i="5"/>
  <c r="BA11" i="5"/>
  <c r="BQ52" i="5"/>
  <c r="BQ47" i="5"/>
  <c r="BQ29" i="5"/>
  <c r="BQ22" i="5"/>
  <c r="BQ58" i="5"/>
  <c r="BQ57" i="5"/>
  <c r="BQ42" i="5"/>
  <c r="BQ41" i="5"/>
  <c r="BQ36" i="5"/>
  <c r="BQ31" i="5"/>
  <c r="BQ60" i="5"/>
  <c r="BQ59" i="5"/>
  <c r="BQ56" i="5"/>
  <c r="BQ43" i="5"/>
  <c r="BQ40" i="5"/>
  <c r="BQ26" i="5"/>
  <c r="BQ25" i="5"/>
  <c r="BQ53" i="5"/>
  <c r="BQ46" i="5"/>
  <c r="BQ37" i="5"/>
  <c r="BQ27" i="5"/>
  <c r="BQ24" i="5"/>
  <c r="BQ18" i="5"/>
  <c r="BQ17" i="5"/>
  <c r="BQ48" i="5"/>
  <c r="BQ33" i="5"/>
  <c r="BQ28" i="5"/>
  <c r="BQ13" i="5"/>
  <c r="BQ61" i="5"/>
  <c r="BQ45" i="5"/>
  <c r="BQ38" i="5"/>
  <c r="BQ35" i="5"/>
  <c r="BQ55" i="5"/>
  <c r="BQ10" i="5"/>
  <c r="BQ49" i="5"/>
  <c r="BQ15" i="5"/>
  <c r="BQ11" i="5"/>
  <c r="CC63" i="5"/>
  <c r="CG74" i="5"/>
  <c r="CG73" i="5"/>
  <c r="CG76" i="5"/>
  <c r="CG75" i="5"/>
  <c r="CG72" i="5"/>
  <c r="CG71" i="5"/>
  <c r="CG66" i="5"/>
  <c r="CG65" i="5"/>
  <c r="CG67" i="5"/>
  <c r="CG64" i="5"/>
  <c r="CG68" i="5"/>
  <c r="CG52" i="5"/>
  <c r="CG47" i="5"/>
  <c r="CG29" i="5"/>
  <c r="CG22" i="5"/>
  <c r="CG58" i="5"/>
  <c r="CG57" i="5"/>
  <c r="CG42" i="5"/>
  <c r="CG41" i="5"/>
  <c r="CG36" i="5"/>
  <c r="CG31" i="5"/>
  <c r="CG77" i="5"/>
  <c r="CG70" i="5"/>
  <c r="CG63" i="5"/>
  <c r="CG59" i="5"/>
  <c r="CG56" i="5"/>
  <c r="CG43" i="5"/>
  <c r="CG40" i="5"/>
  <c r="CG26" i="5"/>
  <c r="CG25" i="5"/>
  <c r="CG62" i="5"/>
  <c r="CG61" i="5"/>
  <c r="CG53" i="5"/>
  <c r="CG46" i="5"/>
  <c r="CG37" i="5"/>
  <c r="CG27" i="5"/>
  <c r="CG24" i="5"/>
  <c r="CG18" i="5"/>
  <c r="CG17" i="5"/>
  <c r="CG69" i="5"/>
  <c r="CG60" i="5"/>
  <c r="CG48" i="5"/>
  <c r="CG33" i="5"/>
  <c r="CG13" i="5"/>
  <c r="CG45" i="5"/>
  <c r="CG38" i="5"/>
  <c r="CG35" i="5"/>
  <c r="CG78" i="5"/>
  <c r="CG55" i="5"/>
  <c r="CG10" i="5"/>
  <c r="CG49" i="5"/>
  <c r="CG16" i="5"/>
  <c r="CG14" i="5"/>
  <c r="CG11" i="5"/>
  <c r="CW90" i="5"/>
  <c r="CW89" i="5"/>
  <c r="CW74" i="5"/>
  <c r="CW73" i="5"/>
  <c r="CW91" i="5"/>
  <c r="CW88" i="5"/>
  <c r="CW92" i="5"/>
  <c r="CW87" i="5"/>
  <c r="CW76" i="5"/>
  <c r="CW81" i="5"/>
  <c r="CW77" i="5"/>
  <c r="CW71" i="5"/>
  <c r="CW94" i="5"/>
  <c r="CW84" i="5"/>
  <c r="CW66" i="5"/>
  <c r="CW65" i="5"/>
  <c r="CW83" i="5"/>
  <c r="CW67" i="5"/>
  <c r="CW64" i="5"/>
  <c r="CW93" i="5"/>
  <c r="CW79" i="5"/>
  <c r="CW70" i="5"/>
  <c r="CW52" i="5"/>
  <c r="CW47" i="5"/>
  <c r="CW29" i="5"/>
  <c r="CW22" i="5"/>
  <c r="CW80" i="5"/>
  <c r="CW58" i="5"/>
  <c r="CW57" i="5"/>
  <c r="CW42" i="5"/>
  <c r="CW41" i="5"/>
  <c r="CW36" i="5"/>
  <c r="CW31" i="5"/>
  <c r="CW75" i="5"/>
  <c r="CW60" i="5"/>
  <c r="CW59" i="5"/>
  <c r="CW56" i="5"/>
  <c r="CW43" i="5"/>
  <c r="CW40" i="5"/>
  <c r="CW26" i="5"/>
  <c r="CW25" i="5"/>
  <c r="CW53" i="5"/>
  <c r="CW46" i="5"/>
  <c r="CW37" i="5"/>
  <c r="CW27" i="5"/>
  <c r="CW24" i="5"/>
  <c r="CW18" i="5"/>
  <c r="CW17" i="5"/>
  <c r="CW72" i="5"/>
  <c r="CW68" i="5"/>
  <c r="CW48" i="5"/>
  <c r="CW33" i="5"/>
  <c r="CW13" i="5"/>
  <c r="CW62" i="5"/>
  <c r="CW45" i="5"/>
  <c r="CW38" i="5"/>
  <c r="CW35" i="5"/>
  <c r="CW86" i="5"/>
  <c r="CW85" i="5"/>
  <c r="CW69" i="5"/>
  <c r="CW55" i="5"/>
  <c r="CW23" i="5"/>
  <c r="CW21" i="5"/>
  <c r="CW10" i="5"/>
  <c r="CW49" i="5"/>
  <c r="CW15" i="5"/>
  <c r="CW11" i="5"/>
  <c r="DZ95" i="5"/>
  <c r="CW63" i="5"/>
  <c r="DM106" i="5"/>
  <c r="DM105" i="5"/>
  <c r="DM90" i="5"/>
  <c r="DM89" i="5"/>
  <c r="DM74" i="5"/>
  <c r="DM73" i="5"/>
  <c r="DM107" i="5"/>
  <c r="DM104" i="5"/>
  <c r="DM91" i="5"/>
  <c r="DM88" i="5"/>
  <c r="DM110" i="5"/>
  <c r="DM101" i="5"/>
  <c r="DM108" i="5"/>
  <c r="DM103" i="5"/>
  <c r="DM92" i="5"/>
  <c r="DM87" i="5"/>
  <c r="DM76" i="5"/>
  <c r="DM71" i="5"/>
  <c r="DM83" i="5"/>
  <c r="DM75" i="5"/>
  <c r="DM72" i="5"/>
  <c r="DM98" i="5"/>
  <c r="DM66" i="5"/>
  <c r="DM65" i="5"/>
  <c r="DM96" i="5"/>
  <c r="DM82" i="5"/>
  <c r="DM67" i="5"/>
  <c r="DM64" i="5"/>
  <c r="DM97" i="5"/>
  <c r="DM95" i="5"/>
  <c r="DM86" i="5"/>
  <c r="DM85" i="5"/>
  <c r="DM94" i="5"/>
  <c r="DM84" i="5"/>
  <c r="DM78" i="5"/>
  <c r="DM52" i="5"/>
  <c r="DM47" i="5"/>
  <c r="DM29" i="5"/>
  <c r="DM22" i="5"/>
  <c r="DM79" i="5"/>
  <c r="DM58" i="5"/>
  <c r="DM57" i="5"/>
  <c r="DM42" i="5"/>
  <c r="DM41" i="5"/>
  <c r="DM36" i="5"/>
  <c r="DM31" i="5"/>
  <c r="DM69" i="5"/>
  <c r="DM63" i="5"/>
  <c r="DM59" i="5"/>
  <c r="DM56" i="5"/>
  <c r="DM43" i="5"/>
  <c r="DM40" i="5"/>
  <c r="DM26" i="5"/>
  <c r="DM25" i="5"/>
  <c r="DM62" i="5"/>
  <c r="DM61" i="5"/>
  <c r="DM53" i="5"/>
  <c r="DM46" i="5"/>
  <c r="DM37" i="5"/>
  <c r="DM27" i="5"/>
  <c r="DM24" i="5"/>
  <c r="DM18" i="5"/>
  <c r="DM17" i="5"/>
  <c r="DM77" i="5"/>
  <c r="DM70" i="5"/>
  <c r="DM48" i="5"/>
  <c r="DM33" i="5"/>
  <c r="DM23" i="5"/>
  <c r="DM21" i="5"/>
  <c r="DM13" i="5"/>
  <c r="DM99" i="5"/>
  <c r="DM45" i="5"/>
  <c r="DM38" i="5"/>
  <c r="DM35" i="5"/>
  <c r="DM102" i="5"/>
  <c r="DM68" i="5"/>
  <c r="DM55" i="5"/>
  <c r="DM28" i="5"/>
  <c r="DM20" i="5"/>
  <c r="DM10" i="5"/>
  <c r="DM93" i="5"/>
  <c r="DM49" i="5"/>
  <c r="DM16" i="5"/>
  <c r="DM14" i="5"/>
  <c r="DM11" i="5"/>
  <c r="DM100" i="5"/>
  <c r="DM81" i="5"/>
  <c r="DM60" i="5"/>
  <c r="DU106" i="5"/>
  <c r="DU105" i="5"/>
  <c r="DU90" i="5"/>
  <c r="DU89" i="5"/>
  <c r="DU74" i="5"/>
  <c r="DU73" i="5"/>
  <c r="DU107" i="5"/>
  <c r="DU104" i="5"/>
  <c r="DU91" i="5"/>
  <c r="DU88" i="5"/>
  <c r="DU117" i="5"/>
  <c r="DU110" i="5"/>
  <c r="DU101" i="5"/>
  <c r="DU108" i="5"/>
  <c r="DU103" i="5"/>
  <c r="DU92" i="5"/>
  <c r="DU87" i="5"/>
  <c r="DU76" i="5"/>
  <c r="DU71" i="5"/>
  <c r="DU111" i="5"/>
  <c r="DU100" i="5"/>
  <c r="DU95" i="5"/>
  <c r="DU86" i="5"/>
  <c r="DU85" i="5"/>
  <c r="DU114" i="5"/>
  <c r="DU97" i="5"/>
  <c r="DU80" i="5"/>
  <c r="DU78" i="5"/>
  <c r="DU66" i="5"/>
  <c r="DU65" i="5"/>
  <c r="DU112" i="5"/>
  <c r="DU99" i="5"/>
  <c r="DU94" i="5"/>
  <c r="DU84" i="5"/>
  <c r="DU75" i="5"/>
  <c r="DU72" i="5"/>
  <c r="DU67" i="5"/>
  <c r="DU64" i="5"/>
  <c r="DU113" i="5"/>
  <c r="DU98" i="5"/>
  <c r="DU82" i="5"/>
  <c r="DU79" i="5"/>
  <c r="DU60" i="5"/>
  <c r="DU52" i="5"/>
  <c r="DU47" i="5"/>
  <c r="DU29" i="5"/>
  <c r="DU22" i="5"/>
  <c r="DU109" i="5"/>
  <c r="DU102" i="5"/>
  <c r="DU70" i="5"/>
  <c r="DU58" i="5"/>
  <c r="DU57" i="5"/>
  <c r="DU42" i="5"/>
  <c r="DU41" i="5"/>
  <c r="DU36" i="5"/>
  <c r="DU31" i="5"/>
  <c r="DU59" i="5"/>
  <c r="DU56" i="5"/>
  <c r="DU43" i="5"/>
  <c r="DU40" i="5"/>
  <c r="DU26" i="5"/>
  <c r="DU25" i="5"/>
  <c r="DU115" i="5"/>
  <c r="DU96" i="5"/>
  <c r="DU93" i="5"/>
  <c r="DU81" i="5"/>
  <c r="DU77" i="5"/>
  <c r="DU53" i="5"/>
  <c r="DU46" i="5"/>
  <c r="DU37" i="5"/>
  <c r="DU27" i="5"/>
  <c r="DU24" i="5"/>
  <c r="DU18" i="5"/>
  <c r="DU17" i="5"/>
  <c r="DU116" i="5"/>
  <c r="DU51" i="5"/>
  <c r="DU34" i="5"/>
  <c r="DU13" i="5"/>
  <c r="DU68" i="5"/>
  <c r="DU54" i="5"/>
  <c r="DU32" i="5"/>
  <c r="DU118" i="5"/>
  <c r="DU63" i="5"/>
  <c r="DU44" i="5"/>
  <c r="DU39" i="5"/>
  <c r="DU30" i="5"/>
  <c r="DU10" i="5"/>
  <c r="DU69" i="5"/>
  <c r="DU61" i="5"/>
  <c r="DU50" i="5"/>
  <c r="DU23" i="5"/>
  <c r="DU21" i="5"/>
  <c r="DU11" i="5"/>
  <c r="EK122" i="5"/>
  <c r="EK121" i="5"/>
  <c r="EK106" i="5"/>
  <c r="EK105" i="5"/>
  <c r="EK90" i="5"/>
  <c r="EK89" i="5"/>
  <c r="EK74" i="5"/>
  <c r="EK73" i="5"/>
  <c r="EK123" i="5"/>
  <c r="EK120" i="5"/>
  <c r="EK107" i="5"/>
  <c r="EK104" i="5"/>
  <c r="EK91" i="5"/>
  <c r="EK88" i="5"/>
  <c r="EK133" i="5"/>
  <c r="EK126" i="5"/>
  <c r="EK117" i="5"/>
  <c r="EK110" i="5"/>
  <c r="EK101" i="5"/>
  <c r="EK124" i="5"/>
  <c r="EK119" i="5"/>
  <c r="EK108" i="5"/>
  <c r="EK103" i="5"/>
  <c r="EK92" i="5"/>
  <c r="EK87" i="5"/>
  <c r="EK76" i="5"/>
  <c r="EK71" i="5"/>
  <c r="EK132" i="5"/>
  <c r="EK111" i="5"/>
  <c r="EK100" i="5"/>
  <c r="EK94" i="5"/>
  <c r="EK84" i="5"/>
  <c r="EK129" i="5"/>
  <c r="EK114" i="5"/>
  <c r="EK97" i="5"/>
  <c r="EK83" i="5"/>
  <c r="EK79" i="5"/>
  <c r="EK66" i="5"/>
  <c r="EK65" i="5"/>
  <c r="EK131" i="5"/>
  <c r="EK112" i="5"/>
  <c r="EK99" i="5"/>
  <c r="EK81" i="5"/>
  <c r="EK77" i="5"/>
  <c r="EK67" i="5"/>
  <c r="EK64" i="5"/>
  <c r="EK130" i="5"/>
  <c r="EK113" i="5"/>
  <c r="EK98" i="5"/>
  <c r="EK80" i="5"/>
  <c r="EK78" i="5"/>
  <c r="EK118" i="5"/>
  <c r="EK63" i="5"/>
  <c r="EK52" i="5"/>
  <c r="EK47" i="5"/>
  <c r="EK29" i="5"/>
  <c r="EK22" i="5"/>
  <c r="EK134" i="5"/>
  <c r="EK82" i="5"/>
  <c r="EK62" i="5"/>
  <c r="EK61" i="5"/>
  <c r="EK58" i="5"/>
  <c r="EK57" i="5"/>
  <c r="EK42" i="5"/>
  <c r="EK41" i="5"/>
  <c r="EK36" i="5"/>
  <c r="EK31" i="5"/>
  <c r="EK116" i="5"/>
  <c r="EK56" i="5"/>
  <c r="EK43" i="5"/>
  <c r="EK40" i="5"/>
  <c r="EK26" i="5"/>
  <c r="EK25" i="5"/>
  <c r="EK128" i="5"/>
  <c r="EK95" i="5"/>
  <c r="EK75" i="5"/>
  <c r="EK69" i="5"/>
  <c r="EK53" i="5"/>
  <c r="EK46" i="5"/>
  <c r="EK37" i="5"/>
  <c r="EK27" i="5"/>
  <c r="EK24" i="5"/>
  <c r="EK18" i="5"/>
  <c r="EK17" i="5"/>
  <c r="EK127" i="5"/>
  <c r="EK93" i="5"/>
  <c r="EK59" i="5"/>
  <c r="EK51" i="5"/>
  <c r="EK34" i="5"/>
  <c r="EK13" i="5"/>
  <c r="EK115" i="5"/>
  <c r="EK70" i="5"/>
  <c r="EK54" i="5"/>
  <c r="EK32" i="5"/>
  <c r="EK125" i="5"/>
  <c r="EK60" i="5"/>
  <c r="EK44" i="5"/>
  <c r="EK39" i="5"/>
  <c r="EK30" i="5"/>
  <c r="EK10" i="5"/>
  <c r="EK109" i="5"/>
  <c r="EK68" i="5"/>
  <c r="EK50" i="5"/>
  <c r="EK28" i="5"/>
  <c r="EK20" i="5"/>
  <c r="EK19" i="5"/>
  <c r="EK11" i="5"/>
  <c r="BX22" i="5"/>
  <c r="BX14" i="5"/>
  <c r="DB70" i="5"/>
  <c r="CN62" i="5"/>
  <c r="EJ22" i="5"/>
  <c r="EJ14" i="5"/>
  <c r="EJ68" i="5"/>
  <c r="CE11" i="5"/>
  <c r="DD11" i="5"/>
  <c r="BH12" i="5"/>
  <c r="CG12" i="5"/>
  <c r="DT12" i="5"/>
  <c r="X13" i="5"/>
  <c r="AW13" i="5"/>
  <c r="BX13" i="5"/>
  <c r="CX13" i="5"/>
  <c r="DW13" i="5"/>
  <c r="AC14" i="5"/>
  <c r="FC19" i="5" s="1"/>
  <c r="BK14" i="5"/>
  <c r="CT14" i="5"/>
  <c r="EC14" i="5"/>
  <c r="AR15" i="5"/>
  <c r="BI15" i="5"/>
  <c r="BY15" i="5"/>
  <c r="DF15" i="5"/>
  <c r="DY15" i="5"/>
  <c r="BG16" i="5"/>
  <c r="CN16" i="5"/>
  <c r="DE16" i="5"/>
  <c r="DU16" i="5"/>
  <c r="DD17" i="5"/>
  <c r="DS17" i="5"/>
  <c r="DC18" i="5"/>
  <c r="DT18" i="5"/>
  <c r="EJ18" i="5"/>
  <c r="CM19" i="5"/>
  <c r="DC19" i="5"/>
  <c r="DU19" i="5"/>
  <c r="EJ19" i="5"/>
  <c r="AK20" i="5"/>
  <c r="DU20" i="5"/>
  <c r="AC21" i="5"/>
  <c r="AV21" i="5"/>
  <c r="BQ21" i="5"/>
  <c r="CM21" i="5"/>
  <c r="DE21" i="5"/>
  <c r="EB21" i="5"/>
  <c r="AG22" i="5"/>
  <c r="BD22" i="5"/>
  <c r="BZ22" i="5"/>
  <c r="CR22" i="5"/>
  <c r="DO22" i="5"/>
  <c r="EF22" i="5"/>
  <c r="AR23" i="5"/>
  <c r="BM23" i="5"/>
  <c r="CF23" i="5"/>
  <c r="DC23" i="5"/>
  <c r="DT23" i="5"/>
  <c r="AZ24" i="5"/>
  <c r="CE25" i="5"/>
  <c r="DS25" i="5"/>
  <c r="CM26" i="5"/>
  <c r="DK26" i="5"/>
  <c r="DC27" i="5"/>
  <c r="EB27" i="5"/>
  <c r="BW28" i="5"/>
  <c r="CV28" i="5"/>
  <c r="DU28" i="5"/>
  <c r="AO29" i="5"/>
  <c r="BR29" i="5"/>
  <c r="CX29" i="5"/>
  <c r="ED29" i="5"/>
  <c r="BF30" i="5"/>
  <c r="CL30" i="5"/>
  <c r="DR30" i="5"/>
  <c r="AU31" i="5"/>
  <c r="CA31" i="5"/>
  <c r="DG31" i="5"/>
  <c r="EM31" i="5"/>
  <c r="BQ32" i="5"/>
  <c r="CW32" i="5"/>
  <c r="EC32" i="5"/>
  <c r="BH33" i="5"/>
  <c r="CN33" i="5"/>
  <c r="DT33" i="5"/>
  <c r="AZ34" i="5"/>
  <c r="CF34" i="5"/>
  <c r="DL34" i="5"/>
  <c r="AS35" i="5"/>
  <c r="BY35" i="5"/>
  <c r="DE35" i="5"/>
  <c r="EK35" i="5"/>
  <c r="BM37" i="5"/>
  <c r="CS37" i="5"/>
  <c r="DY37" i="5"/>
  <c r="BI38" i="5"/>
  <c r="CO38" i="5"/>
  <c r="DU38" i="5"/>
  <c r="BF39" i="5"/>
  <c r="CL39" i="5"/>
  <c r="DR39" i="5"/>
  <c r="BI45" i="5"/>
  <c r="CO45" i="5"/>
  <c r="DU45" i="5"/>
  <c r="BM46" i="5"/>
  <c r="CS46" i="5"/>
  <c r="DY46" i="5"/>
  <c r="BR47" i="5"/>
  <c r="CX47" i="5"/>
  <c r="ED47" i="5"/>
  <c r="BX48" i="5"/>
  <c r="DD48" i="5"/>
  <c r="EJ48" i="5"/>
  <c r="CE49" i="5"/>
  <c r="DK49" i="5"/>
  <c r="BG50" i="5"/>
  <c r="CM50" i="5"/>
  <c r="DS50" i="5"/>
  <c r="BP51" i="5"/>
  <c r="CV51" i="5"/>
  <c r="EB51" i="5"/>
  <c r="CK53" i="5"/>
  <c r="DQ53" i="5"/>
  <c r="BQ54" i="5"/>
  <c r="CW54" i="5"/>
  <c r="EC54" i="5"/>
  <c r="CD55" i="5"/>
  <c r="DJ55" i="5"/>
  <c r="CM59" i="5"/>
  <c r="CR61" i="5"/>
  <c r="CC62" i="5"/>
  <c r="EC62" i="5"/>
  <c r="DK63" i="5"/>
  <c r="EA67" i="5"/>
  <c r="DP69" i="5"/>
  <c r="DR70" i="5"/>
  <c r="EE71" i="5"/>
  <c r="EI74" i="5"/>
  <c r="DB78" i="5"/>
  <c r="CW82" i="5"/>
  <c r="DQ87" i="5"/>
  <c r="DL96" i="5"/>
  <c r="DN111" i="5"/>
  <c r="DZ117" i="5"/>
  <c r="EJ128" i="5"/>
  <c r="Q25" i="2"/>
  <c r="AD23" i="3"/>
  <c r="AL24" i="3"/>
  <c r="AL23" i="3"/>
  <c r="AT39" i="3"/>
  <c r="AT24" i="3"/>
  <c r="AT23" i="3"/>
  <c r="BB40" i="3"/>
  <c r="BB39" i="3"/>
  <c r="BB24" i="3"/>
  <c r="BB23" i="3"/>
  <c r="AA11" i="3"/>
  <c r="AQ11" i="3"/>
  <c r="W12" i="3"/>
  <c r="AM12" i="3"/>
  <c r="T13" i="3"/>
  <c r="Z14" i="3"/>
  <c r="AJ17" i="3"/>
  <c r="AX33" i="3"/>
  <c r="AP35" i="3"/>
  <c r="AV36" i="3"/>
  <c r="AS38" i="3"/>
  <c r="AU40" i="3"/>
  <c r="AZ42" i="3"/>
  <c r="AB21" i="4"/>
  <c r="AB12" i="4"/>
  <c r="AR37" i="4"/>
  <c r="AR28" i="4"/>
  <c r="AR21" i="4"/>
  <c r="AR12" i="4"/>
  <c r="AR39" i="4"/>
  <c r="AR26" i="4"/>
  <c r="AR23" i="4"/>
  <c r="BH53" i="4"/>
  <c r="BH44" i="4"/>
  <c r="BH37" i="4"/>
  <c r="BH28" i="4"/>
  <c r="BH21" i="4"/>
  <c r="BH12" i="4"/>
  <c r="BH56" i="4"/>
  <c r="BH55" i="4"/>
  <c r="BH42" i="4"/>
  <c r="BH39" i="4"/>
  <c r="BH26" i="4"/>
  <c r="BH23" i="4"/>
  <c r="BX69" i="4"/>
  <c r="BX60" i="4"/>
  <c r="BX53" i="4"/>
  <c r="BX44" i="4"/>
  <c r="BX37" i="4"/>
  <c r="BX28" i="4"/>
  <c r="BX21" i="4"/>
  <c r="BX12" i="4"/>
  <c r="BX72" i="4"/>
  <c r="BX57" i="4"/>
  <c r="BX56" i="4"/>
  <c r="BX71" i="4"/>
  <c r="BX58" i="4"/>
  <c r="BX55" i="4"/>
  <c r="BX42" i="4"/>
  <c r="BX39" i="4"/>
  <c r="BX26" i="4"/>
  <c r="BX23" i="4"/>
  <c r="BN12" i="4"/>
  <c r="BW12" i="4"/>
  <c r="R13" i="4"/>
  <c r="CD13" i="4"/>
  <c r="CM13" i="4"/>
  <c r="AH14" i="4"/>
  <c r="AZ14" i="4"/>
  <c r="AG15" i="4"/>
  <c r="AZ15" i="4"/>
  <c r="BR15" i="4"/>
  <c r="CJ15" i="4"/>
  <c r="AG16" i="4"/>
  <c r="AZ16" i="4"/>
  <c r="CA16" i="4"/>
  <c r="Y17" i="4"/>
  <c r="AR17" i="4"/>
  <c r="BJ17" i="4"/>
  <c r="BS17" i="4"/>
  <c r="CK17" i="4"/>
  <c r="AB18" i="4"/>
  <c r="CD18" i="4"/>
  <c r="CN18" i="4"/>
  <c r="BF19" i="4"/>
  <c r="BO19" i="4"/>
  <c r="BX19" i="4"/>
  <c r="Z20" i="4"/>
  <c r="AR20" i="4"/>
  <c r="CL20" i="4"/>
  <c r="BF21" i="4"/>
  <c r="AB22" i="4"/>
  <c r="CE22" i="4"/>
  <c r="AI23" i="4"/>
  <c r="BE23" i="4"/>
  <c r="BZ23" i="4"/>
  <c r="AH24" i="4"/>
  <c r="BD24" i="4"/>
  <c r="BY24" i="4"/>
  <c r="AH25" i="4"/>
  <c r="BD25" i="4"/>
  <c r="BY25" i="4"/>
  <c r="AI26" i="4"/>
  <c r="BG27" i="4"/>
  <c r="CM27" i="4"/>
  <c r="AY28" i="4"/>
  <c r="AH29" i="4"/>
  <c r="AR29" i="4"/>
  <c r="BN29" i="4"/>
  <c r="BX29" i="4"/>
  <c r="BH30" i="4"/>
  <c r="AS31" i="4"/>
  <c r="BN31" i="4"/>
  <c r="CI31" i="4"/>
  <c r="AZ32" i="4"/>
  <c r="BU32" i="4"/>
  <c r="AL33" i="4"/>
  <c r="BH33" i="4"/>
  <c r="CC33" i="4"/>
  <c r="CN33" i="4"/>
  <c r="BF34" i="4"/>
  <c r="CL34" i="4"/>
  <c r="BP35" i="4"/>
  <c r="CL36" i="4"/>
  <c r="CM37" i="4"/>
  <c r="CE38" i="4"/>
  <c r="BB39" i="4"/>
  <c r="BM39" i="4"/>
  <c r="CH39" i="4"/>
  <c r="AV40" i="4"/>
  <c r="BF40" i="4"/>
  <c r="BQ40" i="4"/>
  <c r="CL40" i="4"/>
  <c r="BL41" i="4"/>
  <c r="BV41" i="4"/>
  <c r="CG41" i="4"/>
  <c r="AZ45" i="4"/>
  <c r="BV45" i="4"/>
  <c r="AZ46" i="4"/>
  <c r="BK47" i="4"/>
  <c r="CI47" i="4"/>
  <c r="BU48" i="4"/>
  <c r="BG49" i="4"/>
  <c r="CF50" i="4"/>
  <c r="CF51" i="4"/>
  <c r="BG52" i="4"/>
  <c r="CF52" i="4"/>
  <c r="BN54" i="4"/>
  <c r="BV56" i="4"/>
  <c r="BW58" i="4"/>
  <c r="CM61" i="4"/>
  <c r="BY64" i="4"/>
  <c r="CD66" i="4"/>
  <c r="BX68" i="4"/>
  <c r="CE71" i="4"/>
  <c r="AD20" i="5"/>
  <c r="AD14" i="5"/>
  <c r="AD21" i="5"/>
  <c r="AD19" i="5"/>
  <c r="AD16" i="5"/>
  <c r="AD18" i="5"/>
  <c r="AD15" i="5"/>
  <c r="EJ24" i="5"/>
  <c r="DY24" i="5"/>
  <c r="BX24" i="5"/>
  <c r="BM24" i="5"/>
  <c r="AD17" i="5"/>
  <c r="AD11" i="5"/>
  <c r="AT36" i="5"/>
  <c r="AT31" i="5"/>
  <c r="AT20" i="5"/>
  <c r="AT14" i="5"/>
  <c r="AT37" i="5"/>
  <c r="AT27" i="5"/>
  <c r="AT24" i="5"/>
  <c r="AT39" i="5"/>
  <c r="FZ19" i="5" s="1"/>
  <c r="AT30" i="5"/>
  <c r="AT21" i="5"/>
  <c r="AT19" i="5"/>
  <c r="AT16" i="5"/>
  <c r="AT32" i="5"/>
  <c r="AT11" i="5"/>
  <c r="AT33" i="5"/>
  <c r="AT29" i="5"/>
  <c r="BB42" i="5"/>
  <c r="BB41" i="5"/>
  <c r="FM19" i="5" s="1"/>
  <c r="BB36" i="5"/>
  <c r="BB31" i="5"/>
  <c r="BB20" i="5"/>
  <c r="BB14" i="5"/>
  <c r="BB43" i="5"/>
  <c r="BB40" i="5"/>
  <c r="BB46" i="5"/>
  <c r="BB37" i="5"/>
  <c r="BB27" i="5"/>
  <c r="BB24" i="5"/>
  <c r="BB44" i="5"/>
  <c r="BB39" i="5"/>
  <c r="BB30" i="5"/>
  <c r="BB21" i="5"/>
  <c r="BB19" i="5"/>
  <c r="BB16" i="5"/>
  <c r="BB45" i="5"/>
  <c r="BB38" i="5"/>
  <c r="BB35" i="5"/>
  <c r="BB22" i="5"/>
  <c r="BB17" i="5"/>
  <c r="BB28" i="5"/>
  <c r="BB25" i="5"/>
  <c r="BB11" i="5"/>
  <c r="BB34" i="5"/>
  <c r="BZ66" i="5"/>
  <c r="BZ67" i="5"/>
  <c r="BZ64" i="5"/>
  <c r="BZ70" i="5"/>
  <c r="BZ61" i="5"/>
  <c r="BZ62" i="5"/>
  <c r="BZ58" i="5"/>
  <c r="BZ57" i="5"/>
  <c r="BZ42" i="5"/>
  <c r="BZ41" i="5"/>
  <c r="BZ36" i="5"/>
  <c r="BZ31" i="5"/>
  <c r="BZ20" i="5"/>
  <c r="BZ14" i="5"/>
  <c r="BZ59" i="5"/>
  <c r="BZ56" i="5"/>
  <c r="BZ43" i="5"/>
  <c r="BZ40" i="5"/>
  <c r="BZ69" i="5"/>
  <c r="BZ65" i="5"/>
  <c r="BZ53" i="5"/>
  <c r="BZ46" i="5"/>
  <c r="BZ37" i="5"/>
  <c r="BZ27" i="5"/>
  <c r="BZ24" i="5"/>
  <c r="BZ60" i="5"/>
  <c r="BZ55" i="5"/>
  <c r="BZ44" i="5"/>
  <c r="BZ39" i="5"/>
  <c r="BZ30" i="5"/>
  <c r="BZ21" i="5"/>
  <c r="BZ19" i="5"/>
  <c r="BZ16" i="5"/>
  <c r="BZ71" i="5"/>
  <c r="BZ54" i="5"/>
  <c r="BZ32" i="5"/>
  <c r="BZ23" i="5"/>
  <c r="BZ47" i="5"/>
  <c r="BZ29" i="5"/>
  <c r="BZ50" i="5"/>
  <c r="BZ28" i="5"/>
  <c r="BZ11" i="5"/>
  <c r="BZ48" i="5"/>
  <c r="BZ33" i="5"/>
  <c r="BZ25" i="5"/>
  <c r="CP75" i="5"/>
  <c r="CP72" i="5"/>
  <c r="CP85" i="5"/>
  <c r="CP82" i="5"/>
  <c r="CP81" i="5"/>
  <c r="CP80" i="5"/>
  <c r="CP78" i="5"/>
  <c r="CP66" i="5"/>
  <c r="CP74" i="5"/>
  <c r="CP73" i="5"/>
  <c r="CP67" i="5"/>
  <c r="CP64" i="5"/>
  <c r="CP70" i="5"/>
  <c r="CP61" i="5"/>
  <c r="CP84" i="5"/>
  <c r="CP77" i="5"/>
  <c r="CP69" i="5"/>
  <c r="CP58" i="5"/>
  <c r="CP57" i="5"/>
  <c r="CP42" i="5"/>
  <c r="CP41" i="5"/>
  <c r="CP36" i="5"/>
  <c r="CP31" i="5"/>
  <c r="CP20" i="5"/>
  <c r="CP14" i="5"/>
  <c r="CP59" i="5"/>
  <c r="CP56" i="5"/>
  <c r="CP43" i="5"/>
  <c r="CP40" i="5"/>
  <c r="CP79" i="5"/>
  <c r="CP68" i="5"/>
  <c r="CP53" i="5"/>
  <c r="CP46" i="5"/>
  <c r="CP37" i="5"/>
  <c r="CP27" i="5"/>
  <c r="CP24" i="5"/>
  <c r="CP63" i="5"/>
  <c r="CP55" i="5"/>
  <c r="CP44" i="5"/>
  <c r="CP39" i="5"/>
  <c r="CP30" i="5"/>
  <c r="CP21" i="5"/>
  <c r="CP19" i="5"/>
  <c r="CP16" i="5"/>
  <c r="CP65" i="5"/>
  <c r="CP54" i="5"/>
  <c r="CP32" i="5"/>
  <c r="CP28" i="5"/>
  <c r="CP18" i="5"/>
  <c r="CP15" i="5"/>
  <c r="CP47" i="5"/>
  <c r="CP29" i="5"/>
  <c r="CP71" i="5"/>
  <c r="CP62" i="5"/>
  <c r="CP50" i="5"/>
  <c r="CP17" i="5"/>
  <c r="CP11" i="5"/>
  <c r="CP87" i="5"/>
  <c r="CP86" i="5"/>
  <c r="CP48" i="5"/>
  <c r="CP33" i="5"/>
  <c r="CP26" i="5"/>
  <c r="DF91" i="5"/>
  <c r="DF88" i="5"/>
  <c r="DF75" i="5"/>
  <c r="DF72" i="5"/>
  <c r="DF101" i="5"/>
  <c r="DF94" i="5"/>
  <c r="DF85" i="5"/>
  <c r="DF103" i="5"/>
  <c r="DF98" i="5"/>
  <c r="DF97" i="5"/>
  <c r="DF82" i="5"/>
  <c r="DF81" i="5"/>
  <c r="DF79" i="5"/>
  <c r="DF66" i="5"/>
  <c r="DF99" i="5"/>
  <c r="DF95" i="5"/>
  <c r="DF87" i="5"/>
  <c r="DF86" i="5"/>
  <c r="DF77" i="5"/>
  <c r="DF67" i="5"/>
  <c r="DF64" i="5"/>
  <c r="DF102" i="5"/>
  <c r="DF70" i="5"/>
  <c r="DF61" i="5"/>
  <c r="DF74" i="5"/>
  <c r="DF73" i="5"/>
  <c r="DF100" i="5"/>
  <c r="DF93" i="5"/>
  <c r="DF76" i="5"/>
  <c r="DF68" i="5"/>
  <c r="DF62" i="5"/>
  <c r="DF58" i="5"/>
  <c r="DF57" i="5"/>
  <c r="DF42" i="5"/>
  <c r="DF41" i="5"/>
  <c r="DF36" i="5"/>
  <c r="DF31" i="5"/>
  <c r="DF20" i="5"/>
  <c r="DF14" i="5"/>
  <c r="DF84" i="5"/>
  <c r="DF59" i="5"/>
  <c r="DF56" i="5"/>
  <c r="DF43" i="5"/>
  <c r="DF40" i="5"/>
  <c r="DF89" i="5"/>
  <c r="DF83" i="5"/>
  <c r="DF78" i="5"/>
  <c r="DF71" i="5"/>
  <c r="DF65" i="5"/>
  <c r="DF53" i="5"/>
  <c r="DF46" i="5"/>
  <c r="DF37" i="5"/>
  <c r="DF27" i="5"/>
  <c r="DF24" i="5"/>
  <c r="DF90" i="5"/>
  <c r="DF60" i="5"/>
  <c r="DF55" i="5"/>
  <c r="DF44" i="5"/>
  <c r="DF39" i="5"/>
  <c r="DF30" i="5"/>
  <c r="DF21" i="5"/>
  <c r="DF19" i="5"/>
  <c r="DF16" i="5"/>
  <c r="DF80" i="5"/>
  <c r="DF69" i="5"/>
  <c r="DF54" i="5"/>
  <c r="DF32" i="5"/>
  <c r="DF96" i="5"/>
  <c r="DF63" i="5"/>
  <c r="DF47" i="5"/>
  <c r="DF29" i="5"/>
  <c r="DF26" i="5"/>
  <c r="DF50" i="5"/>
  <c r="DF11" i="5"/>
  <c r="DF92" i="5"/>
  <c r="DF48" i="5"/>
  <c r="DF33" i="5"/>
  <c r="DN107" i="5"/>
  <c r="DN104" i="5"/>
  <c r="DN91" i="5"/>
  <c r="DN88" i="5"/>
  <c r="DN75" i="5"/>
  <c r="DN72" i="5"/>
  <c r="DN110" i="5"/>
  <c r="DN101" i="5"/>
  <c r="DN94" i="5"/>
  <c r="DN85" i="5"/>
  <c r="DN108" i="5"/>
  <c r="DN103" i="5"/>
  <c r="DN98" i="5"/>
  <c r="DN97" i="5"/>
  <c r="DN82" i="5"/>
  <c r="DN81" i="5"/>
  <c r="DN66" i="5"/>
  <c r="DN96" i="5"/>
  <c r="DN90" i="5"/>
  <c r="DN76" i="5"/>
  <c r="DN71" i="5"/>
  <c r="DN67" i="5"/>
  <c r="DN64" i="5"/>
  <c r="DN93" i="5"/>
  <c r="DN79" i="5"/>
  <c r="DN70" i="5"/>
  <c r="DN61" i="5"/>
  <c r="DN99" i="5"/>
  <c r="DN89" i="5"/>
  <c r="DN83" i="5"/>
  <c r="DN58" i="5"/>
  <c r="DN57" i="5"/>
  <c r="DN42" i="5"/>
  <c r="DN41" i="5"/>
  <c r="DN36" i="5"/>
  <c r="DN31" i="5"/>
  <c r="DN20" i="5"/>
  <c r="DN14" i="5"/>
  <c r="DN69" i="5"/>
  <c r="DN63" i="5"/>
  <c r="DN59" i="5"/>
  <c r="DN56" i="5"/>
  <c r="DN43" i="5"/>
  <c r="DN40" i="5"/>
  <c r="DN106" i="5"/>
  <c r="DN105" i="5"/>
  <c r="DN95" i="5"/>
  <c r="DN62" i="5"/>
  <c r="DN53" i="5"/>
  <c r="DN46" i="5"/>
  <c r="DN37" i="5"/>
  <c r="DN27" i="5"/>
  <c r="DN24" i="5"/>
  <c r="DN109" i="5"/>
  <c r="DN102" i="5"/>
  <c r="DN92" i="5"/>
  <c r="DN80" i="5"/>
  <c r="DN68" i="5"/>
  <c r="DN55" i="5"/>
  <c r="DN44" i="5"/>
  <c r="DN39" i="5"/>
  <c r="DN30" i="5"/>
  <c r="DN21" i="5"/>
  <c r="DN19" i="5"/>
  <c r="DN16" i="5"/>
  <c r="DN87" i="5"/>
  <c r="DN86" i="5"/>
  <c r="DN45" i="5"/>
  <c r="DN38" i="5"/>
  <c r="DN35" i="5"/>
  <c r="DN22" i="5"/>
  <c r="DN17" i="5"/>
  <c r="DN84" i="5"/>
  <c r="DN52" i="5"/>
  <c r="DN28" i="5"/>
  <c r="EB112" i="5"/>
  <c r="DN74" i="5"/>
  <c r="DN49" i="5"/>
  <c r="DN25" i="5"/>
  <c r="DN11" i="5"/>
  <c r="DN100" i="5"/>
  <c r="DN60" i="5"/>
  <c r="DN51" i="5"/>
  <c r="DN34" i="5"/>
  <c r="ED123" i="5"/>
  <c r="ED120" i="5"/>
  <c r="ED107" i="5"/>
  <c r="ED104" i="5"/>
  <c r="ED91" i="5"/>
  <c r="ED88" i="5"/>
  <c r="ED75" i="5"/>
  <c r="ED72" i="5"/>
  <c r="ED126" i="5"/>
  <c r="ED117" i="5"/>
  <c r="ED110" i="5"/>
  <c r="ED101" i="5"/>
  <c r="ED94" i="5"/>
  <c r="ED85" i="5"/>
  <c r="ED124" i="5"/>
  <c r="ED119" i="5"/>
  <c r="ED108" i="5"/>
  <c r="ED103" i="5"/>
  <c r="ED114" i="5"/>
  <c r="ED113" i="5"/>
  <c r="ED98" i="5"/>
  <c r="ED97" i="5"/>
  <c r="ED82" i="5"/>
  <c r="ED81" i="5"/>
  <c r="ED122" i="5"/>
  <c r="ED121" i="5"/>
  <c r="ED93" i="5"/>
  <c r="ED66" i="5"/>
  <c r="ED115" i="5"/>
  <c r="ED96" i="5"/>
  <c r="ED67" i="5"/>
  <c r="ED64" i="5"/>
  <c r="ED125" i="5"/>
  <c r="ED118" i="5"/>
  <c r="ED95" i="5"/>
  <c r="ED87" i="5"/>
  <c r="ED86" i="5"/>
  <c r="ED80" i="5"/>
  <c r="ED78" i="5"/>
  <c r="ED70" i="5"/>
  <c r="ED61" i="5"/>
  <c r="ED112" i="5"/>
  <c r="ED99" i="5"/>
  <c r="ED89" i="5"/>
  <c r="ED83" i="5"/>
  <c r="ED76" i="5"/>
  <c r="ED127" i="5"/>
  <c r="ED77" i="5"/>
  <c r="ED65" i="5"/>
  <c r="ED58" i="5"/>
  <c r="ED57" i="5"/>
  <c r="ED42" i="5"/>
  <c r="ED41" i="5"/>
  <c r="ED36" i="5"/>
  <c r="ED31" i="5"/>
  <c r="ED20" i="5"/>
  <c r="ED14" i="5"/>
  <c r="ED111" i="5"/>
  <c r="ED100" i="5"/>
  <c r="ED68" i="5"/>
  <c r="ED60" i="5"/>
  <c r="ED56" i="5"/>
  <c r="ED43" i="5"/>
  <c r="ED40" i="5"/>
  <c r="ED84" i="5"/>
  <c r="ED53" i="5"/>
  <c r="ED46" i="5"/>
  <c r="ED37" i="5"/>
  <c r="ED27" i="5"/>
  <c r="ED24" i="5"/>
  <c r="ED79" i="5"/>
  <c r="ED59" i="5"/>
  <c r="ED55" i="5"/>
  <c r="ED44" i="5"/>
  <c r="ED39" i="5"/>
  <c r="ED30" i="5"/>
  <c r="ED21" i="5"/>
  <c r="ED19" i="5"/>
  <c r="ED16" i="5"/>
  <c r="ED106" i="5"/>
  <c r="ED92" i="5"/>
  <c r="ED71" i="5"/>
  <c r="ED45" i="5"/>
  <c r="ED38" i="5"/>
  <c r="ED35" i="5"/>
  <c r="ED25" i="5"/>
  <c r="ED102" i="5"/>
  <c r="ED69" i="5"/>
  <c r="ED52" i="5"/>
  <c r="ED49" i="5"/>
  <c r="ED26" i="5"/>
  <c r="ED18" i="5"/>
  <c r="ED15" i="5"/>
  <c r="ED11" i="5"/>
  <c r="ED73" i="5"/>
  <c r="ED51" i="5"/>
  <c r="ED34" i="5"/>
  <c r="ED105" i="5"/>
  <c r="ED62" i="5"/>
  <c r="BX17" i="5"/>
  <c r="DF17" i="5"/>
  <c r="CN18" i="5"/>
  <c r="EL18" i="5"/>
  <c r="BG19" i="5"/>
  <c r="BW19" i="5"/>
  <c r="CO19" i="5"/>
  <c r="DD19" i="5"/>
  <c r="AF21" i="5"/>
  <c r="CO21" i="5"/>
  <c r="AM22" i="5"/>
  <c r="CS22" i="5"/>
  <c r="AS23" i="5"/>
  <c r="CG23" i="5"/>
  <c r="AH24" i="5"/>
  <c r="BV24" i="5"/>
  <c r="EG24" i="5"/>
  <c r="AT25" i="5"/>
  <c r="CH25" i="5"/>
  <c r="AI26" i="5"/>
  <c r="BW26" i="5"/>
  <c r="DN26" i="5"/>
  <c r="CW28" i="5"/>
  <c r="BS29" i="5"/>
  <c r="BG30" i="5"/>
  <c r="CB31" i="5"/>
  <c r="CX32" i="5"/>
  <c r="DU33" i="5"/>
  <c r="AT35" i="5"/>
  <c r="BN37" i="5"/>
  <c r="BJ38" i="5"/>
  <c r="DS39" i="5"/>
  <c r="BJ45" i="5"/>
  <c r="CT46" i="5"/>
  <c r="EE47" i="5"/>
  <c r="EK48" i="5"/>
  <c r="CN50" i="5"/>
  <c r="CL53" i="5"/>
  <c r="CX54" i="5"/>
  <c r="DK55" i="5"/>
  <c r="DY56" i="5"/>
  <c r="CF62" i="5"/>
  <c r="DA64" i="5"/>
  <c r="EF69" i="5"/>
  <c r="DN78" i="5"/>
  <c r="DM80" i="5"/>
  <c r="DV87" i="5"/>
  <c r="DG93" i="5"/>
  <c r="DV111" i="5"/>
  <c r="U15" i="2"/>
  <c r="S27" i="2"/>
  <c r="AB11" i="3"/>
  <c r="X12" i="3"/>
  <c r="U13" i="3"/>
  <c r="BA13" i="3"/>
  <c r="AY14" i="3"/>
  <c r="AX15" i="3"/>
  <c r="AX16" i="3"/>
  <c r="AQ18" i="3"/>
  <c r="AF20" i="3"/>
  <c r="AP21" i="3"/>
  <c r="AJ23" i="3"/>
  <c r="AJ28" i="3"/>
  <c r="BB29" i="3"/>
  <c r="AM32" i="3"/>
  <c r="AU34" i="3"/>
  <c r="AU37" i="3"/>
  <c r="AX41" i="3"/>
  <c r="AK30" i="4"/>
  <c r="AK19" i="4"/>
  <c r="AK14" i="4"/>
  <c r="AK29" i="4"/>
  <c r="BF12" i="4"/>
  <c r="CN13" i="4"/>
  <c r="CL14" i="4"/>
  <c r="BA15" i="4"/>
  <c r="CK15" i="4"/>
  <c r="BA16" i="4"/>
  <c r="CK16" i="4"/>
  <c r="BB17" i="4"/>
  <c r="CM17" i="4"/>
  <c r="AU18" i="4"/>
  <c r="AX19" i="4"/>
  <c r="BP19" i="4"/>
  <c r="AA20" i="4"/>
  <c r="AS20" i="4"/>
  <c r="AC22" i="4"/>
  <c r="BN22" i="4"/>
  <c r="AK23" i="4"/>
  <c r="CB23" i="4"/>
  <c r="BE24" i="4"/>
  <c r="CK24" i="4"/>
  <c r="BE25" i="4"/>
  <c r="CK25" i="4"/>
  <c r="AV26" i="4"/>
  <c r="BH27" i="4"/>
  <c r="CN27" i="4"/>
  <c r="CG28" i="4"/>
  <c r="AI29" i="4"/>
  <c r="BO29" i="4"/>
  <c r="AT31" i="4"/>
  <c r="CK31" i="4"/>
  <c r="BW32" i="4"/>
  <c r="BT33" i="4"/>
  <c r="BH34" i="4"/>
  <c r="AX37" i="4"/>
  <c r="CD37" i="4"/>
  <c r="AZ38" i="4"/>
  <c r="AS39" i="4"/>
  <c r="CJ39" i="4"/>
  <c r="CC40" i="4"/>
  <c r="BX41" i="4"/>
  <c r="BT42" i="4"/>
  <c r="CH48" i="4"/>
  <c r="BT55" i="4"/>
  <c r="CK56" i="4"/>
  <c r="BZ58" i="4"/>
  <c r="BV59" i="4"/>
  <c r="CE60" i="4"/>
  <c r="CN61" i="4"/>
  <c r="BZ64" i="4"/>
  <c r="CG69" i="4"/>
  <c r="CA73" i="4"/>
  <c r="CK81" i="4"/>
  <c r="AE21" i="5"/>
  <c r="AE23" i="5"/>
  <c r="AE10" i="5"/>
  <c r="DA25" i="5"/>
  <c r="AO25" i="5"/>
  <c r="AE20" i="5"/>
  <c r="AE12" i="5"/>
  <c r="BS61" i="5"/>
  <c r="BS63" i="5"/>
  <c r="BS60" i="5"/>
  <c r="BS59" i="5"/>
  <c r="BS56" i="5"/>
  <c r="BS43" i="5"/>
  <c r="BS40" i="5"/>
  <c r="BS26" i="5"/>
  <c r="BS25" i="5"/>
  <c r="BS53" i="5"/>
  <c r="BS46" i="5"/>
  <c r="BS37" i="5"/>
  <c r="BS55" i="5"/>
  <c r="BS44" i="5"/>
  <c r="BS39" i="5"/>
  <c r="BS30" i="5"/>
  <c r="BS21" i="5"/>
  <c r="BS50" i="5"/>
  <c r="BS49" i="5"/>
  <c r="BS28" i="5"/>
  <c r="BS23" i="5"/>
  <c r="BS52" i="5"/>
  <c r="BS19" i="5"/>
  <c r="BS10" i="5"/>
  <c r="BS58" i="5"/>
  <c r="BS57" i="5"/>
  <c r="BS31" i="5"/>
  <c r="BS51" i="5"/>
  <c r="BS34" i="5"/>
  <c r="BS62" i="5"/>
  <c r="BS54" i="5"/>
  <c r="BS32" i="5"/>
  <c r="BS17" i="5"/>
  <c r="BS12" i="5"/>
  <c r="CD65" i="5"/>
  <c r="BS64" i="5"/>
  <c r="DO110" i="5"/>
  <c r="DO101" i="5"/>
  <c r="DO94" i="5"/>
  <c r="DO85" i="5"/>
  <c r="DO78" i="5"/>
  <c r="DO108" i="5"/>
  <c r="DO103" i="5"/>
  <c r="DO92" i="5"/>
  <c r="DO87" i="5"/>
  <c r="DO98" i="5"/>
  <c r="DO97" i="5"/>
  <c r="DO112" i="5"/>
  <c r="DO99" i="5"/>
  <c r="DO96" i="5"/>
  <c r="DO83" i="5"/>
  <c r="DO80" i="5"/>
  <c r="DO90" i="5"/>
  <c r="DO76" i="5"/>
  <c r="DO71" i="5"/>
  <c r="DO67" i="5"/>
  <c r="DO93" i="5"/>
  <c r="DO82" i="5"/>
  <c r="DO79" i="5"/>
  <c r="DO70" i="5"/>
  <c r="DO61" i="5"/>
  <c r="DO111" i="5"/>
  <c r="DO100" i="5"/>
  <c r="DO77" i="5"/>
  <c r="DO68" i="5"/>
  <c r="DO63" i="5"/>
  <c r="DO109" i="5"/>
  <c r="DO102" i="5"/>
  <c r="DO88" i="5"/>
  <c r="DO84" i="5"/>
  <c r="DO69" i="5"/>
  <c r="DO59" i="5"/>
  <c r="DO56" i="5"/>
  <c r="DO43" i="5"/>
  <c r="DO40" i="5"/>
  <c r="DO26" i="5"/>
  <c r="DO25" i="5"/>
  <c r="DO106" i="5"/>
  <c r="DO105" i="5"/>
  <c r="DO95" i="5"/>
  <c r="DO91" i="5"/>
  <c r="DO62" i="5"/>
  <c r="DO53" i="5"/>
  <c r="DO46" i="5"/>
  <c r="DO37" i="5"/>
  <c r="DO107" i="5"/>
  <c r="DO104" i="5"/>
  <c r="DO64" i="5"/>
  <c r="DO55" i="5"/>
  <c r="DO44" i="5"/>
  <c r="DO39" i="5"/>
  <c r="DO30" i="5"/>
  <c r="DO21" i="5"/>
  <c r="DO74" i="5"/>
  <c r="DO73" i="5"/>
  <c r="DO65" i="5"/>
  <c r="DO50" i="5"/>
  <c r="DO49" i="5"/>
  <c r="DO28" i="5"/>
  <c r="DO23" i="5"/>
  <c r="DO52" i="5"/>
  <c r="DO24" i="5"/>
  <c r="DO10" i="5"/>
  <c r="DO89" i="5"/>
  <c r="DO58" i="5"/>
  <c r="DO57" i="5"/>
  <c r="DO31" i="5"/>
  <c r="DO60" i="5"/>
  <c r="DO51" i="5"/>
  <c r="DO34" i="5"/>
  <c r="DO16" i="5"/>
  <c r="DO14" i="5"/>
  <c r="DO81" i="5"/>
  <c r="DO54" i="5"/>
  <c r="DO32" i="5"/>
  <c r="DO12" i="5"/>
  <c r="EM133" i="5"/>
  <c r="EM126" i="5"/>
  <c r="EM117" i="5"/>
  <c r="EM110" i="5"/>
  <c r="EM101" i="5"/>
  <c r="EM94" i="5"/>
  <c r="EM85" i="5"/>
  <c r="EM78" i="5"/>
  <c r="EM135" i="5"/>
  <c r="EM124" i="5"/>
  <c r="EM119" i="5"/>
  <c r="EM108" i="5"/>
  <c r="EM103" i="5"/>
  <c r="EM92" i="5"/>
  <c r="EM87" i="5"/>
  <c r="EM130" i="5"/>
  <c r="EM129" i="5"/>
  <c r="EM114" i="5"/>
  <c r="EM113" i="5"/>
  <c r="EM98" i="5"/>
  <c r="EM97" i="5"/>
  <c r="EM131" i="5"/>
  <c r="EM128" i="5"/>
  <c r="EM115" i="5"/>
  <c r="EM112" i="5"/>
  <c r="EM99" i="5"/>
  <c r="EM96" i="5"/>
  <c r="EM83" i="5"/>
  <c r="EM80" i="5"/>
  <c r="EM136" i="5"/>
  <c r="EM107" i="5"/>
  <c r="EM104" i="5"/>
  <c r="EM77" i="5"/>
  <c r="EM67" i="5"/>
  <c r="EM134" i="5"/>
  <c r="EM109" i="5"/>
  <c r="EM102" i="5"/>
  <c r="EM90" i="5"/>
  <c r="EM81" i="5"/>
  <c r="EM70" i="5"/>
  <c r="EM61" i="5"/>
  <c r="EM127" i="5"/>
  <c r="EM116" i="5"/>
  <c r="EM93" i="5"/>
  <c r="EM82" i="5"/>
  <c r="EM68" i="5"/>
  <c r="EM63" i="5"/>
  <c r="EM125" i="5"/>
  <c r="EM118" i="5"/>
  <c r="EM75" i="5"/>
  <c r="EM89" i="5"/>
  <c r="EM79" i="5"/>
  <c r="EM64" i="5"/>
  <c r="EM56" i="5"/>
  <c r="EM43" i="5"/>
  <c r="EM40" i="5"/>
  <c r="EM26" i="5"/>
  <c r="EM25" i="5"/>
  <c r="EM121" i="5"/>
  <c r="EM69" i="5"/>
  <c r="EM53" i="5"/>
  <c r="EM46" i="5"/>
  <c r="EM37" i="5"/>
  <c r="EM123" i="5"/>
  <c r="EM95" i="5"/>
  <c r="EM91" i="5"/>
  <c r="EM74" i="5"/>
  <c r="EM73" i="5"/>
  <c r="EM71" i="5"/>
  <c r="EM65" i="5"/>
  <c r="EM60" i="5"/>
  <c r="EM55" i="5"/>
  <c r="EM44" i="5"/>
  <c r="EM39" i="5"/>
  <c r="EM30" i="5"/>
  <c r="EM21" i="5"/>
  <c r="EM132" i="5"/>
  <c r="EM76" i="5"/>
  <c r="EM72" i="5"/>
  <c r="EM50" i="5"/>
  <c r="EM49" i="5"/>
  <c r="EM28" i="5"/>
  <c r="EM23" i="5"/>
  <c r="EM47" i="5"/>
  <c r="EM29" i="5"/>
  <c r="EM22" i="5"/>
  <c r="EM16" i="5"/>
  <c r="EM14" i="5"/>
  <c r="EM10" i="5"/>
  <c r="EM100" i="5"/>
  <c r="EM62" i="5"/>
  <c r="EM42" i="5"/>
  <c r="EM41" i="5"/>
  <c r="EM36" i="5"/>
  <c r="EM105" i="5"/>
  <c r="EM48" i="5"/>
  <c r="EM33" i="5"/>
  <c r="EM20" i="5"/>
  <c r="EM19" i="5"/>
  <c r="EM45" i="5"/>
  <c r="EM38" i="5"/>
  <c r="EM35" i="5"/>
  <c r="EM18" i="5"/>
  <c r="EM15" i="5"/>
  <c r="EM12" i="5"/>
  <c r="EM120" i="5"/>
  <c r="EM86" i="5"/>
  <c r="V10" i="5"/>
  <c r="CU11" i="5"/>
  <c r="BJ12" i="5"/>
  <c r="CW12" i="5"/>
  <c r="AN13" i="5"/>
  <c r="CZ13" i="5"/>
  <c r="AX14" i="5"/>
  <c r="DP14" i="5"/>
  <c r="CD15" i="5"/>
  <c r="AS16" i="5"/>
  <c r="EA16" i="5"/>
  <c r="BX18" i="5"/>
  <c r="DF18" i="5"/>
  <c r="DL21" i="5"/>
  <c r="BH22" i="5"/>
  <c r="AT23" i="5"/>
  <c r="EB23" i="5"/>
  <c r="CT24" i="5"/>
  <c r="AV25" i="5"/>
  <c r="DX25" i="5"/>
  <c r="BZ26" i="5"/>
  <c r="DV26" i="5"/>
  <c r="DL27" i="5"/>
  <c r="ED28" i="5"/>
  <c r="BP30" i="5"/>
  <c r="AU32" i="5"/>
  <c r="CP34" i="5"/>
  <c r="CY38" i="5"/>
  <c r="DZ40" i="5"/>
  <c r="BW46" i="5"/>
  <c r="DU49" i="5"/>
  <c r="DG54" i="5"/>
  <c r="CR65" i="5"/>
  <c r="AC11" i="3"/>
  <c r="AG12" i="3"/>
  <c r="V13" i="3"/>
  <c r="AT13" i="3"/>
  <c r="AR14" i="3"/>
  <c r="AQ15" i="3"/>
  <c r="AI16" i="3"/>
  <c r="AC17" i="3"/>
  <c r="Z18" i="3"/>
  <c r="BB18" i="3"/>
  <c r="AZ19" i="3"/>
  <c r="AY20" i="3"/>
  <c r="AZ21" i="3"/>
  <c r="BA22" i="3"/>
  <c r="AF24" i="3"/>
  <c r="AJ25" i="3"/>
  <c r="AM27" i="3"/>
  <c r="AT28" i="3"/>
  <c r="AK30" i="3"/>
  <c r="AU31" i="3"/>
  <c r="AR33" i="3"/>
  <c r="AR35" i="3"/>
  <c r="AV38" i="3"/>
  <c r="BB42" i="3"/>
  <c r="AD25" i="4"/>
  <c r="AD24" i="4"/>
  <c r="AL25" i="4"/>
  <c r="AL24" i="4"/>
  <c r="AL27" i="4"/>
  <c r="BJ57" i="4"/>
  <c r="BJ56" i="4"/>
  <c r="BJ41" i="4"/>
  <c r="BJ40" i="4"/>
  <c r="BJ25" i="4"/>
  <c r="BJ24" i="4"/>
  <c r="CI59" i="4"/>
  <c r="CA59" i="4"/>
  <c r="BS59" i="4"/>
  <c r="BK59" i="4"/>
  <c r="BJ52" i="4"/>
  <c r="BJ54" i="4"/>
  <c r="BJ43" i="4"/>
  <c r="BJ38" i="4"/>
  <c r="BJ27" i="4"/>
  <c r="BR57" i="4"/>
  <c r="BR56" i="4"/>
  <c r="BR41" i="4"/>
  <c r="BR40" i="4"/>
  <c r="BR25" i="4"/>
  <c r="BR24" i="4"/>
  <c r="BR61" i="4"/>
  <c r="BR52" i="4"/>
  <c r="BR59" i="4"/>
  <c r="BR54" i="4"/>
  <c r="BR43" i="4"/>
  <c r="BR38" i="4"/>
  <c r="BR27" i="4"/>
  <c r="BZ73" i="4"/>
  <c r="BZ72" i="4"/>
  <c r="BZ57" i="4"/>
  <c r="BZ56" i="4"/>
  <c r="BZ41" i="4"/>
  <c r="BZ40" i="4"/>
  <c r="BZ25" i="4"/>
  <c r="BZ24" i="4"/>
  <c r="CI75" i="4"/>
  <c r="CA75" i="4"/>
  <c r="BZ68" i="4"/>
  <c r="BZ61" i="4"/>
  <c r="BZ52" i="4"/>
  <c r="BZ70" i="4"/>
  <c r="BZ59" i="4"/>
  <c r="BZ54" i="4"/>
  <c r="BZ43" i="4"/>
  <c r="BZ38" i="4"/>
  <c r="BZ27" i="4"/>
  <c r="CH73" i="4"/>
  <c r="CH72" i="4"/>
  <c r="CH57" i="4"/>
  <c r="CH56" i="4"/>
  <c r="CH41" i="4"/>
  <c r="CH40" i="4"/>
  <c r="CH25" i="4"/>
  <c r="CH24" i="4"/>
  <c r="CH77" i="4"/>
  <c r="CH68" i="4"/>
  <c r="CH61" i="4"/>
  <c r="CH52" i="4"/>
  <c r="CH75" i="4"/>
  <c r="CH70" i="4"/>
  <c r="CH59" i="4"/>
  <c r="CH54" i="4"/>
  <c r="CH43" i="4"/>
  <c r="CH38" i="4"/>
  <c r="CH27" i="4"/>
  <c r="AL13" i="4"/>
  <c r="AT20" i="4"/>
  <c r="CK39" i="4"/>
  <c r="F18" i="1"/>
  <c r="S13" i="2"/>
  <c r="W18" i="2"/>
  <c r="W25" i="2" s="1"/>
  <c r="W29" i="2"/>
  <c r="AE11" i="3"/>
  <c r="S12" i="3"/>
  <c r="AQ12" i="3"/>
  <c r="X13" i="3"/>
  <c r="AN13" i="3"/>
  <c r="AD14" i="3"/>
  <c r="AT14" i="3"/>
  <c r="AC15" i="3"/>
  <c r="AS15" i="3"/>
  <c r="BA15" i="3"/>
  <c r="AK16" i="3"/>
  <c r="AS16" i="3"/>
  <c r="BA16" i="3"/>
  <c r="AE17" i="3"/>
  <c r="AN17" i="3"/>
  <c r="AW17" i="3"/>
  <c r="AB18" i="3"/>
  <c r="BR5" i="3" s="1"/>
  <c r="AL18" i="3"/>
  <c r="AU18" i="3"/>
  <c r="AA19" i="3"/>
  <c r="AJ19" i="3"/>
  <c r="AS19" i="3"/>
  <c r="BB19" i="3"/>
  <c r="AS20" i="3"/>
  <c r="BB20" i="3"/>
  <c r="AJ21" i="3"/>
  <c r="AS21" i="3"/>
  <c r="BB21" i="3"/>
  <c r="AK22" i="3"/>
  <c r="AT22" i="3"/>
  <c r="AE23" i="3"/>
  <c r="AN23" i="3"/>
  <c r="AW23" i="3"/>
  <c r="AH24" i="3"/>
  <c r="AQ24" i="3"/>
  <c r="AZ24" i="3"/>
  <c r="AL25" i="3"/>
  <c r="AV25" i="3"/>
  <c r="AR26" i="3"/>
  <c r="BA26" i="3"/>
  <c r="AO27" i="3"/>
  <c r="AX27" i="3"/>
  <c r="AM28" i="3"/>
  <c r="AM29" i="3"/>
  <c r="AV29" i="3"/>
  <c r="AM30" i="3"/>
  <c r="AN31" i="3"/>
  <c r="AW31" i="3"/>
  <c r="AQ32" i="3"/>
  <c r="AZ32" i="3"/>
  <c r="AT33" i="3"/>
  <c r="AX34" i="3"/>
  <c r="AT35" i="3"/>
  <c r="BA36" i="3"/>
  <c r="AY37" i="3"/>
  <c r="AX38" i="3"/>
  <c r="AY40" i="3"/>
  <c r="BA41" i="3"/>
  <c r="AY43" i="3"/>
  <c r="BB45" i="3"/>
  <c r="X20" i="4"/>
  <c r="DN6" i="4" s="1"/>
  <c r="X13" i="4"/>
  <c r="AF20" i="4"/>
  <c r="AF13" i="4"/>
  <c r="AN36" i="4"/>
  <c r="AN29" i="4"/>
  <c r="AN20" i="4"/>
  <c r="AN13" i="4"/>
  <c r="AN34" i="4"/>
  <c r="AN31" i="4"/>
  <c r="AV36" i="4"/>
  <c r="AV29" i="4"/>
  <c r="AV20" i="4"/>
  <c r="AV13" i="4"/>
  <c r="AV34" i="4"/>
  <c r="AV31" i="4"/>
  <c r="BD52" i="4"/>
  <c r="BD45" i="4"/>
  <c r="BD36" i="4"/>
  <c r="BD29" i="4"/>
  <c r="BD20" i="4"/>
  <c r="BD13" i="4"/>
  <c r="BD49" i="4"/>
  <c r="BD48" i="4"/>
  <c r="BD50" i="4"/>
  <c r="BD47" i="4"/>
  <c r="BD34" i="4"/>
  <c r="BD31" i="4"/>
  <c r="BL52" i="4"/>
  <c r="BL45" i="4"/>
  <c r="BL36" i="4"/>
  <c r="BL29" i="4"/>
  <c r="BL20" i="4"/>
  <c r="BL13" i="4"/>
  <c r="BL49" i="4"/>
  <c r="BL48" i="4"/>
  <c r="BL50" i="4"/>
  <c r="BL47" i="4"/>
  <c r="BL34" i="4"/>
  <c r="BL31" i="4"/>
  <c r="BT68" i="4"/>
  <c r="BT61" i="4"/>
  <c r="BT52" i="4"/>
  <c r="BT45" i="4"/>
  <c r="BT36" i="4"/>
  <c r="BT29" i="4"/>
  <c r="BT20" i="4"/>
  <c r="BT13" i="4"/>
  <c r="BT65" i="4"/>
  <c r="BT64" i="4"/>
  <c r="BT49" i="4"/>
  <c r="BT48" i="4"/>
  <c r="BT66" i="4"/>
  <c r="BT63" i="4"/>
  <c r="BT50" i="4"/>
  <c r="BT47" i="4"/>
  <c r="BT34" i="4"/>
  <c r="BT31" i="4"/>
  <c r="CB68" i="4"/>
  <c r="CB61" i="4"/>
  <c r="CB52" i="4"/>
  <c r="CB45" i="4"/>
  <c r="CB36" i="4"/>
  <c r="CB29" i="4"/>
  <c r="CB20" i="4"/>
  <c r="CB13" i="4"/>
  <c r="CB65" i="4"/>
  <c r="CB64" i="4"/>
  <c r="CB49" i="4"/>
  <c r="CB48" i="4"/>
  <c r="CB66" i="4"/>
  <c r="CB63" i="4"/>
  <c r="CB50" i="4"/>
  <c r="CB47" i="4"/>
  <c r="CB34" i="4"/>
  <c r="CB31" i="4"/>
  <c r="CJ84" i="4"/>
  <c r="CJ77" i="4"/>
  <c r="CJ68" i="4"/>
  <c r="CJ61" i="4"/>
  <c r="CJ52" i="4"/>
  <c r="CJ45" i="4"/>
  <c r="CJ36" i="4"/>
  <c r="CJ29" i="4"/>
  <c r="CJ20" i="4"/>
  <c r="CJ13" i="4"/>
  <c r="CJ81" i="4"/>
  <c r="CJ80" i="4"/>
  <c r="CJ65" i="4"/>
  <c r="CJ64" i="4"/>
  <c r="CJ49" i="4"/>
  <c r="CJ48" i="4"/>
  <c r="CJ82" i="4"/>
  <c r="CJ79" i="4"/>
  <c r="CJ66" i="4"/>
  <c r="CJ63" i="4"/>
  <c r="CJ50" i="4"/>
  <c r="CJ47" i="4"/>
  <c r="CJ34" i="4"/>
  <c r="CJ31" i="4"/>
  <c r="P12" i="4"/>
  <c r="DS6" i="4" s="1"/>
  <c r="AH12" i="4"/>
  <c r="AQ12" i="4"/>
  <c r="BA12" i="4"/>
  <c r="BJ12" i="4"/>
  <c r="CB12" i="4"/>
  <c r="V13" i="4"/>
  <c r="AE13" i="4"/>
  <c r="AO13" i="4"/>
  <c r="AX13" i="4"/>
  <c r="BG13" i="4"/>
  <c r="BP13" i="4"/>
  <c r="BY13" i="4"/>
  <c r="CH13" i="4"/>
  <c r="T14" i="4"/>
  <c r="AD14" i="4"/>
  <c r="AV14" i="4"/>
  <c r="BN14" i="4"/>
  <c r="BW14" i="4"/>
  <c r="CF14" i="4"/>
  <c r="T15" i="4"/>
  <c r="AC15" i="4"/>
  <c r="AL15" i="4"/>
  <c r="AU15" i="4"/>
  <c r="BD15" i="4"/>
  <c r="BM15" i="4"/>
  <c r="BV15" i="4"/>
  <c r="CF15" i="4"/>
  <c r="T16" i="4"/>
  <c r="AC16" i="4"/>
  <c r="AL16" i="4"/>
  <c r="AU16" i="4"/>
  <c r="BD16" i="4"/>
  <c r="BM16" i="4"/>
  <c r="BW16" i="4"/>
  <c r="CF16" i="4"/>
  <c r="U17" i="4"/>
  <c r="AD17" i="4"/>
  <c r="AM17" i="4"/>
  <c r="AV17" i="4"/>
  <c r="BO17" i="4"/>
  <c r="BX17" i="4"/>
  <c r="CG17" i="4"/>
  <c r="W18" i="4"/>
  <c r="AF18" i="4"/>
  <c r="AO18" i="4"/>
  <c r="AX18" i="4"/>
  <c r="BH18" i="4"/>
  <c r="BQ18" i="4"/>
  <c r="BZ18" i="4"/>
  <c r="CI18" i="4"/>
  <c r="Z19" i="4"/>
  <c r="AI19" i="4"/>
  <c r="AR19" i="4"/>
  <c r="BB19" i="4"/>
  <c r="BK19" i="4"/>
  <c r="BT19" i="4"/>
  <c r="CC19" i="4"/>
  <c r="CL19" i="4"/>
  <c r="AD20" i="4"/>
  <c r="BF20" i="4"/>
  <c r="BO20" i="4"/>
  <c r="BX20" i="4"/>
  <c r="CG20" i="4"/>
  <c r="Z21" i="4"/>
  <c r="AI21" i="4"/>
  <c r="AS21" i="4"/>
  <c r="BB21" i="4"/>
  <c r="BK21" i="4"/>
  <c r="BT21" i="4"/>
  <c r="CC21" i="4"/>
  <c r="CL21" i="4"/>
  <c r="AF22" i="4"/>
  <c r="AP22" i="4"/>
  <c r="AY22" i="4"/>
  <c r="BH22" i="4"/>
  <c r="BQ22" i="4"/>
  <c r="BZ22" i="4"/>
  <c r="AD23" i="4"/>
  <c r="AO23" i="4"/>
  <c r="AY23" i="4"/>
  <c r="BJ23" i="4"/>
  <c r="BU23" i="4"/>
  <c r="CE23" i="4"/>
  <c r="AC24" i="4"/>
  <c r="AN24" i="4"/>
  <c r="AX24" i="4"/>
  <c r="BI24" i="4"/>
  <c r="BT24" i="4"/>
  <c r="CD24" i="4"/>
  <c r="AC25" i="4"/>
  <c r="DP6" i="4" s="1"/>
  <c r="AN25" i="4"/>
  <c r="AX25" i="4"/>
  <c r="BI25" i="4"/>
  <c r="BT25" i="4"/>
  <c r="CD25" i="4"/>
  <c r="AD26" i="4"/>
  <c r="AO26" i="4"/>
  <c r="AY26" i="4"/>
  <c r="BJ26" i="4"/>
  <c r="CE26" i="4"/>
  <c r="AF27" i="4"/>
  <c r="AQ27" i="4"/>
  <c r="BA27" i="4"/>
  <c r="BL27" i="4"/>
  <c r="BW27" i="4"/>
  <c r="CG27" i="4"/>
  <c r="AI28" i="4"/>
  <c r="AT28" i="4"/>
  <c r="BD28" i="4"/>
  <c r="BO28" i="4"/>
  <c r="BZ28" i="4"/>
  <c r="CJ28" i="4"/>
  <c r="AM29" i="4"/>
  <c r="AX29" i="4"/>
  <c r="BH29" i="4"/>
  <c r="BS29" i="4"/>
  <c r="CD29" i="4"/>
  <c r="CN29" i="4"/>
  <c r="AR30" i="4"/>
  <c r="BX30" i="4"/>
  <c r="AM31" i="4"/>
  <c r="AX31" i="4"/>
  <c r="BI31" i="4"/>
  <c r="BS31" i="4"/>
  <c r="CD31" i="4"/>
  <c r="AT32" i="4"/>
  <c r="BE32" i="4"/>
  <c r="BP32" i="4"/>
  <c r="BZ32" i="4"/>
  <c r="CK32" i="4"/>
  <c r="AR33" i="4"/>
  <c r="BB33" i="4"/>
  <c r="BM33" i="4"/>
  <c r="BX33" i="4"/>
  <c r="CH33" i="4"/>
  <c r="AP34" i="4"/>
  <c r="BA34" i="4"/>
  <c r="BK34" i="4"/>
  <c r="BV34" i="4"/>
  <c r="CG34" i="4"/>
  <c r="AZ35" i="4"/>
  <c r="BK35" i="4"/>
  <c r="BU35" i="4"/>
  <c r="CF35" i="4"/>
  <c r="AP36" i="4"/>
  <c r="BV36" i="4"/>
  <c r="CF36" i="4"/>
  <c r="AQ37" i="4"/>
  <c r="BB37" i="4"/>
  <c r="BL37" i="4"/>
  <c r="BW37" i="4"/>
  <c r="CH37" i="4"/>
  <c r="BD38" i="4"/>
  <c r="BO38" i="4"/>
  <c r="BY38" i="4"/>
  <c r="CJ38" i="4"/>
  <c r="AW39" i="4"/>
  <c r="BG39" i="4"/>
  <c r="BR39" i="4"/>
  <c r="CC39" i="4"/>
  <c r="CM39" i="4"/>
  <c r="BA40" i="4"/>
  <c r="BL40" i="4"/>
  <c r="BV40" i="4"/>
  <c r="CG40" i="4"/>
  <c r="AV41" i="4"/>
  <c r="BF41" i="4"/>
  <c r="BQ41" i="4"/>
  <c r="CB41" i="4"/>
  <c r="CL41" i="4"/>
  <c r="BM42" i="4"/>
  <c r="BW42" i="4"/>
  <c r="CH42" i="4"/>
  <c r="AY43" i="4"/>
  <c r="BT43" i="4"/>
  <c r="CE43" i="4"/>
  <c r="AV44" i="4"/>
  <c r="BG44" i="4"/>
  <c r="BR44" i="4"/>
  <c r="CB44" i="4"/>
  <c r="CM44" i="4"/>
  <c r="BF45" i="4"/>
  <c r="BP45" i="4"/>
  <c r="CA45" i="4"/>
  <c r="CL45" i="4"/>
  <c r="CK46" i="4"/>
  <c r="BF47" i="4"/>
  <c r="BQ47" i="4"/>
  <c r="CD47" i="4"/>
  <c r="BA48" i="4"/>
  <c r="BO48" i="4"/>
  <c r="BZ48" i="4"/>
  <c r="CN48" i="4"/>
  <c r="BM49" i="4"/>
  <c r="BY49" i="4"/>
  <c r="CM49" i="4"/>
  <c r="BY50" i="4"/>
  <c r="CL50" i="4"/>
  <c r="BL51" i="4"/>
  <c r="BZ51" i="4"/>
  <c r="CK51" i="4"/>
  <c r="BN52" i="4"/>
  <c r="CA52" i="4"/>
  <c r="CM52" i="4"/>
  <c r="BQ53" i="4"/>
  <c r="CB53" i="4"/>
  <c r="BG54" i="4"/>
  <c r="BT54" i="4"/>
  <c r="CF54" i="4"/>
  <c r="BL55" i="4"/>
  <c r="BW55" i="4"/>
  <c r="CK55" i="4"/>
  <c r="BQ56" i="4"/>
  <c r="CC56" i="4"/>
  <c r="BK57" i="4"/>
  <c r="BV57" i="4"/>
  <c r="CJ57" i="4"/>
  <c r="BR58" i="4"/>
  <c r="CD58" i="4"/>
  <c r="BN59" i="4"/>
  <c r="BY59" i="4"/>
  <c r="CM59" i="4"/>
  <c r="BW60" i="4"/>
  <c r="BU61" i="4"/>
  <c r="CF61" i="4"/>
  <c r="CF62" i="4"/>
  <c r="BR63" i="4"/>
  <c r="CF63" i="4"/>
  <c r="BR64" i="4"/>
  <c r="CG65" i="4"/>
  <c r="BX66" i="4"/>
  <c r="CA67" i="4"/>
  <c r="CN67" i="4"/>
  <c r="CE68" i="4"/>
  <c r="CJ69" i="4"/>
  <c r="CE70" i="4"/>
  <c r="BZ71" i="4"/>
  <c r="CL71" i="4"/>
  <c r="CI72" i="4"/>
  <c r="CD73" i="4"/>
  <c r="CC74" i="4"/>
  <c r="CB75" i="4"/>
  <c r="CN75" i="4"/>
  <c r="CK80" i="4"/>
  <c r="CH82" i="4"/>
  <c r="CM87" i="4"/>
  <c r="Z16" i="5"/>
  <c r="AP26" i="5"/>
  <c r="FF19" i="5" s="1"/>
  <c r="AX24" i="5"/>
  <c r="CD70" i="5"/>
  <c r="CL71" i="5"/>
  <c r="DB82" i="5"/>
  <c r="DJ64" i="5"/>
  <c r="DR78" i="5"/>
  <c r="DZ56" i="5"/>
  <c r="EH103" i="5"/>
  <c r="AG14" i="5"/>
  <c r="AW27" i="5"/>
  <c r="AW22" i="5"/>
  <c r="BM14" i="5"/>
  <c r="CD67" i="5"/>
  <c r="BU60" i="5"/>
  <c r="CL75" i="5"/>
  <c r="CC70" i="5"/>
  <c r="CC59" i="5"/>
  <c r="CS14" i="5"/>
  <c r="CS59" i="5"/>
  <c r="DI27" i="5"/>
  <c r="DI22" i="5"/>
  <c r="DI59" i="5"/>
  <c r="DQ78" i="5"/>
  <c r="DY14" i="5"/>
  <c r="Z10" i="5"/>
  <c r="AN10" i="5"/>
  <c r="AY10" i="5"/>
  <c r="BM10" i="5"/>
  <c r="BZ10" i="5"/>
  <c r="CL10" i="5"/>
  <c r="CZ10" i="5"/>
  <c r="DK10" i="5"/>
  <c r="EL10" i="5"/>
  <c r="AA11" i="5"/>
  <c r="AO11" i="5"/>
  <c r="AZ11" i="5"/>
  <c r="BN11" i="5"/>
  <c r="CM11" i="5"/>
  <c r="DA11" i="5"/>
  <c r="DL11" i="5"/>
  <c r="DZ11" i="5"/>
  <c r="EM11" i="5"/>
  <c r="AC12" i="5"/>
  <c r="AQ12" i="5"/>
  <c r="BB12" i="5"/>
  <c r="BP12" i="5"/>
  <c r="CC12" i="5"/>
  <c r="CO12" i="5"/>
  <c r="DC12" i="5"/>
  <c r="DN12" i="5"/>
  <c r="EB12" i="5"/>
  <c r="T13" i="5"/>
  <c r="AF13" i="5"/>
  <c r="AT13" i="5"/>
  <c r="BE13" i="5"/>
  <c r="BS13" i="5"/>
  <c r="CF13" i="5"/>
  <c r="CR13" i="5"/>
  <c r="DF13" i="5"/>
  <c r="DQ13" i="5"/>
  <c r="EE13" i="5"/>
  <c r="X14" i="5"/>
  <c r="AN14" i="5"/>
  <c r="BF14" i="5"/>
  <c r="BU14" i="5"/>
  <c r="CN14" i="5"/>
  <c r="DE14" i="5"/>
  <c r="DU14" i="5"/>
  <c r="EN14" i="5"/>
  <c r="AJ15" i="5"/>
  <c r="BB15" i="5"/>
  <c r="BS15" i="5"/>
  <c r="CI15" i="5"/>
  <c r="DB15" i="5"/>
  <c r="DQ15" i="5"/>
  <c r="EJ15" i="5"/>
  <c r="AI16" i="5"/>
  <c r="AY16" i="5"/>
  <c r="BQ16" i="5"/>
  <c r="DP16" i="5"/>
  <c r="EF16" i="5"/>
  <c r="AH17" i="5"/>
  <c r="AW17" i="5"/>
  <c r="BO17" i="5"/>
  <c r="CF17" i="5"/>
  <c r="DO17" i="5"/>
  <c r="ED17" i="5"/>
  <c r="AG18" i="5"/>
  <c r="AX18" i="5"/>
  <c r="BN18" i="5"/>
  <c r="CF18" i="5"/>
  <c r="CU18" i="5"/>
  <c r="DN18" i="5"/>
  <c r="AF19" i="5"/>
  <c r="BN19" i="5"/>
  <c r="CF19" i="5"/>
  <c r="CW19" i="5"/>
  <c r="DM19" i="5"/>
  <c r="EF19" i="5"/>
  <c r="AF20" i="5"/>
  <c r="AV20" i="5"/>
  <c r="CC20" i="5"/>
  <c r="CV20" i="5"/>
  <c r="DO20" i="5"/>
  <c r="EG20" i="5"/>
  <c r="AQ21" i="5"/>
  <c r="CE21" i="5"/>
  <c r="CZ21" i="5"/>
  <c r="AD22" i="5"/>
  <c r="BR22" i="5"/>
  <c r="CK22" i="5"/>
  <c r="DF22" i="5"/>
  <c r="EB22" i="5"/>
  <c r="BE23" i="5"/>
  <c r="BY23" i="5"/>
  <c r="CS23" i="5"/>
  <c r="DN23" i="5"/>
  <c r="EG23" i="5"/>
  <c r="AR24" i="5"/>
  <c r="BN24" i="5"/>
  <c r="CF24" i="5"/>
  <c r="DC24" i="5"/>
  <c r="DT24" i="5"/>
  <c r="AH25" i="5"/>
  <c r="BD25" i="5"/>
  <c r="BV25" i="5"/>
  <c r="CS25" i="5"/>
  <c r="DJ25" i="5"/>
  <c r="EG25" i="5"/>
  <c r="AT26" i="5"/>
  <c r="BM26" i="5"/>
  <c r="CJ26" i="5"/>
  <c r="DA26" i="5"/>
  <c r="AR27" i="5"/>
  <c r="BS27" i="5"/>
  <c r="CS27" i="5"/>
  <c r="DR27" i="5"/>
  <c r="AK28" i="5"/>
  <c r="BJ28" i="5"/>
  <c r="DK28" i="5"/>
  <c r="EJ28" i="5"/>
  <c r="BD29" i="5"/>
  <c r="CI29" i="5"/>
  <c r="DO29" i="5"/>
  <c r="AQ30" i="5"/>
  <c r="BW30" i="5"/>
  <c r="DC30" i="5"/>
  <c r="EI30" i="5"/>
  <c r="BL31" i="5"/>
  <c r="CR31" i="5"/>
  <c r="DX31" i="5"/>
  <c r="BB32" i="5"/>
  <c r="CH32" i="5"/>
  <c r="DN32" i="5"/>
  <c r="AS33" i="5"/>
  <c r="BY33" i="5"/>
  <c r="DE33" i="5"/>
  <c r="EK33" i="5"/>
  <c r="BQ34" i="5"/>
  <c r="CW34" i="5"/>
  <c r="EC34" i="5"/>
  <c r="BJ35" i="5"/>
  <c r="CP35" i="5"/>
  <c r="BD36" i="5"/>
  <c r="CJ36" i="5"/>
  <c r="DP36" i="5"/>
  <c r="AX37" i="5"/>
  <c r="CD37" i="5"/>
  <c r="AT38" i="5"/>
  <c r="BZ38" i="5"/>
  <c r="DF38" i="5"/>
  <c r="EL38" i="5"/>
  <c r="BW39" i="5"/>
  <c r="DC39" i="5"/>
  <c r="EI39" i="5"/>
  <c r="BU40" i="5"/>
  <c r="DA40" i="5"/>
  <c r="EG40" i="5"/>
  <c r="BT41" i="5"/>
  <c r="CZ41" i="5"/>
  <c r="EF41" i="5"/>
  <c r="CZ42" i="5"/>
  <c r="EF42" i="5"/>
  <c r="BU43" i="5"/>
  <c r="DA43" i="5"/>
  <c r="EG43" i="5"/>
  <c r="BW44" i="5"/>
  <c r="BZ45" i="5"/>
  <c r="DF45" i="5"/>
  <c r="CD46" i="5"/>
  <c r="DJ46" i="5"/>
  <c r="BC47" i="5"/>
  <c r="FK19" i="5" s="1"/>
  <c r="CI47" i="5"/>
  <c r="DO47" i="5"/>
  <c r="BI48" i="5"/>
  <c r="CO48" i="5"/>
  <c r="DU48" i="5"/>
  <c r="BP49" i="5"/>
  <c r="CV49" i="5"/>
  <c r="EB49" i="5"/>
  <c r="BX50" i="5"/>
  <c r="DD50" i="5"/>
  <c r="CG51" i="5"/>
  <c r="DM51" i="5"/>
  <c r="CQ52" i="5"/>
  <c r="DW52" i="5"/>
  <c r="BV53" i="5"/>
  <c r="DB53" i="5"/>
  <c r="DN54" i="5"/>
  <c r="BO55" i="5"/>
  <c r="CC56" i="5"/>
  <c r="BL57" i="5"/>
  <c r="CR57" i="5"/>
  <c r="CB58" i="5"/>
  <c r="DR59" i="5"/>
  <c r="CP60" i="5"/>
  <c r="BV61" i="5"/>
  <c r="DG62" i="5"/>
  <c r="CO63" i="5"/>
  <c r="CD64" i="5"/>
  <c r="DN65" i="5"/>
  <c r="DK66" i="5"/>
  <c r="DB67" i="5"/>
  <c r="CS70" i="5"/>
  <c r="CZ71" i="5"/>
  <c r="DO72" i="5"/>
  <c r="CP76" i="5"/>
  <c r="DW79" i="5"/>
  <c r="EB83" i="5"/>
  <c r="DO86" i="5"/>
  <c r="EM88" i="5"/>
  <c r="EG91" i="5"/>
  <c r="DB95" i="5"/>
  <c r="DT98" i="5"/>
  <c r="DJ103" i="5"/>
  <c r="EB114" i="5"/>
  <c r="V11" i="2"/>
  <c r="V12" i="2"/>
  <c r="W13" i="2"/>
  <c r="X16" i="2"/>
  <c r="Q26" i="2"/>
  <c r="W30" i="2"/>
  <c r="AI11" i="3"/>
  <c r="AY11" i="3"/>
  <c r="AE12" i="3"/>
  <c r="AU12" i="3"/>
  <c r="AB13" i="3"/>
  <c r="AJ13" i="3"/>
  <c r="AR13" i="3"/>
  <c r="AZ13" i="3"/>
  <c r="AH14" i="3"/>
  <c r="AP14" i="3"/>
  <c r="AX14" i="3"/>
  <c r="Y15" i="3"/>
  <c r="AG15" i="3"/>
  <c r="AO15" i="3"/>
  <c r="AW15" i="3"/>
  <c r="Y16" i="3"/>
  <c r="BT5" i="3" s="1"/>
  <c r="AG16" i="3"/>
  <c r="AO16" i="3"/>
  <c r="AW16" i="3"/>
  <c r="Z17" i="3"/>
  <c r="AS17" i="3"/>
  <c r="BB17" i="3"/>
  <c r="AG18" i="3"/>
  <c r="AY18" i="3"/>
  <c r="AO19" i="3"/>
  <c r="AX19" i="3"/>
  <c r="AE20" i="3"/>
  <c r="AW20" i="3"/>
  <c r="AE21" i="3"/>
  <c r="AX21" i="3"/>
  <c r="AG22" i="3"/>
  <c r="AP22" i="3"/>
  <c r="AY22" i="3"/>
  <c r="AI23" i="3"/>
  <c r="AR23" i="3"/>
  <c r="BA23" i="3"/>
  <c r="AM24" i="3"/>
  <c r="AV24" i="3"/>
  <c r="AH25" i="3"/>
  <c r="AQ25" i="3"/>
  <c r="AZ25" i="3"/>
  <c r="AK27" i="3"/>
  <c r="AT27" i="3"/>
  <c r="AR28" i="3"/>
  <c r="BA28" i="3"/>
  <c r="AQ29" i="3"/>
  <c r="AZ29" i="3"/>
  <c r="AR30" i="3"/>
  <c r="BA30" i="3"/>
  <c r="AS31" i="3"/>
  <c r="BB31" i="3"/>
  <c r="AU32" i="3"/>
  <c r="AT34" i="3"/>
  <c r="AY35" i="3"/>
  <c r="AT37" i="3"/>
  <c r="BB38" i="3"/>
  <c r="AW41" i="3"/>
  <c r="AZ44" i="3"/>
  <c r="T12" i="4"/>
  <c r="AJ28" i="4"/>
  <c r="AJ21" i="4"/>
  <c r="AJ12" i="4"/>
  <c r="AJ26" i="4"/>
  <c r="AJ23" i="4"/>
  <c r="AZ44" i="4"/>
  <c r="AZ37" i="4"/>
  <c r="AZ28" i="4"/>
  <c r="AZ21" i="4"/>
  <c r="AZ12" i="4"/>
  <c r="AZ42" i="4"/>
  <c r="AZ39" i="4"/>
  <c r="AZ26" i="4"/>
  <c r="AZ23" i="4"/>
  <c r="BP60" i="4"/>
  <c r="BP53" i="4"/>
  <c r="BP44" i="4"/>
  <c r="BP37" i="4"/>
  <c r="BP28" i="4"/>
  <c r="BP21" i="4"/>
  <c r="BP12" i="4"/>
  <c r="BP57" i="4"/>
  <c r="BP56" i="4"/>
  <c r="BP58" i="4"/>
  <c r="BP55" i="4"/>
  <c r="BP42" i="4"/>
  <c r="BP39" i="4"/>
  <c r="BP26" i="4"/>
  <c r="BP23" i="4"/>
  <c r="CF76" i="4"/>
  <c r="CF69" i="4"/>
  <c r="CF60" i="4"/>
  <c r="CF53" i="4"/>
  <c r="CF44" i="4"/>
  <c r="CF37" i="4"/>
  <c r="CF28" i="4"/>
  <c r="CF21" i="4"/>
  <c r="CF12" i="4"/>
  <c r="CF73" i="4"/>
  <c r="CF72" i="4"/>
  <c r="CF57" i="4"/>
  <c r="CF56" i="4"/>
  <c r="CF74" i="4"/>
  <c r="CF71" i="4"/>
  <c r="CF58" i="4"/>
  <c r="CF55" i="4"/>
  <c r="CF42" i="4"/>
  <c r="CF39" i="4"/>
  <c r="CF26" i="4"/>
  <c r="CF23" i="4"/>
  <c r="CN85" i="4"/>
  <c r="CN76" i="4"/>
  <c r="CN69" i="4"/>
  <c r="CN60" i="4"/>
  <c r="CN53" i="4"/>
  <c r="CN44" i="4"/>
  <c r="CN37" i="4"/>
  <c r="CN28" i="4"/>
  <c r="CN21" i="4"/>
  <c r="CN12" i="4"/>
  <c r="CN88" i="4"/>
  <c r="CN73" i="4"/>
  <c r="CN72" i="4"/>
  <c r="CN57" i="4"/>
  <c r="CN56" i="4"/>
  <c r="CN87" i="4"/>
  <c r="CN74" i="4"/>
  <c r="CN71" i="4"/>
  <c r="CN58" i="4"/>
  <c r="CN55" i="4"/>
  <c r="CN42" i="4"/>
  <c r="CN39" i="4"/>
  <c r="CN26" i="4"/>
  <c r="CN23" i="4"/>
  <c r="AA13" i="4"/>
  <c r="AJ13" i="4"/>
  <c r="AQ14" i="4"/>
  <c r="X15" i="4"/>
  <c r="AP15" i="4"/>
  <c r="BI15" i="4"/>
  <c r="CA15" i="4"/>
  <c r="X16" i="4"/>
  <c r="AQ16" i="4"/>
  <c r="BI16" i="4"/>
  <c r="BR16" i="4"/>
  <c r="CJ16" i="4"/>
  <c r="AI17" i="4"/>
  <c r="BA17" i="4"/>
  <c r="CB17" i="4"/>
  <c r="AI20" i="4"/>
  <c r="BO21" i="4"/>
  <c r="BV22" i="4"/>
  <c r="CN22" i="4"/>
  <c r="AT23" i="4"/>
  <c r="BO23" i="4"/>
  <c r="CK23" i="4"/>
  <c r="AS24" i="4"/>
  <c r="BN24" i="4"/>
  <c r="CJ24" i="4"/>
  <c r="AS25" i="4"/>
  <c r="BN25" i="4"/>
  <c r="CJ25" i="4"/>
  <c r="BO26" i="4"/>
  <c r="CE28" i="4"/>
  <c r="CN30" i="4"/>
  <c r="BC31" i="4"/>
  <c r="BY31" i="4"/>
  <c r="AO32" i="4"/>
  <c r="BJ32" i="4"/>
  <c r="CF32" i="4"/>
  <c r="AW33" i="4"/>
  <c r="BR33" i="4"/>
  <c r="BF36" i="4"/>
  <c r="BP36" i="4"/>
  <c r="BG37" i="4"/>
  <c r="AY38" i="4"/>
  <c r="AQ39" i="4"/>
  <c r="BW39" i="4"/>
  <c r="CB40" i="4"/>
  <c r="BA41" i="4"/>
  <c r="BG42" i="4"/>
  <c r="CM42" i="4"/>
  <c r="BO43" i="4"/>
  <c r="BW44" i="4"/>
  <c r="CF45" i="4"/>
  <c r="CF46" i="4"/>
  <c r="BA47" i="4"/>
  <c r="BX47" i="4"/>
  <c r="BH48" i="4"/>
  <c r="CG48" i="4"/>
  <c r="BR49" i="4"/>
  <c r="CF49" i="4"/>
  <c r="BF50" i="4"/>
  <c r="BW53" i="4"/>
  <c r="CM54" i="4"/>
  <c r="BR55" i="4"/>
  <c r="CD55" i="4"/>
  <c r="BK56" i="4"/>
  <c r="CJ56" i="4"/>
  <c r="BQ57" i="4"/>
  <c r="CC57" i="4"/>
  <c r="CF59" i="4"/>
  <c r="BN61" i="4"/>
  <c r="BY63" i="4"/>
  <c r="CL63" i="4"/>
  <c r="CM64" i="4"/>
  <c r="BZ65" i="4"/>
  <c r="CN65" i="4"/>
  <c r="CL68" i="4"/>
  <c r="CE69" i="4"/>
  <c r="BX70" i="4"/>
  <c r="CL70" i="4"/>
  <c r="CB72" i="4"/>
  <c r="BY73" i="4"/>
  <c r="CK73" i="4"/>
  <c r="CN79" i="4"/>
  <c r="CH81" i="4"/>
  <c r="CM85" i="4"/>
  <c r="EJ16" i="5"/>
  <c r="DD16" i="5"/>
  <c r="BX16" i="5"/>
  <c r="AR16" i="5"/>
  <c r="V11" i="5"/>
  <c r="V14" i="5"/>
  <c r="AL31" i="5"/>
  <c r="FW19" i="5" s="1"/>
  <c r="AL20" i="5"/>
  <c r="AL14" i="5"/>
  <c r="AL27" i="5"/>
  <c r="AL24" i="5"/>
  <c r="AL30" i="5"/>
  <c r="AL21" i="5"/>
  <c r="AL19" i="5"/>
  <c r="AL16" i="5"/>
  <c r="AL29" i="5"/>
  <c r="AL22" i="5"/>
  <c r="AL18" i="5"/>
  <c r="AL15" i="5"/>
  <c r="AL11" i="5"/>
  <c r="AL28" i="5"/>
  <c r="BJ42" i="5"/>
  <c r="BJ41" i="5"/>
  <c r="BJ36" i="5"/>
  <c r="BJ31" i="5"/>
  <c r="BJ20" i="5"/>
  <c r="BJ14" i="5"/>
  <c r="BJ43" i="5"/>
  <c r="BJ40" i="5"/>
  <c r="BJ53" i="5"/>
  <c r="BJ46" i="5"/>
  <c r="BJ37" i="5"/>
  <c r="BJ27" i="5"/>
  <c r="BJ24" i="5"/>
  <c r="BJ55" i="5"/>
  <c r="BJ44" i="5"/>
  <c r="BJ39" i="5"/>
  <c r="BJ30" i="5"/>
  <c r="BJ21" i="5"/>
  <c r="BJ19" i="5"/>
  <c r="BJ16" i="5"/>
  <c r="BJ54" i="5"/>
  <c r="BJ32" i="5"/>
  <c r="BJ18" i="5"/>
  <c r="BJ15" i="5"/>
  <c r="BJ47" i="5"/>
  <c r="BJ29" i="5"/>
  <c r="BJ50" i="5"/>
  <c r="BJ23" i="5"/>
  <c r="BJ17" i="5"/>
  <c r="BJ11" i="5"/>
  <c r="BJ48" i="5"/>
  <c r="BJ33" i="5"/>
  <c r="BJ22" i="5"/>
  <c r="BR61" i="5"/>
  <c r="BR58" i="5"/>
  <c r="BR57" i="5"/>
  <c r="BR42" i="5"/>
  <c r="BR41" i="5"/>
  <c r="BR36" i="5"/>
  <c r="BR31" i="5"/>
  <c r="BR20" i="5"/>
  <c r="BR14" i="5"/>
  <c r="BR60" i="5"/>
  <c r="BR59" i="5"/>
  <c r="BR56" i="5"/>
  <c r="BR43" i="5"/>
  <c r="BR40" i="5"/>
  <c r="BR53" i="5"/>
  <c r="BR46" i="5"/>
  <c r="BR37" i="5"/>
  <c r="BR27" i="5"/>
  <c r="BR24" i="5"/>
  <c r="BR55" i="5"/>
  <c r="BR44" i="5"/>
  <c r="BR39" i="5"/>
  <c r="BR30" i="5"/>
  <c r="BR21" i="5"/>
  <c r="BR19" i="5"/>
  <c r="BR16" i="5"/>
  <c r="BR45" i="5"/>
  <c r="BR38" i="5"/>
  <c r="BR35" i="5"/>
  <c r="BR25" i="5"/>
  <c r="BR52" i="5"/>
  <c r="BR49" i="5"/>
  <c r="BR26" i="5"/>
  <c r="BR18" i="5"/>
  <c r="BR15" i="5"/>
  <c r="BR11" i="5"/>
  <c r="BR51" i="5"/>
  <c r="BR34" i="5"/>
  <c r="DI64" i="5"/>
  <c r="BR62" i="5"/>
  <c r="CH75" i="5"/>
  <c r="CH72" i="5"/>
  <c r="CH66" i="5"/>
  <c r="CH76" i="5"/>
  <c r="CH67" i="5"/>
  <c r="CH64" i="5"/>
  <c r="CH79" i="5"/>
  <c r="CH70" i="5"/>
  <c r="CH61" i="5"/>
  <c r="CH74" i="5"/>
  <c r="CH73" i="5"/>
  <c r="CH58" i="5"/>
  <c r="CH57" i="5"/>
  <c r="CH42" i="5"/>
  <c r="CH41" i="5"/>
  <c r="CH36" i="5"/>
  <c r="CH31" i="5"/>
  <c r="CH20" i="5"/>
  <c r="CH14" i="5"/>
  <c r="CH77" i="5"/>
  <c r="CH71" i="5"/>
  <c r="CH63" i="5"/>
  <c r="CH59" i="5"/>
  <c r="CH56" i="5"/>
  <c r="CH43" i="5"/>
  <c r="CH40" i="5"/>
  <c r="CH62" i="5"/>
  <c r="CH53" i="5"/>
  <c r="CH46" i="5"/>
  <c r="CH37" i="5"/>
  <c r="CH27" i="5"/>
  <c r="CH24" i="5"/>
  <c r="CH78" i="5"/>
  <c r="CH55" i="5"/>
  <c r="CH44" i="5"/>
  <c r="CH39" i="5"/>
  <c r="CH30" i="5"/>
  <c r="CH21" i="5"/>
  <c r="CH19" i="5"/>
  <c r="CH16" i="5"/>
  <c r="CH45" i="5"/>
  <c r="CH38" i="5"/>
  <c r="CH35" i="5"/>
  <c r="CH26" i="5"/>
  <c r="CH17" i="5"/>
  <c r="CH52" i="5"/>
  <c r="CH65" i="5"/>
  <c r="CH49" i="5"/>
  <c r="CH11" i="5"/>
  <c r="CH51" i="5"/>
  <c r="CH34" i="5"/>
  <c r="CH23" i="5"/>
  <c r="EB80" i="5"/>
  <c r="CK80" i="5"/>
  <c r="CX91" i="5"/>
  <c r="CX88" i="5"/>
  <c r="CX75" i="5"/>
  <c r="CX72" i="5"/>
  <c r="CX94" i="5"/>
  <c r="CX85" i="5"/>
  <c r="CX82" i="5"/>
  <c r="CX81" i="5"/>
  <c r="CX92" i="5"/>
  <c r="CX84" i="5"/>
  <c r="CX66" i="5"/>
  <c r="CX89" i="5"/>
  <c r="CX83" i="5"/>
  <c r="CX67" i="5"/>
  <c r="CX64" i="5"/>
  <c r="CX80" i="5"/>
  <c r="CX78" i="5"/>
  <c r="CX70" i="5"/>
  <c r="CX61" i="5"/>
  <c r="CX76" i="5"/>
  <c r="CX65" i="5"/>
  <c r="CX58" i="5"/>
  <c r="CX57" i="5"/>
  <c r="CX42" i="5"/>
  <c r="CX41" i="5"/>
  <c r="CX36" i="5"/>
  <c r="CX31" i="5"/>
  <c r="CX20" i="5"/>
  <c r="CX14" i="5"/>
  <c r="CX74" i="5"/>
  <c r="CX73" i="5"/>
  <c r="CX60" i="5"/>
  <c r="CX59" i="5"/>
  <c r="CX56" i="5"/>
  <c r="CX43" i="5"/>
  <c r="CX40" i="5"/>
  <c r="CX93" i="5"/>
  <c r="CX53" i="5"/>
  <c r="CX46" i="5"/>
  <c r="CX37" i="5"/>
  <c r="CX27" i="5"/>
  <c r="CX24" i="5"/>
  <c r="CX87" i="5"/>
  <c r="CX86" i="5"/>
  <c r="CX69" i="5"/>
  <c r="CX55" i="5"/>
  <c r="CX44" i="5"/>
  <c r="CX39" i="5"/>
  <c r="CX30" i="5"/>
  <c r="CX21" i="5"/>
  <c r="CX19" i="5"/>
  <c r="CX16" i="5"/>
  <c r="CX62" i="5"/>
  <c r="CX45" i="5"/>
  <c r="CX38" i="5"/>
  <c r="CX35" i="5"/>
  <c r="CX95" i="5"/>
  <c r="CX71" i="5"/>
  <c r="CX52" i="5"/>
  <c r="CX77" i="5"/>
  <c r="CX49" i="5"/>
  <c r="CX22" i="5"/>
  <c r="CX18" i="5"/>
  <c r="CX15" i="5"/>
  <c r="CX11" i="5"/>
  <c r="CX90" i="5"/>
  <c r="CX63" i="5"/>
  <c r="CX51" i="5"/>
  <c r="CX34" i="5"/>
  <c r="CX28" i="5"/>
  <c r="DV107" i="5"/>
  <c r="DV104" i="5"/>
  <c r="DV91" i="5"/>
  <c r="DV88" i="5"/>
  <c r="DV75" i="5"/>
  <c r="DV72" i="5"/>
  <c r="DV117" i="5"/>
  <c r="DV110" i="5"/>
  <c r="DV101" i="5"/>
  <c r="DV94" i="5"/>
  <c r="DV85" i="5"/>
  <c r="DV119" i="5"/>
  <c r="DV108" i="5"/>
  <c r="DV103" i="5"/>
  <c r="DV114" i="5"/>
  <c r="DV113" i="5"/>
  <c r="DV98" i="5"/>
  <c r="DV97" i="5"/>
  <c r="DV82" i="5"/>
  <c r="DV81" i="5"/>
  <c r="DV106" i="5"/>
  <c r="DV105" i="5"/>
  <c r="DV80" i="5"/>
  <c r="DV78" i="5"/>
  <c r="DV66" i="5"/>
  <c r="DV112" i="5"/>
  <c r="DV99" i="5"/>
  <c r="DV92" i="5"/>
  <c r="DV84" i="5"/>
  <c r="DV74" i="5"/>
  <c r="DV73" i="5"/>
  <c r="DV67" i="5"/>
  <c r="DV64" i="5"/>
  <c r="DV109" i="5"/>
  <c r="DV102" i="5"/>
  <c r="DV89" i="5"/>
  <c r="DV83" i="5"/>
  <c r="DV70" i="5"/>
  <c r="DV61" i="5"/>
  <c r="DV115" i="5"/>
  <c r="DV96" i="5"/>
  <c r="DV93" i="5"/>
  <c r="DV77" i="5"/>
  <c r="DV95" i="5"/>
  <c r="DV58" i="5"/>
  <c r="DV57" i="5"/>
  <c r="DV42" i="5"/>
  <c r="DV41" i="5"/>
  <c r="DV36" i="5"/>
  <c r="DV31" i="5"/>
  <c r="DV20" i="5"/>
  <c r="DV14" i="5"/>
  <c r="DV76" i="5"/>
  <c r="DV71" i="5"/>
  <c r="DV59" i="5"/>
  <c r="DV56" i="5"/>
  <c r="DV43" i="5"/>
  <c r="DV40" i="5"/>
  <c r="DV53" i="5"/>
  <c r="DV46" i="5"/>
  <c r="DV37" i="5"/>
  <c r="DV27" i="5"/>
  <c r="DV24" i="5"/>
  <c r="DV118" i="5"/>
  <c r="DV63" i="5"/>
  <c r="DV55" i="5"/>
  <c r="DV44" i="5"/>
  <c r="DV39" i="5"/>
  <c r="DV30" i="5"/>
  <c r="DV21" i="5"/>
  <c r="DV19" i="5"/>
  <c r="DV16" i="5"/>
  <c r="DV90" i="5"/>
  <c r="DV79" i="5"/>
  <c r="DV68" i="5"/>
  <c r="DV54" i="5"/>
  <c r="DV32" i="5"/>
  <c r="DV18" i="5"/>
  <c r="DV15" i="5"/>
  <c r="DV60" i="5"/>
  <c r="DV47" i="5"/>
  <c r="DV29" i="5"/>
  <c r="DV100" i="5"/>
  <c r="DV69" i="5"/>
  <c r="DV50" i="5"/>
  <c r="DV23" i="5"/>
  <c r="DV17" i="5"/>
  <c r="DV11" i="5"/>
  <c r="DV48" i="5"/>
  <c r="DV33" i="5"/>
  <c r="DV22" i="5"/>
  <c r="DV65" i="5"/>
  <c r="EL123" i="5"/>
  <c r="EL120" i="5"/>
  <c r="EL107" i="5"/>
  <c r="EL104" i="5"/>
  <c r="EL91" i="5"/>
  <c r="EL88" i="5"/>
  <c r="EL75" i="5"/>
  <c r="EL72" i="5"/>
  <c r="EL133" i="5"/>
  <c r="EL126" i="5"/>
  <c r="EL117" i="5"/>
  <c r="EL110" i="5"/>
  <c r="EL101" i="5"/>
  <c r="EL94" i="5"/>
  <c r="EL85" i="5"/>
  <c r="EL135" i="5"/>
  <c r="EL124" i="5"/>
  <c r="EL119" i="5"/>
  <c r="EL108" i="5"/>
  <c r="EL103" i="5"/>
  <c r="EL130" i="5"/>
  <c r="EL129" i="5"/>
  <c r="EL114" i="5"/>
  <c r="EL113" i="5"/>
  <c r="EL98" i="5"/>
  <c r="EL97" i="5"/>
  <c r="EL82" i="5"/>
  <c r="EL81" i="5"/>
  <c r="EL106" i="5"/>
  <c r="EL105" i="5"/>
  <c r="EL89" i="5"/>
  <c r="EL83" i="5"/>
  <c r="EL79" i="5"/>
  <c r="EL66" i="5"/>
  <c r="EL65" i="5"/>
  <c r="EL131" i="5"/>
  <c r="EL112" i="5"/>
  <c r="EL99" i="5"/>
  <c r="EL77" i="5"/>
  <c r="EL67" i="5"/>
  <c r="EL64" i="5"/>
  <c r="EL134" i="5"/>
  <c r="EL109" i="5"/>
  <c r="EL102" i="5"/>
  <c r="EL90" i="5"/>
  <c r="EL70" i="5"/>
  <c r="EL61" i="5"/>
  <c r="EL128" i="5"/>
  <c r="EL115" i="5"/>
  <c r="EL96" i="5"/>
  <c r="EL95" i="5"/>
  <c r="EL87" i="5"/>
  <c r="EL86" i="5"/>
  <c r="EL74" i="5"/>
  <c r="EL73" i="5"/>
  <c r="EL111" i="5"/>
  <c r="EL100" i="5"/>
  <c r="EL84" i="5"/>
  <c r="EL62" i="5"/>
  <c r="EL58" i="5"/>
  <c r="EL57" i="5"/>
  <c r="EL42" i="5"/>
  <c r="EL41" i="5"/>
  <c r="EL36" i="5"/>
  <c r="EL31" i="5"/>
  <c r="EL20" i="5"/>
  <c r="EL14" i="5"/>
  <c r="EL116" i="5"/>
  <c r="EL56" i="5"/>
  <c r="EL43" i="5"/>
  <c r="EL40" i="5"/>
  <c r="EL121" i="5"/>
  <c r="EL80" i="5"/>
  <c r="EL69" i="5"/>
  <c r="EL53" i="5"/>
  <c r="EL46" i="5"/>
  <c r="EL37" i="5"/>
  <c r="EL27" i="5"/>
  <c r="EL24" i="5"/>
  <c r="EL125" i="5"/>
  <c r="EL71" i="5"/>
  <c r="EL60" i="5"/>
  <c r="EL55" i="5"/>
  <c r="EL44" i="5"/>
  <c r="EL39" i="5"/>
  <c r="EL30" i="5"/>
  <c r="EL21" i="5"/>
  <c r="EL19" i="5"/>
  <c r="EL16" i="5"/>
  <c r="EL122" i="5"/>
  <c r="EL78" i="5"/>
  <c r="EL54" i="5"/>
  <c r="EL32" i="5"/>
  <c r="EL23" i="5"/>
  <c r="EL118" i="5"/>
  <c r="EL47" i="5"/>
  <c r="EL29" i="5"/>
  <c r="EL132" i="5"/>
  <c r="EL68" i="5"/>
  <c r="EL50" i="5"/>
  <c r="EL28" i="5"/>
  <c r="EL11" i="5"/>
  <c r="EL48" i="5"/>
  <c r="EL33" i="5"/>
  <c r="EL25" i="5"/>
  <c r="S10" i="5"/>
  <c r="AT10" i="5"/>
  <c r="DF10" i="5"/>
  <c r="T11" i="5"/>
  <c r="BG11" i="5"/>
  <c r="CF11" i="5"/>
  <c r="DS11" i="5"/>
  <c r="V12" i="5"/>
  <c r="AJ12" i="5"/>
  <c r="BI12" i="5"/>
  <c r="BW12" i="5"/>
  <c r="CH12" i="5"/>
  <c r="CV12" i="5"/>
  <c r="DU12" i="5"/>
  <c r="EI12" i="5"/>
  <c r="Y13" i="5"/>
  <c r="AM13" i="5"/>
  <c r="AZ13" i="5"/>
  <c r="BL13" i="5"/>
  <c r="BZ13" i="5"/>
  <c r="CK13" i="5"/>
  <c r="CY13" i="5"/>
  <c r="DL13" i="5"/>
  <c r="DX13" i="5"/>
  <c r="EL13" i="5"/>
  <c r="AE14" i="5"/>
  <c r="AW14" i="5"/>
  <c r="BN14" i="5"/>
  <c r="CD14" i="5"/>
  <c r="CW14" i="5"/>
  <c r="DL14" i="5"/>
  <c r="EE14" i="5"/>
  <c r="AC15" i="5"/>
  <c r="AS15" i="5"/>
  <c r="BK15" i="5"/>
  <c r="BZ15" i="5"/>
  <c r="CS15" i="5"/>
  <c r="DJ15" i="5"/>
  <c r="DZ15" i="5"/>
  <c r="AA16" i="5"/>
  <c r="AP16" i="5"/>
  <c r="BH16" i="5"/>
  <c r="BY16" i="5"/>
  <c r="CO16" i="5"/>
  <c r="DH16" i="5"/>
  <c r="DW16" i="5"/>
  <c r="CM17" i="5"/>
  <c r="BW18" i="5"/>
  <c r="DD18" i="5"/>
  <c r="BT21" i="5"/>
  <c r="EC21" i="5"/>
  <c r="CB22" i="5"/>
  <c r="EL22" i="5"/>
  <c r="DD23" i="5"/>
  <c r="BE24" i="5"/>
  <c r="DL24" i="5"/>
  <c r="DD27" i="5"/>
  <c r="BX28" i="5"/>
  <c r="AR29" i="5"/>
  <c r="EE29" i="5"/>
  <c r="DS30" i="5"/>
  <c r="DH31" i="5"/>
  <c r="BR32" i="5"/>
  <c r="BI33" i="5"/>
  <c r="BA34" i="5"/>
  <c r="DM34" i="5"/>
  <c r="DF35" i="5"/>
  <c r="DZ37" i="5"/>
  <c r="DV38" i="5"/>
  <c r="CM39" i="5"/>
  <c r="CK40" i="5"/>
  <c r="BG44" i="5"/>
  <c r="DS44" i="5"/>
  <c r="DV45" i="5"/>
  <c r="DZ46" i="5"/>
  <c r="CY47" i="5"/>
  <c r="DE48" i="5"/>
  <c r="DL49" i="5"/>
  <c r="DT50" i="5"/>
  <c r="CW51" i="5"/>
  <c r="DR53" i="5"/>
  <c r="ED54" i="5"/>
  <c r="BM56" i="5"/>
  <c r="CW61" i="5"/>
  <c r="DR63" i="5"/>
  <c r="EA68" i="5"/>
  <c r="EG71" i="5"/>
  <c r="DZ119" i="5"/>
  <c r="W11" i="2"/>
  <c r="X13" i="2"/>
  <c r="V17" i="2"/>
  <c r="R26" i="2"/>
  <c r="T29" i="2"/>
  <c r="T11" i="3"/>
  <c r="BY5" i="3" s="1"/>
  <c r="AR11" i="3"/>
  <c r="AK13" i="3"/>
  <c r="AQ14" i="3"/>
  <c r="AH15" i="3"/>
  <c r="AH16" i="3"/>
  <c r="AK17" i="3"/>
  <c r="AT17" i="3"/>
  <c r="AZ18" i="3"/>
  <c r="AX20" i="3"/>
  <c r="AH22" i="3"/>
  <c r="AE24" i="3"/>
  <c r="AI25" i="3"/>
  <c r="AS28" i="3"/>
  <c r="AS30" i="3"/>
  <c r="AV32" i="3"/>
  <c r="AT38" i="3"/>
  <c r="BA42" i="3"/>
  <c r="AC19" i="4"/>
  <c r="AC14" i="4"/>
  <c r="AS35" i="4"/>
  <c r="AS30" i="4"/>
  <c r="AS19" i="4"/>
  <c r="AS14" i="4"/>
  <c r="AS36" i="4"/>
  <c r="AS29" i="4"/>
  <c r="BA46" i="4"/>
  <c r="BA35" i="4"/>
  <c r="BA30" i="4"/>
  <c r="BA19" i="4"/>
  <c r="BA14" i="4"/>
  <c r="BA45" i="4"/>
  <c r="BA36" i="4"/>
  <c r="BA29" i="4"/>
  <c r="BI51" i="4"/>
  <c r="BI46" i="4"/>
  <c r="BI35" i="4"/>
  <c r="BI30" i="4"/>
  <c r="BI19" i="4"/>
  <c r="BI14" i="4"/>
  <c r="BI55" i="4"/>
  <c r="BI52" i="4"/>
  <c r="BI45" i="4"/>
  <c r="BI36" i="4"/>
  <c r="BI29" i="4"/>
  <c r="BQ62" i="4"/>
  <c r="BQ51" i="4"/>
  <c r="BQ46" i="4"/>
  <c r="BQ35" i="4"/>
  <c r="BQ30" i="4"/>
  <c r="BQ19" i="4"/>
  <c r="BQ14" i="4"/>
  <c r="BQ58" i="4"/>
  <c r="BQ55" i="4"/>
  <c r="BQ61" i="4"/>
  <c r="BQ52" i="4"/>
  <c r="BQ45" i="4"/>
  <c r="BQ36" i="4"/>
  <c r="BQ29" i="4"/>
  <c r="BY67" i="4"/>
  <c r="BY62" i="4"/>
  <c r="BY51" i="4"/>
  <c r="BY46" i="4"/>
  <c r="BY35" i="4"/>
  <c r="BY30" i="4"/>
  <c r="BY19" i="4"/>
  <c r="BY14" i="4"/>
  <c r="BY71" i="4"/>
  <c r="BY58" i="4"/>
  <c r="BY55" i="4"/>
  <c r="BY68" i="4"/>
  <c r="BY61" i="4"/>
  <c r="BY52" i="4"/>
  <c r="BY45" i="4"/>
  <c r="BY36" i="4"/>
  <c r="BY29" i="4"/>
  <c r="CG78" i="4"/>
  <c r="CG67" i="4"/>
  <c r="CG62" i="4"/>
  <c r="CG51" i="4"/>
  <c r="CG46" i="4"/>
  <c r="CG35" i="4"/>
  <c r="CG30" i="4"/>
  <c r="CG19" i="4"/>
  <c r="CG14" i="4"/>
  <c r="CG74" i="4"/>
  <c r="CG71" i="4"/>
  <c r="CG58" i="4"/>
  <c r="CG55" i="4"/>
  <c r="CG77" i="4"/>
  <c r="CG68" i="4"/>
  <c r="CG61" i="4"/>
  <c r="CG52" i="4"/>
  <c r="CG45" i="4"/>
  <c r="CG36" i="4"/>
  <c r="CG29" i="4"/>
  <c r="BV13" i="4"/>
  <c r="AI14" i="4"/>
  <c r="AR15" i="4"/>
  <c r="CB15" i="4"/>
  <c r="AR16" i="4"/>
  <c r="CB16" i="4"/>
  <c r="AS17" i="4"/>
  <c r="CC17" i="4"/>
  <c r="BD18" i="4"/>
  <c r="AJ20" i="4"/>
  <c r="CM20" i="4"/>
  <c r="AX21" i="4"/>
  <c r="BQ21" i="4"/>
  <c r="CF22" i="4"/>
  <c r="BF23" i="4"/>
  <c r="AJ24" i="4"/>
  <c r="DE6" i="4" s="1"/>
  <c r="AJ25" i="4"/>
  <c r="CE30" i="4"/>
  <c r="BP31" i="4"/>
  <c r="BA32" i="4"/>
  <c r="CG32" i="4"/>
  <c r="BI33" i="4"/>
  <c r="AL34" i="4"/>
  <c r="DH6" i="4" s="1"/>
  <c r="CC34" i="4"/>
  <c r="CN34" i="4"/>
  <c r="CM36" i="4"/>
  <c r="BI37" i="4"/>
  <c r="CF38" i="4"/>
  <c r="BN39" i="4"/>
  <c r="AW40" i="4"/>
  <c r="BH40" i="4"/>
  <c r="BM41" i="4"/>
  <c r="AX42" i="4"/>
  <c r="BB47" i="4"/>
  <c r="BY47" i="4"/>
  <c r="BI48" i="4"/>
  <c r="BH49" i="4"/>
  <c r="CG49" i="4"/>
  <c r="BH50" i="4"/>
  <c r="CG50" i="4"/>
  <c r="BH51" i="4"/>
  <c r="CE55" i="4"/>
  <c r="BY56" i="4"/>
  <c r="BM58" i="4"/>
  <c r="CN62" i="4"/>
  <c r="CN63" i="4"/>
  <c r="CC65" i="4"/>
  <c r="CF66" i="4"/>
  <c r="BY70" i="4"/>
  <c r="CH71" i="4"/>
  <c r="CF80" i="4"/>
  <c r="CL86" i="4"/>
  <c r="W10" i="5"/>
  <c r="EG17" i="5"/>
  <c r="DA17" i="5"/>
  <c r="BU17" i="5"/>
  <c r="AO17" i="5"/>
  <c r="W16" i="5"/>
  <c r="W14" i="5"/>
  <c r="DT17" i="5"/>
  <c r="CN17" i="5"/>
  <c r="BH17" i="5"/>
  <c r="AB17" i="5"/>
  <c r="W12" i="5"/>
  <c r="AU40" i="5"/>
  <c r="AU26" i="5"/>
  <c r="AU25" i="5"/>
  <c r="AU37" i="5"/>
  <c r="AU39" i="5"/>
  <c r="AU30" i="5"/>
  <c r="AU21" i="5"/>
  <c r="AU28" i="5"/>
  <c r="AU23" i="5"/>
  <c r="AU16" i="5"/>
  <c r="AU14" i="5"/>
  <c r="AU10" i="5"/>
  <c r="AU36" i="5"/>
  <c r="AU33" i="5"/>
  <c r="AU29" i="5"/>
  <c r="AU19" i="5"/>
  <c r="AU38" i="5"/>
  <c r="AU35" i="5"/>
  <c r="AU27" i="5"/>
  <c r="AU18" i="5"/>
  <c r="AU15" i="5"/>
  <c r="AU12" i="5"/>
  <c r="BK56" i="5"/>
  <c r="BK43" i="5"/>
  <c r="FQ19" i="5" s="1"/>
  <c r="BK40" i="5"/>
  <c r="BK26" i="5"/>
  <c r="BK25" i="5"/>
  <c r="BK53" i="5"/>
  <c r="BK46" i="5"/>
  <c r="BK37" i="5"/>
  <c r="BK55" i="5"/>
  <c r="BK44" i="5"/>
  <c r="BK39" i="5"/>
  <c r="BK30" i="5"/>
  <c r="BK21" i="5"/>
  <c r="BK50" i="5"/>
  <c r="BK49" i="5"/>
  <c r="BK28" i="5"/>
  <c r="BK23" i="5"/>
  <c r="BK47" i="5"/>
  <c r="BK29" i="5"/>
  <c r="BK10" i="5"/>
  <c r="BK42" i="5"/>
  <c r="BK41" i="5"/>
  <c r="BK36" i="5"/>
  <c r="BK27" i="5"/>
  <c r="BK48" i="5"/>
  <c r="BK33" i="5"/>
  <c r="BK22" i="5"/>
  <c r="BK20" i="5"/>
  <c r="BK45" i="5"/>
  <c r="FR19" i="5" s="1"/>
  <c r="BK38" i="5"/>
  <c r="BK35" i="5"/>
  <c r="BK24" i="5"/>
  <c r="BK12" i="5"/>
  <c r="CA67" i="5"/>
  <c r="CA70" i="5"/>
  <c r="CA61" i="5"/>
  <c r="CA68" i="5"/>
  <c r="CA63" i="5"/>
  <c r="CA64" i="5"/>
  <c r="CA59" i="5"/>
  <c r="CA56" i="5"/>
  <c r="CA43" i="5"/>
  <c r="CA40" i="5"/>
  <c r="CA26" i="5"/>
  <c r="CA25" i="5"/>
  <c r="CA72" i="5"/>
  <c r="CA69" i="5"/>
  <c r="CA65" i="5"/>
  <c r="CA53" i="5"/>
  <c r="CA46" i="5"/>
  <c r="CA37" i="5"/>
  <c r="CA60" i="5"/>
  <c r="CA55" i="5"/>
  <c r="CA44" i="5"/>
  <c r="CA39" i="5"/>
  <c r="CA30" i="5"/>
  <c r="CA21" i="5"/>
  <c r="CA50" i="5"/>
  <c r="CA49" i="5"/>
  <c r="CA28" i="5"/>
  <c r="CA23" i="5"/>
  <c r="CA47" i="5"/>
  <c r="CA29" i="5"/>
  <c r="CA22" i="5"/>
  <c r="CA16" i="5"/>
  <c r="CA14" i="5"/>
  <c r="CA10" i="5"/>
  <c r="CA62" i="5"/>
  <c r="CA42" i="5"/>
  <c r="CA41" i="5"/>
  <c r="CA36" i="5"/>
  <c r="CA48" i="5"/>
  <c r="CA33" i="5"/>
  <c r="CA19" i="5"/>
  <c r="CA66" i="5"/>
  <c r="CA45" i="5"/>
  <c r="CA38" i="5"/>
  <c r="CA35" i="5"/>
  <c r="CA18" i="5"/>
  <c r="CA15" i="5"/>
  <c r="CA12" i="5"/>
  <c r="EB73" i="5"/>
  <c r="CK73" i="5"/>
  <c r="CQ85" i="5"/>
  <c r="CQ78" i="5"/>
  <c r="CQ87" i="5"/>
  <c r="CQ83" i="5"/>
  <c r="CQ80" i="5"/>
  <c r="CQ74" i="5"/>
  <c r="CQ73" i="5"/>
  <c r="CQ67" i="5"/>
  <c r="CQ75" i="5"/>
  <c r="CQ72" i="5"/>
  <c r="CQ70" i="5"/>
  <c r="CQ61" i="5"/>
  <c r="CQ86" i="5"/>
  <c r="CQ76" i="5"/>
  <c r="CQ68" i="5"/>
  <c r="CQ63" i="5"/>
  <c r="CQ81" i="5"/>
  <c r="CQ59" i="5"/>
  <c r="CQ56" i="5"/>
  <c r="CQ43" i="5"/>
  <c r="CQ40" i="5"/>
  <c r="CQ26" i="5"/>
  <c r="CQ25" i="5"/>
  <c r="CQ82" i="5"/>
  <c r="CQ79" i="5"/>
  <c r="CQ53" i="5"/>
  <c r="CQ46" i="5"/>
  <c r="CQ37" i="5"/>
  <c r="CQ55" i="5"/>
  <c r="CQ44" i="5"/>
  <c r="CQ39" i="5"/>
  <c r="CQ30" i="5"/>
  <c r="CQ21" i="5"/>
  <c r="CQ71" i="5"/>
  <c r="CQ66" i="5"/>
  <c r="CQ62" i="5"/>
  <c r="CQ50" i="5"/>
  <c r="CQ49" i="5"/>
  <c r="CQ28" i="5"/>
  <c r="CQ23" i="5"/>
  <c r="CQ47" i="5"/>
  <c r="CQ29" i="5"/>
  <c r="CQ10" i="5"/>
  <c r="CQ42" i="5"/>
  <c r="CQ41" i="5"/>
  <c r="CQ36" i="5"/>
  <c r="CQ64" i="5"/>
  <c r="CQ48" i="5"/>
  <c r="CQ33" i="5"/>
  <c r="CQ20" i="5"/>
  <c r="CQ45" i="5"/>
  <c r="CQ38" i="5"/>
  <c r="CQ35" i="5"/>
  <c r="CQ12" i="5"/>
  <c r="CQ88" i="5"/>
  <c r="CQ84" i="5"/>
  <c r="CQ77" i="5"/>
  <c r="CQ60" i="5"/>
  <c r="CY94" i="5"/>
  <c r="CY85" i="5"/>
  <c r="CY78" i="5"/>
  <c r="CY92" i="5"/>
  <c r="CY87" i="5"/>
  <c r="CY96" i="5"/>
  <c r="CY83" i="5"/>
  <c r="CY80" i="5"/>
  <c r="CY89" i="5"/>
  <c r="CY67" i="5"/>
  <c r="CY70" i="5"/>
  <c r="CY61" i="5"/>
  <c r="CY90" i="5"/>
  <c r="CY74" i="5"/>
  <c r="CY73" i="5"/>
  <c r="CY68" i="5"/>
  <c r="CY63" i="5"/>
  <c r="CY95" i="5"/>
  <c r="CY91" i="5"/>
  <c r="CY86" i="5"/>
  <c r="CY82" i="5"/>
  <c r="CY79" i="5"/>
  <c r="CY60" i="5"/>
  <c r="CY59" i="5"/>
  <c r="CY56" i="5"/>
  <c r="CY43" i="5"/>
  <c r="CY40" i="5"/>
  <c r="CY26" i="5"/>
  <c r="CY25" i="5"/>
  <c r="CY93" i="5"/>
  <c r="CY75" i="5"/>
  <c r="CY53" i="5"/>
  <c r="CY46" i="5"/>
  <c r="CY37" i="5"/>
  <c r="CY76" i="5"/>
  <c r="CY69" i="5"/>
  <c r="CY55" i="5"/>
  <c r="CY44" i="5"/>
  <c r="CY39" i="5"/>
  <c r="CY30" i="5"/>
  <c r="CY21" i="5"/>
  <c r="CY77" i="5"/>
  <c r="CY50" i="5"/>
  <c r="CY49" i="5"/>
  <c r="CY28" i="5"/>
  <c r="CY23" i="5"/>
  <c r="CY71" i="5"/>
  <c r="CY64" i="5"/>
  <c r="CY52" i="5"/>
  <c r="CY27" i="5"/>
  <c r="CY19" i="5"/>
  <c r="CY10" i="5"/>
  <c r="CY58" i="5"/>
  <c r="CY57" i="5"/>
  <c r="CY31" i="5"/>
  <c r="CY88" i="5"/>
  <c r="CY84" i="5"/>
  <c r="CY51" i="5"/>
  <c r="CY34" i="5"/>
  <c r="CY24" i="5"/>
  <c r="CY54" i="5"/>
  <c r="CY32" i="5"/>
  <c r="CY17" i="5"/>
  <c r="CY12" i="5"/>
  <c r="DB97" i="5"/>
  <c r="CY66" i="5"/>
  <c r="EE126" i="5"/>
  <c r="EE117" i="5"/>
  <c r="EE110" i="5"/>
  <c r="EE101" i="5"/>
  <c r="EE94" i="5"/>
  <c r="EE85" i="5"/>
  <c r="EE78" i="5"/>
  <c r="EE124" i="5"/>
  <c r="EE119" i="5"/>
  <c r="EE108" i="5"/>
  <c r="EE103" i="5"/>
  <c r="EE92" i="5"/>
  <c r="EE87" i="5"/>
  <c r="EE114" i="5"/>
  <c r="EE113" i="5"/>
  <c r="EE98" i="5"/>
  <c r="EE97" i="5"/>
  <c r="EE128" i="5"/>
  <c r="EE115" i="5"/>
  <c r="EE112" i="5"/>
  <c r="EE99" i="5"/>
  <c r="EE96" i="5"/>
  <c r="EE83" i="5"/>
  <c r="EE80" i="5"/>
  <c r="EE123" i="5"/>
  <c r="EE120" i="5"/>
  <c r="EE67" i="5"/>
  <c r="EE125" i="5"/>
  <c r="EE118" i="5"/>
  <c r="EE95" i="5"/>
  <c r="EE91" i="5"/>
  <c r="EE86" i="5"/>
  <c r="EE70" i="5"/>
  <c r="EE61" i="5"/>
  <c r="EE111" i="5"/>
  <c r="EE100" i="5"/>
  <c r="EE74" i="5"/>
  <c r="EE73" i="5"/>
  <c r="EE68" i="5"/>
  <c r="EE63" i="5"/>
  <c r="EE109" i="5"/>
  <c r="EE102" i="5"/>
  <c r="EE79" i="5"/>
  <c r="EE122" i="5"/>
  <c r="EE93" i="5"/>
  <c r="EE81" i="5"/>
  <c r="EE60" i="5"/>
  <c r="EE56" i="5"/>
  <c r="EE43" i="5"/>
  <c r="EE40" i="5"/>
  <c r="EE26" i="5"/>
  <c r="EE25" i="5"/>
  <c r="EE88" i="5"/>
  <c r="EE84" i="5"/>
  <c r="EE53" i="5"/>
  <c r="EE46" i="5"/>
  <c r="EE37" i="5"/>
  <c r="EE89" i="5"/>
  <c r="EE66" i="5"/>
  <c r="EE59" i="5"/>
  <c r="EE55" i="5"/>
  <c r="EE44" i="5"/>
  <c r="EE39" i="5"/>
  <c r="EE30" i="5"/>
  <c r="EE21" i="5"/>
  <c r="EE116" i="5"/>
  <c r="EE90" i="5"/>
  <c r="EE50" i="5"/>
  <c r="EE49" i="5"/>
  <c r="EE28" i="5"/>
  <c r="EE23" i="5"/>
  <c r="EE104" i="5"/>
  <c r="EE76" i="5"/>
  <c r="EE72" i="5"/>
  <c r="EE69" i="5"/>
  <c r="EE52" i="5"/>
  <c r="EE19" i="5"/>
  <c r="EE10" i="5"/>
  <c r="EE127" i="5"/>
  <c r="EE65" i="5"/>
  <c r="EE58" i="5"/>
  <c r="EE57" i="5"/>
  <c r="EE31" i="5"/>
  <c r="EE121" i="5"/>
  <c r="EE51" i="5"/>
  <c r="EE34" i="5"/>
  <c r="EE105" i="5"/>
  <c r="EE75" i="5"/>
  <c r="EE62" i="5"/>
  <c r="EE54" i="5"/>
  <c r="EE32" i="5"/>
  <c r="EE17" i="5"/>
  <c r="EE12" i="5"/>
  <c r="EE107" i="5"/>
  <c r="EE64" i="5"/>
  <c r="AI11" i="5"/>
  <c r="BH11" i="5"/>
  <c r="CI11" i="5"/>
  <c r="DV12" i="5"/>
  <c r="AB13" i="5"/>
  <c r="BB13" i="5"/>
  <c r="CN13" i="5"/>
  <c r="DN13" i="5"/>
  <c r="AH14" i="5"/>
  <c r="BQ14" i="5"/>
  <c r="CY14" i="5"/>
  <c r="AE15" i="5"/>
  <c r="BM15" i="5"/>
  <c r="DM15" i="5"/>
  <c r="AB16" i="5"/>
  <c r="CB16" i="5"/>
  <c r="DJ16" i="5"/>
  <c r="AR17" i="5"/>
  <c r="BZ17" i="5"/>
  <c r="DG17" i="5"/>
  <c r="CQ18" i="5"/>
  <c r="AA19" i="5"/>
  <c r="BI19" i="5"/>
  <c r="CN20" i="5"/>
  <c r="AH21" i="5"/>
  <c r="BV21" i="5"/>
  <c r="EF21" i="5"/>
  <c r="CC22" i="5"/>
  <c r="DQ22" i="5"/>
  <c r="CM23" i="5"/>
  <c r="AI24" i="5"/>
  <c r="CA24" i="5"/>
  <c r="EH24" i="5"/>
  <c r="CJ25" i="5"/>
  <c r="DF25" i="5"/>
  <c r="AL26" i="5"/>
  <c r="EM27" i="5"/>
  <c r="CF28" i="5"/>
  <c r="AZ29" i="5"/>
  <c r="DH29" i="5"/>
  <c r="CV30" i="5"/>
  <c r="BE31" i="5"/>
  <c r="DQ31" i="5"/>
  <c r="DG32" i="5"/>
  <c r="BR33" i="5"/>
  <c r="ED33" i="5"/>
  <c r="DV34" i="5"/>
  <c r="DC37" i="5"/>
  <c r="BS38" i="5"/>
  <c r="EE38" i="5"/>
  <c r="CV39" i="5"/>
  <c r="BN40" i="5"/>
  <c r="BM41" i="5"/>
  <c r="CV44" i="5"/>
  <c r="BS45" i="5"/>
  <c r="EE45" i="5"/>
  <c r="EI46" i="5"/>
  <c r="DH47" i="5"/>
  <c r="CH48" i="5"/>
  <c r="BI49" i="5"/>
  <c r="BQ50" i="5"/>
  <c r="EC50" i="5"/>
  <c r="DF51" i="5"/>
  <c r="BO53" i="5"/>
  <c r="EA53" i="5"/>
  <c r="EM54" i="5"/>
  <c r="DT55" i="5"/>
  <c r="DB56" i="5"/>
  <c r="CK57" i="5"/>
  <c r="BU63" i="5"/>
  <c r="BZ68" i="5"/>
  <c r="EG69" i="5"/>
  <c r="EL76" i="5"/>
  <c r="DY80" i="5"/>
  <c r="EE82" i="5"/>
  <c r="EJ87" i="5"/>
  <c r="EL93" i="5"/>
  <c r="EK96" i="5"/>
  <c r="EE106" i="5"/>
  <c r="EH119" i="5"/>
  <c r="D18" i="1"/>
  <c r="X11" i="2"/>
  <c r="S14" i="2"/>
  <c r="W17" i="2"/>
  <c r="AF19" i="3"/>
  <c r="AN28" i="3"/>
  <c r="AN19" i="3"/>
  <c r="AV35" i="3"/>
  <c r="AV28" i="3"/>
  <c r="AV19" i="3"/>
  <c r="U11" i="3"/>
  <c r="AS11" i="3"/>
  <c r="BA11" i="3"/>
  <c r="AL13" i="3"/>
  <c r="AB14" i="3"/>
  <c r="AZ14" i="3"/>
  <c r="AI15" i="3"/>
  <c r="AQ16" i="3"/>
  <c r="AL17" i="3"/>
  <c r="AI18" i="3"/>
  <c r="AH19" i="3"/>
  <c r="AI22" i="3"/>
  <c r="AK23" i="3"/>
  <c r="AO24" i="3"/>
  <c r="BB25" i="3"/>
  <c r="AY26" i="3"/>
  <c r="AK28" i="3"/>
  <c r="AT29" i="3"/>
  <c r="AL31" i="3"/>
  <c r="AW32" i="3"/>
  <c r="AV34" i="3"/>
  <c r="BA35" i="3"/>
  <c r="AV37" i="3"/>
  <c r="AV39" i="3"/>
  <c r="AY41" i="3"/>
  <c r="BB41" i="4"/>
  <c r="BB40" i="4"/>
  <c r="BB25" i="4"/>
  <c r="BB24" i="4"/>
  <c r="BB43" i="4"/>
  <c r="BB38" i="4"/>
  <c r="BB27" i="4"/>
  <c r="AX12" i="4"/>
  <c r="AC13" i="4"/>
  <c r="BW13" i="4"/>
  <c r="R14" i="4"/>
  <c r="DA6" i="4" s="1"/>
  <c r="CM14" i="4"/>
  <c r="AJ15" i="4"/>
  <c r="BB15" i="4"/>
  <c r="BT15" i="4"/>
  <c r="CL15" i="4"/>
  <c r="AJ16" i="4"/>
  <c r="BB16" i="4"/>
  <c r="BT16" i="4"/>
  <c r="CM16" i="4"/>
  <c r="AK17" i="4"/>
  <c r="AT17" i="4"/>
  <c r="BL17" i="4"/>
  <c r="CE17" i="4"/>
  <c r="AD18" i="4"/>
  <c r="AV18" i="4"/>
  <c r="BN18" i="4"/>
  <c r="CG18" i="4"/>
  <c r="AG19" i="4"/>
  <c r="AY19" i="4"/>
  <c r="BR19" i="4"/>
  <c r="CJ19" i="4"/>
  <c r="AK20" i="4"/>
  <c r="AY21" i="4"/>
  <c r="BR21" i="4"/>
  <c r="BF22" i="4"/>
  <c r="BX22" i="4"/>
  <c r="AB23" i="4"/>
  <c r="AW23" i="4"/>
  <c r="BR23" i="4"/>
  <c r="CM23" i="4"/>
  <c r="AV24" i="4"/>
  <c r="BQ24" i="4"/>
  <c r="CL24" i="4"/>
  <c r="AV25" i="4"/>
  <c r="BQ25" i="4"/>
  <c r="CL25" i="4"/>
  <c r="AW26" i="4"/>
  <c r="BR26" i="4"/>
  <c r="CM26" i="4"/>
  <c r="AY27" i="4"/>
  <c r="BT27" i="4"/>
  <c r="CE27" i="4"/>
  <c r="CL29" i="4"/>
  <c r="AZ30" i="4"/>
  <c r="AK31" i="4"/>
  <c r="BF31" i="4"/>
  <c r="CA31" i="4"/>
  <c r="AR32" i="4"/>
  <c r="BM32" i="4"/>
  <c r="CH32" i="4"/>
  <c r="AZ33" i="4"/>
  <c r="BU33" i="4"/>
  <c r="AM34" i="4"/>
  <c r="BI34" i="4"/>
  <c r="CD34" i="4"/>
  <c r="AW35" i="4"/>
  <c r="BS35" i="4"/>
  <c r="CN35" i="4"/>
  <c r="AX36" i="4"/>
  <c r="BH36" i="4"/>
  <c r="CD36" i="4"/>
  <c r="CE37" i="4"/>
  <c r="AQ38" i="4"/>
  <c r="BA38" i="4"/>
  <c r="BW38" i="4"/>
  <c r="BE39" i="4"/>
  <c r="BZ39" i="4"/>
  <c r="BI40" i="4"/>
  <c r="CD40" i="4"/>
  <c r="BD41" i="4"/>
  <c r="BY41" i="4"/>
  <c r="AY42" i="4"/>
  <c r="BU42" i="4"/>
  <c r="AV43" i="4"/>
  <c r="BQ43" i="4"/>
  <c r="CB43" i="4"/>
  <c r="CM43" i="4"/>
  <c r="BO44" i="4"/>
  <c r="BX46" i="4"/>
  <c r="BC47" i="4"/>
  <c r="BZ47" i="4"/>
  <c r="BJ48" i="4"/>
  <c r="CK48" i="4"/>
  <c r="BW49" i="4"/>
  <c r="BI50" i="4"/>
  <c r="CH50" i="4"/>
  <c r="BU51" i="4"/>
  <c r="CI51" i="4"/>
  <c r="BW52" i="4"/>
  <c r="CM53" i="4"/>
  <c r="CD54" i="4"/>
  <c r="BU55" i="4"/>
  <c r="BM56" i="4"/>
  <c r="CL56" i="4"/>
  <c r="CG57" i="4"/>
  <c r="CB58" i="4"/>
  <c r="BW59" i="4"/>
  <c r="CJ59" i="4"/>
  <c r="CG60" i="4"/>
  <c r="CA63" i="4"/>
  <c r="CC64" i="4"/>
  <c r="CE65" i="4"/>
  <c r="CG66" i="4"/>
  <c r="CN68" i="4"/>
  <c r="CH69" i="4"/>
  <c r="CN70" i="4"/>
  <c r="CD72" i="4"/>
  <c r="CN78" i="4"/>
  <c r="CM81" i="4"/>
  <c r="CM86" i="4"/>
  <c r="EJ10" i="5"/>
  <c r="EB10" i="5"/>
  <c r="DT10" i="5"/>
  <c r="DL10" i="5"/>
  <c r="DD10" i="5"/>
  <c r="CV10" i="5"/>
  <c r="CN10" i="5"/>
  <c r="CF10" i="5"/>
  <c r="BX10" i="5"/>
  <c r="BP10" i="5"/>
  <c r="BH10" i="5"/>
  <c r="AZ10" i="5"/>
  <c r="AR10" i="5"/>
  <c r="AJ10" i="5"/>
  <c r="AB10" i="5"/>
  <c r="T10" i="5"/>
  <c r="AF24" i="5"/>
  <c r="AF18" i="5"/>
  <c r="AF17" i="5"/>
  <c r="AF23" i="5"/>
  <c r="AF15" i="5"/>
  <c r="AF25" i="5"/>
  <c r="AF11" i="5"/>
  <c r="DQ26" i="5"/>
  <c r="BE26" i="5"/>
  <c r="AF12" i="5"/>
  <c r="AF16" i="5"/>
  <c r="AF14" i="5"/>
  <c r="BD46" i="5"/>
  <c r="BD37" i="5"/>
  <c r="BD27" i="5"/>
  <c r="BD24" i="5"/>
  <c r="BD18" i="5"/>
  <c r="BD17" i="5"/>
  <c r="BD44" i="5"/>
  <c r="BD39" i="5"/>
  <c r="BD30" i="5"/>
  <c r="BD49" i="5"/>
  <c r="BD28" i="5"/>
  <c r="BD23" i="5"/>
  <c r="BD48" i="5"/>
  <c r="BD34" i="5"/>
  <c r="BD33" i="5"/>
  <c r="BD15" i="5"/>
  <c r="BD31" i="5"/>
  <c r="BD11" i="5"/>
  <c r="BD32" i="5"/>
  <c r="BD12" i="5"/>
  <c r="BD47" i="5"/>
  <c r="BD26" i="5"/>
  <c r="BD19" i="5"/>
  <c r="BT63" i="5"/>
  <c r="BT53" i="5"/>
  <c r="BT46" i="5"/>
  <c r="BT37" i="5"/>
  <c r="BT27" i="5"/>
  <c r="BT24" i="5"/>
  <c r="BT18" i="5"/>
  <c r="BT17" i="5"/>
  <c r="BT55" i="5"/>
  <c r="BT44" i="5"/>
  <c r="BT39" i="5"/>
  <c r="BT30" i="5"/>
  <c r="BT50" i="5"/>
  <c r="BT49" i="5"/>
  <c r="BT28" i="5"/>
  <c r="BT23" i="5"/>
  <c r="BT51" i="5"/>
  <c r="BT48" i="5"/>
  <c r="BT34" i="5"/>
  <c r="BT33" i="5"/>
  <c r="BT15" i="5"/>
  <c r="BT65" i="5"/>
  <c r="BT61" i="5"/>
  <c r="BT58" i="5"/>
  <c r="BT57" i="5"/>
  <c r="BT31" i="5"/>
  <c r="BT11" i="5"/>
  <c r="BT59" i="5"/>
  <c r="BT56" i="5"/>
  <c r="BT62" i="5"/>
  <c r="BT54" i="5"/>
  <c r="BT32" i="5"/>
  <c r="BT12" i="5"/>
  <c r="BT64" i="5"/>
  <c r="BT47" i="5"/>
  <c r="BT29" i="5"/>
  <c r="BT20" i="5"/>
  <c r="CR87" i="5"/>
  <c r="CR76" i="5"/>
  <c r="CR86" i="5"/>
  <c r="CR77" i="5"/>
  <c r="CR75" i="5"/>
  <c r="CR72" i="5"/>
  <c r="CR70" i="5"/>
  <c r="CR68" i="5"/>
  <c r="CR63" i="5"/>
  <c r="CR82" i="5"/>
  <c r="CR79" i="5"/>
  <c r="CR83" i="5"/>
  <c r="CR78" i="5"/>
  <c r="CR53" i="5"/>
  <c r="CR46" i="5"/>
  <c r="CR37" i="5"/>
  <c r="CR27" i="5"/>
  <c r="CR24" i="5"/>
  <c r="CR18" i="5"/>
  <c r="CR17" i="5"/>
  <c r="CR55" i="5"/>
  <c r="CR44" i="5"/>
  <c r="CR39" i="5"/>
  <c r="CR30" i="5"/>
  <c r="CR71" i="5"/>
  <c r="CR66" i="5"/>
  <c r="CR62" i="5"/>
  <c r="CR50" i="5"/>
  <c r="CR49" i="5"/>
  <c r="CR28" i="5"/>
  <c r="CR23" i="5"/>
  <c r="CR64" i="5"/>
  <c r="CR51" i="5"/>
  <c r="CR48" i="5"/>
  <c r="CR34" i="5"/>
  <c r="CR33" i="5"/>
  <c r="CR15" i="5"/>
  <c r="CR81" i="5"/>
  <c r="CR67" i="5"/>
  <c r="CR42" i="5"/>
  <c r="CR41" i="5"/>
  <c r="CR36" i="5"/>
  <c r="CR25" i="5"/>
  <c r="CR11" i="5"/>
  <c r="CR43" i="5"/>
  <c r="CR40" i="5"/>
  <c r="CR80" i="5"/>
  <c r="CR73" i="5"/>
  <c r="CR45" i="5"/>
  <c r="CR38" i="5"/>
  <c r="CR35" i="5"/>
  <c r="CR26" i="5"/>
  <c r="CR12" i="5"/>
  <c r="CR88" i="5"/>
  <c r="CR85" i="5"/>
  <c r="CR84" i="5"/>
  <c r="CR60" i="5"/>
  <c r="CR52" i="5"/>
  <c r="CR16" i="5"/>
  <c r="CR14" i="5"/>
  <c r="CR89" i="5"/>
  <c r="CR69" i="5"/>
  <c r="DH103" i="5"/>
  <c r="DH92" i="5"/>
  <c r="DH87" i="5"/>
  <c r="DH76" i="5"/>
  <c r="DH71" i="5"/>
  <c r="DH98" i="5"/>
  <c r="DH97" i="5"/>
  <c r="DH99" i="5"/>
  <c r="DH102" i="5"/>
  <c r="DH93" i="5"/>
  <c r="DH86" i="5"/>
  <c r="DH77" i="5"/>
  <c r="DH81" i="5"/>
  <c r="DH70" i="5"/>
  <c r="DH88" i="5"/>
  <c r="DH85" i="5"/>
  <c r="DH84" i="5"/>
  <c r="DH68" i="5"/>
  <c r="DH63" i="5"/>
  <c r="DH89" i="5"/>
  <c r="DH100" i="5"/>
  <c r="DH96" i="5"/>
  <c r="DH66" i="5"/>
  <c r="DH65" i="5"/>
  <c r="DH61" i="5"/>
  <c r="DH53" i="5"/>
  <c r="DH46" i="5"/>
  <c r="DH37" i="5"/>
  <c r="DH27" i="5"/>
  <c r="DH24" i="5"/>
  <c r="DH18" i="5"/>
  <c r="DH17" i="5"/>
  <c r="DH94" i="5"/>
  <c r="DH83" i="5"/>
  <c r="DH78" i="5"/>
  <c r="DH72" i="5"/>
  <c r="DH60" i="5"/>
  <c r="DH55" i="5"/>
  <c r="DH44" i="5"/>
  <c r="DH39" i="5"/>
  <c r="DH30" i="5"/>
  <c r="DH90" i="5"/>
  <c r="DH50" i="5"/>
  <c r="DH49" i="5"/>
  <c r="DH28" i="5"/>
  <c r="DH23" i="5"/>
  <c r="DH105" i="5"/>
  <c r="DH82" i="5"/>
  <c r="DH79" i="5"/>
  <c r="DH51" i="5"/>
  <c r="DH48" i="5"/>
  <c r="DH34" i="5"/>
  <c r="DH33" i="5"/>
  <c r="DH15" i="5"/>
  <c r="DH101" i="5"/>
  <c r="DH75" i="5"/>
  <c r="DH42" i="5"/>
  <c r="DH41" i="5"/>
  <c r="DH36" i="5"/>
  <c r="DH26" i="5"/>
  <c r="DH11" i="5"/>
  <c r="DH43" i="5"/>
  <c r="DH40" i="5"/>
  <c r="DH104" i="5"/>
  <c r="DH91" i="5"/>
  <c r="DH67" i="5"/>
  <c r="DH45" i="5"/>
  <c r="DH38" i="5"/>
  <c r="DH35" i="5"/>
  <c r="DH12" i="5"/>
  <c r="DH74" i="5"/>
  <c r="DH52" i="5"/>
  <c r="DH22" i="5"/>
  <c r="DH62" i="5"/>
  <c r="DX119" i="5"/>
  <c r="DX108" i="5"/>
  <c r="DX103" i="5"/>
  <c r="DX92" i="5"/>
  <c r="DX87" i="5"/>
  <c r="DX76" i="5"/>
  <c r="DX71" i="5"/>
  <c r="DX114" i="5"/>
  <c r="DX113" i="5"/>
  <c r="DX98" i="5"/>
  <c r="DX97" i="5"/>
  <c r="DX82" i="5"/>
  <c r="DX115" i="5"/>
  <c r="DX112" i="5"/>
  <c r="DX99" i="5"/>
  <c r="DX96" i="5"/>
  <c r="DX118" i="5"/>
  <c r="DX109" i="5"/>
  <c r="DX102" i="5"/>
  <c r="DX93" i="5"/>
  <c r="DX86" i="5"/>
  <c r="DX77" i="5"/>
  <c r="DX117" i="5"/>
  <c r="DX89" i="5"/>
  <c r="DX75" i="5"/>
  <c r="DX72" i="5"/>
  <c r="DX70" i="5"/>
  <c r="DX116" i="5"/>
  <c r="DX94" i="5"/>
  <c r="DX83" i="5"/>
  <c r="DX68" i="5"/>
  <c r="DX63" i="5"/>
  <c r="DX121" i="5"/>
  <c r="DX90" i="5"/>
  <c r="DX79" i="5"/>
  <c r="DX111" i="5"/>
  <c r="DX100" i="5"/>
  <c r="DX95" i="5"/>
  <c r="DX91" i="5"/>
  <c r="DX107" i="5"/>
  <c r="DX104" i="5"/>
  <c r="DX80" i="5"/>
  <c r="DX74" i="5"/>
  <c r="DX73" i="5"/>
  <c r="DX53" i="5"/>
  <c r="DX46" i="5"/>
  <c r="DX37" i="5"/>
  <c r="DX27" i="5"/>
  <c r="DX24" i="5"/>
  <c r="DX18" i="5"/>
  <c r="DX17" i="5"/>
  <c r="DX120" i="5"/>
  <c r="DX55" i="5"/>
  <c r="DX44" i="5"/>
  <c r="DX39" i="5"/>
  <c r="DX30" i="5"/>
  <c r="DX110" i="5"/>
  <c r="DX101" i="5"/>
  <c r="DX81" i="5"/>
  <c r="DX69" i="5"/>
  <c r="DX67" i="5"/>
  <c r="DX62" i="5"/>
  <c r="DX50" i="5"/>
  <c r="DX49" i="5"/>
  <c r="DX28" i="5"/>
  <c r="DX23" i="5"/>
  <c r="DX64" i="5"/>
  <c r="DX51" i="5"/>
  <c r="DX48" i="5"/>
  <c r="DX34" i="5"/>
  <c r="DX33" i="5"/>
  <c r="DX15" i="5"/>
  <c r="DX42" i="5"/>
  <c r="DX41" i="5"/>
  <c r="DX36" i="5"/>
  <c r="DX11" i="5"/>
  <c r="DX106" i="5"/>
  <c r="DX43" i="5"/>
  <c r="DX40" i="5"/>
  <c r="DX78" i="5"/>
  <c r="DX65" i="5"/>
  <c r="DX61" i="5"/>
  <c r="DX45" i="5"/>
  <c r="DX38" i="5"/>
  <c r="DX35" i="5"/>
  <c r="DX21" i="5"/>
  <c r="DX12" i="5"/>
  <c r="DX52" i="5"/>
  <c r="DX20" i="5"/>
  <c r="DX16" i="5"/>
  <c r="DX14" i="5"/>
  <c r="DX66" i="5"/>
  <c r="DX58" i="5"/>
  <c r="EF124" i="5"/>
  <c r="EF119" i="5"/>
  <c r="EF108" i="5"/>
  <c r="EF103" i="5"/>
  <c r="EF92" i="5"/>
  <c r="EF87" i="5"/>
  <c r="EF76" i="5"/>
  <c r="EF71" i="5"/>
  <c r="EF129" i="5"/>
  <c r="EF114" i="5"/>
  <c r="EF113" i="5"/>
  <c r="EF98" i="5"/>
  <c r="EF97" i="5"/>
  <c r="EF82" i="5"/>
  <c r="EF128" i="5"/>
  <c r="EF115" i="5"/>
  <c r="EF112" i="5"/>
  <c r="EF99" i="5"/>
  <c r="EF96" i="5"/>
  <c r="EF125" i="5"/>
  <c r="EF118" i="5"/>
  <c r="EF109" i="5"/>
  <c r="EF102" i="5"/>
  <c r="EF93" i="5"/>
  <c r="EF86" i="5"/>
  <c r="EF77" i="5"/>
  <c r="EF110" i="5"/>
  <c r="EF101" i="5"/>
  <c r="EF95" i="5"/>
  <c r="EF91" i="5"/>
  <c r="EF70" i="5"/>
  <c r="EF111" i="5"/>
  <c r="EF100" i="5"/>
  <c r="EF80" i="5"/>
  <c r="EF78" i="5"/>
  <c r="EF74" i="5"/>
  <c r="EF73" i="5"/>
  <c r="EF68" i="5"/>
  <c r="EF63" i="5"/>
  <c r="EF106" i="5"/>
  <c r="EF105" i="5"/>
  <c r="EF88" i="5"/>
  <c r="EF85" i="5"/>
  <c r="EF84" i="5"/>
  <c r="EF75" i="5"/>
  <c r="EF72" i="5"/>
  <c r="EF127" i="5"/>
  <c r="EF116" i="5"/>
  <c r="EF90" i="5"/>
  <c r="EF120" i="5"/>
  <c r="EF53" i="5"/>
  <c r="EF46" i="5"/>
  <c r="EF37" i="5"/>
  <c r="EF27" i="5"/>
  <c r="EF24" i="5"/>
  <c r="EF18" i="5"/>
  <c r="EF17" i="5"/>
  <c r="EF89" i="5"/>
  <c r="EF66" i="5"/>
  <c r="EF59" i="5"/>
  <c r="EF55" i="5"/>
  <c r="EF44" i="5"/>
  <c r="EF39" i="5"/>
  <c r="EF30" i="5"/>
  <c r="EF126" i="5"/>
  <c r="EF94" i="5"/>
  <c r="EF83" i="5"/>
  <c r="EF79" i="5"/>
  <c r="EF50" i="5"/>
  <c r="EF49" i="5"/>
  <c r="EF28" i="5"/>
  <c r="EF23" i="5"/>
  <c r="EF121" i="5"/>
  <c r="EF51" i="5"/>
  <c r="EF48" i="5"/>
  <c r="EF34" i="5"/>
  <c r="EF33" i="5"/>
  <c r="EF15" i="5"/>
  <c r="EF65" i="5"/>
  <c r="EF61" i="5"/>
  <c r="EF58" i="5"/>
  <c r="EF57" i="5"/>
  <c r="EF31" i="5"/>
  <c r="EF11" i="5"/>
  <c r="EF122" i="5"/>
  <c r="EF81" i="5"/>
  <c r="EF56" i="5"/>
  <c r="EF26" i="5"/>
  <c r="EF62" i="5"/>
  <c r="EF54" i="5"/>
  <c r="EF32" i="5"/>
  <c r="EF12" i="5"/>
  <c r="EF107" i="5"/>
  <c r="EF67" i="5"/>
  <c r="EF64" i="5"/>
  <c r="EF47" i="5"/>
  <c r="EF29" i="5"/>
  <c r="EF117" i="5"/>
  <c r="AI10" i="5"/>
  <c r="BJ10" i="5"/>
  <c r="CJ10" i="5"/>
  <c r="DI10" i="5"/>
  <c r="AJ11" i="5"/>
  <c r="BK11" i="5"/>
  <c r="AO13" i="5"/>
  <c r="BP13" i="5"/>
  <c r="EB13" i="5"/>
  <c r="AZ14" i="5"/>
  <c r="CJ14" i="5"/>
  <c r="DR14" i="5"/>
  <c r="AG15" i="5"/>
  <c r="BN15" i="5"/>
  <c r="CG15" i="5"/>
  <c r="DN15" i="5"/>
  <c r="AC16" i="5"/>
  <c r="BK16" i="5"/>
  <c r="CU16" i="5"/>
  <c r="EC16" i="5"/>
  <c r="AT17" i="5"/>
  <c r="CA17" i="5"/>
  <c r="DI17" i="5"/>
  <c r="AB18" i="5"/>
  <c r="BK18" i="5"/>
  <c r="CS18" i="5"/>
  <c r="DZ18" i="5"/>
  <c r="AR19" i="5"/>
  <c r="CB19" i="5"/>
  <c r="BH20" i="5"/>
  <c r="CR20" i="5"/>
  <c r="EE20" i="5"/>
  <c r="BY21" i="5"/>
  <c r="DP21" i="5"/>
  <c r="AR22" i="5"/>
  <c r="CF22" i="5"/>
  <c r="DT22" i="5"/>
  <c r="AZ23" i="5"/>
  <c r="CO23" i="5"/>
  <c r="EC23" i="5"/>
  <c r="BG24" i="5"/>
  <c r="CU24" i="5"/>
  <c r="EM24" i="5"/>
  <c r="BT25" i="5"/>
  <c r="DH25" i="5"/>
  <c r="AN26" i="5"/>
  <c r="CB26" i="5"/>
  <c r="CN27" i="5"/>
  <c r="AI28" i="5"/>
  <c r="AK30" i="5"/>
  <c r="CW30" i="5"/>
  <c r="BF31" i="5"/>
  <c r="DR31" i="5"/>
  <c r="CB32" i="5"/>
  <c r="EN32" i="5"/>
  <c r="CY33" i="5"/>
  <c r="BK34" i="5"/>
  <c r="DW34" i="5"/>
  <c r="BX37" i="5"/>
  <c r="EJ37" i="5"/>
  <c r="CZ38" i="5"/>
  <c r="BQ39" i="5"/>
  <c r="EC39" i="5"/>
  <c r="CU40" i="5"/>
  <c r="BN41" i="5"/>
  <c r="DZ41" i="5"/>
  <c r="CT42" i="5"/>
  <c r="CW44" i="5"/>
  <c r="BT45" i="5"/>
  <c r="EF45" i="5"/>
  <c r="DD46" i="5"/>
  <c r="CC47" i="5"/>
  <c r="BC48" i="5"/>
  <c r="FL19" i="5" s="1"/>
  <c r="DO48" i="5"/>
  <c r="CP49" i="5"/>
  <c r="BR50" i="5"/>
  <c r="ED50" i="5"/>
  <c r="DG51" i="5"/>
  <c r="EM51" i="5"/>
  <c r="CV53" i="5"/>
  <c r="CB54" i="5"/>
  <c r="EN54" i="5"/>
  <c r="DU55" i="5"/>
  <c r="DC56" i="5"/>
  <c r="CL57" i="5"/>
  <c r="BV58" i="5"/>
  <c r="EF60" i="5"/>
  <c r="CY62" i="5"/>
  <c r="EG63" i="5"/>
  <c r="CH69" i="5"/>
  <c r="CB71" i="5"/>
  <c r="DY73" i="5"/>
  <c r="CO77" i="5"/>
  <c r="CT81" i="5"/>
  <c r="DX85" i="5"/>
  <c r="CV91" i="5"/>
  <c r="EI97" i="5"/>
  <c r="EM106" i="5"/>
  <c r="EA113" i="5"/>
  <c r="R11" i="2"/>
  <c r="AL5" i="2" s="1"/>
  <c r="R12" i="2"/>
  <c r="X15" i="2"/>
  <c r="U25" i="2"/>
  <c r="V27" i="2"/>
  <c r="V28" i="2"/>
  <c r="X31" i="2"/>
  <c r="AP32" i="3"/>
  <c r="AP31" i="3"/>
  <c r="AX32" i="3"/>
  <c r="AX31" i="3"/>
  <c r="W11" i="3"/>
  <c r="AM11" i="3"/>
  <c r="AU11" i="3"/>
  <c r="AA12" i="3"/>
  <c r="AI12" i="3"/>
  <c r="AF13" i="3"/>
  <c r="AV13" i="3"/>
  <c r="V14" i="3"/>
  <c r="AL14" i="3"/>
  <c r="BB14" i="3"/>
  <c r="AK15" i="3"/>
  <c r="AC16" i="3"/>
  <c r="S11" i="2"/>
  <c r="V14" i="2"/>
  <c r="X18" i="2"/>
  <c r="W27" i="2"/>
  <c r="W28" i="2"/>
  <c r="AA17" i="3"/>
  <c r="AI17" i="3"/>
  <c r="AQ33" i="3"/>
  <c r="AQ30" i="3"/>
  <c r="AQ17" i="3"/>
  <c r="AY33" i="3"/>
  <c r="AY30" i="3"/>
  <c r="AY17" i="3"/>
  <c r="AF11" i="3"/>
  <c r="AN11" i="3"/>
  <c r="AV11" i="3"/>
  <c r="AB12" i="3"/>
  <c r="AJ12" i="3"/>
  <c r="AR12" i="3"/>
  <c r="AZ12" i="3"/>
  <c r="AG13" i="3"/>
  <c r="AO13" i="3"/>
  <c r="AW13" i="3"/>
  <c r="AE14" i="3"/>
  <c r="AM14" i="3"/>
  <c r="AU14" i="3"/>
  <c r="AD15" i="3"/>
  <c r="AL15" i="3"/>
  <c r="AT15" i="3"/>
  <c r="BB15" i="3"/>
  <c r="AD16" i="3"/>
  <c r="AL16" i="3"/>
  <c r="AT16" i="3"/>
  <c r="BB16" i="3"/>
  <c r="AF17" i="3"/>
  <c r="AO17" i="3"/>
  <c r="AX17" i="3"/>
  <c r="AD18" i="3"/>
  <c r="AM18" i="3"/>
  <c r="AV18" i="3"/>
  <c r="AB19" i="3"/>
  <c r="AK19" i="3"/>
  <c r="AT19" i="3"/>
  <c r="AA20" i="3"/>
  <c r="AK20" i="3"/>
  <c r="AT20" i="3"/>
  <c r="AB21" i="3"/>
  <c r="BQ5" i="3" s="1"/>
  <c r="AK21" i="3"/>
  <c r="AT21" i="3"/>
  <c r="AC22" i="3"/>
  <c r="AL22" i="3"/>
  <c r="AV22" i="3"/>
  <c r="AF23" i="3"/>
  <c r="AO23" i="3"/>
  <c r="AX23" i="3"/>
  <c r="AI24" i="3"/>
  <c r="AR24" i="3"/>
  <c r="BA24" i="3"/>
  <c r="AN25" i="3"/>
  <c r="AW25" i="3"/>
  <c r="AJ26" i="3"/>
  <c r="AS26" i="3"/>
  <c r="BB26" i="3"/>
  <c r="AP27" i="3"/>
  <c r="AY27" i="3"/>
  <c r="AO28" i="3"/>
  <c r="AX28" i="3"/>
  <c r="AN29" i="3"/>
  <c r="AW29" i="3"/>
  <c r="AN30" i="3"/>
  <c r="AW30" i="3"/>
  <c r="AO31" i="3"/>
  <c r="AY31" i="3"/>
  <c r="AR32" i="3"/>
  <c r="BA32" i="3"/>
  <c r="AU33" i="3"/>
  <c r="AP34" i="3"/>
  <c r="AY34" i="3"/>
  <c r="AU35" i="3"/>
  <c r="AS36" i="3"/>
  <c r="BB36" i="3"/>
  <c r="AZ37" i="3"/>
  <c r="AY38" i="3"/>
  <c r="AY39" i="3"/>
  <c r="AZ40" i="3"/>
  <c r="BB41" i="3"/>
  <c r="BA43" i="3"/>
  <c r="BA46" i="3"/>
  <c r="AG27" i="4"/>
  <c r="AG22" i="4"/>
  <c r="AG28" i="4"/>
  <c r="AO27" i="4"/>
  <c r="AO22" i="4"/>
  <c r="AO37" i="4"/>
  <c r="AO28" i="4"/>
  <c r="AW43" i="4"/>
  <c r="AW38" i="4"/>
  <c r="AW27" i="4"/>
  <c r="AW22" i="4"/>
  <c r="AW44" i="4"/>
  <c r="AW37" i="4"/>
  <c r="AW28" i="4"/>
  <c r="BE43" i="4"/>
  <c r="BE38" i="4"/>
  <c r="BE27" i="4"/>
  <c r="BE22" i="4"/>
  <c r="CI54" i="4"/>
  <c r="CA54" i="4"/>
  <c r="BS54" i="4"/>
  <c r="BK54" i="4"/>
  <c r="BE50" i="4"/>
  <c r="BE53" i="4"/>
  <c r="BE44" i="4"/>
  <c r="BE37" i="4"/>
  <c r="BE28" i="4"/>
  <c r="BM59" i="4"/>
  <c r="BM54" i="4"/>
  <c r="BM43" i="4"/>
  <c r="BM38" i="4"/>
  <c r="BM27" i="4"/>
  <c r="BM22" i="4"/>
  <c r="BM50" i="4"/>
  <c r="BM60" i="4"/>
  <c r="BM53" i="4"/>
  <c r="BM44" i="4"/>
  <c r="BM37" i="4"/>
  <c r="BM28" i="4"/>
  <c r="BU59" i="4"/>
  <c r="BU54" i="4"/>
  <c r="BU43" i="4"/>
  <c r="BU38" i="4"/>
  <c r="BU27" i="4"/>
  <c r="BU22" i="4"/>
  <c r="CI70" i="4"/>
  <c r="CA70" i="4"/>
  <c r="BU66" i="4"/>
  <c r="BU63" i="4"/>
  <c r="BU50" i="4"/>
  <c r="BU47" i="4"/>
  <c r="BU69" i="4"/>
  <c r="BU60" i="4"/>
  <c r="BU53" i="4"/>
  <c r="BU44" i="4"/>
  <c r="BU37" i="4"/>
  <c r="BU28" i="4"/>
  <c r="CC75" i="4"/>
  <c r="CC70" i="4"/>
  <c r="CC59" i="4"/>
  <c r="CC54" i="4"/>
  <c r="CC43" i="4"/>
  <c r="CC38" i="4"/>
  <c r="CC27" i="4"/>
  <c r="CC22" i="4"/>
  <c r="CC66" i="4"/>
  <c r="CC63" i="4"/>
  <c r="CC50" i="4"/>
  <c r="CC47" i="4"/>
  <c r="CC76" i="4"/>
  <c r="CC69" i="4"/>
  <c r="CC60" i="4"/>
  <c r="CC53" i="4"/>
  <c r="CC44" i="4"/>
  <c r="CC37" i="4"/>
  <c r="CC28" i="4"/>
  <c r="CK75" i="4"/>
  <c r="CK70" i="4"/>
  <c r="CK59" i="4"/>
  <c r="CK54" i="4"/>
  <c r="CK43" i="4"/>
  <c r="CK38" i="4"/>
  <c r="CK27" i="4"/>
  <c r="CK22" i="4"/>
  <c r="CK82" i="4"/>
  <c r="CK79" i="4"/>
  <c r="CK66" i="4"/>
  <c r="CK63" i="4"/>
  <c r="CK50" i="4"/>
  <c r="CK47" i="4"/>
  <c r="CK85" i="4"/>
  <c r="CK76" i="4"/>
  <c r="CK69" i="4"/>
  <c r="CK60" i="4"/>
  <c r="CK53" i="4"/>
  <c r="CK44" i="4"/>
  <c r="CK37" i="4"/>
  <c r="CK28" i="4"/>
  <c r="Q12" i="4"/>
  <c r="CZ6" i="4" s="1"/>
  <c r="Z12" i="4"/>
  <c r="AI12" i="4"/>
  <c r="AS12" i="4"/>
  <c r="BB12" i="4"/>
  <c r="BT12" i="4"/>
  <c r="CC12" i="4"/>
  <c r="CL12" i="4"/>
  <c r="W13" i="4"/>
  <c r="AG13" i="4"/>
  <c r="AP13" i="4"/>
  <c r="AY13" i="4"/>
  <c r="BH13" i="4"/>
  <c r="BQ13" i="4"/>
  <c r="BZ13" i="4"/>
  <c r="V14" i="4"/>
  <c r="AN14" i="4"/>
  <c r="AW14" i="4"/>
  <c r="BF14" i="4"/>
  <c r="BO14" i="4"/>
  <c r="BX14" i="4"/>
  <c r="CH14" i="4"/>
  <c r="U15" i="4"/>
  <c r="AD15" i="4"/>
  <c r="AV15" i="4"/>
  <c r="BE15" i="4"/>
  <c r="BN15" i="4"/>
  <c r="BX15" i="4"/>
  <c r="CG15" i="4"/>
  <c r="U16" i="4"/>
  <c r="AD16" i="4"/>
  <c r="AM16" i="4"/>
  <c r="AV16" i="4"/>
  <c r="BE16" i="4"/>
  <c r="BO16" i="4"/>
  <c r="BX16" i="4"/>
  <c r="CG16" i="4"/>
  <c r="V17" i="4"/>
  <c r="AE17" i="4"/>
  <c r="AN17" i="4"/>
  <c r="AW17" i="4"/>
  <c r="BG17" i="4"/>
  <c r="BP17" i="4"/>
  <c r="BY17" i="4"/>
  <c r="CH17" i="4"/>
  <c r="X18" i="4"/>
  <c r="AG18" i="4"/>
  <c r="AP18" i="4"/>
  <c r="AZ18" i="4"/>
  <c r="BI18" i="4"/>
  <c r="BR18" i="4"/>
  <c r="CA18" i="4"/>
  <c r="CJ18" i="4"/>
  <c r="AA19" i="4"/>
  <c r="AJ19" i="4"/>
  <c r="AT19" i="4"/>
  <c r="BL19" i="4"/>
  <c r="BU19" i="4"/>
  <c r="CD19" i="4"/>
  <c r="CM19" i="4"/>
  <c r="AO20" i="4"/>
  <c r="AX20" i="4"/>
  <c r="BG20" i="4"/>
  <c r="BP20" i="4"/>
  <c r="BY20" i="4"/>
  <c r="CH20" i="4"/>
  <c r="AA21" i="4"/>
  <c r="AK21" i="4"/>
  <c r="AT21" i="4"/>
  <c r="BC21" i="4"/>
  <c r="BL21" i="4"/>
  <c r="BU21" i="4"/>
  <c r="CD21" i="4"/>
  <c r="CM21" i="4"/>
  <c r="AH22" i="4"/>
  <c r="AQ22" i="4"/>
  <c r="AZ22" i="4"/>
  <c r="BI22" i="4"/>
  <c r="BR22" i="4"/>
  <c r="CJ22" i="4"/>
  <c r="AF23" i="4"/>
  <c r="AP23" i="4"/>
  <c r="BA23" i="4"/>
  <c r="BL23" i="4"/>
  <c r="BV23" i="4"/>
  <c r="CG23" i="4"/>
  <c r="AE24" i="4"/>
  <c r="AO24" i="4"/>
  <c r="AZ24" i="4"/>
  <c r="BK24" i="4"/>
  <c r="BU24" i="4"/>
  <c r="CF24" i="4"/>
  <c r="AE25" i="4"/>
  <c r="AO25" i="4"/>
  <c r="AZ25" i="4"/>
  <c r="BK25" i="4"/>
  <c r="BU25" i="4"/>
  <c r="CF25" i="4"/>
  <c r="AF26" i="4"/>
  <c r="AP26" i="4"/>
  <c r="BA26" i="4"/>
  <c r="BL26" i="4"/>
  <c r="BV26" i="4"/>
  <c r="CG26" i="4"/>
  <c r="AH27" i="4"/>
  <c r="AR27" i="4"/>
  <c r="BC27" i="4"/>
  <c r="BN27" i="4"/>
  <c r="BX27" i="4"/>
  <c r="CI27" i="4"/>
  <c r="AK28" i="4"/>
  <c r="BF28" i="4"/>
  <c r="BQ28" i="4"/>
  <c r="CL28" i="4"/>
  <c r="AO29" i="4"/>
  <c r="AY29" i="4"/>
  <c r="BJ29" i="4"/>
  <c r="BU29" i="4"/>
  <c r="CE29" i="4"/>
  <c r="AI30" i="4"/>
  <c r="AT30" i="4"/>
  <c r="BD30" i="4"/>
  <c r="BO30" i="4"/>
  <c r="BZ30" i="4"/>
  <c r="CJ30" i="4"/>
  <c r="AO31" i="4"/>
  <c r="AZ31" i="4"/>
  <c r="BJ31" i="4"/>
  <c r="BU31" i="4"/>
  <c r="CF31" i="4"/>
  <c r="AK32" i="4"/>
  <c r="AV32" i="4"/>
  <c r="BG32" i="4"/>
  <c r="BQ32" i="4"/>
  <c r="CB32" i="4"/>
  <c r="CM32" i="4"/>
  <c r="AS33" i="4"/>
  <c r="BD33" i="4"/>
  <c r="BO33" i="4"/>
  <c r="BY33" i="4"/>
  <c r="CJ33" i="4"/>
  <c r="AR34" i="4"/>
  <c r="BB34" i="4"/>
  <c r="BM34" i="4"/>
  <c r="BX34" i="4"/>
  <c r="CH34" i="4"/>
  <c r="AQ35" i="4"/>
  <c r="BB35" i="4"/>
  <c r="BL35" i="4"/>
  <c r="BW35" i="4"/>
  <c r="CH35" i="4"/>
  <c r="AQ36" i="4"/>
  <c r="BB36" i="4"/>
  <c r="BM36" i="4"/>
  <c r="BW36" i="4"/>
  <c r="CH36" i="4"/>
  <c r="AS37" i="4"/>
  <c r="BC37" i="4"/>
  <c r="BN37" i="4"/>
  <c r="BY37" i="4"/>
  <c r="CI37" i="4"/>
  <c r="AU38" i="4"/>
  <c r="BF38" i="4"/>
  <c r="BP38" i="4"/>
  <c r="CA38" i="4"/>
  <c r="CL38" i="4"/>
  <c r="AX39" i="4"/>
  <c r="BI39" i="4"/>
  <c r="BT39" i="4"/>
  <c r="CD39" i="4"/>
  <c r="AR40" i="4"/>
  <c r="BC40" i="4"/>
  <c r="BM40" i="4"/>
  <c r="BX40" i="4"/>
  <c r="CI40" i="4"/>
  <c r="AW41" i="4"/>
  <c r="BH41" i="4"/>
  <c r="BS41" i="4"/>
  <c r="CC41" i="4"/>
  <c r="CN41" i="4"/>
  <c r="BD42" i="4"/>
  <c r="BN42" i="4"/>
  <c r="BY42" i="4"/>
  <c r="CJ42" i="4"/>
  <c r="AZ43" i="4"/>
  <c r="BK43" i="4"/>
  <c r="BV43" i="4"/>
  <c r="CF43" i="4"/>
  <c r="AX44" i="4"/>
  <c r="BI44" i="4"/>
  <c r="CD44" i="4"/>
  <c r="AW45" i="4"/>
  <c r="BG45" i="4"/>
  <c r="BR45" i="4"/>
  <c r="CC45" i="4"/>
  <c r="CM45" i="4"/>
  <c r="BG46" i="4"/>
  <c r="BR46" i="4"/>
  <c r="CB46" i="4"/>
  <c r="CM46" i="4"/>
  <c r="BH47" i="4"/>
  <c r="BR47" i="4"/>
  <c r="CF47" i="4"/>
  <c r="BB48" i="4"/>
  <c r="BP48" i="4"/>
  <c r="CC48" i="4"/>
  <c r="BA49" i="4"/>
  <c r="BO49" i="4"/>
  <c r="BZ49" i="4"/>
  <c r="CN49" i="4"/>
  <c r="BN50" i="4"/>
  <c r="BZ50" i="4"/>
  <c r="CN50" i="4"/>
  <c r="BM51" i="4"/>
  <c r="CA51" i="4"/>
  <c r="CN51" i="4"/>
  <c r="BO52" i="4"/>
  <c r="CC52" i="4"/>
  <c r="CN52" i="4"/>
  <c r="BR53" i="4"/>
  <c r="CE53" i="4"/>
  <c r="BH54" i="4"/>
  <c r="BV54" i="4"/>
  <c r="CG54" i="4"/>
  <c r="BM55" i="4"/>
  <c r="BZ55" i="4"/>
  <c r="CL55" i="4"/>
  <c r="BS56" i="4"/>
  <c r="CD56" i="4"/>
  <c r="BL57" i="4"/>
  <c r="BY57" i="4"/>
  <c r="CK57" i="4"/>
  <c r="BT58" i="4"/>
  <c r="CE58" i="4"/>
  <c r="BO59" i="4"/>
  <c r="CB59" i="4"/>
  <c r="CN59" i="4"/>
  <c r="BY60" i="4"/>
  <c r="CJ60" i="4"/>
  <c r="BV61" i="4"/>
  <c r="CI61" i="4"/>
  <c r="BT62" i="4"/>
  <c r="CH62" i="4"/>
  <c r="BS63" i="4"/>
  <c r="CG63" i="4"/>
  <c r="BU64" i="4"/>
  <c r="CG64" i="4"/>
  <c r="BW65" i="4"/>
  <c r="CH65" i="4"/>
  <c r="BY66" i="4"/>
  <c r="CL66" i="4"/>
  <c r="CB67" i="4"/>
  <c r="BU68" i="4"/>
  <c r="CF68" i="4"/>
  <c r="BZ69" i="4"/>
  <c r="CM69" i="4"/>
  <c r="CF70" i="4"/>
  <c r="CB71" i="4"/>
  <c r="CM71" i="4"/>
  <c r="CJ72" i="4"/>
  <c r="CG73" i="4"/>
  <c r="CD74" i="4"/>
  <c r="CD75" i="4"/>
  <c r="CB76" i="4"/>
  <c r="CD77" i="4"/>
  <c r="CF78" i="4"/>
  <c r="CH79" i="4"/>
  <c r="CM80" i="4"/>
  <c r="CI82" i="4"/>
  <c r="CL84" i="4"/>
  <c r="AA15" i="5"/>
  <c r="AA20" i="5"/>
  <c r="AA14" i="5"/>
  <c r="EJ21" i="5"/>
  <c r="BX21" i="5"/>
  <c r="AA18" i="5"/>
  <c r="AA13" i="5"/>
  <c r="GF19" i="5" s="1"/>
  <c r="AI15" i="5"/>
  <c r="AI22" i="5"/>
  <c r="AI20" i="5"/>
  <c r="GC19" i="5" s="1"/>
  <c r="AI14" i="5"/>
  <c r="EG29" i="5"/>
  <c r="DQ29" i="5"/>
  <c r="DA29" i="5"/>
  <c r="CK29" i="5"/>
  <c r="BU29" i="5"/>
  <c r="BH29" i="5"/>
  <c r="AI27" i="5"/>
  <c r="AI13" i="5"/>
  <c r="AI19" i="5"/>
  <c r="AQ34" i="5"/>
  <c r="AQ33" i="5"/>
  <c r="AQ15" i="5"/>
  <c r="AQ35" i="5"/>
  <c r="AQ32" i="5"/>
  <c r="AQ29" i="5"/>
  <c r="AQ22" i="5"/>
  <c r="AQ36" i="5"/>
  <c r="AQ31" i="5"/>
  <c r="AQ20" i="5"/>
  <c r="AQ14" i="5"/>
  <c r="AQ25" i="5"/>
  <c r="AQ17" i="5"/>
  <c r="AQ28" i="5"/>
  <c r="EB37" i="5"/>
  <c r="DL37" i="5"/>
  <c r="CV37" i="5"/>
  <c r="CF37" i="5"/>
  <c r="BP37" i="5"/>
  <c r="AZ37" i="5"/>
  <c r="AQ26" i="5"/>
  <c r="AQ13" i="5"/>
  <c r="AQ16" i="5"/>
  <c r="AY34" i="5"/>
  <c r="AY33" i="5"/>
  <c r="AY15" i="5"/>
  <c r="AY38" i="5"/>
  <c r="AY35" i="5"/>
  <c r="AY32" i="5"/>
  <c r="AY29" i="5"/>
  <c r="AY22" i="5"/>
  <c r="AY42" i="5"/>
  <c r="AY41" i="5"/>
  <c r="AY36" i="5"/>
  <c r="AY31" i="5"/>
  <c r="AY20" i="5"/>
  <c r="AY14" i="5"/>
  <c r="AY44" i="5"/>
  <c r="FS19" i="5" s="1"/>
  <c r="AY39" i="5"/>
  <c r="AY30" i="5"/>
  <c r="AY27" i="5"/>
  <c r="AY18" i="5"/>
  <c r="AY24" i="5"/>
  <c r="AY23" i="5"/>
  <c r="AY21" i="5"/>
  <c r="AY17" i="5"/>
  <c r="AY13" i="5"/>
  <c r="AY37" i="5"/>
  <c r="AY25" i="5"/>
  <c r="BG51" i="5"/>
  <c r="FO19" i="5" s="1"/>
  <c r="BG48" i="5"/>
  <c r="BG34" i="5"/>
  <c r="BG33" i="5"/>
  <c r="BG15" i="5"/>
  <c r="BG45" i="5"/>
  <c r="BG38" i="5"/>
  <c r="BG35" i="5"/>
  <c r="BG32" i="5"/>
  <c r="BG52" i="5"/>
  <c r="BG47" i="5"/>
  <c r="BG29" i="5"/>
  <c r="BG22" i="5"/>
  <c r="BG42" i="5"/>
  <c r="BG41" i="5"/>
  <c r="BG36" i="5"/>
  <c r="BG31" i="5"/>
  <c r="BG20" i="5"/>
  <c r="BG14" i="5"/>
  <c r="BG26" i="5"/>
  <c r="BG49" i="5"/>
  <c r="EJ53" i="5"/>
  <c r="DT53" i="5"/>
  <c r="DD53" i="5"/>
  <c r="CN53" i="5"/>
  <c r="BX53" i="5"/>
  <c r="BH53" i="5"/>
  <c r="BG43" i="5"/>
  <c r="FP19" i="5" s="1"/>
  <c r="BG40" i="5"/>
  <c r="BG18" i="5"/>
  <c r="BG13" i="5"/>
  <c r="BG27" i="5"/>
  <c r="BO60" i="5"/>
  <c r="BO51" i="5"/>
  <c r="BO48" i="5"/>
  <c r="BO34" i="5"/>
  <c r="BO33" i="5"/>
  <c r="BO15" i="5"/>
  <c r="BO54" i="5"/>
  <c r="BO45" i="5"/>
  <c r="BO38" i="5"/>
  <c r="BO35" i="5"/>
  <c r="BO32" i="5"/>
  <c r="BO52" i="5"/>
  <c r="BO47" i="5"/>
  <c r="BO29" i="5"/>
  <c r="BO22" i="5"/>
  <c r="BO58" i="5"/>
  <c r="BO57" i="5"/>
  <c r="BO42" i="5"/>
  <c r="BO41" i="5"/>
  <c r="BO36" i="5"/>
  <c r="BO31" i="5"/>
  <c r="BO20" i="5"/>
  <c r="BO14" i="5"/>
  <c r="BO44" i="5"/>
  <c r="BO39" i="5"/>
  <c r="BO30" i="5"/>
  <c r="BO24" i="5"/>
  <c r="BO23" i="5"/>
  <c r="BO21" i="5"/>
  <c r="BO50" i="5"/>
  <c r="CF61" i="5"/>
  <c r="BO59" i="5"/>
  <c r="BO56" i="5"/>
  <c r="BO28" i="5"/>
  <c r="BO13" i="5"/>
  <c r="BO46" i="5"/>
  <c r="BO37" i="5"/>
  <c r="BO26" i="5"/>
  <c r="BO19" i="5"/>
  <c r="DT61" i="5"/>
  <c r="CD61" i="5"/>
  <c r="BW62" i="5"/>
  <c r="BW60" i="5"/>
  <c r="BW51" i="5"/>
  <c r="BW48" i="5"/>
  <c r="BW34" i="5"/>
  <c r="BW33" i="5"/>
  <c r="BW15" i="5"/>
  <c r="BW54" i="5"/>
  <c r="BW45" i="5"/>
  <c r="BW38" i="5"/>
  <c r="BW35" i="5"/>
  <c r="BW32" i="5"/>
  <c r="BW67" i="5"/>
  <c r="BW64" i="5"/>
  <c r="BW63" i="5"/>
  <c r="BW52" i="5"/>
  <c r="BW47" i="5"/>
  <c r="BW29" i="5"/>
  <c r="BW22" i="5"/>
  <c r="BW65" i="5"/>
  <c r="BW61" i="5"/>
  <c r="BW58" i="5"/>
  <c r="BW57" i="5"/>
  <c r="BW42" i="5"/>
  <c r="BW41" i="5"/>
  <c r="BW36" i="5"/>
  <c r="BW31" i="5"/>
  <c r="BW20" i="5"/>
  <c r="BW14" i="5"/>
  <c r="BW55" i="5"/>
  <c r="BW17" i="5"/>
  <c r="BW68" i="5"/>
  <c r="BW49" i="5"/>
  <c r="BW27" i="5"/>
  <c r="BW43" i="5"/>
  <c r="BW40" i="5"/>
  <c r="BW13" i="5"/>
  <c r="BW53" i="5"/>
  <c r="BW24" i="5"/>
  <c r="BW23" i="5"/>
  <c r="BW21" i="5"/>
  <c r="BW16" i="5"/>
  <c r="DQ69" i="5"/>
  <c r="BW66" i="5"/>
  <c r="CE75" i="5"/>
  <c r="CE72" i="5"/>
  <c r="CE74" i="5"/>
  <c r="CE73" i="5"/>
  <c r="CE69" i="5"/>
  <c r="CE62" i="5"/>
  <c r="CE71" i="5"/>
  <c r="CE60" i="5"/>
  <c r="CE51" i="5"/>
  <c r="CE48" i="5"/>
  <c r="CE34" i="5"/>
  <c r="CE33" i="5"/>
  <c r="CE15" i="5"/>
  <c r="CE76" i="5"/>
  <c r="CE66" i="5"/>
  <c r="CE54" i="5"/>
  <c r="CE45" i="5"/>
  <c r="CE38" i="5"/>
  <c r="CE35" i="5"/>
  <c r="CE32" i="5"/>
  <c r="CE68" i="5"/>
  <c r="CE52" i="5"/>
  <c r="CE47" i="5"/>
  <c r="CE29" i="5"/>
  <c r="CE22" i="5"/>
  <c r="CE58" i="5"/>
  <c r="CE57" i="5"/>
  <c r="CE42" i="5"/>
  <c r="CE41" i="5"/>
  <c r="CE36" i="5"/>
  <c r="CE31" i="5"/>
  <c r="CE20" i="5"/>
  <c r="CE14" i="5"/>
  <c r="CE44" i="5"/>
  <c r="CE39" i="5"/>
  <c r="CE30" i="5"/>
  <c r="CE28" i="5"/>
  <c r="CE18" i="5"/>
  <c r="CE50" i="5"/>
  <c r="CE70" i="5"/>
  <c r="CE63" i="5"/>
  <c r="CE59" i="5"/>
  <c r="CE56" i="5"/>
  <c r="CE17" i="5"/>
  <c r="CE13" i="5"/>
  <c r="CE67" i="5"/>
  <c r="CE65" i="5"/>
  <c r="CE61" i="5"/>
  <c r="CE46" i="5"/>
  <c r="CE37" i="5"/>
  <c r="EH77" i="5"/>
  <c r="CM77" i="5"/>
  <c r="CM84" i="5"/>
  <c r="CM75" i="5"/>
  <c r="CM72" i="5"/>
  <c r="CM81" i="5"/>
  <c r="CM83" i="5"/>
  <c r="CM69" i="5"/>
  <c r="CM62" i="5"/>
  <c r="CM78" i="5"/>
  <c r="CM71" i="5"/>
  <c r="CM60" i="5"/>
  <c r="CM76" i="5"/>
  <c r="CM67" i="5"/>
  <c r="CM51" i="5"/>
  <c r="CM48" i="5"/>
  <c r="CM34" i="5"/>
  <c r="CM33" i="5"/>
  <c r="CM15" i="5"/>
  <c r="CM54" i="5"/>
  <c r="CM45" i="5"/>
  <c r="CM38" i="5"/>
  <c r="CM35" i="5"/>
  <c r="CM32" i="5"/>
  <c r="CM52" i="5"/>
  <c r="CM47" i="5"/>
  <c r="CM29" i="5"/>
  <c r="CM22" i="5"/>
  <c r="CM82" i="5"/>
  <c r="CM79" i="5"/>
  <c r="CM58" i="5"/>
  <c r="CM57" i="5"/>
  <c r="CM42" i="5"/>
  <c r="CM41" i="5"/>
  <c r="CM36" i="5"/>
  <c r="CM31" i="5"/>
  <c r="CM20" i="5"/>
  <c r="CM14" i="5"/>
  <c r="CM63" i="5"/>
  <c r="CM55" i="5"/>
  <c r="CM70" i="5"/>
  <c r="CM65" i="5"/>
  <c r="CM61" i="5"/>
  <c r="CM49" i="5"/>
  <c r="CM43" i="5"/>
  <c r="CM40" i="5"/>
  <c r="CM25" i="5"/>
  <c r="CM18" i="5"/>
  <c r="CM13" i="5"/>
  <c r="CM80" i="5"/>
  <c r="CM73" i="5"/>
  <c r="CM68" i="5"/>
  <c r="CM53" i="5"/>
  <c r="CM28" i="5"/>
  <c r="CM64" i="5"/>
  <c r="CU86" i="5"/>
  <c r="CU77" i="5"/>
  <c r="CU84" i="5"/>
  <c r="CU91" i="5"/>
  <c r="CU88" i="5"/>
  <c r="CU75" i="5"/>
  <c r="CU72" i="5"/>
  <c r="CU87" i="5"/>
  <c r="CU85" i="5"/>
  <c r="CU82" i="5"/>
  <c r="CU79" i="5"/>
  <c r="CU69" i="5"/>
  <c r="CU62" i="5"/>
  <c r="CU92" i="5"/>
  <c r="CU89" i="5"/>
  <c r="CU81" i="5"/>
  <c r="CU71" i="5"/>
  <c r="CU60" i="5"/>
  <c r="CU80" i="5"/>
  <c r="CU74" i="5"/>
  <c r="CU73" i="5"/>
  <c r="CU68" i="5"/>
  <c r="CU64" i="5"/>
  <c r="CU63" i="5"/>
  <c r="CU51" i="5"/>
  <c r="CU48" i="5"/>
  <c r="CU34" i="5"/>
  <c r="CU33" i="5"/>
  <c r="CU15" i="5"/>
  <c r="CU65" i="5"/>
  <c r="CU61" i="5"/>
  <c r="CU54" i="5"/>
  <c r="CU45" i="5"/>
  <c r="CU38" i="5"/>
  <c r="CU35" i="5"/>
  <c r="CU32" i="5"/>
  <c r="CU70" i="5"/>
  <c r="CU52" i="5"/>
  <c r="CU47" i="5"/>
  <c r="CU29" i="5"/>
  <c r="CU22" i="5"/>
  <c r="CU67" i="5"/>
  <c r="CU58" i="5"/>
  <c r="CU57" i="5"/>
  <c r="CU42" i="5"/>
  <c r="CU41" i="5"/>
  <c r="CU36" i="5"/>
  <c r="CU31" i="5"/>
  <c r="CU20" i="5"/>
  <c r="CU14" i="5"/>
  <c r="CU78" i="5"/>
  <c r="CU44" i="5"/>
  <c r="CU39" i="5"/>
  <c r="CU30" i="5"/>
  <c r="CU50" i="5"/>
  <c r="DT93" i="5"/>
  <c r="CU59" i="5"/>
  <c r="CU56" i="5"/>
  <c r="CU27" i="5"/>
  <c r="CU13" i="5"/>
  <c r="CU46" i="5"/>
  <c r="CU37" i="5"/>
  <c r="CU19" i="5"/>
  <c r="DL93" i="5"/>
  <c r="CU90" i="5"/>
  <c r="CU83" i="5"/>
  <c r="DC93" i="5"/>
  <c r="DC86" i="5"/>
  <c r="DC77" i="5"/>
  <c r="DC100" i="5"/>
  <c r="DC95" i="5"/>
  <c r="DC84" i="5"/>
  <c r="DC91" i="5"/>
  <c r="DC88" i="5"/>
  <c r="DC75" i="5"/>
  <c r="DC72" i="5"/>
  <c r="DC96" i="5"/>
  <c r="DC76" i="5"/>
  <c r="DC69" i="5"/>
  <c r="DC62" i="5"/>
  <c r="DC82" i="5"/>
  <c r="DC79" i="5"/>
  <c r="DC71" i="5"/>
  <c r="DC60" i="5"/>
  <c r="DC94" i="5"/>
  <c r="DC92" i="5"/>
  <c r="DC89" i="5"/>
  <c r="DC80" i="5"/>
  <c r="DC74" i="5"/>
  <c r="DC73" i="5"/>
  <c r="DC51" i="5"/>
  <c r="DC48" i="5"/>
  <c r="DC34" i="5"/>
  <c r="DC33" i="5"/>
  <c r="DC15" i="5"/>
  <c r="DC87" i="5"/>
  <c r="DC85" i="5"/>
  <c r="DC54" i="5"/>
  <c r="DC45" i="5"/>
  <c r="DC38" i="5"/>
  <c r="DC35" i="5"/>
  <c r="DC32" i="5"/>
  <c r="DC99" i="5"/>
  <c r="DC81" i="5"/>
  <c r="DC66" i="5"/>
  <c r="DC64" i="5"/>
  <c r="DC63" i="5"/>
  <c r="DC52" i="5"/>
  <c r="DC47" i="5"/>
  <c r="DC29" i="5"/>
  <c r="DC22" i="5"/>
  <c r="DC78" i="5"/>
  <c r="DC68" i="5"/>
  <c r="DC65" i="5"/>
  <c r="DC61" i="5"/>
  <c r="DC58" i="5"/>
  <c r="DC57" i="5"/>
  <c r="DC42" i="5"/>
  <c r="DC41" i="5"/>
  <c r="DC36" i="5"/>
  <c r="DC31" i="5"/>
  <c r="DC20" i="5"/>
  <c r="DC14" i="5"/>
  <c r="DC55" i="5"/>
  <c r="DC25" i="5"/>
  <c r="DC17" i="5"/>
  <c r="DC49" i="5"/>
  <c r="DC28" i="5"/>
  <c r="DC90" i="5"/>
  <c r="DC83" i="5"/>
  <c r="DC43" i="5"/>
  <c r="DC40" i="5"/>
  <c r="DC26" i="5"/>
  <c r="DC13" i="5"/>
  <c r="DC97" i="5"/>
  <c r="DC70" i="5"/>
  <c r="DC53" i="5"/>
  <c r="DC16" i="5"/>
  <c r="DC67" i="5"/>
  <c r="DK102" i="5"/>
  <c r="DK93" i="5"/>
  <c r="DK86" i="5"/>
  <c r="DK77" i="5"/>
  <c r="DK100" i="5"/>
  <c r="DK95" i="5"/>
  <c r="DK84" i="5"/>
  <c r="DK106" i="5"/>
  <c r="DK105" i="5"/>
  <c r="DK107" i="5"/>
  <c r="DK104" i="5"/>
  <c r="DK91" i="5"/>
  <c r="DK88" i="5"/>
  <c r="DK75" i="5"/>
  <c r="DK72" i="5"/>
  <c r="DK99" i="5"/>
  <c r="DK94" i="5"/>
  <c r="DK92" i="5"/>
  <c r="DK89" i="5"/>
  <c r="DK78" i="5"/>
  <c r="DK101" i="5"/>
  <c r="DK80" i="5"/>
  <c r="DK74" i="5"/>
  <c r="DK73" i="5"/>
  <c r="DK69" i="5"/>
  <c r="DK62" i="5"/>
  <c r="DK90" i="5"/>
  <c r="DK83" i="5"/>
  <c r="DK60" i="5"/>
  <c r="DK70" i="5"/>
  <c r="DK51" i="5"/>
  <c r="DK48" i="5"/>
  <c r="DK34" i="5"/>
  <c r="DK33" i="5"/>
  <c r="DK15" i="5"/>
  <c r="DK98" i="5"/>
  <c r="DK67" i="5"/>
  <c r="DK54" i="5"/>
  <c r="DK45" i="5"/>
  <c r="DK38" i="5"/>
  <c r="DK35" i="5"/>
  <c r="DK32" i="5"/>
  <c r="DK82" i="5"/>
  <c r="DK79" i="5"/>
  <c r="DK52" i="5"/>
  <c r="DK47" i="5"/>
  <c r="DK29" i="5"/>
  <c r="DK22" i="5"/>
  <c r="DK108" i="5"/>
  <c r="DK103" i="5"/>
  <c r="DK58" i="5"/>
  <c r="DK57" i="5"/>
  <c r="DK42" i="5"/>
  <c r="DK41" i="5"/>
  <c r="DK36" i="5"/>
  <c r="DK31" i="5"/>
  <c r="DK20" i="5"/>
  <c r="DK14" i="5"/>
  <c r="DK96" i="5"/>
  <c r="DK44" i="5"/>
  <c r="DK39" i="5"/>
  <c r="DK30" i="5"/>
  <c r="DK27" i="5"/>
  <c r="DK18" i="5"/>
  <c r="DK87" i="5"/>
  <c r="DK85" i="5"/>
  <c r="DK50" i="5"/>
  <c r="DK97" i="5"/>
  <c r="DK64" i="5"/>
  <c r="DK59" i="5"/>
  <c r="DK56" i="5"/>
  <c r="DK24" i="5"/>
  <c r="DK23" i="5"/>
  <c r="DK21" i="5"/>
  <c r="DK17" i="5"/>
  <c r="DK13" i="5"/>
  <c r="DK76" i="5"/>
  <c r="DK46" i="5"/>
  <c r="DK37" i="5"/>
  <c r="DK25" i="5"/>
  <c r="EJ109" i="5"/>
  <c r="DK71" i="5"/>
  <c r="DK68" i="5"/>
  <c r="DS109" i="5"/>
  <c r="DS102" i="5"/>
  <c r="DS93" i="5"/>
  <c r="DS86" i="5"/>
  <c r="DS77" i="5"/>
  <c r="DS116" i="5"/>
  <c r="DS111" i="5"/>
  <c r="DS100" i="5"/>
  <c r="DS95" i="5"/>
  <c r="DS84" i="5"/>
  <c r="DS106" i="5"/>
  <c r="DS105" i="5"/>
  <c r="DS107" i="5"/>
  <c r="DS104" i="5"/>
  <c r="DS91" i="5"/>
  <c r="DS88" i="5"/>
  <c r="DS75" i="5"/>
  <c r="DS72" i="5"/>
  <c r="DS115" i="5"/>
  <c r="DS96" i="5"/>
  <c r="DS81" i="5"/>
  <c r="DS87" i="5"/>
  <c r="DS85" i="5"/>
  <c r="DS69" i="5"/>
  <c r="DS62" i="5"/>
  <c r="DS108" i="5"/>
  <c r="DS103" i="5"/>
  <c r="DS78" i="5"/>
  <c r="DS60" i="5"/>
  <c r="DS110" i="5"/>
  <c r="DS101" i="5"/>
  <c r="DS90" i="5"/>
  <c r="DS83" i="5"/>
  <c r="DS76" i="5"/>
  <c r="DS113" i="5"/>
  <c r="DS98" i="5"/>
  <c r="DS82" i="5"/>
  <c r="DS66" i="5"/>
  <c r="DS51" i="5"/>
  <c r="DS48" i="5"/>
  <c r="DS34" i="5"/>
  <c r="DS33" i="5"/>
  <c r="DS15" i="5"/>
  <c r="DS114" i="5"/>
  <c r="DS97" i="5"/>
  <c r="DS92" i="5"/>
  <c r="DS80" i="5"/>
  <c r="DS74" i="5"/>
  <c r="DS73" i="5"/>
  <c r="DS68" i="5"/>
  <c r="DS54" i="5"/>
  <c r="DS45" i="5"/>
  <c r="DS38" i="5"/>
  <c r="DS35" i="5"/>
  <c r="DS32" i="5"/>
  <c r="DS52" i="5"/>
  <c r="DS47" i="5"/>
  <c r="DS29" i="5"/>
  <c r="DS22" i="5"/>
  <c r="DS71" i="5"/>
  <c r="DS70" i="5"/>
  <c r="DS58" i="5"/>
  <c r="DS57" i="5"/>
  <c r="DS42" i="5"/>
  <c r="DS41" i="5"/>
  <c r="DS36" i="5"/>
  <c r="DS31" i="5"/>
  <c r="DS20" i="5"/>
  <c r="DS14" i="5"/>
  <c r="DS99" i="5"/>
  <c r="DS64" i="5"/>
  <c r="DS55" i="5"/>
  <c r="DS26" i="5"/>
  <c r="DS79" i="5"/>
  <c r="DS49" i="5"/>
  <c r="DS43" i="5"/>
  <c r="DS40" i="5"/>
  <c r="DS18" i="5"/>
  <c r="DS13" i="5"/>
  <c r="DS94" i="5"/>
  <c r="DS53" i="5"/>
  <c r="DS27" i="5"/>
  <c r="DS112" i="5"/>
  <c r="DS63" i="5"/>
  <c r="EA118" i="5"/>
  <c r="EA109" i="5"/>
  <c r="EA102" i="5"/>
  <c r="EA93" i="5"/>
  <c r="EA86" i="5"/>
  <c r="EA77" i="5"/>
  <c r="EA116" i="5"/>
  <c r="EA111" i="5"/>
  <c r="EA100" i="5"/>
  <c r="EA95" i="5"/>
  <c r="EA84" i="5"/>
  <c r="EA122" i="5"/>
  <c r="EA121" i="5"/>
  <c r="EA106" i="5"/>
  <c r="EA105" i="5"/>
  <c r="EA123" i="5"/>
  <c r="EA120" i="5"/>
  <c r="EA107" i="5"/>
  <c r="EA104" i="5"/>
  <c r="EA91" i="5"/>
  <c r="EA88" i="5"/>
  <c r="EA75" i="5"/>
  <c r="EA72" i="5"/>
  <c r="EA112" i="5"/>
  <c r="EA99" i="5"/>
  <c r="EA90" i="5"/>
  <c r="EA83" i="5"/>
  <c r="EA79" i="5"/>
  <c r="EA110" i="5"/>
  <c r="EA101" i="5"/>
  <c r="EA69" i="5"/>
  <c r="EA62" i="5"/>
  <c r="EA124" i="5"/>
  <c r="EA119" i="5"/>
  <c r="EA82" i="5"/>
  <c r="EA81" i="5"/>
  <c r="EA60" i="5"/>
  <c r="EA117" i="5"/>
  <c r="EA80" i="5"/>
  <c r="EA74" i="5"/>
  <c r="EA73" i="5"/>
  <c r="EA114" i="5"/>
  <c r="EA97" i="5"/>
  <c r="EA76" i="5"/>
  <c r="EA71" i="5"/>
  <c r="EA64" i="5"/>
  <c r="EA63" i="5"/>
  <c r="EA51" i="5"/>
  <c r="EA48" i="5"/>
  <c r="EA34" i="5"/>
  <c r="EA33" i="5"/>
  <c r="EA15" i="5"/>
  <c r="EA65" i="5"/>
  <c r="EA61" i="5"/>
  <c r="EA54" i="5"/>
  <c r="EA45" i="5"/>
  <c r="EA38" i="5"/>
  <c r="EA35" i="5"/>
  <c r="EA32" i="5"/>
  <c r="EA115" i="5"/>
  <c r="EA96" i="5"/>
  <c r="EA87" i="5"/>
  <c r="EA85" i="5"/>
  <c r="EA78" i="5"/>
  <c r="EA52" i="5"/>
  <c r="EA47" i="5"/>
  <c r="EA29" i="5"/>
  <c r="EA22" i="5"/>
  <c r="EA94" i="5"/>
  <c r="EA89" i="5"/>
  <c r="EA66" i="5"/>
  <c r="EA58" i="5"/>
  <c r="EA57" i="5"/>
  <c r="EA42" i="5"/>
  <c r="EA41" i="5"/>
  <c r="EA36" i="5"/>
  <c r="EA31" i="5"/>
  <c r="EA20" i="5"/>
  <c r="EA14" i="5"/>
  <c r="EA44" i="5"/>
  <c r="EA39" i="5"/>
  <c r="EA30" i="5"/>
  <c r="EA24" i="5"/>
  <c r="EA23" i="5"/>
  <c r="EA21" i="5"/>
  <c r="EA108" i="5"/>
  <c r="EA92" i="5"/>
  <c r="EA50" i="5"/>
  <c r="EA56" i="5"/>
  <c r="EA28" i="5"/>
  <c r="EA13" i="5"/>
  <c r="EA98" i="5"/>
  <c r="EA46" i="5"/>
  <c r="EA37" i="5"/>
  <c r="EA26" i="5"/>
  <c r="EA19" i="5"/>
  <c r="EB125" i="5"/>
  <c r="EA70" i="5"/>
  <c r="EA59" i="5"/>
  <c r="EI125" i="5"/>
  <c r="EI118" i="5"/>
  <c r="EI109" i="5"/>
  <c r="EI102" i="5"/>
  <c r="EI93" i="5"/>
  <c r="EI86" i="5"/>
  <c r="EI77" i="5"/>
  <c r="EI132" i="5"/>
  <c r="EI127" i="5"/>
  <c r="EI116" i="5"/>
  <c r="EI111" i="5"/>
  <c r="EI100" i="5"/>
  <c r="EI95" i="5"/>
  <c r="EI84" i="5"/>
  <c r="EI122" i="5"/>
  <c r="EI121" i="5"/>
  <c r="EI106" i="5"/>
  <c r="EI105" i="5"/>
  <c r="EI123" i="5"/>
  <c r="EI120" i="5"/>
  <c r="EI107" i="5"/>
  <c r="EI104" i="5"/>
  <c r="EI91" i="5"/>
  <c r="EI88" i="5"/>
  <c r="EI75" i="5"/>
  <c r="EI72" i="5"/>
  <c r="EI128" i="5"/>
  <c r="EI115" i="5"/>
  <c r="EI96" i="5"/>
  <c r="EI126" i="5"/>
  <c r="EI117" i="5"/>
  <c r="EI94" i="5"/>
  <c r="EI92" i="5"/>
  <c r="EI89" i="5"/>
  <c r="EI76" i="5"/>
  <c r="EI71" i="5"/>
  <c r="EI69" i="5"/>
  <c r="EI62" i="5"/>
  <c r="EI108" i="5"/>
  <c r="EI103" i="5"/>
  <c r="EI79" i="5"/>
  <c r="EI60" i="5"/>
  <c r="EI110" i="5"/>
  <c r="EI101" i="5"/>
  <c r="EI82" i="5"/>
  <c r="EI130" i="5"/>
  <c r="EI87" i="5"/>
  <c r="EI85" i="5"/>
  <c r="EI59" i="5"/>
  <c r="EI51" i="5"/>
  <c r="EI48" i="5"/>
  <c r="EI34" i="5"/>
  <c r="EI33" i="5"/>
  <c r="EI15" i="5"/>
  <c r="EI129" i="5"/>
  <c r="EI90" i="5"/>
  <c r="EI83" i="5"/>
  <c r="EI70" i="5"/>
  <c r="EI54" i="5"/>
  <c r="EI45" i="5"/>
  <c r="EI38" i="5"/>
  <c r="EI35" i="5"/>
  <c r="EI32" i="5"/>
  <c r="EI112" i="5"/>
  <c r="EI99" i="5"/>
  <c r="EI67" i="5"/>
  <c r="EI64" i="5"/>
  <c r="EI63" i="5"/>
  <c r="EI52" i="5"/>
  <c r="EI47" i="5"/>
  <c r="EI29" i="5"/>
  <c r="EI22" i="5"/>
  <c r="EI119" i="5"/>
  <c r="EI65" i="5"/>
  <c r="EI61" i="5"/>
  <c r="EI58" i="5"/>
  <c r="EI57" i="5"/>
  <c r="EI42" i="5"/>
  <c r="EI41" i="5"/>
  <c r="EI36" i="5"/>
  <c r="EI31" i="5"/>
  <c r="EI20" i="5"/>
  <c r="EI14" i="5"/>
  <c r="EI81" i="5"/>
  <c r="EI66" i="5"/>
  <c r="EI55" i="5"/>
  <c r="EI17" i="5"/>
  <c r="EI78" i="5"/>
  <c r="EI49" i="5"/>
  <c r="EI27" i="5"/>
  <c r="EI98" i="5"/>
  <c r="EI80" i="5"/>
  <c r="EI73" i="5"/>
  <c r="EI43" i="5"/>
  <c r="EI40" i="5"/>
  <c r="EI13" i="5"/>
  <c r="EI114" i="5"/>
  <c r="EI53" i="5"/>
  <c r="EI24" i="5"/>
  <c r="EI23" i="5"/>
  <c r="EI21" i="5"/>
  <c r="EI16" i="5"/>
  <c r="EI131" i="5"/>
  <c r="AA10" i="5"/>
  <c r="AO10" i="5"/>
  <c r="BB10" i="5"/>
  <c r="BN10" i="5"/>
  <c r="CB10" i="5"/>
  <c r="CM10" i="5"/>
  <c r="DA10" i="5"/>
  <c r="DN10" i="5"/>
  <c r="DZ10" i="5"/>
  <c r="EN10" i="5"/>
  <c r="AP11" i="5"/>
  <c r="BC11" i="5"/>
  <c r="BO11" i="5"/>
  <c r="CC11" i="5"/>
  <c r="CN11" i="5"/>
  <c r="DO11" i="5"/>
  <c r="EA11" i="5"/>
  <c r="S12" i="5"/>
  <c r="GG19" i="5" s="1"/>
  <c r="AD12" i="5"/>
  <c r="AR12" i="5"/>
  <c r="BQ12" i="5"/>
  <c r="CE12" i="5"/>
  <c r="CP12" i="5"/>
  <c r="DD12" i="5"/>
  <c r="DQ12" i="5"/>
  <c r="EC12" i="5"/>
  <c r="V13" i="5"/>
  <c r="AG13" i="5"/>
  <c r="AU13" i="5"/>
  <c r="BH13" i="5"/>
  <c r="BT13" i="5"/>
  <c r="CH13" i="5"/>
  <c r="CS13" i="5"/>
  <c r="DG13" i="5"/>
  <c r="EF13" i="5"/>
  <c r="BH14" i="5"/>
  <c r="BY14" i="5"/>
  <c r="CO14" i="5"/>
  <c r="DH14" i="5"/>
  <c r="DW14" i="5"/>
  <c r="V15" i="5"/>
  <c r="AM15" i="5"/>
  <c r="BC15" i="5"/>
  <c r="BV15" i="5"/>
  <c r="CK15" i="5"/>
  <c r="DD15" i="5"/>
  <c r="DU15" i="5"/>
  <c r="EK15" i="5"/>
  <c r="AK16" i="5"/>
  <c r="AZ16" i="5"/>
  <c r="BS16" i="5"/>
  <c r="CJ16" i="5"/>
  <c r="CZ16" i="5"/>
  <c r="DS16" i="5"/>
  <c r="EH16" i="5"/>
  <c r="AI17" i="5"/>
  <c r="AZ17" i="5"/>
  <c r="BP17" i="5"/>
  <c r="CI17" i="5"/>
  <c r="CX17" i="5"/>
  <c r="DQ17" i="5"/>
  <c r="EH17" i="5"/>
  <c r="AH18" i="5"/>
  <c r="AZ18" i="5"/>
  <c r="BO18" i="5"/>
  <c r="CH18" i="5"/>
  <c r="CY18" i="5"/>
  <c r="DO18" i="5"/>
  <c r="EH18" i="5"/>
  <c r="AH19" i="5"/>
  <c r="AZ19" i="5"/>
  <c r="BQ19" i="5"/>
  <c r="CG19" i="5"/>
  <c r="CZ19" i="5"/>
  <c r="DO19" i="5"/>
  <c r="AW20" i="5"/>
  <c r="BP20" i="5"/>
  <c r="CG20" i="5"/>
  <c r="CW20" i="5"/>
  <c r="DQ20" i="5"/>
  <c r="AR21" i="5"/>
  <c r="BN21" i="5"/>
  <c r="CF21" i="5"/>
  <c r="DC21" i="5"/>
  <c r="DT21" i="5"/>
  <c r="AE22" i="5"/>
  <c r="AZ22" i="5"/>
  <c r="BS22" i="5"/>
  <c r="CP22" i="5"/>
  <c r="DG22" i="5"/>
  <c r="ED22" i="5"/>
  <c r="AL23" i="5"/>
  <c r="BG23" i="5"/>
  <c r="CC23" i="5"/>
  <c r="CU23" i="5"/>
  <c r="DQ23" i="5"/>
  <c r="EK23" i="5"/>
  <c r="AU24" i="5"/>
  <c r="BP24" i="5"/>
  <c r="CI24" i="5"/>
  <c r="DD24" i="5"/>
  <c r="DZ24" i="5"/>
  <c r="AI25" i="5"/>
  <c r="BF25" i="5"/>
  <c r="BW25" i="5"/>
  <c r="CT25" i="5"/>
  <c r="DP25" i="5"/>
  <c r="EH25" i="5"/>
  <c r="AW26" i="5"/>
  <c r="BN26" i="5"/>
  <c r="CK26" i="5"/>
  <c r="DI26" i="5"/>
  <c r="EH26" i="5"/>
  <c r="AZ27" i="5"/>
  <c r="CA27" i="5"/>
  <c r="DA27" i="5"/>
  <c r="DZ27" i="5"/>
  <c r="AS28" i="5"/>
  <c r="BR28" i="5"/>
  <c r="CS28" i="5"/>
  <c r="DS28" i="5"/>
  <c r="AM29" i="5"/>
  <c r="BL29" i="5"/>
  <c r="CR29" i="5"/>
  <c r="DX29" i="5"/>
  <c r="AZ30" i="5"/>
  <c r="CF30" i="5"/>
  <c r="DL30" i="5"/>
  <c r="AO31" i="5"/>
  <c r="BU31" i="5"/>
  <c r="DA31" i="5"/>
  <c r="EG31" i="5"/>
  <c r="BK32" i="5"/>
  <c r="CQ32" i="5"/>
  <c r="DW32" i="5"/>
  <c r="BB33" i="5"/>
  <c r="CH33" i="5"/>
  <c r="DN33" i="5"/>
  <c r="AT34" i="5"/>
  <c r="BZ34" i="5"/>
  <c r="DF34" i="5"/>
  <c r="EL34" i="5"/>
  <c r="BS35" i="5"/>
  <c r="CY35" i="5"/>
  <c r="EE35" i="5"/>
  <c r="BM36" i="5"/>
  <c r="CS36" i="5"/>
  <c r="DY36" i="5"/>
  <c r="BG37" i="5"/>
  <c r="CM37" i="5"/>
  <c r="DS37" i="5"/>
  <c r="BC38" i="5"/>
  <c r="CI38" i="5"/>
  <c r="DO38" i="5"/>
  <c r="AZ39" i="5"/>
  <c r="CF39" i="5"/>
  <c r="DL39" i="5"/>
  <c r="AX40" i="5"/>
  <c r="CD40" i="5"/>
  <c r="DJ40" i="5"/>
  <c r="AW41" i="5"/>
  <c r="CC41" i="5"/>
  <c r="DI41" i="5"/>
  <c r="AW42" i="5"/>
  <c r="CC42" i="5"/>
  <c r="DI42" i="5"/>
  <c r="AX43" i="5"/>
  <c r="CD43" i="5"/>
  <c r="DJ43" i="5"/>
  <c r="CF44" i="5"/>
  <c r="DL44" i="5"/>
  <c r="BC45" i="5"/>
  <c r="CI45" i="5"/>
  <c r="DO45" i="5"/>
  <c r="BG46" i="5"/>
  <c r="CM46" i="5"/>
  <c r="DS46" i="5"/>
  <c r="BL47" i="5"/>
  <c r="CR47" i="5"/>
  <c r="DX47" i="5"/>
  <c r="BR48" i="5"/>
  <c r="CX48" i="5"/>
  <c r="ED48" i="5"/>
  <c r="BY49" i="5"/>
  <c r="DE49" i="5"/>
  <c r="EK49" i="5"/>
  <c r="CG50" i="5"/>
  <c r="DM50" i="5"/>
  <c r="BJ51" i="5"/>
  <c r="CP51" i="5"/>
  <c r="DV51" i="5"/>
  <c r="BT52" i="5"/>
  <c r="CZ52" i="5"/>
  <c r="EF52" i="5"/>
  <c r="CE53" i="5"/>
  <c r="DK53" i="5"/>
  <c r="BK54" i="5"/>
  <c r="CQ54" i="5"/>
  <c r="DW54" i="5"/>
  <c r="BX55" i="5"/>
  <c r="DD55" i="5"/>
  <c r="EJ55" i="5"/>
  <c r="CL56" i="5"/>
  <c r="DR56" i="5"/>
  <c r="BU57" i="5"/>
  <c r="DA57" i="5"/>
  <c r="EG57" i="5"/>
  <c r="CK58" i="5"/>
  <c r="DQ58" i="5"/>
  <c r="CB59" i="5"/>
  <c r="DS59" i="5"/>
  <c r="CC61" i="5"/>
  <c r="EH61" i="5"/>
  <c r="DU62" i="5"/>
  <c r="CV63" i="5"/>
  <c r="CE64" i="5"/>
  <c r="BU65" i="5"/>
  <c r="DS65" i="5"/>
  <c r="DO66" i="5"/>
  <c r="DR67" i="5"/>
  <c r="DG69" i="5"/>
  <c r="DA71" i="5"/>
  <c r="EJ72" i="5"/>
  <c r="DD74" i="5"/>
  <c r="CU76" i="5"/>
  <c r="EE77" i="5"/>
  <c r="EC79" i="5"/>
  <c r="EJ81" i="5"/>
  <c r="CO84" i="5"/>
  <c r="DV86" i="5"/>
  <c r="DS89" i="5"/>
  <c r="DH95" i="5"/>
  <c r="DT99" i="5"/>
  <c r="EA103" i="5"/>
  <c r="DM109" i="5"/>
  <c r="DV116" i="5"/>
  <c r="EI124" i="5"/>
  <c r="AM33" i="4"/>
  <c r="AU33" i="4"/>
  <c r="BC33" i="4"/>
  <c r="BK33" i="4"/>
  <c r="BS33" i="4"/>
  <c r="CA33" i="4"/>
  <c r="CI33" i="4"/>
  <c r="BC48" i="4"/>
  <c r="BK48" i="4"/>
  <c r="BS48" i="4"/>
  <c r="CA48" i="4"/>
  <c r="CI48" i="4"/>
  <c r="BC49" i="4"/>
  <c r="BK49" i="4"/>
  <c r="BS49" i="4"/>
  <c r="CA49" i="4"/>
  <c r="CI49" i="4"/>
  <c r="BS64" i="4"/>
  <c r="CA64" i="4"/>
  <c r="CI64" i="4"/>
  <c r="BS65" i="4"/>
  <c r="CA65" i="4"/>
  <c r="CI65" i="4"/>
  <c r="CI80" i="4"/>
  <c r="CI81" i="4"/>
  <c r="Y16" i="5"/>
  <c r="AG21" i="5"/>
  <c r="AG19" i="5"/>
  <c r="AG16" i="5"/>
  <c r="AO30" i="5"/>
  <c r="AO21" i="5"/>
  <c r="AO19" i="5"/>
  <c r="AO16" i="5"/>
  <c r="AO34" i="5"/>
  <c r="AO33" i="5"/>
  <c r="AO32" i="5"/>
  <c r="AW39" i="5"/>
  <c r="AW30" i="5"/>
  <c r="AW21" i="5"/>
  <c r="AW19" i="5"/>
  <c r="AW16" i="5"/>
  <c r="AW34" i="5"/>
  <c r="AW33" i="5"/>
  <c r="AW38" i="5"/>
  <c r="AW35" i="5"/>
  <c r="AW32" i="5"/>
  <c r="BE44" i="5"/>
  <c r="BE39" i="5"/>
  <c r="BE30" i="5"/>
  <c r="BE21" i="5"/>
  <c r="BE19" i="5"/>
  <c r="BE16" i="5"/>
  <c r="BE50" i="5"/>
  <c r="BE49" i="5"/>
  <c r="BE48" i="5"/>
  <c r="BE34" i="5"/>
  <c r="BE33" i="5"/>
  <c r="BE45" i="5"/>
  <c r="BE38" i="5"/>
  <c r="BE35" i="5"/>
  <c r="BE32" i="5"/>
  <c r="BM55" i="5"/>
  <c r="BM44" i="5"/>
  <c r="BM39" i="5"/>
  <c r="BM30" i="5"/>
  <c r="BM21" i="5"/>
  <c r="BM19" i="5"/>
  <c r="BM16" i="5"/>
  <c r="BM50" i="5"/>
  <c r="BM49" i="5"/>
  <c r="BM51" i="5"/>
  <c r="BM48" i="5"/>
  <c r="BM34" i="5"/>
  <c r="BM33" i="5"/>
  <c r="BM54" i="5"/>
  <c r="BM45" i="5"/>
  <c r="BM38" i="5"/>
  <c r="BM35" i="5"/>
  <c r="BM32" i="5"/>
  <c r="BU66" i="5"/>
  <c r="BU55" i="5"/>
  <c r="BU44" i="5"/>
  <c r="BU39" i="5"/>
  <c r="BU30" i="5"/>
  <c r="BU21" i="5"/>
  <c r="BU19" i="5"/>
  <c r="BU16" i="5"/>
  <c r="BU50" i="5"/>
  <c r="BU49" i="5"/>
  <c r="BU51" i="5"/>
  <c r="BU48" i="5"/>
  <c r="BU34" i="5"/>
  <c r="BU33" i="5"/>
  <c r="BU62" i="5"/>
  <c r="BU54" i="5"/>
  <c r="BU45" i="5"/>
  <c r="BU38" i="5"/>
  <c r="BU35" i="5"/>
  <c r="BU32" i="5"/>
  <c r="CC68" i="5"/>
  <c r="CC74" i="5"/>
  <c r="CC73" i="5"/>
  <c r="CC60" i="5"/>
  <c r="CC55" i="5"/>
  <c r="CC44" i="5"/>
  <c r="CC39" i="5"/>
  <c r="CC30" i="5"/>
  <c r="CC21" i="5"/>
  <c r="CC19" i="5"/>
  <c r="CC16" i="5"/>
  <c r="CC50" i="5"/>
  <c r="CC49" i="5"/>
  <c r="CC51" i="5"/>
  <c r="CC48" i="5"/>
  <c r="CC34" i="5"/>
  <c r="CC33" i="5"/>
  <c r="CC71" i="5"/>
  <c r="CC66" i="5"/>
  <c r="CC54" i="5"/>
  <c r="CC45" i="5"/>
  <c r="CC38" i="5"/>
  <c r="CC35" i="5"/>
  <c r="CC32" i="5"/>
  <c r="CK82" i="5"/>
  <c r="CK81" i="5"/>
  <c r="CK79" i="5"/>
  <c r="CK68" i="5"/>
  <c r="CK77" i="5"/>
  <c r="CK75" i="5"/>
  <c r="CK76" i="5"/>
  <c r="CK64" i="5"/>
  <c r="CK63" i="5"/>
  <c r="CK55" i="5"/>
  <c r="CK44" i="5"/>
  <c r="CK39" i="5"/>
  <c r="CK30" i="5"/>
  <c r="CK21" i="5"/>
  <c r="CK19" i="5"/>
  <c r="CK16" i="5"/>
  <c r="CK70" i="5"/>
  <c r="CK65" i="5"/>
  <c r="CK61" i="5"/>
  <c r="CK50" i="5"/>
  <c r="CK49" i="5"/>
  <c r="CK78" i="5"/>
  <c r="CK69" i="5"/>
  <c r="CK67" i="5"/>
  <c r="CK60" i="5"/>
  <c r="CK51" i="5"/>
  <c r="CK48" i="5"/>
  <c r="CK34" i="5"/>
  <c r="CK33" i="5"/>
  <c r="CK54" i="5"/>
  <c r="CK45" i="5"/>
  <c r="CK38" i="5"/>
  <c r="CK35" i="5"/>
  <c r="CK32" i="5"/>
  <c r="CS82" i="5"/>
  <c r="CS81" i="5"/>
  <c r="CS83" i="5"/>
  <c r="CS84" i="5"/>
  <c r="CS79" i="5"/>
  <c r="CS68" i="5"/>
  <c r="CS86" i="5"/>
  <c r="CS76" i="5"/>
  <c r="CS88" i="5"/>
  <c r="CS87" i="5"/>
  <c r="CS85" i="5"/>
  <c r="CS90" i="5"/>
  <c r="CS55" i="5"/>
  <c r="CS44" i="5"/>
  <c r="CS39" i="5"/>
  <c r="CS30" i="5"/>
  <c r="CS21" i="5"/>
  <c r="CS19" i="5"/>
  <c r="CS16" i="5"/>
  <c r="CS72" i="5"/>
  <c r="CS71" i="5"/>
  <c r="CS66" i="5"/>
  <c r="CS62" i="5"/>
  <c r="CS50" i="5"/>
  <c r="CS49" i="5"/>
  <c r="CS64" i="5"/>
  <c r="CS63" i="5"/>
  <c r="CS51" i="5"/>
  <c r="CS48" i="5"/>
  <c r="CS34" i="5"/>
  <c r="CS33" i="5"/>
  <c r="CS80" i="5"/>
  <c r="CS74" i="5"/>
  <c r="CS73" i="5"/>
  <c r="CS65" i="5"/>
  <c r="CS61" i="5"/>
  <c r="CS54" i="5"/>
  <c r="CS45" i="5"/>
  <c r="CS38" i="5"/>
  <c r="CS35" i="5"/>
  <c r="CS32" i="5"/>
  <c r="DA98" i="5"/>
  <c r="DA97" i="5"/>
  <c r="DA82" i="5"/>
  <c r="DA81" i="5"/>
  <c r="DA96" i="5"/>
  <c r="DA83" i="5"/>
  <c r="DA95" i="5"/>
  <c r="DA84" i="5"/>
  <c r="DA79" i="5"/>
  <c r="DA90" i="5"/>
  <c r="DA80" i="5"/>
  <c r="DA78" i="5"/>
  <c r="DA74" i="5"/>
  <c r="DA73" i="5"/>
  <c r="DA68" i="5"/>
  <c r="DA75" i="5"/>
  <c r="DA72" i="5"/>
  <c r="DA93" i="5"/>
  <c r="DA88" i="5"/>
  <c r="DA87" i="5"/>
  <c r="DA85" i="5"/>
  <c r="DA77" i="5"/>
  <c r="DA92" i="5"/>
  <c r="DA69" i="5"/>
  <c r="DA67" i="5"/>
  <c r="DA55" i="5"/>
  <c r="DA44" i="5"/>
  <c r="DA39" i="5"/>
  <c r="DA30" i="5"/>
  <c r="DA21" i="5"/>
  <c r="DA19" i="5"/>
  <c r="DA16" i="5"/>
  <c r="DA76" i="5"/>
  <c r="DA50" i="5"/>
  <c r="DA49" i="5"/>
  <c r="DA86" i="5"/>
  <c r="DA51" i="5"/>
  <c r="DA48" i="5"/>
  <c r="DA34" i="5"/>
  <c r="DA33" i="5"/>
  <c r="DA89" i="5"/>
  <c r="DA62" i="5"/>
  <c r="DA54" i="5"/>
  <c r="DA45" i="5"/>
  <c r="DA38" i="5"/>
  <c r="DA35" i="5"/>
  <c r="DA32" i="5"/>
  <c r="DI98" i="5"/>
  <c r="DI97" i="5"/>
  <c r="DI82" i="5"/>
  <c r="DI81" i="5"/>
  <c r="DI99" i="5"/>
  <c r="DI96" i="5"/>
  <c r="DI83" i="5"/>
  <c r="DI102" i="5"/>
  <c r="DI100" i="5"/>
  <c r="DI95" i="5"/>
  <c r="DI84" i="5"/>
  <c r="DI79" i="5"/>
  <c r="DI103" i="5"/>
  <c r="DI88" i="5"/>
  <c r="DI87" i="5"/>
  <c r="DI85" i="5"/>
  <c r="DI68" i="5"/>
  <c r="DI89" i="5"/>
  <c r="DI94" i="5"/>
  <c r="DI92" i="5"/>
  <c r="DI80" i="5"/>
  <c r="DI78" i="5"/>
  <c r="DI74" i="5"/>
  <c r="DI73" i="5"/>
  <c r="DI106" i="5"/>
  <c r="DI105" i="5"/>
  <c r="DI93" i="5"/>
  <c r="DI76" i="5"/>
  <c r="DI86" i="5"/>
  <c r="DI77" i="5"/>
  <c r="DI72" i="5"/>
  <c r="DI71" i="5"/>
  <c r="DI60" i="5"/>
  <c r="DI55" i="5"/>
  <c r="DI44" i="5"/>
  <c r="DI39" i="5"/>
  <c r="DI30" i="5"/>
  <c r="DI21" i="5"/>
  <c r="DI19" i="5"/>
  <c r="DI16" i="5"/>
  <c r="DI90" i="5"/>
  <c r="DI50" i="5"/>
  <c r="DI49" i="5"/>
  <c r="DI70" i="5"/>
  <c r="DI51" i="5"/>
  <c r="DI48" i="5"/>
  <c r="DI34" i="5"/>
  <c r="DI33" i="5"/>
  <c r="DI104" i="5"/>
  <c r="DI91" i="5"/>
  <c r="DI69" i="5"/>
  <c r="DI67" i="5"/>
  <c r="DI54" i="5"/>
  <c r="DI45" i="5"/>
  <c r="DI38" i="5"/>
  <c r="DI35" i="5"/>
  <c r="DI32" i="5"/>
  <c r="DQ114" i="5"/>
  <c r="DQ113" i="5"/>
  <c r="DQ98" i="5"/>
  <c r="DQ97" i="5"/>
  <c r="DQ82" i="5"/>
  <c r="DQ81" i="5"/>
  <c r="DQ112" i="5"/>
  <c r="DQ99" i="5"/>
  <c r="DQ96" i="5"/>
  <c r="DQ83" i="5"/>
  <c r="DQ109" i="5"/>
  <c r="DQ102" i="5"/>
  <c r="DQ111" i="5"/>
  <c r="DQ100" i="5"/>
  <c r="DQ95" i="5"/>
  <c r="DQ84" i="5"/>
  <c r="DQ79" i="5"/>
  <c r="DQ93" i="5"/>
  <c r="DQ68" i="5"/>
  <c r="DQ106" i="5"/>
  <c r="DQ105" i="5"/>
  <c r="DQ91" i="5"/>
  <c r="DQ77" i="5"/>
  <c r="DQ107" i="5"/>
  <c r="DQ104" i="5"/>
  <c r="DQ86" i="5"/>
  <c r="DQ94" i="5"/>
  <c r="DQ92" i="5"/>
  <c r="DQ75" i="5"/>
  <c r="DQ64" i="5"/>
  <c r="DQ63" i="5"/>
  <c r="DQ55" i="5"/>
  <c r="DQ44" i="5"/>
  <c r="DQ39" i="5"/>
  <c r="DQ30" i="5"/>
  <c r="DQ21" i="5"/>
  <c r="DQ19" i="5"/>
  <c r="DQ16" i="5"/>
  <c r="DQ65" i="5"/>
  <c r="DQ61" i="5"/>
  <c r="DQ50" i="5"/>
  <c r="DQ49" i="5"/>
  <c r="DQ108" i="5"/>
  <c r="DQ103" i="5"/>
  <c r="DQ80" i="5"/>
  <c r="DQ74" i="5"/>
  <c r="DQ73" i="5"/>
  <c r="DQ66" i="5"/>
  <c r="DQ60" i="5"/>
  <c r="DQ51" i="5"/>
  <c r="DQ48" i="5"/>
  <c r="DQ34" i="5"/>
  <c r="DQ33" i="5"/>
  <c r="DQ54" i="5"/>
  <c r="DQ45" i="5"/>
  <c r="DQ38" i="5"/>
  <c r="DQ35" i="5"/>
  <c r="DQ32" i="5"/>
  <c r="DY114" i="5"/>
  <c r="DY113" i="5"/>
  <c r="DY98" i="5"/>
  <c r="DY97" i="5"/>
  <c r="DY82" i="5"/>
  <c r="DY81" i="5"/>
  <c r="DY115" i="5"/>
  <c r="DY112" i="5"/>
  <c r="DY99" i="5"/>
  <c r="DY96" i="5"/>
  <c r="DY83" i="5"/>
  <c r="DY118" i="5"/>
  <c r="DY109" i="5"/>
  <c r="DY102" i="5"/>
  <c r="DY116" i="5"/>
  <c r="DY111" i="5"/>
  <c r="DY100" i="5"/>
  <c r="DY95" i="5"/>
  <c r="DY84" i="5"/>
  <c r="DY79" i="5"/>
  <c r="DY108" i="5"/>
  <c r="DY103" i="5"/>
  <c r="DY94" i="5"/>
  <c r="DY92" i="5"/>
  <c r="DY68" i="5"/>
  <c r="DY122" i="5"/>
  <c r="DY121" i="5"/>
  <c r="DY90" i="5"/>
  <c r="DY76" i="5"/>
  <c r="DY71" i="5"/>
  <c r="DY120" i="5"/>
  <c r="DY59" i="5"/>
  <c r="DY106" i="5"/>
  <c r="DY105" i="5"/>
  <c r="DY86" i="5"/>
  <c r="DY117" i="5"/>
  <c r="DY75" i="5"/>
  <c r="DY70" i="5"/>
  <c r="DY55" i="5"/>
  <c r="DY44" i="5"/>
  <c r="DY39" i="5"/>
  <c r="DY30" i="5"/>
  <c r="DY21" i="5"/>
  <c r="DY19" i="5"/>
  <c r="DY16" i="5"/>
  <c r="DY110" i="5"/>
  <c r="DY101" i="5"/>
  <c r="DY93" i="5"/>
  <c r="DY77" i="5"/>
  <c r="DY69" i="5"/>
  <c r="DY67" i="5"/>
  <c r="DY62" i="5"/>
  <c r="DY50" i="5"/>
  <c r="DY49" i="5"/>
  <c r="DY72" i="5"/>
  <c r="DY64" i="5"/>
  <c r="DY63" i="5"/>
  <c r="DY51" i="5"/>
  <c r="DY48" i="5"/>
  <c r="DY34" i="5"/>
  <c r="DY33" i="5"/>
  <c r="DY88" i="5"/>
  <c r="DY87" i="5"/>
  <c r="DY85" i="5"/>
  <c r="DY78" i="5"/>
  <c r="DY65" i="5"/>
  <c r="DY61" i="5"/>
  <c r="DY54" i="5"/>
  <c r="DY45" i="5"/>
  <c r="DY38" i="5"/>
  <c r="DY35" i="5"/>
  <c r="DY32" i="5"/>
  <c r="EG130" i="5"/>
  <c r="EG129" i="5"/>
  <c r="EG114" i="5"/>
  <c r="EG113" i="5"/>
  <c r="EG98" i="5"/>
  <c r="EG97" i="5"/>
  <c r="EG82" i="5"/>
  <c r="EG81" i="5"/>
  <c r="EG128" i="5"/>
  <c r="EG115" i="5"/>
  <c r="EG112" i="5"/>
  <c r="EG99" i="5"/>
  <c r="EG96" i="5"/>
  <c r="EG83" i="5"/>
  <c r="EG125" i="5"/>
  <c r="EG118" i="5"/>
  <c r="EG109" i="5"/>
  <c r="EG102" i="5"/>
  <c r="EG127" i="5"/>
  <c r="EG116" i="5"/>
  <c r="EG111" i="5"/>
  <c r="EG100" i="5"/>
  <c r="EG95" i="5"/>
  <c r="EG84" i="5"/>
  <c r="EG79" i="5"/>
  <c r="EG124" i="5"/>
  <c r="EG119" i="5"/>
  <c r="EG86" i="5"/>
  <c r="EG80" i="5"/>
  <c r="EG78" i="5"/>
  <c r="EG74" i="5"/>
  <c r="EG73" i="5"/>
  <c r="EG68" i="5"/>
  <c r="EG106" i="5"/>
  <c r="EG105" i="5"/>
  <c r="EG88" i="5"/>
  <c r="EG87" i="5"/>
  <c r="EG85" i="5"/>
  <c r="EG75" i="5"/>
  <c r="EG72" i="5"/>
  <c r="EG107" i="5"/>
  <c r="EG104" i="5"/>
  <c r="EG89" i="5"/>
  <c r="EG59" i="5"/>
  <c r="EG122" i="5"/>
  <c r="EG121" i="5"/>
  <c r="EG77" i="5"/>
  <c r="EG110" i="5"/>
  <c r="EG101" i="5"/>
  <c r="EG66" i="5"/>
  <c r="EG55" i="5"/>
  <c r="EG44" i="5"/>
  <c r="EG39" i="5"/>
  <c r="EG30" i="5"/>
  <c r="EG21" i="5"/>
  <c r="EG19" i="5"/>
  <c r="EG16" i="5"/>
  <c r="EG126" i="5"/>
  <c r="EG94" i="5"/>
  <c r="EG50" i="5"/>
  <c r="EG49" i="5"/>
  <c r="EG90" i="5"/>
  <c r="EG51" i="5"/>
  <c r="EG48" i="5"/>
  <c r="EG34" i="5"/>
  <c r="EG33" i="5"/>
  <c r="EG123" i="5"/>
  <c r="EG70" i="5"/>
  <c r="EG62" i="5"/>
  <c r="EG54" i="5"/>
  <c r="EG45" i="5"/>
  <c r="EG38" i="5"/>
  <c r="EG35" i="5"/>
  <c r="EG32" i="5"/>
  <c r="Z13" i="5"/>
  <c r="AH13" i="5"/>
  <c r="AP13" i="5"/>
  <c r="AX13" i="5"/>
  <c r="BF13" i="5"/>
  <c r="BN13" i="5"/>
  <c r="BV13" i="5"/>
  <c r="CD13" i="5"/>
  <c r="CL13" i="5"/>
  <c r="CT13" i="5"/>
  <c r="DB13" i="5"/>
  <c r="DJ13" i="5"/>
  <c r="DR13" i="5"/>
  <c r="DZ13" i="5"/>
  <c r="EH13" i="5"/>
  <c r="AP14" i="5"/>
  <c r="BV14" i="5"/>
  <c r="DB14" i="5"/>
  <c r="EH14" i="5"/>
  <c r="Z15" i="5"/>
  <c r="BF15" i="5"/>
  <c r="CL15" i="5"/>
  <c r="DR15" i="5"/>
  <c r="AX17" i="5"/>
  <c r="CD17" i="5"/>
  <c r="DJ17" i="5"/>
  <c r="Z18" i="5"/>
  <c r="AJ18" i="5"/>
  <c r="BF18" i="5"/>
  <c r="CL18" i="5"/>
  <c r="DR18" i="5"/>
  <c r="AX20" i="5"/>
  <c r="CD20" i="5"/>
  <c r="DJ20" i="5"/>
  <c r="AJ21" i="5"/>
  <c r="AX21" i="5"/>
  <c r="CV21" i="5"/>
  <c r="DJ21" i="5"/>
  <c r="AJ22" i="5"/>
  <c r="BU22" i="5"/>
  <c r="CV22" i="5"/>
  <c r="EG22" i="5"/>
  <c r="AJ23" i="5"/>
  <c r="AW23" i="5"/>
  <c r="CV23" i="5"/>
  <c r="DI23" i="5"/>
  <c r="AJ24" i="5"/>
  <c r="CK24" i="5"/>
  <c r="CV24" i="5"/>
  <c r="DJ24" i="5"/>
  <c r="BM25" i="5"/>
  <c r="CL25" i="5"/>
  <c r="DY25" i="5"/>
  <c r="CC26" i="5"/>
  <c r="DB26" i="5"/>
  <c r="BU27" i="5"/>
  <c r="CF27" i="5"/>
  <c r="CT27" i="5"/>
  <c r="EG27" i="5"/>
  <c r="AZ28" i="5"/>
  <c r="BM28" i="5"/>
  <c r="DL28" i="5"/>
  <c r="DY28" i="5"/>
  <c r="BE29" i="5"/>
  <c r="AR30" i="5"/>
  <c r="BH30" i="5"/>
  <c r="BX30" i="5"/>
  <c r="CN30" i="5"/>
  <c r="DD30" i="5"/>
  <c r="DT30" i="5"/>
  <c r="EJ30" i="5"/>
  <c r="AW31" i="5"/>
  <c r="BM31" i="5"/>
  <c r="CC31" i="5"/>
  <c r="CS31" i="5"/>
  <c r="DI31" i="5"/>
  <c r="DY31" i="5"/>
  <c r="BE36" i="5"/>
  <c r="BU36" i="5"/>
  <c r="CK36" i="5"/>
  <c r="DA36" i="5"/>
  <c r="DQ36" i="5"/>
  <c r="EG36" i="5"/>
  <c r="BH39" i="5"/>
  <c r="BX39" i="5"/>
  <c r="CN39" i="5"/>
  <c r="DD39" i="5"/>
  <c r="DT39" i="5"/>
  <c r="EJ39" i="5"/>
  <c r="BF40" i="5"/>
  <c r="BV40" i="5"/>
  <c r="CL40" i="5"/>
  <c r="DB40" i="5"/>
  <c r="DR40" i="5"/>
  <c r="EH40" i="5"/>
  <c r="BE41" i="5"/>
  <c r="FN19" i="5" s="1"/>
  <c r="BU41" i="5"/>
  <c r="CK41" i="5"/>
  <c r="DA41" i="5"/>
  <c r="DQ41" i="5"/>
  <c r="EG41" i="5"/>
  <c r="BE42" i="5"/>
  <c r="BU42" i="5"/>
  <c r="CK42" i="5"/>
  <c r="DA42" i="5"/>
  <c r="DQ42" i="5"/>
  <c r="EG42" i="5"/>
  <c r="BV43" i="5"/>
  <c r="CL43" i="5"/>
  <c r="DB43" i="5"/>
  <c r="DR43" i="5"/>
  <c r="EH43" i="5"/>
  <c r="BH44" i="5"/>
  <c r="BX44" i="5"/>
  <c r="CN44" i="5"/>
  <c r="DD44" i="5"/>
  <c r="DT44" i="5"/>
  <c r="EJ44" i="5"/>
  <c r="BP55" i="5"/>
  <c r="CF55" i="5"/>
  <c r="CV55" i="5"/>
  <c r="DL55" i="5"/>
  <c r="EB55" i="5"/>
  <c r="BN56" i="5"/>
  <c r="CD56" i="5"/>
  <c r="CT56" i="5"/>
  <c r="DJ56" i="5"/>
  <c r="BM57" i="5"/>
  <c r="CC57" i="5"/>
  <c r="CS57" i="5"/>
  <c r="DI57" i="5"/>
  <c r="DY57" i="5"/>
  <c r="BM58" i="5"/>
  <c r="CC58" i="5"/>
  <c r="CS58" i="5"/>
  <c r="DI58" i="5"/>
  <c r="DY58" i="5"/>
  <c r="CD59" i="5"/>
  <c r="DJ59" i="5"/>
  <c r="EB59" i="5"/>
  <c r="EH60" i="5"/>
  <c r="DA61" i="5"/>
  <c r="DI62" i="5"/>
  <c r="CD63" i="5"/>
  <c r="DT63" i="5"/>
  <c r="CN64" i="5"/>
  <c r="DA65" i="5"/>
  <c r="DY66" i="5"/>
  <c r="DD67" i="5"/>
  <c r="DL68" i="5"/>
  <c r="CS69" i="5"/>
  <c r="EB70" i="5"/>
  <c r="DQ71" i="5"/>
  <c r="DQ72" i="5"/>
  <c r="CN75" i="5"/>
  <c r="CS77" i="5"/>
  <c r="EJ77" i="5"/>
  <c r="DB79" i="5"/>
  <c r="CV83" i="5"/>
  <c r="CS89" i="5"/>
  <c r="DA91" i="5"/>
  <c r="DT112" i="5"/>
  <c r="EG117" i="5"/>
  <c r="EJ131" i="5"/>
  <c r="AH23" i="5"/>
  <c r="AH22" i="5"/>
  <c r="AP28" i="5"/>
  <c r="AP23" i="5"/>
  <c r="AP34" i="5"/>
  <c r="AP33" i="5"/>
  <c r="AP35" i="5"/>
  <c r="AP32" i="5"/>
  <c r="AP29" i="5"/>
  <c r="AP22" i="5"/>
  <c r="AX28" i="5"/>
  <c r="AX23" i="5"/>
  <c r="AX34" i="5"/>
  <c r="AX33" i="5"/>
  <c r="FT19" i="5" s="1"/>
  <c r="AX38" i="5"/>
  <c r="AX35" i="5"/>
  <c r="AX32" i="5"/>
  <c r="AX29" i="5"/>
  <c r="AX22" i="5"/>
  <c r="BF50" i="5"/>
  <c r="BF49" i="5"/>
  <c r="BF28" i="5"/>
  <c r="BF23" i="5"/>
  <c r="BF51" i="5"/>
  <c r="BF48" i="5"/>
  <c r="BF34" i="5"/>
  <c r="BF33" i="5"/>
  <c r="BF45" i="5"/>
  <c r="BF38" i="5"/>
  <c r="BF35" i="5"/>
  <c r="BF32" i="5"/>
  <c r="BF47" i="5"/>
  <c r="BF29" i="5"/>
  <c r="BF22" i="5"/>
  <c r="BN50" i="5"/>
  <c r="BN49" i="5"/>
  <c r="BN28" i="5"/>
  <c r="BN23" i="5"/>
  <c r="BN51" i="5"/>
  <c r="BN48" i="5"/>
  <c r="BN34" i="5"/>
  <c r="BN33" i="5"/>
  <c r="BN54" i="5"/>
  <c r="BN45" i="5"/>
  <c r="BN38" i="5"/>
  <c r="BN35" i="5"/>
  <c r="BN32" i="5"/>
  <c r="BN52" i="5"/>
  <c r="BN47" i="5"/>
  <c r="BN29" i="5"/>
  <c r="BN22" i="5"/>
  <c r="BV62" i="5"/>
  <c r="BV50" i="5"/>
  <c r="BV49" i="5"/>
  <c r="BV28" i="5"/>
  <c r="BV23" i="5"/>
  <c r="BV51" i="5"/>
  <c r="BV48" i="5"/>
  <c r="BV34" i="5"/>
  <c r="BV33" i="5"/>
  <c r="BV54" i="5"/>
  <c r="BV45" i="5"/>
  <c r="BV38" i="5"/>
  <c r="BV35" i="5"/>
  <c r="BV32" i="5"/>
  <c r="BV67" i="5"/>
  <c r="BV64" i="5"/>
  <c r="BV63" i="5"/>
  <c r="BV52" i="5"/>
  <c r="BV47" i="5"/>
  <c r="BV29" i="5"/>
  <c r="BV22" i="5"/>
  <c r="CD74" i="5"/>
  <c r="CD73" i="5"/>
  <c r="CD75" i="5"/>
  <c r="CD72" i="5"/>
  <c r="CD69" i="5"/>
  <c r="CD62" i="5"/>
  <c r="CD50" i="5"/>
  <c r="CD49" i="5"/>
  <c r="CD28" i="5"/>
  <c r="CD23" i="5"/>
  <c r="CD51" i="5"/>
  <c r="CD48" i="5"/>
  <c r="CD34" i="5"/>
  <c r="CD33" i="5"/>
  <c r="CD71" i="5"/>
  <c r="CD66" i="5"/>
  <c r="CD54" i="5"/>
  <c r="CD45" i="5"/>
  <c r="CD38" i="5"/>
  <c r="CD35" i="5"/>
  <c r="CD32" i="5"/>
  <c r="CD68" i="5"/>
  <c r="CD52" i="5"/>
  <c r="CD47" i="5"/>
  <c r="CD29" i="5"/>
  <c r="CD22" i="5"/>
  <c r="CL83" i="5"/>
  <c r="CL80" i="5"/>
  <c r="CL74" i="5"/>
  <c r="CL73" i="5"/>
  <c r="CL77" i="5"/>
  <c r="CL81" i="5"/>
  <c r="CL69" i="5"/>
  <c r="CL62" i="5"/>
  <c r="CL70" i="5"/>
  <c r="CL65" i="5"/>
  <c r="CL61" i="5"/>
  <c r="CL50" i="5"/>
  <c r="CL49" i="5"/>
  <c r="CL28" i="5"/>
  <c r="CL23" i="5"/>
  <c r="CL78" i="5"/>
  <c r="CL67" i="5"/>
  <c r="CL60" i="5"/>
  <c r="CL51" i="5"/>
  <c r="CL48" i="5"/>
  <c r="CL34" i="5"/>
  <c r="CL33" i="5"/>
  <c r="CL54" i="5"/>
  <c r="CL45" i="5"/>
  <c r="CL38" i="5"/>
  <c r="CL35" i="5"/>
  <c r="CL32" i="5"/>
  <c r="CL72" i="5"/>
  <c r="CL52" i="5"/>
  <c r="CL47" i="5"/>
  <c r="CL29" i="5"/>
  <c r="CL22" i="5"/>
  <c r="CT83" i="5"/>
  <c r="CT80" i="5"/>
  <c r="CT86" i="5"/>
  <c r="CT90" i="5"/>
  <c r="CT89" i="5"/>
  <c r="CT74" i="5"/>
  <c r="CT73" i="5"/>
  <c r="CT76" i="5"/>
  <c r="CT88" i="5"/>
  <c r="CT87" i="5"/>
  <c r="CT85" i="5"/>
  <c r="CT82" i="5"/>
  <c r="CT79" i="5"/>
  <c r="CT84" i="5"/>
  <c r="CT77" i="5"/>
  <c r="CT69" i="5"/>
  <c r="CT62" i="5"/>
  <c r="CT78" i="5"/>
  <c r="CT91" i="5"/>
  <c r="CT72" i="5"/>
  <c r="CT71" i="5"/>
  <c r="CT66" i="5"/>
  <c r="CT50" i="5"/>
  <c r="CT49" i="5"/>
  <c r="CT28" i="5"/>
  <c r="CT23" i="5"/>
  <c r="CT68" i="5"/>
  <c r="CT64" i="5"/>
  <c r="CT63" i="5"/>
  <c r="CT51" i="5"/>
  <c r="CT48" i="5"/>
  <c r="CT34" i="5"/>
  <c r="CT33" i="5"/>
  <c r="CT65" i="5"/>
  <c r="CT61" i="5"/>
  <c r="CT54" i="5"/>
  <c r="CT45" i="5"/>
  <c r="CT38" i="5"/>
  <c r="CT35" i="5"/>
  <c r="CT32" i="5"/>
  <c r="CT75" i="5"/>
  <c r="CT70" i="5"/>
  <c r="CT60" i="5"/>
  <c r="CT52" i="5"/>
  <c r="CT47" i="5"/>
  <c r="CT29" i="5"/>
  <c r="CT22" i="5"/>
  <c r="DB99" i="5"/>
  <c r="DB96" i="5"/>
  <c r="DB83" i="5"/>
  <c r="DB80" i="5"/>
  <c r="DB93" i="5"/>
  <c r="DB86" i="5"/>
  <c r="DB90" i="5"/>
  <c r="DB89" i="5"/>
  <c r="DB74" i="5"/>
  <c r="DB73" i="5"/>
  <c r="DB98" i="5"/>
  <c r="DB75" i="5"/>
  <c r="DB72" i="5"/>
  <c r="DB91" i="5"/>
  <c r="DB76" i="5"/>
  <c r="DB69" i="5"/>
  <c r="DB62" i="5"/>
  <c r="DB84" i="5"/>
  <c r="DB81" i="5"/>
  <c r="DB50" i="5"/>
  <c r="DB49" i="5"/>
  <c r="DB28" i="5"/>
  <c r="DB23" i="5"/>
  <c r="DB51" i="5"/>
  <c r="DB48" i="5"/>
  <c r="DB34" i="5"/>
  <c r="DB33" i="5"/>
  <c r="DB88" i="5"/>
  <c r="DB87" i="5"/>
  <c r="DB85" i="5"/>
  <c r="DB77" i="5"/>
  <c r="DB54" i="5"/>
  <c r="DB45" i="5"/>
  <c r="DB38" i="5"/>
  <c r="DB35" i="5"/>
  <c r="DB32" i="5"/>
  <c r="DB94" i="5"/>
  <c r="DB71" i="5"/>
  <c r="DB66" i="5"/>
  <c r="DB64" i="5"/>
  <c r="DB63" i="5"/>
  <c r="DB52" i="5"/>
  <c r="DB47" i="5"/>
  <c r="DB29" i="5"/>
  <c r="DB22" i="5"/>
  <c r="DJ99" i="5"/>
  <c r="DJ96" i="5"/>
  <c r="DJ83" i="5"/>
  <c r="DJ80" i="5"/>
  <c r="DJ102" i="5"/>
  <c r="DJ93" i="5"/>
  <c r="DJ86" i="5"/>
  <c r="DJ100" i="5"/>
  <c r="DJ106" i="5"/>
  <c r="DJ105" i="5"/>
  <c r="DJ90" i="5"/>
  <c r="DJ89" i="5"/>
  <c r="DJ74" i="5"/>
  <c r="DJ73" i="5"/>
  <c r="DJ97" i="5"/>
  <c r="DJ84" i="5"/>
  <c r="DJ94" i="5"/>
  <c r="DJ92" i="5"/>
  <c r="DJ78" i="5"/>
  <c r="DJ101" i="5"/>
  <c r="DJ75" i="5"/>
  <c r="DJ72" i="5"/>
  <c r="DJ69" i="5"/>
  <c r="DJ62" i="5"/>
  <c r="DJ107" i="5"/>
  <c r="DJ104" i="5"/>
  <c r="DJ91" i="5"/>
  <c r="DJ82" i="5"/>
  <c r="DJ79" i="5"/>
  <c r="DJ88" i="5"/>
  <c r="DJ87" i="5"/>
  <c r="DJ85" i="5"/>
  <c r="DJ81" i="5"/>
  <c r="DJ50" i="5"/>
  <c r="DJ49" i="5"/>
  <c r="DJ28" i="5"/>
  <c r="DJ23" i="5"/>
  <c r="DJ70" i="5"/>
  <c r="DJ51" i="5"/>
  <c r="DJ48" i="5"/>
  <c r="DJ34" i="5"/>
  <c r="DJ33" i="5"/>
  <c r="DJ98" i="5"/>
  <c r="DJ67" i="5"/>
  <c r="DJ54" i="5"/>
  <c r="DJ45" i="5"/>
  <c r="DJ38" i="5"/>
  <c r="DJ35" i="5"/>
  <c r="DJ32" i="5"/>
  <c r="DJ95" i="5"/>
  <c r="DJ52" i="5"/>
  <c r="DJ47" i="5"/>
  <c r="DJ29" i="5"/>
  <c r="DJ22" i="5"/>
  <c r="DR115" i="5"/>
  <c r="DR112" i="5"/>
  <c r="DR99" i="5"/>
  <c r="DR96" i="5"/>
  <c r="DR83" i="5"/>
  <c r="DR80" i="5"/>
  <c r="DR109" i="5"/>
  <c r="DR102" i="5"/>
  <c r="DR93" i="5"/>
  <c r="DR86" i="5"/>
  <c r="DR111" i="5"/>
  <c r="DR100" i="5"/>
  <c r="DR106" i="5"/>
  <c r="DR105" i="5"/>
  <c r="DR90" i="5"/>
  <c r="DR89" i="5"/>
  <c r="DR74" i="5"/>
  <c r="DR73" i="5"/>
  <c r="DR113" i="5"/>
  <c r="DR98" i="5"/>
  <c r="DR91" i="5"/>
  <c r="DR82" i="5"/>
  <c r="DR77" i="5"/>
  <c r="DR107" i="5"/>
  <c r="DR104" i="5"/>
  <c r="DR95" i="5"/>
  <c r="DR81" i="5"/>
  <c r="DR88" i="5"/>
  <c r="DR87" i="5"/>
  <c r="DR85" i="5"/>
  <c r="DR69" i="5"/>
  <c r="DR62" i="5"/>
  <c r="DR79" i="5"/>
  <c r="DR65" i="5"/>
  <c r="DR61" i="5"/>
  <c r="DR50" i="5"/>
  <c r="DR49" i="5"/>
  <c r="DR28" i="5"/>
  <c r="DR23" i="5"/>
  <c r="DR108" i="5"/>
  <c r="DR103" i="5"/>
  <c r="DR66" i="5"/>
  <c r="DR60" i="5"/>
  <c r="DR51" i="5"/>
  <c r="DR48" i="5"/>
  <c r="DR34" i="5"/>
  <c r="DR33" i="5"/>
  <c r="DR114" i="5"/>
  <c r="DR97" i="5"/>
  <c r="DR92" i="5"/>
  <c r="DR75" i="5"/>
  <c r="DR68" i="5"/>
  <c r="DR54" i="5"/>
  <c r="DR45" i="5"/>
  <c r="DR38" i="5"/>
  <c r="DR35" i="5"/>
  <c r="DR32" i="5"/>
  <c r="DR110" i="5"/>
  <c r="DR101" i="5"/>
  <c r="DR76" i="5"/>
  <c r="DR52" i="5"/>
  <c r="DR47" i="5"/>
  <c r="DR29" i="5"/>
  <c r="DR22" i="5"/>
  <c r="DZ115" i="5"/>
  <c r="DZ112" i="5"/>
  <c r="DZ99" i="5"/>
  <c r="DZ96" i="5"/>
  <c r="DZ83" i="5"/>
  <c r="DZ80" i="5"/>
  <c r="DZ118" i="5"/>
  <c r="DZ109" i="5"/>
  <c r="DZ102" i="5"/>
  <c r="DZ93" i="5"/>
  <c r="DZ86" i="5"/>
  <c r="DZ116" i="5"/>
  <c r="DZ111" i="5"/>
  <c r="DZ100" i="5"/>
  <c r="DZ122" i="5"/>
  <c r="DZ121" i="5"/>
  <c r="DZ106" i="5"/>
  <c r="DZ105" i="5"/>
  <c r="DZ90" i="5"/>
  <c r="DZ89" i="5"/>
  <c r="DZ74" i="5"/>
  <c r="DZ73" i="5"/>
  <c r="DZ114" i="5"/>
  <c r="DZ97" i="5"/>
  <c r="DZ76" i="5"/>
  <c r="DZ71" i="5"/>
  <c r="DZ123" i="5"/>
  <c r="DZ120" i="5"/>
  <c r="DZ79" i="5"/>
  <c r="DZ59" i="5"/>
  <c r="DZ110" i="5"/>
  <c r="DZ101" i="5"/>
  <c r="DZ77" i="5"/>
  <c r="DZ69" i="5"/>
  <c r="DZ62" i="5"/>
  <c r="DZ107" i="5"/>
  <c r="DZ104" i="5"/>
  <c r="DZ88" i="5"/>
  <c r="DZ87" i="5"/>
  <c r="DZ85" i="5"/>
  <c r="DZ78" i="5"/>
  <c r="DZ108" i="5"/>
  <c r="DZ103" i="5"/>
  <c r="DZ92" i="5"/>
  <c r="DZ67" i="5"/>
  <c r="DZ50" i="5"/>
  <c r="DZ49" i="5"/>
  <c r="DZ28" i="5"/>
  <c r="DZ23" i="5"/>
  <c r="DZ81" i="5"/>
  <c r="DZ72" i="5"/>
  <c r="DZ64" i="5"/>
  <c r="DZ63" i="5"/>
  <c r="DZ51" i="5"/>
  <c r="DZ48" i="5"/>
  <c r="DZ34" i="5"/>
  <c r="DZ33" i="5"/>
  <c r="DZ65" i="5"/>
  <c r="DZ61" i="5"/>
  <c r="DZ54" i="5"/>
  <c r="DZ45" i="5"/>
  <c r="DZ38" i="5"/>
  <c r="DZ35" i="5"/>
  <c r="DZ32" i="5"/>
  <c r="DZ84" i="5"/>
  <c r="DZ60" i="5"/>
  <c r="DZ52" i="5"/>
  <c r="DZ47" i="5"/>
  <c r="DZ29" i="5"/>
  <c r="DZ22" i="5"/>
  <c r="EH131" i="5"/>
  <c r="EH128" i="5"/>
  <c r="EH115" i="5"/>
  <c r="EH112" i="5"/>
  <c r="EH99" i="5"/>
  <c r="EH96" i="5"/>
  <c r="EH83" i="5"/>
  <c r="EH80" i="5"/>
  <c r="EH125" i="5"/>
  <c r="EH118" i="5"/>
  <c r="EH109" i="5"/>
  <c r="EH102" i="5"/>
  <c r="EH93" i="5"/>
  <c r="EH86" i="5"/>
  <c r="EH127" i="5"/>
  <c r="EH116" i="5"/>
  <c r="EH111" i="5"/>
  <c r="EH100" i="5"/>
  <c r="EH122" i="5"/>
  <c r="EH121" i="5"/>
  <c r="EH106" i="5"/>
  <c r="EH105" i="5"/>
  <c r="EH90" i="5"/>
  <c r="EH89" i="5"/>
  <c r="EH74" i="5"/>
  <c r="EH73" i="5"/>
  <c r="EH130" i="5"/>
  <c r="EH113" i="5"/>
  <c r="EH98" i="5"/>
  <c r="EH88" i="5"/>
  <c r="EH87" i="5"/>
  <c r="EH85" i="5"/>
  <c r="EH75" i="5"/>
  <c r="EH72" i="5"/>
  <c r="EH107" i="5"/>
  <c r="EH104" i="5"/>
  <c r="EH84" i="5"/>
  <c r="EH59" i="5"/>
  <c r="EH126" i="5"/>
  <c r="EH117" i="5"/>
  <c r="EH94" i="5"/>
  <c r="EH92" i="5"/>
  <c r="EH76" i="5"/>
  <c r="EH71" i="5"/>
  <c r="EH69" i="5"/>
  <c r="EH62" i="5"/>
  <c r="EH123" i="5"/>
  <c r="EH120" i="5"/>
  <c r="EH81" i="5"/>
  <c r="EH124" i="5"/>
  <c r="EH78" i="5"/>
  <c r="EH68" i="5"/>
  <c r="EH50" i="5"/>
  <c r="EH49" i="5"/>
  <c r="EH28" i="5"/>
  <c r="EH23" i="5"/>
  <c r="EH79" i="5"/>
  <c r="EH51" i="5"/>
  <c r="EH48" i="5"/>
  <c r="EH34" i="5"/>
  <c r="EH33" i="5"/>
  <c r="EH129" i="5"/>
  <c r="EH70" i="5"/>
  <c r="EH54" i="5"/>
  <c r="EH45" i="5"/>
  <c r="EH38" i="5"/>
  <c r="EH35" i="5"/>
  <c r="EH32" i="5"/>
  <c r="EH91" i="5"/>
  <c r="EH82" i="5"/>
  <c r="EH67" i="5"/>
  <c r="EH64" i="5"/>
  <c r="EH63" i="5"/>
  <c r="EH52" i="5"/>
  <c r="EH47" i="5"/>
  <c r="EH29" i="5"/>
  <c r="EH22" i="5"/>
  <c r="AH16" i="5"/>
  <c r="BN16" i="5"/>
  <c r="CT16" i="5"/>
  <c r="DZ16" i="5"/>
  <c r="Z19" i="5"/>
  <c r="BF19" i="5"/>
  <c r="CL19" i="5"/>
  <c r="DR19" i="5"/>
  <c r="AO20" i="5"/>
  <c r="AZ20" i="5"/>
  <c r="BU20" i="5"/>
  <c r="CF20" i="5"/>
  <c r="DA20" i="5"/>
  <c r="DY20" i="5"/>
  <c r="CL21" i="5"/>
  <c r="CL24" i="5"/>
  <c r="BN25" i="5"/>
  <c r="DZ25" i="5"/>
  <c r="CD26" i="5"/>
  <c r="BV27" i="5"/>
  <c r="EH27" i="5"/>
  <c r="AO28" i="5"/>
  <c r="CN28" i="5"/>
  <c r="DA28" i="5"/>
  <c r="AX31" i="5"/>
  <c r="BN31" i="5"/>
  <c r="CD31" i="5"/>
  <c r="CT31" i="5"/>
  <c r="DJ31" i="5"/>
  <c r="DZ31" i="5"/>
  <c r="BF36" i="5"/>
  <c r="BV36" i="5"/>
  <c r="CL36" i="5"/>
  <c r="DB36" i="5"/>
  <c r="DR36" i="5"/>
  <c r="EH36" i="5"/>
  <c r="BF41" i="5"/>
  <c r="BV41" i="5"/>
  <c r="CL41" i="5"/>
  <c r="DB41" i="5"/>
  <c r="DR41" i="5"/>
  <c r="EH41" i="5"/>
  <c r="BF42" i="5"/>
  <c r="BV42" i="5"/>
  <c r="CL42" i="5"/>
  <c r="DB42" i="5"/>
  <c r="DR42" i="5"/>
  <c r="EH42" i="5"/>
  <c r="BE47" i="5"/>
  <c r="BU47" i="5"/>
  <c r="BM52" i="5"/>
  <c r="CC52" i="5"/>
  <c r="CS52" i="5"/>
  <c r="DI52" i="5"/>
  <c r="DY52" i="5"/>
  <c r="BN57" i="5"/>
  <c r="CD57" i="5"/>
  <c r="CT57" i="5"/>
  <c r="DJ57" i="5"/>
  <c r="DZ57" i="5"/>
  <c r="BN58" i="5"/>
  <c r="CD58" i="5"/>
  <c r="CT58" i="5"/>
  <c r="DJ58" i="5"/>
  <c r="DZ58" i="5"/>
  <c r="CS60" i="5"/>
  <c r="DB61" i="5"/>
  <c r="DA63" i="5"/>
  <c r="BU64" i="5"/>
  <c r="EG64" i="5"/>
  <c r="DB65" i="5"/>
  <c r="DA66" i="5"/>
  <c r="DZ66" i="5"/>
  <c r="CF67" i="5"/>
  <c r="EG67" i="5"/>
  <c r="CN68" i="5"/>
  <c r="DR71" i="5"/>
  <c r="CK72" i="5"/>
  <c r="DR72" i="5"/>
  <c r="CS75" i="5"/>
  <c r="EJ75" i="5"/>
  <c r="DQ76" i="5"/>
  <c r="DL92" i="5"/>
  <c r="DZ94" i="5"/>
  <c r="EH95" i="5"/>
  <c r="DQ110" i="5"/>
  <c r="DT115" i="5"/>
  <c r="DR26" i="5"/>
  <c r="AJ27" i="5"/>
  <c r="AX27" i="5"/>
  <c r="CK27" i="5"/>
  <c r="CV27" i="5"/>
  <c r="DJ27" i="5"/>
  <c r="BP28" i="5"/>
  <c r="CC28" i="5"/>
  <c r="EB28" i="5"/>
  <c r="AX30" i="5"/>
  <c r="BN30" i="5"/>
  <c r="CD30" i="5"/>
  <c r="CT30" i="5"/>
  <c r="DJ30" i="5"/>
  <c r="DZ30" i="5"/>
  <c r="BP33" i="5"/>
  <c r="CF33" i="5"/>
  <c r="CV33" i="5"/>
  <c r="DL33" i="5"/>
  <c r="EB33" i="5"/>
  <c r="BH34" i="5"/>
  <c r="BX34" i="5"/>
  <c r="CN34" i="5"/>
  <c r="DD34" i="5"/>
  <c r="DT34" i="5"/>
  <c r="EJ34" i="5"/>
  <c r="BE37" i="5"/>
  <c r="BU37" i="5"/>
  <c r="CK37" i="5"/>
  <c r="DA37" i="5"/>
  <c r="DQ37" i="5"/>
  <c r="EG37" i="5"/>
  <c r="AX39" i="5"/>
  <c r="BN39" i="5"/>
  <c r="CD39" i="5"/>
  <c r="CT39" i="5"/>
  <c r="DJ39" i="5"/>
  <c r="DZ39" i="5"/>
  <c r="BN44" i="5"/>
  <c r="CD44" i="5"/>
  <c r="CT44" i="5"/>
  <c r="DJ44" i="5"/>
  <c r="DZ44" i="5"/>
  <c r="BE46" i="5"/>
  <c r="BU46" i="5"/>
  <c r="CK46" i="5"/>
  <c r="DA46" i="5"/>
  <c r="DQ46" i="5"/>
  <c r="EG46" i="5"/>
  <c r="CV48" i="5"/>
  <c r="DL48" i="5"/>
  <c r="EB48" i="5"/>
  <c r="CN51" i="5"/>
  <c r="DD51" i="5"/>
  <c r="DT51" i="5"/>
  <c r="EJ51" i="5"/>
  <c r="BM53" i="5"/>
  <c r="CC53" i="5"/>
  <c r="CS53" i="5"/>
  <c r="DI53" i="5"/>
  <c r="DY53" i="5"/>
  <c r="BV55" i="5"/>
  <c r="CL55" i="5"/>
  <c r="DB55" i="5"/>
  <c r="DR55" i="5"/>
  <c r="EH55" i="5"/>
  <c r="CD60" i="5"/>
  <c r="DI61" i="5"/>
  <c r="DQ62" i="5"/>
  <c r="CL63" i="5"/>
  <c r="EB63" i="5"/>
  <c r="CV64" i="5"/>
  <c r="DR64" i="5"/>
  <c r="DI65" i="5"/>
  <c r="DI66" i="5"/>
  <c r="EH66" i="5"/>
  <c r="CV68" i="5"/>
  <c r="CC69" i="5"/>
  <c r="DL70" i="5"/>
  <c r="EB71" i="5"/>
  <c r="DD73" i="5"/>
  <c r="DY74" i="5"/>
  <c r="CL76" i="5"/>
  <c r="EB76" i="5"/>
  <c r="DJ77" i="5"/>
  <c r="CS78" i="5"/>
  <c r="DT82" i="5"/>
  <c r="DL86" i="5"/>
  <c r="DQ90" i="5"/>
  <c r="EG93" i="5"/>
  <c r="DY104" i="5"/>
  <c r="EH110" i="5"/>
  <c r="AE23" i="4"/>
  <c r="AM23" i="4"/>
  <c r="AU23" i="4"/>
  <c r="BC23" i="4"/>
  <c r="BK23" i="4"/>
  <c r="BS23" i="4"/>
  <c r="CA23" i="4"/>
  <c r="CI23" i="4"/>
  <c r="AU26" i="4"/>
  <c r="BC26" i="4"/>
  <c r="BK26" i="4"/>
  <c r="BS26" i="4"/>
  <c r="CA26" i="4"/>
  <c r="CI26" i="4"/>
  <c r="AU39" i="4"/>
  <c r="BC39" i="4"/>
  <c r="BK39" i="4"/>
  <c r="BS39" i="4"/>
  <c r="CA39" i="4"/>
  <c r="CI39" i="4"/>
  <c r="BK42" i="4"/>
  <c r="BS42" i="4"/>
  <c r="CA42" i="4"/>
  <c r="CI42" i="4"/>
  <c r="BK55" i="4"/>
  <c r="BS55" i="4"/>
  <c r="CA55" i="4"/>
  <c r="CI55" i="4"/>
  <c r="CA58" i="4"/>
  <c r="CI58" i="4"/>
  <c r="CA71" i="4"/>
  <c r="CI71" i="4"/>
  <c r="AJ26" i="5"/>
  <c r="AJ25" i="5"/>
  <c r="AR35" i="5"/>
  <c r="AR32" i="5"/>
  <c r="AR36" i="5"/>
  <c r="AR31" i="5"/>
  <c r="FX19" i="5" s="1"/>
  <c r="AR26" i="5"/>
  <c r="AR25" i="5"/>
  <c r="AZ45" i="5"/>
  <c r="AZ38" i="5"/>
  <c r="AZ35" i="5"/>
  <c r="AZ32" i="5"/>
  <c r="AZ42" i="5"/>
  <c r="AZ41" i="5"/>
  <c r="AZ36" i="5"/>
  <c r="AZ31" i="5"/>
  <c r="AZ43" i="5"/>
  <c r="AZ40" i="5"/>
  <c r="AZ26" i="5"/>
  <c r="AZ25" i="5"/>
  <c r="BH45" i="5"/>
  <c r="BH38" i="5"/>
  <c r="BH35" i="5"/>
  <c r="BH32" i="5"/>
  <c r="BH52" i="5"/>
  <c r="BH47" i="5"/>
  <c r="BH42" i="5"/>
  <c r="BH41" i="5"/>
  <c r="BH36" i="5"/>
  <c r="BH31" i="5"/>
  <c r="BH43" i="5"/>
  <c r="BH40" i="5"/>
  <c r="BH26" i="5"/>
  <c r="BH25" i="5"/>
  <c r="BP60" i="5"/>
  <c r="BP61" i="5"/>
  <c r="BP54" i="5"/>
  <c r="BP45" i="5"/>
  <c r="BP38" i="5"/>
  <c r="BP35" i="5"/>
  <c r="BP32" i="5"/>
  <c r="BP52" i="5"/>
  <c r="BP47" i="5"/>
  <c r="BP29" i="5"/>
  <c r="BP58" i="5"/>
  <c r="BP57" i="5"/>
  <c r="BP42" i="5"/>
  <c r="BP41" i="5"/>
  <c r="BP36" i="5"/>
  <c r="BP31" i="5"/>
  <c r="BP59" i="5"/>
  <c r="BP56" i="5"/>
  <c r="BP43" i="5"/>
  <c r="BP40" i="5"/>
  <c r="BP26" i="5"/>
  <c r="BP25" i="5"/>
  <c r="BX69" i="5"/>
  <c r="BX60" i="5"/>
  <c r="BX66" i="5"/>
  <c r="BX65" i="5"/>
  <c r="BX54" i="5"/>
  <c r="BX45" i="5"/>
  <c r="BX38" i="5"/>
  <c r="BX35" i="5"/>
  <c r="BX32" i="5"/>
  <c r="BX67" i="5"/>
  <c r="BX64" i="5"/>
  <c r="BX63" i="5"/>
  <c r="BX52" i="5"/>
  <c r="BX47" i="5"/>
  <c r="BX29" i="5"/>
  <c r="BX62" i="5"/>
  <c r="BX61" i="5"/>
  <c r="BX58" i="5"/>
  <c r="BX57" i="5"/>
  <c r="BX42" i="5"/>
  <c r="BX41" i="5"/>
  <c r="BX36" i="5"/>
  <c r="BX31" i="5"/>
  <c r="BX59" i="5"/>
  <c r="BX56" i="5"/>
  <c r="BX43" i="5"/>
  <c r="BX40" i="5"/>
  <c r="BX26" i="5"/>
  <c r="BX25" i="5"/>
  <c r="CF74" i="5"/>
  <c r="CF73" i="5"/>
  <c r="CF69" i="5"/>
  <c r="CF75" i="5"/>
  <c r="CF72" i="5"/>
  <c r="CF71" i="5"/>
  <c r="CF60" i="5"/>
  <c r="CF76" i="5"/>
  <c r="CF66" i="5"/>
  <c r="CF65" i="5"/>
  <c r="CF77" i="5"/>
  <c r="CF54" i="5"/>
  <c r="CF45" i="5"/>
  <c r="CF38" i="5"/>
  <c r="CF35" i="5"/>
  <c r="CF32" i="5"/>
  <c r="CF68" i="5"/>
  <c r="CF52" i="5"/>
  <c r="CF47" i="5"/>
  <c r="CF29" i="5"/>
  <c r="CF58" i="5"/>
  <c r="CF57" i="5"/>
  <c r="CF42" i="5"/>
  <c r="CF41" i="5"/>
  <c r="CF36" i="5"/>
  <c r="CF31" i="5"/>
  <c r="CF70" i="5"/>
  <c r="CF64" i="5"/>
  <c r="CF63" i="5"/>
  <c r="CF59" i="5"/>
  <c r="CF56" i="5"/>
  <c r="CF43" i="5"/>
  <c r="CF40" i="5"/>
  <c r="CF26" i="5"/>
  <c r="CF25" i="5"/>
  <c r="CN84" i="5"/>
  <c r="CN79" i="5"/>
  <c r="CN85" i="5"/>
  <c r="CN78" i="5"/>
  <c r="CN83" i="5"/>
  <c r="CN69" i="5"/>
  <c r="CN71" i="5"/>
  <c r="CN60" i="5"/>
  <c r="CN80" i="5"/>
  <c r="CN74" i="5"/>
  <c r="CN73" i="5"/>
  <c r="CN66" i="5"/>
  <c r="CN65" i="5"/>
  <c r="CN82" i="5"/>
  <c r="CN81" i="5"/>
  <c r="CN77" i="5"/>
  <c r="CN54" i="5"/>
  <c r="CN45" i="5"/>
  <c r="CN38" i="5"/>
  <c r="CN35" i="5"/>
  <c r="CN32" i="5"/>
  <c r="CN52" i="5"/>
  <c r="CN47" i="5"/>
  <c r="CN29" i="5"/>
  <c r="CN72" i="5"/>
  <c r="CN58" i="5"/>
  <c r="CN57" i="5"/>
  <c r="CN42" i="5"/>
  <c r="CN41" i="5"/>
  <c r="CN36" i="5"/>
  <c r="CN31" i="5"/>
  <c r="CN59" i="5"/>
  <c r="CN56" i="5"/>
  <c r="CN43" i="5"/>
  <c r="CN40" i="5"/>
  <c r="CN26" i="5"/>
  <c r="CN25" i="5"/>
  <c r="CV84" i="5"/>
  <c r="CV79" i="5"/>
  <c r="CV90" i="5"/>
  <c r="CV89" i="5"/>
  <c r="CV85" i="5"/>
  <c r="CV78" i="5"/>
  <c r="CV88" i="5"/>
  <c r="CV86" i="5"/>
  <c r="CV69" i="5"/>
  <c r="CV92" i="5"/>
  <c r="CV81" i="5"/>
  <c r="CV77" i="5"/>
  <c r="CV71" i="5"/>
  <c r="CV60" i="5"/>
  <c r="CV66" i="5"/>
  <c r="CV65" i="5"/>
  <c r="CV75" i="5"/>
  <c r="CV82" i="5"/>
  <c r="CV62" i="5"/>
  <c r="CV61" i="5"/>
  <c r="CV54" i="5"/>
  <c r="CV45" i="5"/>
  <c r="CV38" i="5"/>
  <c r="CV35" i="5"/>
  <c r="CV32" i="5"/>
  <c r="CV70" i="5"/>
  <c r="CV52" i="5"/>
  <c r="CV47" i="5"/>
  <c r="CV29" i="5"/>
  <c r="CV80" i="5"/>
  <c r="CV74" i="5"/>
  <c r="CV73" i="5"/>
  <c r="CV67" i="5"/>
  <c r="CV58" i="5"/>
  <c r="CV57" i="5"/>
  <c r="CV42" i="5"/>
  <c r="CV41" i="5"/>
  <c r="CV36" i="5"/>
  <c r="CV31" i="5"/>
  <c r="CV93" i="5"/>
  <c r="CV76" i="5"/>
  <c r="CV59" i="5"/>
  <c r="CV56" i="5"/>
  <c r="CV43" i="5"/>
  <c r="CV40" i="5"/>
  <c r="CV26" i="5"/>
  <c r="CV25" i="5"/>
  <c r="DD100" i="5"/>
  <c r="DD95" i="5"/>
  <c r="DD84" i="5"/>
  <c r="DD79" i="5"/>
  <c r="DD90" i="5"/>
  <c r="DD89" i="5"/>
  <c r="DD101" i="5"/>
  <c r="DD94" i="5"/>
  <c r="DD85" i="5"/>
  <c r="DD78" i="5"/>
  <c r="DD96" i="5"/>
  <c r="DD76" i="5"/>
  <c r="DD69" i="5"/>
  <c r="DD93" i="5"/>
  <c r="DD91" i="5"/>
  <c r="DD82" i="5"/>
  <c r="DD71" i="5"/>
  <c r="DD60" i="5"/>
  <c r="DD97" i="5"/>
  <c r="DD87" i="5"/>
  <c r="DD66" i="5"/>
  <c r="DD65" i="5"/>
  <c r="DD75" i="5"/>
  <c r="DD54" i="5"/>
  <c r="DD45" i="5"/>
  <c r="DD38" i="5"/>
  <c r="DD35" i="5"/>
  <c r="DD32" i="5"/>
  <c r="DD99" i="5"/>
  <c r="DD88" i="5"/>
  <c r="DD86" i="5"/>
  <c r="DD81" i="5"/>
  <c r="DD77" i="5"/>
  <c r="DD64" i="5"/>
  <c r="DD63" i="5"/>
  <c r="DD52" i="5"/>
  <c r="DD47" i="5"/>
  <c r="DD29" i="5"/>
  <c r="DD68" i="5"/>
  <c r="DD62" i="5"/>
  <c r="DD61" i="5"/>
  <c r="DD58" i="5"/>
  <c r="DD57" i="5"/>
  <c r="DD42" i="5"/>
  <c r="DD41" i="5"/>
  <c r="DD36" i="5"/>
  <c r="DD31" i="5"/>
  <c r="DD98" i="5"/>
  <c r="DD83" i="5"/>
  <c r="DD59" i="5"/>
  <c r="DD56" i="5"/>
  <c r="DD43" i="5"/>
  <c r="DD40" i="5"/>
  <c r="DD26" i="5"/>
  <c r="DD25" i="5"/>
  <c r="DL100" i="5"/>
  <c r="DL95" i="5"/>
  <c r="DL84" i="5"/>
  <c r="DL79" i="5"/>
  <c r="DL106" i="5"/>
  <c r="DL105" i="5"/>
  <c r="DL90" i="5"/>
  <c r="DL89" i="5"/>
  <c r="DL107" i="5"/>
  <c r="DL104" i="5"/>
  <c r="DL101" i="5"/>
  <c r="DL94" i="5"/>
  <c r="DL85" i="5"/>
  <c r="DL78" i="5"/>
  <c r="DL109" i="5"/>
  <c r="DL102" i="5"/>
  <c r="DL80" i="5"/>
  <c r="DL74" i="5"/>
  <c r="DL73" i="5"/>
  <c r="DL69" i="5"/>
  <c r="DL83" i="5"/>
  <c r="DL75" i="5"/>
  <c r="DL72" i="5"/>
  <c r="DL60" i="5"/>
  <c r="DL98" i="5"/>
  <c r="DL76" i="5"/>
  <c r="DL71" i="5"/>
  <c r="DL66" i="5"/>
  <c r="DL65" i="5"/>
  <c r="DL108" i="5"/>
  <c r="DL103" i="5"/>
  <c r="DL87" i="5"/>
  <c r="DL81" i="5"/>
  <c r="DL77" i="5"/>
  <c r="DL99" i="5"/>
  <c r="DL67" i="5"/>
  <c r="DL54" i="5"/>
  <c r="DL45" i="5"/>
  <c r="DL38" i="5"/>
  <c r="DL35" i="5"/>
  <c r="DL32" i="5"/>
  <c r="DL82" i="5"/>
  <c r="DL52" i="5"/>
  <c r="DL47" i="5"/>
  <c r="DL29" i="5"/>
  <c r="DL91" i="5"/>
  <c r="DL58" i="5"/>
  <c r="DL57" i="5"/>
  <c r="DL42" i="5"/>
  <c r="DL41" i="5"/>
  <c r="DL36" i="5"/>
  <c r="DL31" i="5"/>
  <c r="DL20" i="5"/>
  <c r="DL97" i="5"/>
  <c r="DL64" i="5"/>
  <c r="DL63" i="5"/>
  <c r="DL59" i="5"/>
  <c r="DL56" i="5"/>
  <c r="DL43" i="5"/>
  <c r="DL40" i="5"/>
  <c r="DL26" i="5"/>
  <c r="DL25" i="5"/>
  <c r="DT116" i="5"/>
  <c r="DT111" i="5"/>
  <c r="DT100" i="5"/>
  <c r="DT95" i="5"/>
  <c r="DT84" i="5"/>
  <c r="DT79" i="5"/>
  <c r="DT106" i="5"/>
  <c r="DT105" i="5"/>
  <c r="DT90" i="5"/>
  <c r="DT89" i="5"/>
  <c r="DT107" i="5"/>
  <c r="DT104" i="5"/>
  <c r="DT117" i="5"/>
  <c r="DT110" i="5"/>
  <c r="DT101" i="5"/>
  <c r="DT94" i="5"/>
  <c r="DT85" i="5"/>
  <c r="DT78" i="5"/>
  <c r="DT87" i="5"/>
  <c r="DT69" i="5"/>
  <c r="DT108" i="5"/>
  <c r="DT103" i="5"/>
  <c r="DT88" i="5"/>
  <c r="DT86" i="5"/>
  <c r="DT60" i="5"/>
  <c r="DT114" i="5"/>
  <c r="DT97" i="5"/>
  <c r="DT92" i="5"/>
  <c r="DT80" i="5"/>
  <c r="DT74" i="5"/>
  <c r="DT73" i="5"/>
  <c r="DT66" i="5"/>
  <c r="DT65" i="5"/>
  <c r="DT91" i="5"/>
  <c r="DT68" i="5"/>
  <c r="DT54" i="5"/>
  <c r="DT45" i="5"/>
  <c r="DT38" i="5"/>
  <c r="DT35" i="5"/>
  <c r="DT32" i="5"/>
  <c r="DT75" i="5"/>
  <c r="DT52" i="5"/>
  <c r="DT47" i="5"/>
  <c r="DT29" i="5"/>
  <c r="DT109" i="5"/>
  <c r="DT102" i="5"/>
  <c r="DT76" i="5"/>
  <c r="DT71" i="5"/>
  <c r="DT70" i="5"/>
  <c r="DT58" i="5"/>
  <c r="DT57" i="5"/>
  <c r="DT42" i="5"/>
  <c r="DT41" i="5"/>
  <c r="DT36" i="5"/>
  <c r="DT31" i="5"/>
  <c r="DT20" i="5"/>
  <c r="DT72" i="5"/>
  <c r="DT67" i="5"/>
  <c r="DT59" i="5"/>
  <c r="DT56" i="5"/>
  <c r="DT43" i="5"/>
  <c r="DT40" i="5"/>
  <c r="DT26" i="5"/>
  <c r="DT25" i="5"/>
  <c r="EB116" i="5"/>
  <c r="EB111" i="5"/>
  <c r="EB100" i="5"/>
  <c r="EB95" i="5"/>
  <c r="EB84" i="5"/>
  <c r="EB79" i="5"/>
  <c r="EB122" i="5"/>
  <c r="EB121" i="5"/>
  <c r="EB106" i="5"/>
  <c r="EB105" i="5"/>
  <c r="EB90" i="5"/>
  <c r="EB89" i="5"/>
  <c r="EB123" i="5"/>
  <c r="EB120" i="5"/>
  <c r="EB107" i="5"/>
  <c r="EB104" i="5"/>
  <c r="EB117" i="5"/>
  <c r="EB110" i="5"/>
  <c r="EB101" i="5"/>
  <c r="EB94" i="5"/>
  <c r="EB85" i="5"/>
  <c r="EB78" i="5"/>
  <c r="EB109" i="5"/>
  <c r="EB102" i="5"/>
  <c r="EB69" i="5"/>
  <c r="EB124" i="5"/>
  <c r="EB119" i="5"/>
  <c r="EB82" i="5"/>
  <c r="EB81" i="5"/>
  <c r="EB77" i="5"/>
  <c r="EB60" i="5"/>
  <c r="EB113" i="5"/>
  <c r="EB98" i="5"/>
  <c r="EB93" i="5"/>
  <c r="EB91" i="5"/>
  <c r="EB66" i="5"/>
  <c r="EB65" i="5"/>
  <c r="EB108" i="5"/>
  <c r="EB103" i="5"/>
  <c r="EB92" i="5"/>
  <c r="EB75" i="5"/>
  <c r="EB72" i="5"/>
  <c r="EB62" i="5"/>
  <c r="EB61" i="5"/>
  <c r="EB54" i="5"/>
  <c r="EB45" i="5"/>
  <c r="EB38" i="5"/>
  <c r="EB35" i="5"/>
  <c r="EB32" i="5"/>
  <c r="EB115" i="5"/>
  <c r="EB96" i="5"/>
  <c r="EB87" i="5"/>
  <c r="EB52" i="5"/>
  <c r="EB47" i="5"/>
  <c r="EB29" i="5"/>
  <c r="EB118" i="5"/>
  <c r="EB88" i="5"/>
  <c r="EB86" i="5"/>
  <c r="EB58" i="5"/>
  <c r="EB57" i="5"/>
  <c r="EB42" i="5"/>
  <c r="EB41" i="5"/>
  <c r="EB36" i="5"/>
  <c r="EB31" i="5"/>
  <c r="EB20" i="5"/>
  <c r="EB68" i="5"/>
  <c r="EB56" i="5"/>
  <c r="EB43" i="5"/>
  <c r="EB40" i="5"/>
  <c r="EB26" i="5"/>
  <c r="EB25" i="5"/>
  <c r="EJ132" i="5"/>
  <c r="EJ127" i="5"/>
  <c r="EJ116" i="5"/>
  <c r="EJ111" i="5"/>
  <c r="EJ100" i="5"/>
  <c r="EJ95" i="5"/>
  <c r="EJ84" i="5"/>
  <c r="EJ79" i="5"/>
  <c r="EJ122" i="5"/>
  <c r="EJ121" i="5"/>
  <c r="EJ106" i="5"/>
  <c r="EJ105" i="5"/>
  <c r="EJ90" i="5"/>
  <c r="EJ89" i="5"/>
  <c r="EJ123" i="5"/>
  <c r="EJ120" i="5"/>
  <c r="EJ107" i="5"/>
  <c r="EJ104" i="5"/>
  <c r="EJ133" i="5"/>
  <c r="EJ126" i="5"/>
  <c r="EJ117" i="5"/>
  <c r="EJ110" i="5"/>
  <c r="EJ101" i="5"/>
  <c r="EJ94" i="5"/>
  <c r="EJ85" i="5"/>
  <c r="EJ78" i="5"/>
  <c r="EJ125" i="5"/>
  <c r="EJ118" i="5"/>
  <c r="EJ92" i="5"/>
  <c r="EJ76" i="5"/>
  <c r="EJ71" i="5"/>
  <c r="EJ69" i="5"/>
  <c r="EJ108" i="5"/>
  <c r="EJ103" i="5"/>
  <c r="EJ60" i="5"/>
  <c r="EJ129" i="5"/>
  <c r="EJ114" i="5"/>
  <c r="EJ97" i="5"/>
  <c r="EJ83" i="5"/>
  <c r="EJ66" i="5"/>
  <c r="EJ65" i="5"/>
  <c r="EJ124" i="5"/>
  <c r="EJ119" i="5"/>
  <c r="EJ93" i="5"/>
  <c r="EJ91" i="5"/>
  <c r="EJ115" i="5"/>
  <c r="EJ96" i="5"/>
  <c r="EJ88" i="5"/>
  <c r="EJ86" i="5"/>
  <c r="EJ70" i="5"/>
  <c r="EJ54" i="5"/>
  <c r="EJ45" i="5"/>
  <c r="EJ38" i="5"/>
  <c r="EJ35" i="5"/>
  <c r="EJ32" i="5"/>
  <c r="EJ112" i="5"/>
  <c r="EJ99" i="5"/>
  <c r="EJ67" i="5"/>
  <c r="EJ64" i="5"/>
  <c r="EJ63" i="5"/>
  <c r="EJ52" i="5"/>
  <c r="EJ47" i="5"/>
  <c r="EJ29" i="5"/>
  <c r="EJ82" i="5"/>
  <c r="EJ62" i="5"/>
  <c r="EJ61" i="5"/>
  <c r="EJ58" i="5"/>
  <c r="EJ57" i="5"/>
  <c r="EJ42" i="5"/>
  <c r="EJ41" i="5"/>
  <c r="EJ36" i="5"/>
  <c r="EJ31" i="5"/>
  <c r="EJ20" i="5"/>
  <c r="EJ113" i="5"/>
  <c r="EJ98" i="5"/>
  <c r="EJ80" i="5"/>
  <c r="EJ74" i="5"/>
  <c r="EJ73" i="5"/>
  <c r="EJ56" i="5"/>
  <c r="EJ43" i="5"/>
  <c r="EJ40" i="5"/>
  <c r="EJ26" i="5"/>
  <c r="EJ25" i="5"/>
  <c r="Z12" i="5"/>
  <c r="AH12" i="5"/>
  <c r="AP12" i="5"/>
  <c r="AX12" i="5"/>
  <c r="BF12" i="5"/>
  <c r="BN12" i="5"/>
  <c r="BV12" i="5"/>
  <c r="CD12" i="5"/>
  <c r="CL12" i="5"/>
  <c r="CT12" i="5"/>
  <c r="DB12" i="5"/>
  <c r="DJ12" i="5"/>
  <c r="DR12" i="5"/>
  <c r="DZ12" i="5"/>
  <c r="EH12" i="5"/>
  <c r="Y14" i="5"/>
  <c r="FD19" i="5" s="1"/>
  <c r="AJ14" i="5"/>
  <c r="BE14" i="5"/>
  <c r="BP14" i="5"/>
  <c r="CK14" i="5"/>
  <c r="CV14" i="5"/>
  <c r="DQ14" i="5"/>
  <c r="EB14" i="5"/>
  <c r="AO15" i="5"/>
  <c r="AZ15" i="5"/>
  <c r="BU15" i="5"/>
  <c r="CF15" i="5"/>
  <c r="DA15" i="5"/>
  <c r="DL15" i="5"/>
  <c r="EG15" i="5"/>
  <c r="AJ16" i="5"/>
  <c r="BF16" i="5"/>
  <c r="BP16" i="5"/>
  <c r="CL16" i="5"/>
  <c r="CV16" i="5"/>
  <c r="DR16" i="5"/>
  <c r="EB16" i="5"/>
  <c r="AG17" i="5"/>
  <c r="BM17" i="5"/>
  <c r="CS17" i="5"/>
  <c r="DY17" i="5"/>
  <c r="AO18" i="5"/>
  <c r="BU18" i="5"/>
  <c r="DA18" i="5"/>
  <c r="EG18" i="5"/>
  <c r="AB19" i="5"/>
  <c r="AX19" i="5"/>
  <c r="BH19" i="5"/>
  <c r="CD19" i="5"/>
  <c r="CN19" i="5"/>
  <c r="DJ19" i="5"/>
  <c r="DT19" i="5"/>
  <c r="AG20" i="5"/>
  <c r="AR20" i="5"/>
  <c r="BM20" i="5"/>
  <c r="BX20" i="5"/>
  <c r="CS20" i="5"/>
  <c r="DD20" i="5"/>
  <c r="AP21" i="5"/>
  <c r="CN21" i="5"/>
  <c r="DB21" i="5"/>
  <c r="BM22" i="5"/>
  <c r="CN22" i="5"/>
  <c r="DY22" i="5"/>
  <c r="AO23" i="5"/>
  <c r="CN23" i="5"/>
  <c r="DA23" i="5"/>
  <c r="AP24" i="5"/>
  <c r="CC24" i="5"/>
  <c r="CN24" i="5"/>
  <c r="DB24" i="5"/>
  <c r="BE25" i="5"/>
  <c r="CD25" i="5"/>
  <c r="DQ25" i="5"/>
  <c r="AH26" i="5"/>
  <c r="FG19" i="5" s="1"/>
  <c r="BU26" i="5"/>
  <c r="CT26" i="5"/>
  <c r="EG26" i="5"/>
  <c r="BM27" i="5"/>
  <c r="BX27" i="5"/>
  <c r="CL27" i="5"/>
  <c r="DY27" i="5"/>
  <c r="EJ27" i="5"/>
  <c r="AR28" i="5"/>
  <c r="BE28" i="5"/>
  <c r="DD28" i="5"/>
  <c r="DQ28" i="5"/>
  <c r="AW29" i="5"/>
  <c r="BF37" i="5"/>
  <c r="BV37" i="5"/>
  <c r="CL37" i="5"/>
  <c r="DB37" i="5"/>
  <c r="DR37" i="5"/>
  <c r="EH37" i="5"/>
  <c r="AW40" i="5"/>
  <c r="BM40" i="5"/>
  <c r="CC40" i="5"/>
  <c r="CS40" i="5"/>
  <c r="DI40" i="5"/>
  <c r="DY40" i="5"/>
  <c r="BM43" i="5"/>
  <c r="CC43" i="5"/>
  <c r="CS43" i="5"/>
  <c r="DI43" i="5"/>
  <c r="DY43" i="5"/>
  <c r="BF46" i="5"/>
  <c r="BV46" i="5"/>
  <c r="CL46" i="5"/>
  <c r="DB46" i="5"/>
  <c r="DR46" i="5"/>
  <c r="EH46" i="5"/>
  <c r="BH49" i="5"/>
  <c r="BX49" i="5"/>
  <c r="CN49" i="5"/>
  <c r="DD49" i="5"/>
  <c r="DT49" i="5"/>
  <c r="EJ49" i="5"/>
  <c r="BP50" i="5"/>
  <c r="CF50" i="5"/>
  <c r="CV50" i="5"/>
  <c r="DL50" i="5"/>
  <c r="EB50" i="5"/>
  <c r="BN53" i="5"/>
  <c r="CD53" i="5"/>
  <c r="CT53" i="5"/>
  <c r="DJ53" i="5"/>
  <c r="DZ53" i="5"/>
  <c r="BU56" i="5"/>
  <c r="CK56" i="5"/>
  <c r="DA56" i="5"/>
  <c r="DQ56" i="5"/>
  <c r="EG56" i="5"/>
  <c r="BU59" i="5"/>
  <c r="CK59" i="5"/>
  <c r="DA59" i="5"/>
  <c r="DQ59" i="5"/>
  <c r="DA60" i="5"/>
  <c r="CN61" i="5"/>
  <c r="DJ61" i="5"/>
  <c r="DT62" i="5"/>
  <c r="DI63" i="5"/>
  <c r="CC64" i="5"/>
  <c r="DJ65" i="5"/>
  <c r="CK66" i="5"/>
  <c r="DJ66" i="5"/>
  <c r="DQ67" i="5"/>
  <c r="BX68" i="5"/>
  <c r="CN70" i="5"/>
  <c r="CK74" i="5"/>
  <c r="EB74" i="5"/>
  <c r="CN76" i="5"/>
  <c r="DT83" i="5"/>
  <c r="DQ89" i="5"/>
  <c r="DY91" i="5"/>
  <c r="EH97" i="5"/>
  <c r="EJ102" i="5"/>
  <c r="EG108" i="5"/>
  <c r="DZ113" i="5"/>
  <c r="DY119" i="5"/>
  <c r="CM12" i="6"/>
  <c r="DK12" i="6"/>
  <c r="EJ12" i="6"/>
  <c r="S14" i="6"/>
  <c r="BH15" i="6"/>
  <c r="AB16" i="6"/>
  <c r="BZ16" i="6"/>
  <c r="DY16" i="6"/>
  <c r="FY16" i="6"/>
  <c r="BI17" i="6"/>
  <c r="FH17" i="6"/>
  <c r="EZ18" i="6"/>
  <c r="AZ19" i="6"/>
  <c r="DL19" i="6"/>
  <c r="FX19" i="6"/>
  <c r="AQ23" i="6"/>
  <c r="FO23" i="6"/>
  <c r="BT24" i="6"/>
  <c r="EF24" i="6"/>
  <c r="AL25" i="6"/>
  <c r="CX25" i="6"/>
  <c r="FJ25" i="6"/>
  <c r="BW28" i="6"/>
  <c r="BS32" i="6"/>
  <c r="EN32" i="6"/>
  <c r="BK33" i="6"/>
  <c r="EG33" i="6"/>
  <c r="ER34" i="6"/>
  <c r="BH36" i="6"/>
  <c r="GF36" i="6"/>
  <c r="GF37" i="6"/>
  <c r="EJ38" i="6"/>
  <c r="BO40" i="6"/>
  <c r="AW41" i="6"/>
  <c r="FU41" i="6"/>
  <c r="AY45" i="6"/>
  <c r="BZ48" i="6"/>
  <c r="BG50" i="6"/>
  <c r="GE50" i="6"/>
  <c r="EC57" i="6"/>
  <c r="EH24" i="6"/>
  <c r="AQ12" i="6"/>
  <c r="AJ16" i="6"/>
  <c r="CH16" i="6"/>
  <c r="EG16" i="6"/>
  <c r="BG23" i="6"/>
  <c r="CJ24" i="6"/>
  <c r="BB25" i="6"/>
  <c r="DN25" i="6"/>
  <c r="FZ25" i="6"/>
  <c r="FX27" i="6"/>
  <c r="CM30" i="6"/>
  <c r="FH30" i="6"/>
  <c r="BT32" i="6"/>
  <c r="BM33" i="6"/>
  <c r="BC41" i="6"/>
  <c r="GA41" i="6"/>
  <c r="BQ49" i="6"/>
  <c r="BH50" i="6"/>
  <c r="GF50" i="6"/>
  <c r="EG57" i="6"/>
  <c r="CV72" i="6"/>
  <c r="S15" i="6"/>
  <c r="S13" i="6"/>
  <c r="FK16" i="6"/>
  <c r="EL16" i="6"/>
  <c r="BM16" i="6"/>
  <c r="AM16" i="6"/>
  <c r="FJ16" i="6"/>
  <c r="CK16" i="6"/>
  <c r="BK16" i="6"/>
  <c r="AL16" i="6"/>
  <c r="GH16" i="6"/>
  <c r="DI16" i="6"/>
  <c r="CI16" i="6"/>
  <c r="BJ16" i="6"/>
  <c r="EW16" i="6"/>
  <c r="DW16" i="6"/>
  <c r="CX16" i="6"/>
  <c r="Y16" i="6"/>
  <c r="AA21" i="6"/>
  <c r="AA16" i="6"/>
  <c r="IH11" i="6" s="1"/>
  <c r="AA22" i="6"/>
  <c r="AA15" i="6"/>
  <c r="AA18" i="6"/>
  <c r="AA19" i="6"/>
  <c r="AA13" i="6"/>
  <c r="II11" i="6" s="1"/>
  <c r="AA17" i="6"/>
  <c r="FM24" i="6"/>
  <c r="EG24" i="6"/>
  <c r="DA24" i="6"/>
  <c r="BU24" i="6"/>
  <c r="AO24" i="6"/>
  <c r="AA20" i="6"/>
  <c r="AA14" i="6"/>
  <c r="AI29" i="6"/>
  <c r="AI21" i="6"/>
  <c r="AI16" i="6"/>
  <c r="AI27" i="6"/>
  <c r="AI26" i="6"/>
  <c r="AI28" i="6"/>
  <c r="AI25" i="6"/>
  <c r="AI22" i="6"/>
  <c r="AI15" i="6"/>
  <c r="AI24" i="6"/>
  <c r="AI14" i="6"/>
  <c r="AI13" i="6"/>
  <c r="AI31" i="6"/>
  <c r="AI20" i="6"/>
  <c r="HD11" i="6" s="1"/>
  <c r="AI23" i="6"/>
  <c r="AI18" i="6"/>
  <c r="FJ32" i="6"/>
  <c r="DY32" i="6"/>
  <c r="BD32" i="6"/>
  <c r="DX32" i="6"/>
  <c r="BC32" i="6"/>
  <c r="AI19" i="6"/>
  <c r="DW32" i="6"/>
  <c r="BB32" i="6"/>
  <c r="GA32" i="6"/>
  <c r="DF32" i="6"/>
  <c r="BU32" i="6"/>
  <c r="AI17" i="6"/>
  <c r="AQ37" i="6"/>
  <c r="AQ38" i="6"/>
  <c r="AQ32" i="6"/>
  <c r="AQ30" i="6"/>
  <c r="AQ21" i="6"/>
  <c r="AQ16" i="6"/>
  <c r="AQ33" i="6"/>
  <c r="AQ29" i="6"/>
  <c r="AQ27" i="6"/>
  <c r="AQ26" i="6"/>
  <c r="AQ25" i="6"/>
  <c r="AQ36" i="6"/>
  <c r="AQ28" i="6"/>
  <c r="AQ22" i="6"/>
  <c r="AQ15" i="6"/>
  <c r="AQ17" i="6"/>
  <c r="AQ19" i="6"/>
  <c r="AQ13" i="6"/>
  <c r="AQ14" i="6"/>
  <c r="FM40" i="6"/>
  <c r="DA40" i="6"/>
  <c r="AQ24" i="6"/>
  <c r="FL40" i="6"/>
  <c r="CZ40" i="6"/>
  <c r="AQ34" i="6"/>
  <c r="EF40" i="6"/>
  <c r="BT40" i="6"/>
  <c r="AY37" i="6"/>
  <c r="AY43" i="6"/>
  <c r="AY42" i="6"/>
  <c r="AY44" i="6"/>
  <c r="AY41" i="6"/>
  <c r="AY47" i="6"/>
  <c r="AY38" i="6"/>
  <c r="AY34" i="6"/>
  <c r="AY31" i="6"/>
  <c r="AY21" i="6"/>
  <c r="AY16" i="6"/>
  <c r="AY46" i="6"/>
  <c r="AY32" i="6"/>
  <c r="AY30" i="6"/>
  <c r="AY27" i="6"/>
  <c r="AY26" i="6"/>
  <c r="AY39" i="6"/>
  <c r="AY33" i="6"/>
  <c r="AY29" i="6"/>
  <c r="AY25" i="6"/>
  <c r="AY22" i="6"/>
  <c r="AY15" i="6"/>
  <c r="AY28" i="6"/>
  <c r="AY24" i="6"/>
  <c r="AY36" i="6"/>
  <c r="AY18" i="6"/>
  <c r="AY13" i="6"/>
  <c r="AY40" i="6"/>
  <c r="AY35" i="6"/>
  <c r="AY20" i="6"/>
  <c r="AY23" i="6"/>
  <c r="AY17" i="6"/>
  <c r="AY14" i="6"/>
  <c r="FS48" i="6"/>
  <c r="DG48" i="6"/>
  <c r="AY19" i="6"/>
  <c r="BG53" i="6"/>
  <c r="BG48" i="6"/>
  <c r="BG37" i="6"/>
  <c r="BG43" i="6"/>
  <c r="BG42" i="6"/>
  <c r="BG55" i="6"/>
  <c r="BG44" i="6"/>
  <c r="BG41" i="6"/>
  <c r="BG47" i="6"/>
  <c r="BG38" i="6"/>
  <c r="BG52" i="6"/>
  <c r="BG35" i="6"/>
  <c r="BG21" i="6"/>
  <c r="BG16" i="6"/>
  <c r="BG31" i="6"/>
  <c r="BG27" i="6"/>
  <c r="BG26" i="6"/>
  <c r="BG45" i="6"/>
  <c r="BG40" i="6"/>
  <c r="BG34" i="6"/>
  <c r="BG32" i="6"/>
  <c r="BG30" i="6"/>
  <c r="BG25" i="6"/>
  <c r="BG51" i="6"/>
  <c r="BG33" i="6"/>
  <c r="BG29" i="6"/>
  <c r="BG22" i="6"/>
  <c r="BG15" i="6"/>
  <c r="BG49" i="6"/>
  <c r="BG46" i="6"/>
  <c r="BG39" i="6"/>
  <c r="BG19" i="6"/>
  <c r="BG13" i="6"/>
  <c r="CZ56" i="6"/>
  <c r="BG18" i="6"/>
  <c r="CY56" i="6"/>
  <c r="BG28" i="6"/>
  <c r="CR56" i="6"/>
  <c r="BG20" i="6"/>
  <c r="ET56" i="6"/>
  <c r="BO62" i="6"/>
  <c r="HG11" i="6" s="1"/>
  <c r="BO60" i="6"/>
  <c r="BO57" i="6"/>
  <c r="BO59" i="6"/>
  <c r="BO58" i="6"/>
  <c r="BO53" i="6"/>
  <c r="BO48" i="6"/>
  <c r="BO37" i="6"/>
  <c r="BO43" i="6"/>
  <c r="BO42" i="6"/>
  <c r="BO27" i="6"/>
  <c r="BO63" i="6"/>
  <c r="BO56" i="6"/>
  <c r="BO44" i="6"/>
  <c r="BO41" i="6"/>
  <c r="BO61" i="6"/>
  <c r="BO47" i="6"/>
  <c r="HH11" i="6" s="1"/>
  <c r="BO38" i="6"/>
  <c r="BO49" i="6"/>
  <c r="BO39" i="6"/>
  <c r="BO21" i="6"/>
  <c r="BO16" i="6"/>
  <c r="BO46" i="6"/>
  <c r="BO36" i="6"/>
  <c r="BO26" i="6"/>
  <c r="BO55" i="6"/>
  <c r="BO35" i="6"/>
  <c r="BO31" i="6"/>
  <c r="BO25" i="6"/>
  <c r="BO50" i="6"/>
  <c r="BO32" i="6"/>
  <c r="BO30" i="6"/>
  <c r="BO22" i="6"/>
  <c r="BO15" i="6"/>
  <c r="BO52" i="6"/>
  <c r="BO24" i="6"/>
  <c r="BO14" i="6"/>
  <c r="BO17" i="6"/>
  <c r="BO13" i="6"/>
  <c r="BO45" i="6"/>
  <c r="BO28" i="6"/>
  <c r="BO20" i="6"/>
  <c r="BO51" i="6"/>
  <c r="BO23" i="6"/>
  <c r="BO19" i="6"/>
  <c r="BT64" i="6"/>
  <c r="BO54" i="6"/>
  <c r="BW67" i="6"/>
  <c r="BW66" i="6"/>
  <c r="BW68" i="6"/>
  <c r="BW71" i="6"/>
  <c r="BW62" i="6"/>
  <c r="BW60" i="6"/>
  <c r="BW57" i="6"/>
  <c r="BW53" i="6"/>
  <c r="BW48" i="6"/>
  <c r="BW37" i="6"/>
  <c r="BW69" i="6"/>
  <c r="BW54" i="6"/>
  <c r="BW43" i="6"/>
  <c r="BW42" i="6"/>
  <c r="BW27" i="6"/>
  <c r="BW59" i="6"/>
  <c r="BW58" i="6"/>
  <c r="BW44" i="6"/>
  <c r="BW41" i="6"/>
  <c r="BW47" i="6"/>
  <c r="BW38" i="6"/>
  <c r="BW55" i="6"/>
  <c r="BW52" i="6"/>
  <c r="BW21" i="6"/>
  <c r="BW16" i="6"/>
  <c r="BW26" i="6"/>
  <c r="BW61" i="6"/>
  <c r="BW45" i="6"/>
  <c r="BW40" i="6"/>
  <c r="BW25" i="6"/>
  <c r="BW51" i="6"/>
  <c r="BW39" i="6"/>
  <c r="BW36" i="6"/>
  <c r="BW31" i="6"/>
  <c r="BW22" i="6"/>
  <c r="BW15" i="6"/>
  <c r="BW70" i="6"/>
  <c r="IA11" i="6" s="1"/>
  <c r="BW35" i="6"/>
  <c r="BW33" i="6"/>
  <c r="BW29" i="6"/>
  <c r="BW19" i="6"/>
  <c r="BW56" i="6"/>
  <c r="BW34" i="6"/>
  <c r="BW18" i="6"/>
  <c r="BW14" i="6"/>
  <c r="BW50" i="6"/>
  <c r="BW13" i="6"/>
  <c r="BW30" i="6"/>
  <c r="BW24" i="6"/>
  <c r="BW17" i="6"/>
  <c r="BW46" i="6"/>
  <c r="CE77" i="6"/>
  <c r="HP11" i="6" s="1"/>
  <c r="CE72" i="6"/>
  <c r="CE67" i="6"/>
  <c r="CE66" i="6"/>
  <c r="CE68" i="6"/>
  <c r="CE78" i="6"/>
  <c r="CE71" i="6"/>
  <c r="CE69" i="6"/>
  <c r="CE75" i="6"/>
  <c r="CE74" i="6"/>
  <c r="CE76" i="6"/>
  <c r="CE73" i="6"/>
  <c r="CE65" i="6"/>
  <c r="CE62" i="6"/>
  <c r="CE60" i="6"/>
  <c r="CE57" i="6"/>
  <c r="CE55" i="6"/>
  <c r="CE53" i="6"/>
  <c r="CE48" i="6"/>
  <c r="CE37" i="6"/>
  <c r="CE61" i="6"/>
  <c r="CE43" i="6"/>
  <c r="CE42" i="6"/>
  <c r="CE27" i="6"/>
  <c r="CE64" i="6"/>
  <c r="CE63" i="6"/>
  <c r="CE44" i="6"/>
  <c r="CE41" i="6"/>
  <c r="CE70" i="6"/>
  <c r="CE54" i="6"/>
  <c r="CE47" i="6"/>
  <c r="CE38" i="6"/>
  <c r="CE49" i="6"/>
  <c r="CE34" i="6"/>
  <c r="CE28" i="6"/>
  <c r="CE21" i="6"/>
  <c r="CE16" i="6"/>
  <c r="CE46" i="6"/>
  <c r="CE26" i="6"/>
  <c r="CE25" i="6"/>
  <c r="CE59" i="6"/>
  <c r="CE50" i="6"/>
  <c r="CE22" i="6"/>
  <c r="CE15" i="6"/>
  <c r="CE56" i="6"/>
  <c r="CE24" i="6"/>
  <c r="CE32" i="6"/>
  <c r="CE30" i="6"/>
  <c r="CE79" i="6"/>
  <c r="CE40" i="6"/>
  <c r="CE39" i="6"/>
  <c r="CE20" i="6"/>
  <c r="CE58" i="6"/>
  <c r="CE23" i="6"/>
  <c r="CE52" i="6"/>
  <c r="CE36" i="6"/>
  <c r="CE18" i="6"/>
  <c r="CE45" i="6"/>
  <c r="CE33" i="6"/>
  <c r="CE29" i="6"/>
  <c r="CE19" i="6"/>
  <c r="CE13" i="6"/>
  <c r="CM84" i="6"/>
  <c r="CM87" i="6"/>
  <c r="CM85" i="6"/>
  <c r="CM86" i="6"/>
  <c r="CM77" i="6"/>
  <c r="CM72" i="6"/>
  <c r="CM67" i="6"/>
  <c r="CM66" i="6"/>
  <c r="CM68" i="6"/>
  <c r="CM81" i="6"/>
  <c r="CM78" i="6"/>
  <c r="CM71" i="6"/>
  <c r="CM64" i="6"/>
  <c r="CM62" i="6"/>
  <c r="CM75" i="6"/>
  <c r="CM74" i="6"/>
  <c r="CM65" i="6"/>
  <c r="CM60" i="6"/>
  <c r="CM57" i="6"/>
  <c r="CM83" i="6"/>
  <c r="CM82" i="6"/>
  <c r="CM70" i="6"/>
  <c r="CM56" i="6"/>
  <c r="CM48" i="6"/>
  <c r="CM37" i="6"/>
  <c r="CM80" i="6"/>
  <c r="CM53" i="6"/>
  <c r="CM43" i="6"/>
  <c r="CM42" i="6"/>
  <c r="CM27" i="6"/>
  <c r="CM73" i="6"/>
  <c r="CM55" i="6"/>
  <c r="CM44" i="6"/>
  <c r="CM41" i="6"/>
  <c r="CM47" i="6"/>
  <c r="CM38" i="6"/>
  <c r="CM69" i="6"/>
  <c r="CM52" i="6"/>
  <c r="CM35" i="6"/>
  <c r="CM21" i="6"/>
  <c r="CM16" i="6"/>
  <c r="CM59" i="6"/>
  <c r="CM39" i="6"/>
  <c r="CM28" i="6"/>
  <c r="CM26" i="6"/>
  <c r="CM45" i="6"/>
  <c r="CM40" i="6"/>
  <c r="CM34" i="6"/>
  <c r="CM25" i="6"/>
  <c r="CM76" i="6"/>
  <c r="CM54" i="6"/>
  <c r="CM51" i="6"/>
  <c r="CM22" i="6"/>
  <c r="CM15" i="6"/>
  <c r="CM79" i="6"/>
  <c r="CM49" i="6"/>
  <c r="CM18" i="6"/>
  <c r="CM58" i="6"/>
  <c r="CM46" i="6"/>
  <c r="CM31" i="6"/>
  <c r="CM19" i="6"/>
  <c r="CM17" i="6"/>
  <c r="CM36" i="6"/>
  <c r="CM33" i="6"/>
  <c r="CM29" i="6"/>
  <c r="CM63" i="6"/>
  <c r="CM32" i="6"/>
  <c r="CM20" i="6"/>
  <c r="CM14" i="6"/>
  <c r="CU93" i="6"/>
  <c r="CU88" i="6"/>
  <c r="CU84" i="6"/>
  <c r="CU87" i="6"/>
  <c r="CU91" i="6"/>
  <c r="CU90" i="6"/>
  <c r="CU85" i="6"/>
  <c r="CU95" i="6"/>
  <c r="CU86" i="6"/>
  <c r="CU77" i="6"/>
  <c r="CU72" i="6"/>
  <c r="CU67" i="6"/>
  <c r="CU66" i="6"/>
  <c r="CU82" i="6"/>
  <c r="CU68" i="6"/>
  <c r="CU83" i="6"/>
  <c r="CU78" i="6"/>
  <c r="CU71" i="6"/>
  <c r="CU89" i="6"/>
  <c r="CU80" i="6"/>
  <c r="CU69" i="6"/>
  <c r="CU65" i="6"/>
  <c r="CU81" i="6"/>
  <c r="CU75" i="6"/>
  <c r="CU74" i="6"/>
  <c r="CU76" i="6"/>
  <c r="CU73" i="6"/>
  <c r="CU62" i="6"/>
  <c r="CU60" i="6"/>
  <c r="CU57" i="6"/>
  <c r="CU59" i="6"/>
  <c r="CU58" i="6"/>
  <c r="CU48" i="6"/>
  <c r="CU37" i="6"/>
  <c r="CU92" i="6"/>
  <c r="CU43" i="6"/>
  <c r="CU42" i="6"/>
  <c r="CU27" i="6"/>
  <c r="CU63" i="6"/>
  <c r="CU56" i="6"/>
  <c r="CU44" i="6"/>
  <c r="CU41" i="6"/>
  <c r="CU79" i="6"/>
  <c r="CU53" i="6"/>
  <c r="CU47" i="6"/>
  <c r="CU38" i="6"/>
  <c r="CU64" i="6"/>
  <c r="CU94" i="6"/>
  <c r="CU49" i="6"/>
  <c r="CU33" i="6"/>
  <c r="CU29" i="6"/>
  <c r="CU21" i="6"/>
  <c r="CU16" i="6"/>
  <c r="CU54" i="6"/>
  <c r="CU46" i="6"/>
  <c r="CU36" i="6"/>
  <c r="CU26" i="6"/>
  <c r="CU35" i="6"/>
  <c r="CU28" i="6"/>
  <c r="CU25" i="6"/>
  <c r="CU70" i="6"/>
  <c r="CU50" i="6"/>
  <c r="CU22" i="6"/>
  <c r="CU15" i="6"/>
  <c r="CU52" i="6"/>
  <c r="CU34" i="6"/>
  <c r="CU24" i="6"/>
  <c r="CU14" i="6"/>
  <c r="CU13" i="6"/>
  <c r="CU45" i="6"/>
  <c r="CU20" i="6"/>
  <c r="CU51" i="6"/>
  <c r="CU32" i="6"/>
  <c r="CU30" i="6"/>
  <c r="CU23" i="6"/>
  <c r="CU18" i="6"/>
  <c r="CU19" i="6"/>
  <c r="CU17" i="6"/>
  <c r="CU40" i="6"/>
  <c r="CU31" i="6"/>
  <c r="CU61" i="6"/>
  <c r="DC102" i="6"/>
  <c r="DC96" i="6"/>
  <c r="DC97" i="6"/>
  <c r="DC93" i="6"/>
  <c r="DC88" i="6"/>
  <c r="DC101" i="6"/>
  <c r="DC100" i="6"/>
  <c r="DC99" i="6"/>
  <c r="DC84" i="6"/>
  <c r="DC87" i="6"/>
  <c r="DC95" i="6"/>
  <c r="DC85" i="6"/>
  <c r="DC103" i="6"/>
  <c r="DC98" i="6"/>
  <c r="DC86" i="6"/>
  <c r="DC77" i="6"/>
  <c r="DC72" i="6"/>
  <c r="DC67" i="6"/>
  <c r="DC66" i="6"/>
  <c r="DC91" i="6"/>
  <c r="DC90" i="6"/>
  <c r="DC68" i="6"/>
  <c r="DC92" i="6"/>
  <c r="DC89" i="6"/>
  <c r="DC78" i="6"/>
  <c r="DC71" i="6"/>
  <c r="DC62" i="6"/>
  <c r="DC82" i="6"/>
  <c r="DC75" i="6"/>
  <c r="DC74" i="6"/>
  <c r="DC60" i="6"/>
  <c r="DC57" i="6"/>
  <c r="DC79" i="6"/>
  <c r="DC48" i="6"/>
  <c r="DC37" i="6"/>
  <c r="DC69" i="6"/>
  <c r="DC54" i="6"/>
  <c r="DC43" i="6"/>
  <c r="DC42" i="6"/>
  <c r="DC27" i="6"/>
  <c r="DC76" i="6"/>
  <c r="DC61" i="6"/>
  <c r="DC59" i="6"/>
  <c r="DC58" i="6"/>
  <c r="DC44" i="6"/>
  <c r="DC41" i="6"/>
  <c r="DC64" i="6"/>
  <c r="DC47" i="6"/>
  <c r="DC38" i="6"/>
  <c r="DC94" i="6"/>
  <c r="DC80" i="6"/>
  <c r="DC52" i="6"/>
  <c r="DC32" i="6"/>
  <c r="DC30" i="6"/>
  <c r="DC21" i="6"/>
  <c r="DC16" i="6"/>
  <c r="DC81" i="6"/>
  <c r="DC73" i="6"/>
  <c r="DC70" i="6"/>
  <c r="DC63" i="6"/>
  <c r="DC33" i="6"/>
  <c r="DC29" i="6"/>
  <c r="DC26" i="6"/>
  <c r="DC65" i="6"/>
  <c r="DC56" i="6"/>
  <c r="DC45" i="6"/>
  <c r="DC40" i="6"/>
  <c r="DC25" i="6"/>
  <c r="DC51" i="6"/>
  <c r="DC36" i="6"/>
  <c r="DC28" i="6"/>
  <c r="DC22" i="6"/>
  <c r="DC15" i="6"/>
  <c r="DC17" i="6"/>
  <c r="DC83" i="6"/>
  <c r="DC19" i="6"/>
  <c r="DC14" i="6"/>
  <c r="DC50" i="6"/>
  <c r="DC39" i="6"/>
  <c r="DC31" i="6"/>
  <c r="DC13" i="6"/>
  <c r="DC49" i="6"/>
  <c r="DC35" i="6"/>
  <c r="DC24" i="6"/>
  <c r="DC18" i="6"/>
  <c r="DC46" i="6"/>
  <c r="DK107" i="6"/>
  <c r="DK106" i="6"/>
  <c r="DK102" i="6"/>
  <c r="DK111" i="6"/>
  <c r="DK110" i="6"/>
  <c r="DK105" i="6"/>
  <c r="DK109" i="6"/>
  <c r="DK98" i="6"/>
  <c r="DK103" i="6"/>
  <c r="DK96" i="6"/>
  <c r="DK108" i="6"/>
  <c r="DK104" i="6"/>
  <c r="DK101" i="6"/>
  <c r="DK99" i="6"/>
  <c r="DK94" i="6"/>
  <c r="DK93" i="6"/>
  <c r="DK88" i="6"/>
  <c r="DK84" i="6"/>
  <c r="DK97" i="6"/>
  <c r="DK87" i="6"/>
  <c r="DK91" i="6"/>
  <c r="DK90" i="6"/>
  <c r="DK85" i="6"/>
  <c r="DK86" i="6"/>
  <c r="DK92" i="6"/>
  <c r="DK89" i="6"/>
  <c r="DK82" i="6"/>
  <c r="DK77" i="6"/>
  <c r="DK72" i="6"/>
  <c r="DK67" i="6"/>
  <c r="DK66" i="6"/>
  <c r="DK81" i="6"/>
  <c r="DK68" i="6"/>
  <c r="DK83" i="6"/>
  <c r="DK78" i="6"/>
  <c r="DK71" i="6"/>
  <c r="DK100" i="6"/>
  <c r="DK80" i="6"/>
  <c r="DK69" i="6"/>
  <c r="DK75" i="6"/>
  <c r="DK74" i="6"/>
  <c r="DK76" i="6"/>
  <c r="DK73" i="6"/>
  <c r="DK64" i="6"/>
  <c r="DK62" i="6"/>
  <c r="DK60" i="6"/>
  <c r="DK57" i="6"/>
  <c r="DK95" i="6"/>
  <c r="DK55" i="6"/>
  <c r="DK48" i="6"/>
  <c r="DK37" i="6"/>
  <c r="DK43" i="6"/>
  <c r="DK42" i="6"/>
  <c r="DK27" i="6"/>
  <c r="DK65" i="6"/>
  <c r="DK63" i="6"/>
  <c r="DK44" i="6"/>
  <c r="DK41" i="6"/>
  <c r="DK70" i="6"/>
  <c r="DK54" i="6"/>
  <c r="DK47" i="6"/>
  <c r="DK38" i="6"/>
  <c r="DK61" i="6"/>
  <c r="DK56" i="6"/>
  <c r="DK49" i="6"/>
  <c r="DK34" i="6"/>
  <c r="DK31" i="6"/>
  <c r="DK21" i="6"/>
  <c r="DK16" i="6"/>
  <c r="DK46" i="6"/>
  <c r="DK32" i="6"/>
  <c r="DK30" i="6"/>
  <c r="DK26" i="6"/>
  <c r="DK59" i="6"/>
  <c r="DK39" i="6"/>
  <c r="DK33" i="6"/>
  <c r="DK29" i="6"/>
  <c r="DK25" i="6"/>
  <c r="DK79" i="6"/>
  <c r="DK50" i="6"/>
  <c r="DK22" i="6"/>
  <c r="DK15" i="6"/>
  <c r="DK24" i="6"/>
  <c r="DK36" i="6"/>
  <c r="DK18" i="6"/>
  <c r="DK40" i="6"/>
  <c r="DK35" i="6"/>
  <c r="DK20" i="6"/>
  <c r="DK23" i="6"/>
  <c r="DK17" i="6"/>
  <c r="DK14" i="6"/>
  <c r="DK13" i="6"/>
  <c r="DK53" i="6"/>
  <c r="DK19" i="6"/>
  <c r="DS111" i="6"/>
  <c r="DS107" i="6"/>
  <c r="DS106" i="6"/>
  <c r="DS102" i="6"/>
  <c r="DS118" i="6"/>
  <c r="DS109" i="6"/>
  <c r="DS117" i="6"/>
  <c r="DS113" i="6"/>
  <c r="DS108" i="6"/>
  <c r="DS104" i="6"/>
  <c r="DS112" i="6"/>
  <c r="DS119" i="6"/>
  <c r="DS99" i="6"/>
  <c r="DS115" i="6"/>
  <c r="DS101" i="6"/>
  <c r="DS96" i="6"/>
  <c r="DS98" i="6"/>
  <c r="DS95" i="6"/>
  <c r="DS116" i="6"/>
  <c r="DS110" i="6"/>
  <c r="DS97" i="6"/>
  <c r="DS94" i="6"/>
  <c r="DS93" i="6"/>
  <c r="DS88" i="6"/>
  <c r="DS103" i="6"/>
  <c r="DS105" i="6"/>
  <c r="DS100" i="6"/>
  <c r="DS84" i="6"/>
  <c r="DS87" i="6"/>
  <c r="DS85" i="6"/>
  <c r="DS86" i="6"/>
  <c r="DS77" i="6"/>
  <c r="DS72" i="6"/>
  <c r="DS67" i="6"/>
  <c r="DS66" i="6"/>
  <c r="DS68" i="6"/>
  <c r="DS82" i="6"/>
  <c r="DS78" i="6"/>
  <c r="DS71" i="6"/>
  <c r="DS81" i="6"/>
  <c r="DS65" i="6"/>
  <c r="DS114" i="6"/>
  <c r="DS90" i="6"/>
  <c r="DS62" i="6"/>
  <c r="DS75" i="6"/>
  <c r="DS74" i="6"/>
  <c r="DS64" i="6"/>
  <c r="DS60" i="6"/>
  <c r="DS57" i="6"/>
  <c r="DS92" i="6"/>
  <c r="DS70" i="6"/>
  <c r="DS61" i="6"/>
  <c r="DS56" i="6"/>
  <c r="DS48" i="6"/>
  <c r="DS37" i="6"/>
  <c r="DS80" i="6"/>
  <c r="DS53" i="6"/>
  <c r="DS43" i="6"/>
  <c r="DS42" i="6"/>
  <c r="DS27" i="6"/>
  <c r="DS73" i="6"/>
  <c r="DS55" i="6"/>
  <c r="DS44" i="6"/>
  <c r="DS41" i="6"/>
  <c r="DS89" i="6"/>
  <c r="DS47" i="6"/>
  <c r="DS38" i="6"/>
  <c r="DS69" i="6"/>
  <c r="DS76" i="6"/>
  <c r="DS59" i="6"/>
  <c r="DS52" i="6"/>
  <c r="DS35" i="6"/>
  <c r="DS21" i="6"/>
  <c r="DS16" i="6"/>
  <c r="DS79" i="6"/>
  <c r="DS31" i="6"/>
  <c r="DS26" i="6"/>
  <c r="DS45" i="6"/>
  <c r="DS40" i="6"/>
  <c r="DS34" i="6"/>
  <c r="DS32" i="6"/>
  <c r="DS30" i="6"/>
  <c r="DS25" i="6"/>
  <c r="DS83" i="6"/>
  <c r="DS51" i="6"/>
  <c r="DS33" i="6"/>
  <c r="DS29" i="6"/>
  <c r="DS22" i="6"/>
  <c r="DS15" i="6"/>
  <c r="DS49" i="6"/>
  <c r="DS46" i="6"/>
  <c r="DS28" i="6"/>
  <c r="DS19" i="6"/>
  <c r="DS91" i="6"/>
  <c r="DS63" i="6"/>
  <c r="DS54" i="6"/>
  <c r="DS39" i="6"/>
  <c r="DS20" i="6"/>
  <c r="DS17" i="6"/>
  <c r="DS18" i="6"/>
  <c r="EA126" i="6"/>
  <c r="EA127" i="6"/>
  <c r="EA123" i="6"/>
  <c r="EA122" i="6"/>
  <c r="EA121" i="6"/>
  <c r="EA118" i="6"/>
  <c r="EA115" i="6"/>
  <c r="EA112" i="6"/>
  <c r="EA107" i="6"/>
  <c r="EA106" i="6"/>
  <c r="EA120" i="6"/>
  <c r="EA116" i="6"/>
  <c r="EA102" i="6"/>
  <c r="EA119" i="6"/>
  <c r="EA124" i="6"/>
  <c r="EA117" i="6"/>
  <c r="EA109" i="6"/>
  <c r="EA111" i="6"/>
  <c r="EA101" i="6"/>
  <c r="EA114" i="6"/>
  <c r="EA103" i="6"/>
  <c r="EA104" i="6"/>
  <c r="EA113" i="6"/>
  <c r="EA97" i="6"/>
  <c r="EA100" i="6"/>
  <c r="EA96" i="6"/>
  <c r="EA110" i="6"/>
  <c r="EA99" i="6"/>
  <c r="EA125" i="6"/>
  <c r="EA108" i="6"/>
  <c r="EA105" i="6"/>
  <c r="EA98" i="6"/>
  <c r="EA95" i="6"/>
  <c r="EA93" i="6"/>
  <c r="EA88" i="6"/>
  <c r="EA94" i="6"/>
  <c r="EA84" i="6"/>
  <c r="EA87" i="6"/>
  <c r="EA91" i="6"/>
  <c r="EA90" i="6"/>
  <c r="EA85" i="6"/>
  <c r="EA86" i="6"/>
  <c r="EA81" i="6"/>
  <c r="EA77" i="6"/>
  <c r="EA72" i="6"/>
  <c r="EA67" i="6"/>
  <c r="EA66" i="6"/>
  <c r="EA68" i="6"/>
  <c r="EA83" i="6"/>
  <c r="EA78" i="6"/>
  <c r="EA71" i="6"/>
  <c r="EA92" i="6"/>
  <c r="EA80" i="6"/>
  <c r="EA69" i="6"/>
  <c r="EA64" i="6"/>
  <c r="EA75" i="6"/>
  <c r="EA74" i="6"/>
  <c r="EA76" i="6"/>
  <c r="EA73" i="6"/>
  <c r="EA62" i="6"/>
  <c r="EA60" i="6"/>
  <c r="EA57" i="6"/>
  <c r="EA59" i="6"/>
  <c r="EA58" i="6"/>
  <c r="EA48" i="6"/>
  <c r="EA37" i="6"/>
  <c r="EA89" i="6"/>
  <c r="EA43" i="6"/>
  <c r="EA42" i="6"/>
  <c r="EA27" i="6"/>
  <c r="EA82" i="6"/>
  <c r="EA63" i="6"/>
  <c r="EA56" i="6"/>
  <c r="EA44" i="6"/>
  <c r="EA41" i="6"/>
  <c r="EA79" i="6"/>
  <c r="EA61" i="6"/>
  <c r="EA53" i="6"/>
  <c r="EA47" i="6"/>
  <c r="EA38" i="6"/>
  <c r="EA65" i="6"/>
  <c r="EA70" i="6"/>
  <c r="EA49" i="6"/>
  <c r="EA21" i="6"/>
  <c r="EA16" i="6"/>
  <c r="EA46" i="6"/>
  <c r="EA39" i="6"/>
  <c r="EA36" i="6"/>
  <c r="EA26" i="6"/>
  <c r="EA55" i="6"/>
  <c r="EA35" i="6"/>
  <c r="EA31" i="6"/>
  <c r="EA25" i="6"/>
  <c r="EA50" i="6"/>
  <c r="EA32" i="6"/>
  <c r="EA30" i="6"/>
  <c r="EA22" i="6"/>
  <c r="EA15" i="6"/>
  <c r="EA52" i="6"/>
  <c r="EA33" i="6"/>
  <c r="EA29" i="6"/>
  <c r="EA24" i="6"/>
  <c r="EA14" i="6"/>
  <c r="EA54" i="6"/>
  <c r="EA18" i="6"/>
  <c r="EA17" i="6"/>
  <c r="EA13" i="6"/>
  <c r="EA45" i="6"/>
  <c r="EA20" i="6"/>
  <c r="EA51" i="6"/>
  <c r="EA23" i="6"/>
  <c r="EA34" i="6"/>
  <c r="EA19" i="6"/>
  <c r="EA28" i="6"/>
  <c r="EI134" i="6"/>
  <c r="EI135" i="6"/>
  <c r="EI131" i="6"/>
  <c r="EI130" i="6"/>
  <c r="EI126" i="6"/>
  <c r="EI122" i="6"/>
  <c r="EI133" i="6"/>
  <c r="EI127" i="6"/>
  <c r="EI125" i="6"/>
  <c r="EI124" i="6"/>
  <c r="EI114" i="6"/>
  <c r="EI113" i="6"/>
  <c r="EI107" i="6"/>
  <c r="EI106" i="6"/>
  <c r="EI129" i="6"/>
  <c r="EI111" i="6"/>
  <c r="EI102" i="6"/>
  <c r="EI116" i="6"/>
  <c r="EI121" i="6"/>
  <c r="EI117" i="6"/>
  <c r="EI123" i="6"/>
  <c r="EI110" i="6"/>
  <c r="EI112" i="6"/>
  <c r="EI109" i="6"/>
  <c r="EI128" i="6"/>
  <c r="EI105" i="6"/>
  <c r="EI97" i="6"/>
  <c r="EI96" i="6"/>
  <c r="EI120" i="6"/>
  <c r="EI103" i="6"/>
  <c r="EI108" i="6"/>
  <c r="EI115" i="6"/>
  <c r="EI93" i="6"/>
  <c r="EI88" i="6"/>
  <c r="EI104" i="6"/>
  <c r="EI95" i="6"/>
  <c r="EI100" i="6"/>
  <c r="EI94" i="6"/>
  <c r="EI99" i="6"/>
  <c r="EI84" i="6"/>
  <c r="EI87" i="6"/>
  <c r="EI118" i="6"/>
  <c r="EI101" i="6"/>
  <c r="EI85" i="6"/>
  <c r="EI119" i="6"/>
  <c r="EI86" i="6"/>
  <c r="EI77" i="6"/>
  <c r="EI72" i="6"/>
  <c r="EI82" i="6"/>
  <c r="EI67" i="6"/>
  <c r="EI66" i="6"/>
  <c r="EI132" i="6"/>
  <c r="EI91" i="6"/>
  <c r="EI90" i="6"/>
  <c r="EI68" i="6"/>
  <c r="EI92" i="6"/>
  <c r="EI89" i="6"/>
  <c r="EI81" i="6"/>
  <c r="EI78" i="6"/>
  <c r="EI71" i="6"/>
  <c r="EI63" i="6"/>
  <c r="EI98" i="6"/>
  <c r="EI62" i="6"/>
  <c r="EI75" i="6"/>
  <c r="EI74" i="6"/>
  <c r="EI60" i="6"/>
  <c r="EI57" i="6"/>
  <c r="EI79" i="6"/>
  <c r="EI64" i="6"/>
  <c r="EI48" i="6"/>
  <c r="EI37" i="6"/>
  <c r="EI69" i="6"/>
  <c r="EI54" i="6"/>
  <c r="EI43" i="6"/>
  <c r="EI42" i="6"/>
  <c r="EI27" i="6"/>
  <c r="EI76" i="6"/>
  <c r="EI59" i="6"/>
  <c r="EI58" i="6"/>
  <c r="EI44" i="6"/>
  <c r="EI41" i="6"/>
  <c r="EI83" i="6"/>
  <c r="EI65" i="6"/>
  <c r="EI47" i="6"/>
  <c r="EI38" i="6"/>
  <c r="EI80" i="6"/>
  <c r="EI56" i="6"/>
  <c r="EI55" i="6"/>
  <c r="EI52" i="6"/>
  <c r="EI21" i="6"/>
  <c r="EI16" i="6"/>
  <c r="EI26" i="6"/>
  <c r="EI45" i="6"/>
  <c r="EI40" i="6"/>
  <c r="EI25" i="6"/>
  <c r="EI61" i="6"/>
  <c r="EI53" i="6"/>
  <c r="EI51" i="6"/>
  <c r="EI36" i="6"/>
  <c r="EI31" i="6"/>
  <c r="EI22" i="6"/>
  <c r="EI15" i="6"/>
  <c r="EI35" i="6"/>
  <c r="EI32" i="6"/>
  <c r="EI30" i="6"/>
  <c r="EI39" i="6"/>
  <c r="EI19" i="6"/>
  <c r="EI34" i="6"/>
  <c r="EI14" i="6"/>
  <c r="EI50" i="6"/>
  <c r="EI28" i="6"/>
  <c r="EI13" i="6"/>
  <c r="EI24" i="6"/>
  <c r="EI46" i="6"/>
  <c r="EI18" i="6"/>
  <c r="EI73" i="6"/>
  <c r="EI70" i="6"/>
  <c r="EI33" i="6"/>
  <c r="EI29" i="6"/>
  <c r="EQ139" i="6"/>
  <c r="EQ138" i="6"/>
  <c r="EQ143" i="6"/>
  <c r="EQ134" i="6"/>
  <c r="EQ137" i="6"/>
  <c r="EQ128" i="6"/>
  <c r="EQ142" i="6"/>
  <c r="EQ126" i="6"/>
  <c r="EQ141" i="6"/>
  <c r="EQ122" i="6"/>
  <c r="EQ140" i="6"/>
  <c r="EQ135" i="6"/>
  <c r="EQ107" i="6"/>
  <c r="EQ106" i="6"/>
  <c r="EQ131" i="6"/>
  <c r="EQ121" i="6"/>
  <c r="EQ118" i="6"/>
  <c r="EQ115" i="6"/>
  <c r="EQ112" i="6"/>
  <c r="EQ102" i="6"/>
  <c r="EQ127" i="6"/>
  <c r="EQ117" i="6"/>
  <c r="EQ124" i="6"/>
  <c r="EQ125" i="6"/>
  <c r="EQ114" i="6"/>
  <c r="EQ119" i="6"/>
  <c r="EQ108" i="6"/>
  <c r="EQ136" i="6"/>
  <c r="EQ133" i="6"/>
  <c r="EQ120" i="6"/>
  <c r="EQ113" i="6"/>
  <c r="EQ105" i="6"/>
  <c r="EQ130" i="6"/>
  <c r="EQ129" i="6"/>
  <c r="EQ98" i="6"/>
  <c r="EQ101" i="6"/>
  <c r="EQ96" i="6"/>
  <c r="EQ103" i="6"/>
  <c r="EQ104" i="6"/>
  <c r="EQ100" i="6"/>
  <c r="EQ99" i="6"/>
  <c r="EQ93" i="6"/>
  <c r="EQ88" i="6"/>
  <c r="EQ109" i="6"/>
  <c r="EQ123" i="6"/>
  <c r="EQ111" i="6"/>
  <c r="EQ97" i="6"/>
  <c r="EQ95" i="6"/>
  <c r="EQ94" i="6"/>
  <c r="EQ84" i="6"/>
  <c r="EQ110" i="6"/>
  <c r="EQ87" i="6"/>
  <c r="EQ116" i="6"/>
  <c r="EQ91" i="6"/>
  <c r="EQ90" i="6"/>
  <c r="EQ85" i="6"/>
  <c r="EQ80" i="6"/>
  <c r="EQ132" i="6"/>
  <c r="EQ86" i="6"/>
  <c r="EQ92" i="6"/>
  <c r="EQ89" i="6"/>
  <c r="EQ77" i="6"/>
  <c r="EQ72" i="6"/>
  <c r="EQ67" i="6"/>
  <c r="EQ66" i="6"/>
  <c r="EQ68" i="6"/>
  <c r="EQ83" i="6"/>
  <c r="EQ78" i="6"/>
  <c r="EQ71" i="6"/>
  <c r="EQ82" i="6"/>
  <c r="EQ69" i="6"/>
  <c r="EQ75" i="6"/>
  <c r="EQ74" i="6"/>
  <c r="EQ81" i="6"/>
  <c r="EQ76" i="6"/>
  <c r="EQ73" i="6"/>
  <c r="EQ65" i="6"/>
  <c r="EQ62" i="6"/>
  <c r="EQ60" i="6"/>
  <c r="EQ57" i="6"/>
  <c r="EQ55" i="6"/>
  <c r="EQ48" i="6"/>
  <c r="EQ37" i="6"/>
  <c r="EQ61" i="6"/>
  <c r="EQ43" i="6"/>
  <c r="EQ42" i="6"/>
  <c r="EQ27" i="6"/>
  <c r="EQ44" i="6"/>
  <c r="EQ41" i="6"/>
  <c r="EQ70" i="6"/>
  <c r="EQ54" i="6"/>
  <c r="EQ47" i="6"/>
  <c r="EQ38" i="6"/>
  <c r="EQ63" i="6"/>
  <c r="EQ79" i="6"/>
  <c r="EQ49" i="6"/>
  <c r="EQ34" i="6"/>
  <c r="EQ28" i="6"/>
  <c r="EQ21" i="6"/>
  <c r="EQ16" i="6"/>
  <c r="EQ59" i="6"/>
  <c r="EQ53" i="6"/>
  <c r="EQ46" i="6"/>
  <c r="EQ39" i="6"/>
  <c r="EQ26" i="6"/>
  <c r="EQ25" i="6"/>
  <c r="EQ50" i="6"/>
  <c r="EQ22" i="6"/>
  <c r="EQ15" i="6"/>
  <c r="EQ64" i="6"/>
  <c r="EQ31" i="6"/>
  <c r="EQ24" i="6"/>
  <c r="EQ58" i="6"/>
  <c r="EQ18" i="6"/>
  <c r="EQ40" i="6"/>
  <c r="EQ33" i="6"/>
  <c r="EQ29" i="6"/>
  <c r="EQ20" i="6"/>
  <c r="EQ23" i="6"/>
  <c r="EQ52" i="6"/>
  <c r="EQ30" i="6"/>
  <c r="EQ45" i="6"/>
  <c r="EQ35" i="6"/>
  <c r="EQ36" i="6"/>
  <c r="EQ32" i="6"/>
  <c r="EQ19" i="6"/>
  <c r="EQ13" i="6"/>
  <c r="EY147" i="6"/>
  <c r="EY139" i="6"/>
  <c r="EY138" i="6"/>
  <c r="EY151" i="6"/>
  <c r="EY150" i="6"/>
  <c r="EY142" i="6"/>
  <c r="EY134" i="6"/>
  <c r="EY149" i="6"/>
  <c r="EY137" i="6"/>
  <c r="EY126" i="6"/>
  <c r="EY135" i="6"/>
  <c r="EY131" i="6"/>
  <c r="EY129" i="6"/>
  <c r="EY122" i="6"/>
  <c r="EY132" i="6"/>
  <c r="EY144" i="6"/>
  <c r="EY130" i="6"/>
  <c r="EY119" i="6"/>
  <c r="EY117" i="6"/>
  <c r="EY107" i="6"/>
  <c r="EY106" i="6"/>
  <c r="EY114" i="6"/>
  <c r="EY113" i="6"/>
  <c r="EY102" i="6"/>
  <c r="EY145" i="6"/>
  <c r="EY125" i="6"/>
  <c r="EY121" i="6"/>
  <c r="EY116" i="6"/>
  <c r="EY140" i="6"/>
  <c r="EY136" i="6"/>
  <c r="EY128" i="6"/>
  <c r="EY110" i="6"/>
  <c r="EY109" i="6"/>
  <c r="EY133" i="6"/>
  <c r="EY112" i="6"/>
  <c r="EY146" i="6"/>
  <c r="EY127" i="6"/>
  <c r="EY104" i="6"/>
  <c r="EY143" i="6"/>
  <c r="EY124" i="6"/>
  <c r="EY115" i="6"/>
  <c r="EY111" i="6"/>
  <c r="EY105" i="6"/>
  <c r="EY99" i="6"/>
  <c r="EY118" i="6"/>
  <c r="EY141" i="6"/>
  <c r="EY120" i="6"/>
  <c r="EY98" i="6"/>
  <c r="EY96" i="6"/>
  <c r="EY123" i="6"/>
  <c r="EY97" i="6"/>
  <c r="EY93" i="6"/>
  <c r="EY88" i="6"/>
  <c r="EY103" i="6"/>
  <c r="EY84" i="6"/>
  <c r="EY100" i="6"/>
  <c r="EY87" i="6"/>
  <c r="EY85" i="6"/>
  <c r="EY80" i="6"/>
  <c r="EY108" i="6"/>
  <c r="EY94" i="6"/>
  <c r="EY86" i="6"/>
  <c r="EY77" i="6"/>
  <c r="EY72" i="6"/>
  <c r="EY81" i="6"/>
  <c r="EY67" i="6"/>
  <c r="EY66" i="6"/>
  <c r="EY68" i="6"/>
  <c r="EY148" i="6"/>
  <c r="EY78" i="6"/>
  <c r="EY71" i="6"/>
  <c r="EY64" i="6"/>
  <c r="EY91" i="6"/>
  <c r="EY62" i="6"/>
  <c r="EY95" i="6"/>
  <c r="EY75" i="6"/>
  <c r="EY74" i="6"/>
  <c r="EY65" i="6"/>
  <c r="EY60" i="6"/>
  <c r="EY57" i="6"/>
  <c r="EY89" i="6"/>
  <c r="EY83" i="6"/>
  <c r="EY70" i="6"/>
  <c r="EY56" i="6"/>
  <c r="EY48" i="6"/>
  <c r="EY37" i="6"/>
  <c r="EY53" i="6"/>
  <c r="EY43" i="6"/>
  <c r="EY42" i="6"/>
  <c r="EY27" i="6"/>
  <c r="EY90" i="6"/>
  <c r="EY73" i="6"/>
  <c r="EY55" i="6"/>
  <c r="EY44" i="6"/>
  <c r="EY41" i="6"/>
  <c r="EY63" i="6"/>
  <c r="EY47" i="6"/>
  <c r="EY38" i="6"/>
  <c r="EY69" i="6"/>
  <c r="EY82" i="6"/>
  <c r="EY52" i="6"/>
  <c r="EY35" i="6"/>
  <c r="EY21" i="6"/>
  <c r="EY16" i="6"/>
  <c r="EY28" i="6"/>
  <c r="EY26" i="6"/>
  <c r="EY45" i="6"/>
  <c r="EY40" i="6"/>
  <c r="EY34" i="6"/>
  <c r="EY25" i="6"/>
  <c r="EY58" i="6"/>
  <c r="EY54" i="6"/>
  <c r="EY51" i="6"/>
  <c r="EY22" i="6"/>
  <c r="EY15" i="6"/>
  <c r="EY92" i="6"/>
  <c r="EY49" i="6"/>
  <c r="EY46" i="6"/>
  <c r="EY19" i="6"/>
  <c r="EY101" i="6"/>
  <c r="EY32" i="6"/>
  <c r="EY30" i="6"/>
  <c r="EY17" i="6"/>
  <c r="EY36" i="6"/>
  <c r="EY76" i="6"/>
  <c r="EY79" i="6"/>
  <c r="EY20" i="6"/>
  <c r="EY14" i="6"/>
  <c r="EY39" i="6"/>
  <c r="EY31" i="6"/>
  <c r="EY18" i="6"/>
  <c r="FG158" i="6"/>
  <c r="FG154" i="6"/>
  <c r="FG157" i="6"/>
  <c r="FG149" i="6"/>
  <c r="FG146" i="6"/>
  <c r="FG139" i="6"/>
  <c r="FG138" i="6"/>
  <c r="FG147" i="6"/>
  <c r="FG134" i="6"/>
  <c r="FG151" i="6"/>
  <c r="FG150" i="6"/>
  <c r="FG140" i="6"/>
  <c r="FG135" i="6"/>
  <c r="FG131" i="6"/>
  <c r="FG143" i="6"/>
  <c r="FG128" i="6"/>
  <c r="FG126" i="6"/>
  <c r="FG155" i="6"/>
  <c r="FG127" i="6"/>
  <c r="FG123" i="6"/>
  <c r="FG122" i="6"/>
  <c r="FG159" i="6"/>
  <c r="FG153" i="6"/>
  <c r="FG148" i="6"/>
  <c r="FG142" i="6"/>
  <c r="FG152" i="6"/>
  <c r="FG125" i="6"/>
  <c r="FG124" i="6"/>
  <c r="FG110" i="6"/>
  <c r="FG107" i="6"/>
  <c r="FG106" i="6"/>
  <c r="FG102" i="6"/>
  <c r="FG133" i="6"/>
  <c r="FG132" i="6"/>
  <c r="FG111" i="6"/>
  <c r="FG156" i="6"/>
  <c r="FG121" i="6"/>
  <c r="FG136" i="6"/>
  <c r="FG130" i="6"/>
  <c r="FG119" i="6"/>
  <c r="FG113" i="6"/>
  <c r="FG101" i="6"/>
  <c r="FG118" i="6"/>
  <c r="FG103" i="6"/>
  <c r="FG144" i="6"/>
  <c r="FG109" i="6"/>
  <c r="FG104" i="6"/>
  <c r="FG120" i="6"/>
  <c r="FG117" i="6"/>
  <c r="FG141" i="6"/>
  <c r="FG100" i="6"/>
  <c r="FG137" i="6"/>
  <c r="FG116" i="6"/>
  <c r="FG99" i="6"/>
  <c r="FG145" i="6"/>
  <c r="FG105" i="6"/>
  <c r="FG114" i="6"/>
  <c r="FG93" i="6"/>
  <c r="FG88" i="6"/>
  <c r="FG98" i="6"/>
  <c r="FG96" i="6"/>
  <c r="FG84" i="6"/>
  <c r="FG95" i="6"/>
  <c r="FG87" i="6"/>
  <c r="FG94" i="6"/>
  <c r="FG91" i="6"/>
  <c r="FG90" i="6"/>
  <c r="FG85" i="6"/>
  <c r="FG80" i="6"/>
  <c r="FG112" i="6"/>
  <c r="FG97" i="6"/>
  <c r="FG86" i="6"/>
  <c r="FG77" i="6"/>
  <c r="FG72" i="6"/>
  <c r="FG67" i="6"/>
  <c r="FG66" i="6"/>
  <c r="FG115" i="6"/>
  <c r="FG82" i="6"/>
  <c r="FG68" i="6"/>
  <c r="FG83" i="6"/>
  <c r="FG78" i="6"/>
  <c r="FG71" i="6"/>
  <c r="FG89" i="6"/>
  <c r="FG69" i="6"/>
  <c r="FG65" i="6"/>
  <c r="FG108" i="6"/>
  <c r="FG75" i="6"/>
  <c r="FG74" i="6"/>
  <c r="FG76" i="6"/>
  <c r="FG73" i="6"/>
  <c r="FG63" i="6"/>
  <c r="FG62" i="6"/>
  <c r="FG60" i="6"/>
  <c r="FG57" i="6"/>
  <c r="FG59" i="6"/>
  <c r="FG58" i="6"/>
  <c r="FG48" i="6"/>
  <c r="FG37" i="6"/>
  <c r="FG129" i="6"/>
  <c r="FG64" i="6"/>
  <c r="FG43" i="6"/>
  <c r="FG42" i="6"/>
  <c r="FG27" i="6"/>
  <c r="FG56" i="6"/>
  <c r="FG44" i="6"/>
  <c r="FG41" i="6"/>
  <c r="FG79" i="6"/>
  <c r="FG53" i="6"/>
  <c r="FG47" i="6"/>
  <c r="FG38" i="6"/>
  <c r="FG92" i="6"/>
  <c r="FG81" i="6"/>
  <c r="FG49" i="6"/>
  <c r="FG33" i="6"/>
  <c r="FG29" i="6"/>
  <c r="FG21" i="6"/>
  <c r="FG16" i="6"/>
  <c r="FG54" i="6"/>
  <c r="FG46" i="6"/>
  <c r="FG39" i="6"/>
  <c r="FG36" i="6"/>
  <c r="FG26" i="6"/>
  <c r="FG35" i="6"/>
  <c r="FG28" i="6"/>
  <c r="FG25" i="6"/>
  <c r="FG50" i="6"/>
  <c r="FG22" i="6"/>
  <c r="FG15" i="6"/>
  <c r="FG52" i="6"/>
  <c r="FG34" i="6"/>
  <c r="FG24" i="6"/>
  <c r="FG14" i="6"/>
  <c r="FG18" i="6"/>
  <c r="FG13" i="6"/>
  <c r="FG55" i="6"/>
  <c r="FG45" i="6"/>
  <c r="FG31" i="6"/>
  <c r="FG20" i="6"/>
  <c r="FG51" i="6"/>
  <c r="FG23" i="6"/>
  <c r="FG70" i="6"/>
  <c r="FG19" i="6"/>
  <c r="FG61" i="6"/>
  <c r="FG40" i="6"/>
  <c r="FG17" i="6"/>
  <c r="FO167" i="6"/>
  <c r="FO158" i="6"/>
  <c r="FO165" i="6"/>
  <c r="FO160" i="6"/>
  <c r="FO163" i="6"/>
  <c r="FO162" i="6"/>
  <c r="FO159" i="6"/>
  <c r="FO152" i="6"/>
  <c r="FO151" i="6"/>
  <c r="FO164" i="6"/>
  <c r="FO153" i="6"/>
  <c r="FO155" i="6"/>
  <c r="FO144" i="6"/>
  <c r="FO139" i="6"/>
  <c r="FO138" i="6"/>
  <c r="FO156" i="6"/>
  <c r="FO149" i="6"/>
  <c r="FO146" i="6"/>
  <c r="FO134" i="6"/>
  <c r="FO127" i="6"/>
  <c r="FO161" i="6"/>
  <c r="FO129" i="6"/>
  <c r="FO145" i="6"/>
  <c r="FO142" i="6"/>
  <c r="FO140" i="6"/>
  <c r="FO135" i="6"/>
  <c r="FO131" i="6"/>
  <c r="FO126" i="6"/>
  <c r="FO132" i="6"/>
  <c r="FO130" i="6"/>
  <c r="FO136" i="6"/>
  <c r="FO157" i="6"/>
  <c r="FO150" i="6"/>
  <c r="FO107" i="6"/>
  <c r="FO106" i="6"/>
  <c r="FO133" i="6"/>
  <c r="FO119" i="6"/>
  <c r="FO117" i="6"/>
  <c r="FO102" i="6"/>
  <c r="FO166" i="6"/>
  <c r="FO154" i="6"/>
  <c r="FO143" i="6"/>
  <c r="FO141" i="6"/>
  <c r="FO125" i="6"/>
  <c r="FO147" i="6"/>
  <c r="FO120" i="6"/>
  <c r="FO118" i="6"/>
  <c r="FO128" i="6"/>
  <c r="FO115" i="6"/>
  <c r="FO114" i="6"/>
  <c r="FO111" i="6"/>
  <c r="FO108" i="6"/>
  <c r="FO122" i="6"/>
  <c r="FO116" i="6"/>
  <c r="FO137" i="6"/>
  <c r="FO124" i="6"/>
  <c r="FO121" i="6"/>
  <c r="FO101" i="6"/>
  <c r="FO97" i="6"/>
  <c r="FO105" i="6"/>
  <c r="FO148" i="6"/>
  <c r="FO123" i="6"/>
  <c r="FO113" i="6"/>
  <c r="FO93" i="6"/>
  <c r="FO88" i="6"/>
  <c r="FO110" i="6"/>
  <c r="FO104" i="6"/>
  <c r="FO84" i="6"/>
  <c r="FO99" i="6"/>
  <c r="FO87" i="6"/>
  <c r="FO85" i="6"/>
  <c r="FO80" i="6"/>
  <c r="FO86" i="6"/>
  <c r="FO96" i="6"/>
  <c r="FO77" i="6"/>
  <c r="FO72" i="6"/>
  <c r="FO112" i="6"/>
  <c r="FO67" i="6"/>
  <c r="FO66" i="6"/>
  <c r="FO109" i="6"/>
  <c r="FO103" i="6"/>
  <c r="FO95" i="6"/>
  <c r="FO91" i="6"/>
  <c r="FO90" i="6"/>
  <c r="FO68" i="6"/>
  <c r="FO65" i="6"/>
  <c r="FO98" i="6"/>
  <c r="FO92" i="6"/>
  <c r="FO89" i="6"/>
  <c r="FO78" i="6"/>
  <c r="FO71" i="6"/>
  <c r="FO82" i="6"/>
  <c r="FO62" i="6"/>
  <c r="FO100" i="6"/>
  <c r="FO75" i="6"/>
  <c r="FO74" i="6"/>
  <c r="FO63" i="6"/>
  <c r="FO60" i="6"/>
  <c r="FO57" i="6"/>
  <c r="FO79" i="6"/>
  <c r="FO48" i="6"/>
  <c r="FO37" i="6"/>
  <c r="FO69" i="6"/>
  <c r="FO54" i="6"/>
  <c r="FO43" i="6"/>
  <c r="FO42" i="6"/>
  <c r="FO27" i="6"/>
  <c r="FO76" i="6"/>
  <c r="FO59" i="6"/>
  <c r="FO58" i="6"/>
  <c r="FO44" i="6"/>
  <c r="FO41" i="6"/>
  <c r="FO94" i="6"/>
  <c r="FO61" i="6"/>
  <c r="FO47" i="6"/>
  <c r="FO38" i="6"/>
  <c r="FO52" i="6"/>
  <c r="FO32" i="6"/>
  <c r="FO30" i="6"/>
  <c r="FO21" i="6"/>
  <c r="FO16" i="6"/>
  <c r="FO33" i="6"/>
  <c r="FO29" i="6"/>
  <c r="FO26" i="6"/>
  <c r="FO83" i="6"/>
  <c r="FO64" i="6"/>
  <c r="FO45" i="6"/>
  <c r="FO40" i="6"/>
  <c r="FO25" i="6"/>
  <c r="FO73" i="6"/>
  <c r="FO70" i="6"/>
  <c r="FO51" i="6"/>
  <c r="FO36" i="6"/>
  <c r="FO28" i="6"/>
  <c r="FO22" i="6"/>
  <c r="FO15" i="6"/>
  <c r="FO55" i="6"/>
  <c r="FO17" i="6"/>
  <c r="FO39" i="6"/>
  <c r="FO19" i="6"/>
  <c r="FO14" i="6"/>
  <c r="FO56" i="6"/>
  <c r="FO53" i="6"/>
  <c r="FO50" i="6"/>
  <c r="FO13" i="6"/>
  <c r="FO49" i="6"/>
  <c r="FO24" i="6"/>
  <c r="FO18" i="6"/>
  <c r="FO34" i="6"/>
  <c r="FO46" i="6"/>
  <c r="FW174" i="6"/>
  <c r="FW167" i="6"/>
  <c r="FW158" i="6"/>
  <c r="FW165" i="6"/>
  <c r="FW160" i="6"/>
  <c r="FW163" i="6"/>
  <c r="FW162" i="6"/>
  <c r="FW175" i="6"/>
  <c r="FW173" i="6"/>
  <c r="FW172" i="6"/>
  <c r="FW154" i="6"/>
  <c r="FW168" i="6"/>
  <c r="FW166" i="6"/>
  <c r="FW161" i="6"/>
  <c r="FW151" i="6"/>
  <c r="FW139" i="6"/>
  <c r="FW138" i="6"/>
  <c r="FW144" i="6"/>
  <c r="FW134" i="6"/>
  <c r="FW127" i="6"/>
  <c r="FW169" i="6"/>
  <c r="FW155" i="6"/>
  <c r="FW150" i="6"/>
  <c r="FW147" i="6"/>
  <c r="FW143" i="6"/>
  <c r="FW137" i="6"/>
  <c r="FW148" i="6"/>
  <c r="FW141" i="6"/>
  <c r="FW126" i="6"/>
  <c r="FW171" i="6"/>
  <c r="FW140" i="6"/>
  <c r="FW129" i="6"/>
  <c r="FW142" i="6"/>
  <c r="FW149" i="6"/>
  <c r="FW120" i="6"/>
  <c r="FW116" i="6"/>
  <c r="FW107" i="6"/>
  <c r="FW106" i="6"/>
  <c r="FW170" i="6"/>
  <c r="FW135" i="6"/>
  <c r="FW110" i="6"/>
  <c r="FW102" i="6"/>
  <c r="FW159" i="6"/>
  <c r="FW145" i="6"/>
  <c r="FW156" i="6"/>
  <c r="FW152" i="6"/>
  <c r="FW130" i="6"/>
  <c r="FW128" i="6"/>
  <c r="FW119" i="6"/>
  <c r="FW136" i="6"/>
  <c r="FW123" i="6"/>
  <c r="FW117" i="6"/>
  <c r="FW124" i="6"/>
  <c r="FW157" i="6"/>
  <c r="FW131" i="6"/>
  <c r="FW113" i="6"/>
  <c r="FW122" i="6"/>
  <c r="FW109" i="6"/>
  <c r="FW164" i="6"/>
  <c r="FW153" i="6"/>
  <c r="FW121" i="6"/>
  <c r="FW118" i="6"/>
  <c r="FW105" i="6"/>
  <c r="FW133" i="6"/>
  <c r="FW112" i="6"/>
  <c r="FW98" i="6"/>
  <c r="FW132" i="6"/>
  <c r="FW115" i="6"/>
  <c r="FW146" i="6"/>
  <c r="FW94" i="6"/>
  <c r="FW108" i="6"/>
  <c r="FW104" i="6"/>
  <c r="FW100" i="6"/>
  <c r="FW93" i="6"/>
  <c r="FW88" i="6"/>
  <c r="FW99" i="6"/>
  <c r="FW96" i="6"/>
  <c r="FW97" i="6"/>
  <c r="FW84" i="6"/>
  <c r="FW101" i="6"/>
  <c r="FW114" i="6"/>
  <c r="FW111" i="6"/>
  <c r="FW91" i="6"/>
  <c r="FW90" i="6"/>
  <c r="FW85" i="6"/>
  <c r="FW80" i="6"/>
  <c r="FW86" i="6"/>
  <c r="FW125" i="6"/>
  <c r="FW95" i="6"/>
  <c r="FW92" i="6"/>
  <c r="FW89" i="6"/>
  <c r="FW82" i="6"/>
  <c r="FW77" i="6"/>
  <c r="FW72" i="6"/>
  <c r="FW103" i="6"/>
  <c r="FW87" i="6"/>
  <c r="FW67" i="6"/>
  <c r="FW66" i="6"/>
  <c r="FW81" i="6"/>
  <c r="FW68" i="6"/>
  <c r="FW65" i="6"/>
  <c r="FW83" i="6"/>
  <c r="FW78" i="6"/>
  <c r="FW71" i="6"/>
  <c r="FW69" i="6"/>
  <c r="FW63" i="6"/>
  <c r="FW75" i="6"/>
  <c r="FW74" i="6"/>
  <c r="FW76" i="6"/>
  <c r="FW73" i="6"/>
  <c r="FW64" i="6"/>
  <c r="FW62" i="6"/>
  <c r="FW60" i="6"/>
  <c r="FW57" i="6"/>
  <c r="FW55" i="6"/>
  <c r="FW48" i="6"/>
  <c r="FW37" i="6"/>
  <c r="FW43" i="6"/>
  <c r="FW42" i="6"/>
  <c r="FW27" i="6"/>
  <c r="FW44" i="6"/>
  <c r="FW41" i="6"/>
  <c r="FW70" i="6"/>
  <c r="FW54" i="6"/>
  <c r="FW47" i="6"/>
  <c r="FW38" i="6"/>
  <c r="FW59" i="6"/>
  <c r="FW49" i="6"/>
  <c r="FW34" i="6"/>
  <c r="FW31" i="6"/>
  <c r="FW21" i="6"/>
  <c r="FW16" i="6"/>
  <c r="FW46" i="6"/>
  <c r="FW39" i="6"/>
  <c r="FW32" i="6"/>
  <c r="FW30" i="6"/>
  <c r="FW26" i="6"/>
  <c r="FW29" i="6"/>
  <c r="FW25" i="6"/>
  <c r="FW61" i="6"/>
  <c r="FW50" i="6"/>
  <c r="FW33" i="6"/>
  <c r="FW22" i="6"/>
  <c r="FW15" i="6"/>
  <c r="FW28" i="6"/>
  <c r="FW24" i="6"/>
  <c r="FW56" i="6"/>
  <c r="FW53" i="6"/>
  <c r="FW36" i="6"/>
  <c r="FW18" i="6"/>
  <c r="FW40" i="6"/>
  <c r="FW35" i="6"/>
  <c r="FW20" i="6"/>
  <c r="FW23" i="6"/>
  <c r="FW17" i="6"/>
  <c r="FW58" i="6"/>
  <c r="FW14" i="6"/>
  <c r="FW79" i="6"/>
  <c r="FW13" i="6"/>
  <c r="FW19" i="6"/>
  <c r="GE183" i="6"/>
  <c r="GE174" i="6"/>
  <c r="GE167" i="6"/>
  <c r="GE158" i="6"/>
  <c r="GE181" i="6"/>
  <c r="GE176" i="6"/>
  <c r="GE165" i="6"/>
  <c r="GE160" i="6"/>
  <c r="GE179" i="6"/>
  <c r="GE178" i="6"/>
  <c r="GE163" i="6"/>
  <c r="GE162" i="6"/>
  <c r="GE182" i="6"/>
  <c r="GE164" i="6"/>
  <c r="GE153" i="6"/>
  <c r="GE157" i="6"/>
  <c r="GE171" i="6"/>
  <c r="GE170" i="6"/>
  <c r="GE169" i="6"/>
  <c r="GE152" i="6"/>
  <c r="GE151" i="6"/>
  <c r="GE147" i="6"/>
  <c r="GE139" i="6"/>
  <c r="GE138" i="6"/>
  <c r="GE159" i="6"/>
  <c r="GE156" i="6"/>
  <c r="GE134" i="6"/>
  <c r="GE127" i="6"/>
  <c r="GE177" i="6"/>
  <c r="GE149" i="6"/>
  <c r="GE144" i="6"/>
  <c r="GE142" i="6"/>
  <c r="GE130" i="6"/>
  <c r="GE161" i="6"/>
  <c r="GE146" i="6"/>
  <c r="GE137" i="6"/>
  <c r="GE129" i="6"/>
  <c r="GE126" i="6"/>
  <c r="GE175" i="6"/>
  <c r="GE150" i="6"/>
  <c r="GE136" i="6"/>
  <c r="GE133" i="6"/>
  <c r="GE168" i="6"/>
  <c r="GE166" i="6"/>
  <c r="GE155" i="6"/>
  <c r="GE145" i="6"/>
  <c r="GE140" i="6"/>
  <c r="GE135" i="6"/>
  <c r="GE128" i="6"/>
  <c r="GE125" i="6"/>
  <c r="GE111" i="6"/>
  <c r="GE107" i="6"/>
  <c r="GE106" i="6"/>
  <c r="GE172" i="6"/>
  <c r="GE131" i="6"/>
  <c r="GE123" i="6"/>
  <c r="GE102" i="6"/>
  <c r="GE180" i="6"/>
  <c r="GE148" i="6"/>
  <c r="GE118" i="6"/>
  <c r="GE173" i="6"/>
  <c r="GE132" i="6"/>
  <c r="GE115" i="6"/>
  <c r="GE112" i="6"/>
  <c r="GE109" i="6"/>
  <c r="GE119" i="6"/>
  <c r="GE124" i="6"/>
  <c r="GE117" i="6"/>
  <c r="GE141" i="6"/>
  <c r="GE104" i="6"/>
  <c r="GE120" i="6"/>
  <c r="GE116" i="6"/>
  <c r="GE114" i="6"/>
  <c r="GE113" i="6"/>
  <c r="GE110" i="6"/>
  <c r="GE103" i="6"/>
  <c r="GE99" i="6"/>
  <c r="GE143" i="6"/>
  <c r="GE105" i="6"/>
  <c r="GE122" i="6"/>
  <c r="GE98" i="6"/>
  <c r="GE154" i="6"/>
  <c r="GE108" i="6"/>
  <c r="GE95" i="6"/>
  <c r="GE97" i="6"/>
  <c r="GE94" i="6"/>
  <c r="GE88" i="6"/>
  <c r="GE121" i="6"/>
  <c r="GE93" i="6"/>
  <c r="GE101" i="6"/>
  <c r="GE87" i="6"/>
  <c r="GE84" i="6"/>
  <c r="GE100" i="6"/>
  <c r="GE85" i="6"/>
  <c r="GE80" i="6"/>
  <c r="GE86" i="6"/>
  <c r="GE77" i="6"/>
  <c r="GE72" i="6"/>
  <c r="GE67" i="6"/>
  <c r="GE66" i="6"/>
  <c r="GE68" i="6"/>
  <c r="GE65" i="6"/>
  <c r="GE82" i="6"/>
  <c r="GE78" i="6"/>
  <c r="GE71" i="6"/>
  <c r="GE90" i="6"/>
  <c r="GE62" i="6"/>
  <c r="GE81" i="6"/>
  <c r="GE75" i="6"/>
  <c r="GE74" i="6"/>
  <c r="GE64" i="6"/>
  <c r="GE60" i="6"/>
  <c r="GE57" i="6"/>
  <c r="GE96" i="6"/>
  <c r="GE70" i="6"/>
  <c r="GE63" i="6"/>
  <c r="GE56" i="6"/>
  <c r="GE48" i="6"/>
  <c r="GE37" i="6"/>
  <c r="GE53" i="6"/>
  <c r="GE43" i="6"/>
  <c r="GE42" i="6"/>
  <c r="GE27" i="6"/>
  <c r="GE91" i="6"/>
  <c r="GE73" i="6"/>
  <c r="GE55" i="6"/>
  <c r="GE44" i="6"/>
  <c r="GE41" i="6"/>
  <c r="GE61" i="6"/>
  <c r="GE47" i="6"/>
  <c r="GE38" i="6"/>
  <c r="GE69" i="6"/>
  <c r="GE83" i="6"/>
  <c r="GE52" i="6"/>
  <c r="GE35" i="6"/>
  <c r="GE21" i="6"/>
  <c r="GE16" i="6"/>
  <c r="GE31" i="6"/>
  <c r="GE26" i="6"/>
  <c r="GE92" i="6"/>
  <c r="GE89" i="6"/>
  <c r="GE76" i="6"/>
  <c r="GE58" i="6"/>
  <c r="GE45" i="6"/>
  <c r="GE40" i="6"/>
  <c r="GE34" i="6"/>
  <c r="GE32" i="6"/>
  <c r="GE30" i="6"/>
  <c r="GE25" i="6"/>
  <c r="GE79" i="6"/>
  <c r="GE51" i="6"/>
  <c r="GE29" i="6"/>
  <c r="GE22" i="6"/>
  <c r="GE15" i="6"/>
  <c r="GE49" i="6"/>
  <c r="GE46" i="6"/>
  <c r="GE33" i="6"/>
  <c r="GE19" i="6"/>
  <c r="GE59" i="6"/>
  <c r="GE39" i="6"/>
  <c r="GE20" i="6"/>
  <c r="GE28" i="6"/>
  <c r="GE18" i="6"/>
  <c r="S12" i="6"/>
  <c r="DS12" i="6"/>
  <c r="EQ12" i="6"/>
  <c r="AU16" i="6"/>
  <c r="CV16" i="6"/>
  <c r="ET16" i="6"/>
  <c r="CE17" i="6"/>
  <c r="BO18" i="6"/>
  <c r="FH21" i="6"/>
  <c r="BH23" i="6"/>
  <c r="CK24" i="6"/>
  <c r="EW24" i="6"/>
  <c r="BC25" i="6"/>
  <c r="DO25" i="6"/>
  <c r="BO29" i="6"/>
  <c r="CE31" i="6"/>
  <c r="BW32" i="6"/>
  <c r="ER32" i="6"/>
  <c r="BO33" i="6"/>
  <c r="BO34" i="6"/>
  <c r="CE35" i="6"/>
  <c r="CT40" i="6"/>
  <c r="CG48" i="6"/>
  <c r="BW49" i="6"/>
  <c r="FW52" i="6"/>
  <c r="GE54" i="6"/>
  <c r="CQ56" i="6"/>
  <c r="BQ64" i="6"/>
  <c r="FB88" i="6"/>
  <c r="T13" i="6"/>
  <c r="T16" i="6"/>
  <c r="T15" i="6"/>
  <c r="T14" i="6"/>
  <c r="EU17" i="6"/>
  <c r="W17" i="6"/>
  <c r="FS17" i="6"/>
  <c r="AU17" i="6"/>
  <c r="BS17" i="6"/>
  <c r="T12" i="6"/>
  <c r="DG17" i="6"/>
  <c r="AB22" i="6"/>
  <c r="AB24" i="6"/>
  <c r="AB19" i="6"/>
  <c r="AB13" i="6"/>
  <c r="AB17" i="6"/>
  <c r="AB21" i="6"/>
  <c r="FM25" i="6"/>
  <c r="EG25" i="6"/>
  <c r="DA25" i="6"/>
  <c r="BU25" i="6"/>
  <c r="AO25" i="6"/>
  <c r="AB15" i="6"/>
  <c r="FL25" i="6"/>
  <c r="EF25" i="6"/>
  <c r="CZ25" i="6"/>
  <c r="BT25" i="6"/>
  <c r="AN25" i="6"/>
  <c r="AB20" i="6"/>
  <c r="AB14" i="6"/>
  <c r="FK25" i="6"/>
  <c r="EE25" i="6"/>
  <c r="CY25" i="6"/>
  <c r="BS25" i="6"/>
  <c r="AM25" i="6"/>
  <c r="GB25" i="6"/>
  <c r="EV25" i="6"/>
  <c r="DP25" i="6"/>
  <c r="CJ25" i="6"/>
  <c r="BD25" i="6"/>
  <c r="AJ28" i="6"/>
  <c r="AJ27" i="6"/>
  <c r="AJ26" i="6"/>
  <c r="AJ25" i="6"/>
  <c r="AJ22" i="6"/>
  <c r="AJ24" i="6"/>
  <c r="AJ13" i="6"/>
  <c r="AJ31" i="6"/>
  <c r="AJ20" i="6"/>
  <c r="AJ23" i="6"/>
  <c r="AJ18" i="6"/>
  <c r="AJ29" i="6"/>
  <c r="FB33" i="6"/>
  <c r="AW33" i="6"/>
  <c r="AJ19" i="6"/>
  <c r="DQ33" i="6"/>
  <c r="AU33" i="6"/>
  <c r="DO33" i="6"/>
  <c r="AT33" i="6"/>
  <c r="AJ30" i="6"/>
  <c r="AJ12" i="6"/>
  <c r="FS33" i="6"/>
  <c r="CX33" i="6"/>
  <c r="AR28" i="6"/>
  <c r="AR40" i="6"/>
  <c r="AR33" i="6"/>
  <c r="AR29" i="6"/>
  <c r="AR27" i="6"/>
  <c r="AR26" i="6"/>
  <c r="AR25" i="6"/>
  <c r="AR38" i="6"/>
  <c r="AR37" i="6"/>
  <c r="AR36" i="6"/>
  <c r="AR22" i="6"/>
  <c r="AR35" i="6"/>
  <c r="AR24" i="6"/>
  <c r="AR19" i="6"/>
  <c r="AR15" i="6"/>
  <c r="AR13" i="6"/>
  <c r="AR14" i="6"/>
  <c r="AR16" i="6"/>
  <c r="AR32" i="6"/>
  <c r="AR30" i="6"/>
  <c r="AR21" i="6"/>
  <c r="EU41" i="6"/>
  <c r="CI41" i="6"/>
  <c r="ET41" i="6"/>
  <c r="CH41" i="6"/>
  <c r="AR34" i="6"/>
  <c r="EO41" i="6"/>
  <c r="CC41" i="6"/>
  <c r="AR23" i="6"/>
  <c r="FZ41" i="6"/>
  <c r="DN41" i="6"/>
  <c r="BB41" i="6"/>
  <c r="AR20" i="6"/>
  <c r="AR18" i="6"/>
  <c r="AZ43" i="6"/>
  <c r="AZ42" i="6"/>
  <c r="AZ44" i="6"/>
  <c r="AZ41" i="6"/>
  <c r="AZ28" i="6"/>
  <c r="AZ47" i="6"/>
  <c r="AZ45" i="6"/>
  <c r="AZ40" i="6"/>
  <c r="AZ46" i="6"/>
  <c r="AZ32" i="6"/>
  <c r="AZ30" i="6"/>
  <c r="AZ27" i="6"/>
  <c r="AZ26" i="6"/>
  <c r="AZ39" i="6"/>
  <c r="AZ33" i="6"/>
  <c r="AZ29" i="6"/>
  <c r="AZ25" i="6"/>
  <c r="AZ22" i="6"/>
  <c r="AZ24" i="6"/>
  <c r="AZ37" i="6"/>
  <c r="AZ36" i="6"/>
  <c r="AZ18" i="6"/>
  <c r="AZ13" i="6"/>
  <c r="AZ38" i="6"/>
  <c r="AZ35" i="6"/>
  <c r="AZ20" i="6"/>
  <c r="AZ23" i="6"/>
  <c r="AZ17" i="6"/>
  <c r="AZ15" i="6"/>
  <c r="AZ34" i="6"/>
  <c r="AZ31" i="6"/>
  <c r="AZ14" i="6"/>
  <c r="AZ48" i="6"/>
  <c r="AZ12" i="6"/>
  <c r="AZ16" i="6"/>
  <c r="BH54" i="6"/>
  <c r="BH43" i="6"/>
  <c r="HW11" i="6" s="1"/>
  <c r="BH42" i="6"/>
  <c r="BH55" i="6"/>
  <c r="BH44" i="6"/>
  <c r="HV11" i="6" s="1"/>
  <c r="BH41" i="6"/>
  <c r="BH28" i="6"/>
  <c r="BH47" i="6"/>
  <c r="BH45" i="6"/>
  <c r="BH40" i="6"/>
  <c r="BH38" i="6"/>
  <c r="BH31" i="6"/>
  <c r="BH27" i="6"/>
  <c r="BH26" i="6"/>
  <c r="BH48" i="6"/>
  <c r="BH34" i="6"/>
  <c r="BH32" i="6"/>
  <c r="BH30" i="6"/>
  <c r="BH25" i="6"/>
  <c r="BH51" i="6"/>
  <c r="BH33" i="6"/>
  <c r="BH29" i="6"/>
  <c r="BH22" i="6"/>
  <c r="BH49" i="6"/>
  <c r="BH24" i="6"/>
  <c r="BH46" i="6"/>
  <c r="BH39" i="6"/>
  <c r="BH19" i="6"/>
  <c r="BH16" i="6"/>
  <c r="BH13" i="6"/>
  <c r="BH53" i="6"/>
  <c r="BH52" i="6"/>
  <c r="BH21" i="6"/>
  <c r="BH18" i="6"/>
  <c r="CC57" i="6"/>
  <c r="GH57" i="6"/>
  <c r="CA57" i="6"/>
  <c r="BH20" i="6"/>
  <c r="BU57" i="6"/>
  <c r="BH37" i="6"/>
  <c r="ED57" i="6"/>
  <c r="BH56" i="6"/>
  <c r="BH17" i="6"/>
  <c r="BH14" i="6"/>
  <c r="BP64" i="6"/>
  <c r="BP62" i="6"/>
  <c r="BP63" i="6"/>
  <c r="BP54" i="6"/>
  <c r="BP60" i="6"/>
  <c r="BP57" i="6"/>
  <c r="BP43" i="6"/>
  <c r="BP42" i="6"/>
  <c r="BP56" i="6"/>
  <c r="BP44" i="6"/>
  <c r="BP41" i="6"/>
  <c r="BP28" i="6"/>
  <c r="BP61" i="6"/>
  <c r="BP47" i="6"/>
  <c r="BP55" i="6"/>
  <c r="BP45" i="6"/>
  <c r="BP40" i="6"/>
  <c r="BP59" i="6"/>
  <c r="BP46" i="6"/>
  <c r="BP36" i="6"/>
  <c r="BP26" i="6"/>
  <c r="BP53" i="6"/>
  <c r="BP37" i="6"/>
  <c r="BP35" i="6"/>
  <c r="BP31" i="6"/>
  <c r="BP27" i="6"/>
  <c r="BP25" i="6"/>
  <c r="BP50" i="6"/>
  <c r="BP32" i="6"/>
  <c r="BP30" i="6"/>
  <c r="BP22" i="6"/>
  <c r="BP52" i="6"/>
  <c r="BP38" i="6"/>
  <c r="BP34" i="6"/>
  <c r="BP33" i="6"/>
  <c r="BP29" i="6"/>
  <c r="BP24" i="6"/>
  <c r="BP13" i="6"/>
  <c r="BP17" i="6"/>
  <c r="BP48" i="6"/>
  <c r="BP20" i="6"/>
  <c r="BP51" i="6"/>
  <c r="BP23" i="6"/>
  <c r="BP16" i="6"/>
  <c r="CX65" i="6"/>
  <c r="BP58" i="6"/>
  <c r="BP19" i="6"/>
  <c r="CC65" i="6"/>
  <c r="BZ65" i="6"/>
  <c r="BP15" i="6"/>
  <c r="BP12" i="6"/>
  <c r="BX67" i="6"/>
  <c r="BX66" i="6"/>
  <c r="BX68" i="6"/>
  <c r="BX65" i="6"/>
  <c r="BX71" i="6"/>
  <c r="BX69" i="6"/>
  <c r="BX64" i="6"/>
  <c r="BX62" i="6"/>
  <c r="BX70" i="6"/>
  <c r="BX63" i="6"/>
  <c r="BX54" i="6"/>
  <c r="BX43" i="6"/>
  <c r="HX11" i="6" s="1"/>
  <c r="BX42" i="6"/>
  <c r="BX59" i="6"/>
  <c r="BX58" i="6"/>
  <c r="BX44" i="6"/>
  <c r="BX41" i="6"/>
  <c r="BX28" i="6"/>
  <c r="BX60" i="6"/>
  <c r="BX57" i="6"/>
  <c r="BX47" i="6"/>
  <c r="BX72" i="6"/>
  <c r="BX56" i="6"/>
  <c r="BX45" i="6"/>
  <c r="BX40" i="6"/>
  <c r="BX61" i="6"/>
  <c r="BX26" i="6"/>
  <c r="BX48" i="6"/>
  <c r="BX25" i="6"/>
  <c r="BX51" i="6"/>
  <c r="BX39" i="6"/>
  <c r="BX36" i="6"/>
  <c r="BX31" i="6"/>
  <c r="BX27" i="6"/>
  <c r="BX22" i="6"/>
  <c r="BX49" i="6"/>
  <c r="BX35" i="6"/>
  <c r="BX32" i="6"/>
  <c r="BX30" i="6"/>
  <c r="BX24" i="6"/>
  <c r="BX13" i="6"/>
  <c r="BX37" i="6"/>
  <c r="BX33" i="6"/>
  <c r="BX29" i="6"/>
  <c r="BX19" i="6"/>
  <c r="BX15" i="6"/>
  <c r="BX34" i="6"/>
  <c r="BX18" i="6"/>
  <c r="BX14" i="6"/>
  <c r="BX50" i="6"/>
  <c r="BX38" i="6"/>
  <c r="BX55" i="6"/>
  <c r="BX21" i="6"/>
  <c r="BX17" i="6"/>
  <c r="BX46" i="6"/>
  <c r="BX53" i="6"/>
  <c r="BX23" i="6"/>
  <c r="BX20" i="6"/>
  <c r="CF67" i="6"/>
  <c r="CF66" i="6"/>
  <c r="CF68" i="6"/>
  <c r="CF65" i="6"/>
  <c r="CF78" i="6"/>
  <c r="CF71" i="6"/>
  <c r="CF80" i="6"/>
  <c r="HO11" i="6" s="1"/>
  <c r="CF69" i="6"/>
  <c r="CF64" i="6"/>
  <c r="CF75" i="6"/>
  <c r="CF74" i="6"/>
  <c r="CF76" i="6"/>
  <c r="CF73" i="6"/>
  <c r="CF62" i="6"/>
  <c r="CF63" i="6"/>
  <c r="CF54" i="6"/>
  <c r="CF72" i="6"/>
  <c r="CF61" i="6"/>
  <c r="CF43" i="6"/>
  <c r="CF42" i="6"/>
  <c r="CF44" i="6"/>
  <c r="CF41" i="6"/>
  <c r="CF28" i="6"/>
  <c r="CF70" i="6"/>
  <c r="CF47" i="6"/>
  <c r="CF59" i="6"/>
  <c r="CF58" i="6"/>
  <c r="CF45" i="6"/>
  <c r="CF40" i="6"/>
  <c r="CF46" i="6"/>
  <c r="CF26" i="6"/>
  <c r="CF77" i="6"/>
  <c r="CF53" i="6"/>
  <c r="CF38" i="6"/>
  <c r="CF25" i="6"/>
  <c r="CF50" i="6"/>
  <c r="CF22" i="6"/>
  <c r="CF57" i="6"/>
  <c r="CF56" i="6"/>
  <c r="CF52" i="6"/>
  <c r="CF31" i="6"/>
  <c r="CF27" i="6"/>
  <c r="CF24" i="6"/>
  <c r="CF13" i="6"/>
  <c r="CF32" i="6"/>
  <c r="CF30" i="6"/>
  <c r="CF79" i="6"/>
  <c r="CF55" i="6"/>
  <c r="CF39" i="6"/>
  <c r="CF20" i="6"/>
  <c r="CF16" i="6"/>
  <c r="CF23" i="6"/>
  <c r="CF15" i="6"/>
  <c r="CF49" i="6"/>
  <c r="CF14" i="6"/>
  <c r="CF36" i="6"/>
  <c r="CF18" i="6"/>
  <c r="CF33" i="6"/>
  <c r="CF29" i="6"/>
  <c r="CF51" i="6"/>
  <c r="CF12" i="6"/>
  <c r="FC81" i="6"/>
  <c r="CF48" i="6"/>
  <c r="CF35" i="6"/>
  <c r="CN88" i="6"/>
  <c r="CN87" i="6"/>
  <c r="CN85" i="6"/>
  <c r="CN67" i="6"/>
  <c r="CN66" i="6"/>
  <c r="CN68" i="6"/>
  <c r="CN65" i="6"/>
  <c r="CN81" i="6"/>
  <c r="CN78" i="6"/>
  <c r="CN71" i="6"/>
  <c r="CN84" i="6"/>
  <c r="CN80" i="6"/>
  <c r="CN69" i="6"/>
  <c r="CN64" i="6"/>
  <c r="CN62" i="6"/>
  <c r="CN83" i="6"/>
  <c r="CN82" i="6"/>
  <c r="CN79" i="6"/>
  <c r="CN70" i="6"/>
  <c r="CN86" i="6"/>
  <c r="CN76" i="6"/>
  <c r="CN73" i="6"/>
  <c r="CN63" i="6"/>
  <c r="CN54" i="6"/>
  <c r="CN53" i="6"/>
  <c r="CN43" i="6"/>
  <c r="CN42" i="6"/>
  <c r="CN75" i="6"/>
  <c r="CN55" i="6"/>
  <c r="CN44" i="6"/>
  <c r="CN41" i="6"/>
  <c r="CN28" i="6"/>
  <c r="CN47" i="6"/>
  <c r="CN77" i="6"/>
  <c r="CN61" i="6"/>
  <c r="CN45" i="6"/>
  <c r="CN40" i="6"/>
  <c r="CN74" i="6"/>
  <c r="CN59" i="6"/>
  <c r="CN58" i="6"/>
  <c r="CN39" i="6"/>
  <c r="CN26" i="6"/>
  <c r="CN57" i="6"/>
  <c r="CN56" i="6"/>
  <c r="CN48" i="6"/>
  <c r="CN34" i="6"/>
  <c r="CN25" i="6"/>
  <c r="CN51" i="6"/>
  <c r="CN37" i="6"/>
  <c r="CN22" i="6"/>
  <c r="CN49" i="6"/>
  <c r="CN24" i="6"/>
  <c r="CN13" i="6"/>
  <c r="CN46" i="6"/>
  <c r="CN31" i="6"/>
  <c r="CN19" i="6"/>
  <c r="CN17" i="6"/>
  <c r="CN36" i="6"/>
  <c r="CN33" i="6"/>
  <c r="CN29" i="6"/>
  <c r="CN52" i="6"/>
  <c r="CN35" i="6"/>
  <c r="CN21" i="6"/>
  <c r="CN16" i="6"/>
  <c r="CN15" i="6"/>
  <c r="CN32" i="6"/>
  <c r="CN20" i="6"/>
  <c r="CN14" i="6"/>
  <c r="CN50" i="6"/>
  <c r="CN60" i="6"/>
  <c r="CN30" i="6"/>
  <c r="CV93" i="6"/>
  <c r="CV88" i="6"/>
  <c r="CV87" i="6"/>
  <c r="CV91" i="6"/>
  <c r="CV90" i="6"/>
  <c r="CV85" i="6"/>
  <c r="CV92" i="6"/>
  <c r="CV89" i="6"/>
  <c r="CV96" i="6"/>
  <c r="CV94" i="6"/>
  <c r="CV67" i="6"/>
  <c r="CV66" i="6"/>
  <c r="CV95" i="6"/>
  <c r="CV86" i="6"/>
  <c r="CV82" i="6"/>
  <c r="CV68" i="6"/>
  <c r="CV65" i="6"/>
  <c r="CV83" i="6"/>
  <c r="CV78" i="6"/>
  <c r="CV71" i="6"/>
  <c r="CV80" i="6"/>
  <c r="CV69" i="6"/>
  <c r="CV64" i="6"/>
  <c r="CV81" i="6"/>
  <c r="CV75" i="6"/>
  <c r="CV74" i="6"/>
  <c r="CV76" i="6"/>
  <c r="CV73" i="6"/>
  <c r="CV62" i="6"/>
  <c r="CV63" i="6"/>
  <c r="CV54" i="6"/>
  <c r="CV77" i="6"/>
  <c r="CV60" i="6"/>
  <c r="CV57" i="6"/>
  <c r="CV43" i="6"/>
  <c r="CV42" i="6"/>
  <c r="CV56" i="6"/>
  <c r="CV44" i="6"/>
  <c r="CV41" i="6"/>
  <c r="CV28" i="6"/>
  <c r="CV79" i="6"/>
  <c r="CV53" i="6"/>
  <c r="CV47" i="6"/>
  <c r="CV84" i="6"/>
  <c r="CV55" i="6"/>
  <c r="CV45" i="6"/>
  <c r="CV40" i="6"/>
  <c r="CV46" i="6"/>
  <c r="CV36" i="6"/>
  <c r="CV26" i="6"/>
  <c r="CV35" i="6"/>
  <c r="CV25" i="6"/>
  <c r="CV70" i="6"/>
  <c r="CV50" i="6"/>
  <c r="CV22" i="6"/>
  <c r="CV58" i="6"/>
  <c r="CV52" i="6"/>
  <c r="CV39" i="6"/>
  <c r="CV34" i="6"/>
  <c r="CV24" i="6"/>
  <c r="CV13" i="6"/>
  <c r="CV48" i="6"/>
  <c r="CV37" i="6"/>
  <c r="CV27" i="6"/>
  <c r="CV20" i="6"/>
  <c r="CV51" i="6"/>
  <c r="CV32" i="6"/>
  <c r="CV30" i="6"/>
  <c r="CV23" i="6"/>
  <c r="CV18" i="6"/>
  <c r="CV38" i="6"/>
  <c r="CV19" i="6"/>
  <c r="CV17" i="6"/>
  <c r="CV31" i="6"/>
  <c r="CV12" i="6"/>
  <c r="DD104" i="6"/>
  <c r="DD102" i="6"/>
  <c r="DD103" i="6"/>
  <c r="DD101" i="6"/>
  <c r="DD100" i="6"/>
  <c r="DD97" i="6"/>
  <c r="DD93" i="6"/>
  <c r="DD88" i="6"/>
  <c r="DD99" i="6"/>
  <c r="DD87" i="6"/>
  <c r="DD95" i="6"/>
  <c r="DD85" i="6"/>
  <c r="DD96" i="6"/>
  <c r="DD94" i="6"/>
  <c r="DD91" i="6"/>
  <c r="DD90" i="6"/>
  <c r="DD67" i="6"/>
  <c r="DD66" i="6"/>
  <c r="DD98" i="6"/>
  <c r="DD68" i="6"/>
  <c r="DD65" i="6"/>
  <c r="DD92" i="6"/>
  <c r="DD89" i="6"/>
  <c r="DD78" i="6"/>
  <c r="DD71" i="6"/>
  <c r="DD84" i="6"/>
  <c r="DD80" i="6"/>
  <c r="DD69" i="6"/>
  <c r="DD64" i="6"/>
  <c r="DD86" i="6"/>
  <c r="DD62" i="6"/>
  <c r="DD79" i="6"/>
  <c r="DD70" i="6"/>
  <c r="DD76" i="6"/>
  <c r="DD73" i="6"/>
  <c r="DD63" i="6"/>
  <c r="DD54" i="6"/>
  <c r="DD43" i="6"/>
  <c r="DD42" i="6"/>
  <c r="DD74" i="6"/>
  <c r="DD61" i="6"/>
  <c r="DD59" i="6"/>
  <c r="DD58" i="6"/>
  <c r="DD44" i="6"/>
  <c r="DD41" i="6"/>
  <c r="DD28" i="6"/>
  <c r="DD60" i="6"/>
  <c r="DD57" i="6"/>
  <c r="DD47" i="6"/>
  <c r="DD72" i="6"/>
  <c r="DD56" i="6"/>
  <c r="DD45" i="6"/>
  <c r="DD40" i="6"/>
  <c r="DD82" i="6"/>
  <c r="DD75" i="6"/>
  <c r="DD81" i="6"/>
  <c r="DD77" i="6"/>
  <c r="DD37" i="6"/>
  <c r="DD33" i="6"/>
  <c r="DD29" i="6"/>
  <c r="DD26" i="6"/>
  <c r="DD48" i="6"/>
  <c r="DD25" i="6"/>
  <c r="DD51" i="6"/>
  <c r="DD38" i="6"/>
  <c r="DD36" i="6"/>
  <c r="DD22" i="6"/>
  <c r="DD55" i="6"/>
  <c r="DD49" i="6"/>
  <c r="DD35" i="6"/>
  <c r="DD24" i="6"/>
  <c r="DD13" i="6"/>
  <c r="DD83" i="6"/>
  <c r="DD19" i="6"/>
  <c r="DD15" i="6"/>
  <c r="DD14" i="6"/>
  <c r="DD50" i="6"/>
  <c r="DD39" i="6"/>
  <c r="DD31" i="6"/>
  <c r="DD16" i="6"/>
  <c r="DD21" i="6"/>
  <c r="DD18" i="6"/>
  <c r="DD27" i="6"/>
  <c r="DD23" i="6"/>
  <c r="DD34" i="6"/>
  <c r="DD20" i="6"/>
  <c r="DL108" i="6"/>
  <c r="DL105" i="6"/>
  <c r="DL109" i="6"/>
  <c r="DL104" i="6"/>
  <c r="DL110" i="6"/>
  <c r="DL107" i="6"/>
  <c r="DL111" i="6"/>
  <c r="DL103" i="6"/>
  <c r="DL106" i="6"/>
  <c r="DL93" i="6"/>
  <c r="DL88" i="6"/>
  <c r="DL98" i="6"/>
  <c r="DL112" i="6"/>
  <c r="DL97" i="6"/>
  <c r="DL87" i="6"/>
  <c r="DL91" i="6"/>
  <c r="DL90" i="6"/>
  <c r="DL85" i="6"/>
  <c r="DL100" i="6"/>
  <c r="DL92" i="6"/>
  <c r="DL89" i="6"/>
  <c r="DL67" i="6"/>
  <c r="DL66" i="6"/>
  <c r="DL86" i="6"/>
  <c r="DL81" i="6"/>
  <c r="DL68" i="6"/>
  <c r="DL65" i="6"/>
  <c r="DL83" i="6"/>
  <c r="DL78" i="6"/>
  <c r="DL71" i="6"/>
  <c r="DL102" i="6"/>
  <c r="DL101" i="6"/>
  <c r="DL96" i="6"/>
  <c r="DL94" i="6"/>
  <c r="DL80" i="6"/>
  <c r="DL69" i="6"/>
  <c r="DL64" i="6"/>
  <c r="DL75" i="6"/>
  <c r="DL74" i="6"/>
  <c r="DL76" i="6"/>
  <c r="DL73" i="6"/>
  <c r="DL62" i="6"/>
  <c r="DL95" i="6"/>
  <c r="DL63" i="6"/>
  <c r="DL54" i="6"/>
  <c r="DL84" i="6"/>
  <c r="DL72" i="6"/>
  <c r="DL43" i="6"/>
  <c r="DL42" i="6"/>
  <c r="DL44" i="6"/>
  <c r="DL41" i="6"/>
  <c r="DL28" i="6"/>
  <c r="DL70" i="6"/>
  <c r="DL47" i="6"/>
  <c r="DL99" i="6"/>
  <c r="DL59" i="6"/>
  <c r="DL58" i="6"/>
  <c r="DL45" i="6"/>
  <c r="DL40" i="6"/>
  <c r="DL61" i="6"/>
  <c r="DL46" i="6"/>
  <c r="DL32" i="6"/>
  <c r="DL30" i="6"/>
  <c r="DL26" i="6"/>
  <c r="DL82" i="6"/>
  <c r="DL55" i="6"/>
  <c r="DL39" i="6"/>
  <c r="DL33" i="6"/>
  <c r="DL29" i="6"/>
  <c r="DL25" i="6"/>
  <c r="DL79" i="6"/>
  <c r="DL57" i="6"/>
  <c r="DL50" i="6"/>
  <c r="DL22" i="6"/>
  <c r="DL52" i="6"/>
  <c r="DL37" i="6"/>
  <c r="DL24" i="6"/>
  <c r="DL13" i="6"/>
  <c r="DL36" i="6"/>
  <c r="DL18" i="6"/>
  <c r="DL35" i="6"/>
  <c r="DL20" i="6"/>
  <c r="DL77" i="6"/>
  <c r="DL60" i="6"/>
  <c r="DL23" i="6"/>
  <c r="DL17" i="6"/>
  <c r="DL15" i="6"/>
  <c r="DL56" i="6"/>
  <c r="DL49" i="6"/>
  <c r="DL34" i="6"/>
  <c r="DL27" i="6"/>
  <c r="DL14" i="6"/>
  <c r="DL48" i="6"/>
  <c r="DL38" i="6"/>
  <c r="DL16" i="6"/>
  <c r="DL12" i="6"/>
  <c r="DT120" i="6"/>
  <c r="DT116" i="6"/>
  <c r="DT108" i="6"/>
  <c r="DT105" i="6"/>
  <c r="DT109" i="6"/>
  <c r="DT104" i="6"/>
  <c r="DT114" i="6"/>
  <c r="DT113" i="6"/>
  <c r="DT112" i="6"/>
  <c r="DT119" i="6"/>
  <c r="DT110" i="6"/>
  <c r="DT107" i="6"/>
  <c r="DT115" i="6"/>
  <c r="DT101" i="6"/>
  <c r="DT118" i="6"/>
  <c r="DT98" i="6"/>
  <c r="DT111" i="6"/>
  <c r="DT103" i="6"/>
  <c r="DT117" i="6"/>
  <c r="DT106" i="6"/>
  <c r="DT97" i="6"/>
  <c r="DT96" i="6"/>
  <c r="DT94" i="6"/>
  <c r="DT93" i="6"/>
  <c r="DT88" i="6"/>
  <c r="DT100" i="6"/>
  <c r="DT87" i="6"/>
  <c r="DT85" i="6"/>
  <c r="DT102" i="6"/>
  <c r="DT91" i="6"/>
  <c r="DT90" i="6"/>
  <c r="DT67" i="6"/>
  <c r="DT66" i="6"/>
  <c r="DT68" i="6"/>
  <c r="DT65" i="6"/>
  <c r="DT82" i="6"/>
  <c r="DT78" i="6"/>
  <c r="DT71" i="6"/>
  <c r="DT84" i="6"/>
  <c r="DT80" i="6"/>
  <c r="DT69" i="6"/>
  <c r="DT64" i="6"/>
  <c r="DT95" i="6"/>
  <c r="DT81" i="6"/>
  <c r="DT62" i="6"/>
  <c r="DT92" i="6"/>
  <c r="DT83" i="6"/>
  <c r="DT79" i="6"/>
  <c r="DT70" i="6"/>
  <c r="DT99" i="6"/>
  <c r="DT86" i="6"/>
  <c r="DT76" i="6"/>
  <c r="DT73" i="6"/>
  <c r="DT63" i="6"/>
  <c r="DT54" i="6"/>
  <c r="DT53" i="6"/>
  <c r="DT43" i="6"/>
  <c r="DT42" i="6"/>
  <c r="DT75" i="6"/>
  <c r="DT55" i="6"/>
  <c r="DT44" i="6"/>
  <c r="DT41" i="6"/>
  <c r="DT28" i="6"/>
  <c r="DT89" i="6"/>
  <c r="DT47" i="6"/>
  <c r="DT77" i="6"/>
  <c r="DT45" i="6"/>
  <c r="DT40" i="6"/>
  <c r="DT74" i="6"/>
  <c r="DT59" i="6"/>
  <c r="DT58" i="6"/>
  <c r="DT57" i="6"/>
  <c r="DT38" i="6"/>
  <c r="DT31" i="6"/>
  <c r="DT27" i="6"/>
  <c r="DT26" i="6"/>
  <c r="DT48" i="6"/>
  <c r="DT34" i="6"/>
  <c r="DT32" i="6"/>
  <c r="DT30" i="6"/>
  <c r="DT25" i="6"/>
  <c r="DT51" i="6"/>
  <c r="DT33" i="6"/>
  <c r="DT29" i="6"/>
  <c r="DT22" i="6"/>
  <c r="DT72" i="6"/>
  <c r="DT49" i="6"/>
  <c r="DT24" i="6"/>
  <c r="DT13" i="6"/>
  <c r="DT60" i="6"/>
  <c r="DT46" i="6"/>
  <c r="DT19" i="6"/>
  <c r="DT16" i="6"/>
  <c r="DT56" i="6"/>
  <c r="DT37" i="6"/>
  <c r="DT61" i="6"/>
  <c r="DT52" i="6"/>
  <c r="DT21" i="6"/>
  <c r="DT39" i="6"/>
  <c r="DT20" i="6"/>
  <c r="DT17" i="6"/>
  <c r="DT36" i="6"/>
  <c r="DT14" i="6"/>
  <c r="EB124" i="6"/>
  <c r="EB121" i="6"/>
  <c r="EB128" i="6"/>
  <c r="EB111" i="6"/>
  <c r="EB108" i="6"/>
  <c r="EB105" i="6"/>
  <c r="EB109" i="6"/>
  <c r="EB104" i="6"/>
  <c r="EB127" i="6"/>
  <c r="EB110" i="6"/>
  <c r="EB125" i="6"/>
  <c r="EB120" i="6"/>
  <c r="EB119" i="6"/>
  <c r="EB115" i="6"/>
  <c r="EB118" i="6"/>
  <c r="EB114" i="6"/>
  <c r="EB106" i="6"/>
  <c r="EB103" i="6"/>
  <c r="EB126" i="6"/>
  <c r="EB122" i="6"/>
  <c r="EB117" i="6"/>
  <c r="EB113" i="6"/>
  <c r="EB123" i="6"/>
  <c r="EB100" i="6"/>
  <c r="EB107" i="6"/>
  <c r="EB102" i="6"/>
  <c r="EB99" i="6"/>
  <c r="EB116" i="6"/>
  <c r="EB101" i="6"/>
  <c r="EB98" i="6"/>
  <c r="EB95" i="6"/>
  <c r="EB93" i="6"/>
  <c r="EB88" i="6"/>
  <c r="EB96" i="6"/>
  <c r="EB94" i="6"/>
  <c r="EB112" i="6"/>
  <c r="EB87" i="6"/>
  <c r="EB91" i="6"/>
  <c r="EB90" i="6"/>
  <c r="EB85" i="6"/>
  <c r="EB92" i="6"/>
  <c r="EB89" i="6"/>
  <c r="EB67" i="6"/>
  <c r="EB66" i="6"/>
  <c r="EB97" i="6"/>
  <c r="EB86" i="6"/>
  <c r="EB68" i="6"/>
  <c r="EB65" i="6"/>
  <c r="EB83" i="6"/>
  <c r="EB78" i="6"/>
  <c r="EB71" i="6"/>
  <c r="EB80" i="6"/>
  <c r="EB69" i="6"/>
  <c r="EB64" i="6"/>
  <c r="EB75" i="6"/>
  <c r="EB74" i="6"/>
  <c r="EB76" i="6"/>
  <c r="EB73" i="6"/>
  <c r="EB62" i="6"/>
  <c r="EB82" i="6"/>
  <c r="EB63" i="6"/>
  <c r="EB54" i="6"/>
  <c r="EB77" i="6"/>
  <c r="EB57" i="6"/>
  <c r="EB43" i="6"/>
  <c r="EB42" i="6"/>
  <c r="EB60" i="6"/>
  <c r="EB56" i="6"/>
  <c r="EB44" i="6"/>
  <c r="EB41" i="6"/>
  <c r="EB28" i="6"/>
  <c r="EB79" i="6"/>
  <c r="EB61" i="6"/>
  <c r="EB53" i="6"/>
  <c r="EB47" i="6"/>
  <c r="EB81" i="6"/>
  <c r="EB55" i="6"/>
  <c r="EB45" i="6"/>
  <c r="EB40" i="6"/>
  <c r="EB46" i="6"/>
  <c r="EB39" i="6"/>
  <c r="EB36" i="6"/>
  <c r="EB26" i="6"/>
  <c r="EB72" i="6"/>
  <c r="EB37" i="6"/>
  <c r="EB35" i="6"/>
  <c r="EB31" i="6"/>
  <c r="EB27" i="6"/>
  <c r="EB25" i="6"/>
  <c r="EB58" i="6"/>
  <c r="EB50" i="6"/>
  <c r="EB32" i="6"/>
  <c r="EB30" i="6"/>
  <c r="EB22" i="6"/>
  <c r="EB52" i="6"/>
  <c r="EB38" i="6"/>
  <c r="EB34" i="6"/>
  <c r="EB33" i="6"/>
  <c r="EB29" i="6"/>
  <c r="EB24" i="6"/>
  <c r="EB13" i="6"/>
  <c r="EB18" i="6"/>
  <c r="EB17" i="6"/>
  <c r="EB48" i="6"/>
  <c r="EB20" i="6"/>
  <c r="EB59" i="6"/>
  <c r="EB51" i="6"/>
  <c r="EB23" i="6"/>
  <c r="EB16" i="6"/>
  <c r="EB19" i="6"/>
  <c r="EB15" i="6"/>
  <c r="EB12" i="6"/>
  <c r="EJ136" i="6"/>
  <c r="EJ134" i="6"/>
  <c r="EJ133" i="6"/>
  <c r="EJ132" i="6"/>
  <c r="EJ135" i="6"/>
  <c r="EJ131" i="6"/>
  <c r="EJ128" i="6"/>
  <c r="EJ121" i="6"/>
  <c r="EJ123" i="6"/>
  <c r="EJ122" i="6"/>
  <c r="EJ118" i="6"/>
  <c r="EJ115" i="6"/>
  <c r="EJ112" i="6"/>
  <c r="EJ108" i="6"/>
  <c r="EJ105" i="6"/>
  <c r="EJ120" i="6"/>
  <c r="EJ116" i="6"/>
  <c r="EJ109" i="6"/>
  <c r="EJ104" i="6"/>
  <c r="EJ125" i="6"/>
  <c r="EJ126" i="6"/>
  <c r="EJ119" i="6"/>
  <c r="EJ110" i="6"/>
  <c r="EJ102" i="6"/>
  <c r="EJ106" i="6"/>
  <c r="EJ103" i="6"/>
  <c r="EJ111" i="6"/>
  <c r="EJ97" i="6"/>
  <c r="EJ129" i="6"/>
  <c r="EJ127" i="6"/>
  <c r="EJ114" i="6"/>
  <c r="EJ130" i="6"/>
  <c r="EJ100" i="6"/>
  <c r="EJ93" i="6"/>
  <c r="EJ88" i="6"/>
  <c r="EJ95" i="6"/>
  <c r="EJ96" i="6"/>
  <c r="EJ94" i="6"/>
  <c r="EJ99" i="6"/>
  <c r="EJ87" i="6"/>
  <c r="EJ101" i="6"/>
  <c r="EJ85" i="6"/>
  <c r="EJ98" i="6"/>
  <c r="EJ91" i="6"/>
  <c r="EJ90" i="6"/>
  <c r="EJ113" i="6"/>
  <c r="EJ82" i="6"/>
  <c r="EJ67" i="6"/>
  <c r="EJ66" i="6"/>
  <c r="EJ68" i="6"/>
  <c r="EJ65" i="6"/>
  <c r="EJ124" i="6"/>
  <c r="EJ92" i="6"/>
  <c r="EJ89" i="6"/>
  <c r="EJ81" i="6"/>
  <c r="EJ78" i="6"/>
  <c r="EJ71" i="6"/>
  <c r="EJ107" i="6"/>
  <c r="EJ84" i="6"/>
  <c r="EJ80" i="6"/>
  <c r="EJ69" i="6"/>
  <c r="EJ64" i="6"/>
  <c r="EJ63" i="6"/>
  <c r="EJ86" i="6"/>
  <c r="EJ62" i="6"/>
  <c r="EJ79" i="6"/>
  <c r="EJ70" i="6"/>
  <c r="EJ76" i="6"/>
  <c r="EJ73" i="6"/>
  <c r="EJ54" i="6"/>
  <c r="EJ43" i="6"/>
  <c r="EJ42" i="6"/>
  <c r="EJ74" i="6"/>
  <c r="EJ59" i="6"/>
  <c r="EJ58" i="6"/>
  <c r="EJ44" i="6"/>
  <c r="EJ41" i="6"/>
  <c r="EJ28" i="6"/>
  <c r="EJ83" i="6"/>
  <c r="EJ57" i="6"/>
  <c r="EJ47" i="6"/>
  <c r="EJ72" i="6"/>
  <c r="EJ56" i="6"/>
  <c r="EJ45" i="6"/>
  <c r="EJ40" i="6"/>
  <c r="EJ75" i="6"/>
  <c r="EJ61" i="6"/>
  <c r="EJ60" i="6"/>
  <c r="EJ26" i="6"/>
  <c r="EJ48" i="6"/>
  <c r="EJ25" i="6"/>
  <c r="EJ117" i="6"/>
  <c r="EJ53" i="6"/>
  <c r="EJ51" i="6"/>
  <c r="EJ36" i="6"/>
  <c r="EJ31" i="6"/>
  <c r="EJ27" i="6"/>
  <c r="EJ22" i="6"/>
  <c r="EJ49" i="6"/>
  <c r="EJ35" i="6"/>
  <c r="EJ32" i="6"/>
  <c r="EJ30" i="6"/>
  <c r="EJ24" i="6"/>
  <c r="EJ13" i="6"/>
  <c r="EJ39" i="6"/>
  <c r="EJ19" i="6"/>
  <c r="EJ15" i="6"/>
  <c r="EJ77" i="6"/>
  <c r="EJ34" i="6"/>
  <c r="EJ14" i="6"/>
  <c r="EJ50" i="6"/>
  <c r="EJ21" i="6"/>
  <c r="EJ17" i="6"/>
  <c r="EJ46" i="6"/>
  <c r="EJ18" i="6"/>
  <c r="EJ23" i="6"/>
  <c r="EJ16" i="6"/>
  <c r="EJ20" i="6"/>
  <c r="ER142" i="6"/>
  <c r="ER140" i="6"/>
  <c r="ER137" i="6"/>
  <c r="ER141" i="6"/>
  <c r="ER136" i="6"/>
  <c r="ER144" i="6"/>
  <c r="ER134" i="6"/>
  <c r="ER133" i="6"/>
  <c r="ER132" i="6"/>
  <c r="ER130" i="6"/>
  <c r="ER126" i="6"/>
  <c r="ER121" i="6"/>
  <c r="ER114" i="6"/>
  <c r="ER113" i="6"/>
  <c r="ER108" i="6"/>
  <c r="ER105" i="6"/>
  <c r="ER143" i="6"/>
  <c r="ER127" i="6"/>
  <c r="ER125" i="6"/>
  <c r="ER124" i="6"/>
  <c r="ER111" i="6"/>
  <c r="ER109" i="6"/>
  <c r="ER104" i="6"/>
  <c r="ER139" i="6"/>
  <c r="ER123" i="6"/>
  <c r="ER120" i="6"/>
  <c r="ER122" i="6"/>
  <c r="ER119" i="6"/>
  <c r="ER118" i="6"/>
  <c r="ER107" i="6"/>
  <c r="ER129" i="6"/>
  <c r="ER128" i="6"/>
  <c r="ER110" i="6"/>
  <c r="ER112" i="6"/>
  <c r="ER102" i="6"/>
  <c r="ER101" i="6"/>
  <c r="ER96" i="6"/>
  <c r="ER106" i="6"/>
  <c r="ER103" i="6"/>
  <c r="ER115" i="6"/>
  <c r="ER97" i="6"/>
  <c r="ER116" i="6"/>
  <c r="ER131" i="6"/>
  <c r="ER99" i="6"/>
  <c r="ER93" i="6"/>
  <c r="ER88" i="6"/>
  <c r="ER98" i="6"/>
  <c r="ER95" i="6"/>
  <c r="ER94" i="6"/>
  <c r="ER87" i="6"/>
  <c r="ER135" i="6"/>
  <c r="ER91" i="6"/>
  <c r="ER90" i="6"/>
  <c r="ER85" i="6"/>
  <c r="ER92" i="6"/>
  <c r="ER89" i="6"/>
  <c r="ER117" i="6"/>
  <c r="ER100" i="6"/>
  <c r="ER67" i="6"/>
  <c r="ER66" i="6"/>
  <c r="ER86" i="6"/>
  <c r="ER68" i="6"/>
  <c r="ER65" i="6"/>
  <c r="ER83" i="6"/>
  <c r="ER78" i="6"/>
  <c r="ER71" i="6"/>
  <c r="ER82" i="6"/>
  <c r="ER69" i="6"/>
  <c r="ER64" i="6"/>
  <c r="ER80" i="6"/>
  <c r="ER75" i="6"/>
  <c r="ER74" i="6"/>
  <c r="ER81" i="6"/>
  <c r="ER76" i="6"/>
  <c r="ER73" i="6"/>
  <c r="ER62" i="6"/>
  <c r="ER54" i="6"/>
  <c r="ER138" i="6"/>
  <c r="ER72" i="6"/>
  <c r="ER61" i="6"/>
  <c r="ER43" i="6"/>
  <c r="ER42" i="6"/>
  <c r="ER44" i="6"/>
  <c r="ER41" i="6"/>
  <c r="ER28" i="6"/>
  <c r="ER70" i="6"/>
  <c r="ER47" i="6"/>
  <c r="ER59" i="6"/>
  <c r="ER58" i="6"/>
  <c r="ER45" i="6"/>
  <c r="ER40" i="6"/>
  <c r="ER56" i="6"/>
  <c r="ER53" i="6"/>
  <c r="ER46" i="6"/>
  <c r="ER39" i="6"/>
  <c r="ER26" i="6"/>
  <c r="ER57" i="6"/>
  <c r="ER38" i="6"/>
  <c r="ER25" i="6"/>
  <c r="ER63" i="6"/>
  <c r="ER50" i="6"/>
  <c r="ER22" i="6"/>
  <c r="ER77" i="6"/>
  <c r="ER52" i="6"/>
  <c r="ER31" i="6"/>
  <c r="ER27" i="6"/>
  <c r="ER24" i="6"/>
  <c r="ER13" i="6"/>
  <c r="ER18" i="6"/>
  <c r="ER33" i="6"/>
  <c r="ER29" i="6"/>
  <c r="ER20" i="6"/>
  <c r="ER16" i="6"/>
  <c r="ER23" i="6"/>
  <c r="ER49" i="6"/>
  <c r="ER37" i="6"/>
  <c r="ER15" i="6"/>
  <c r="ER14" i="6"/>
  <c r="ER30" i="6"/>
  <c r="ER84" i="6"/>
  <c r="ER55" i="6"/>
  <c r="ER35" i="6"/>
  <c r="ER51" i="6"/>
  <c r="ER17" i="6"/>
  <c r="ER12" i="6"/>
  <c r="ER48" i="6"/>
  <c r="EZ149" i="6"/>
  <c r="EZ140" i="6"/>
  <c r="EZ137" i="6"/>
  <c r="EZ148" i="6"/>
  <c r="EZ143" i="6"/>
  <c r="EZ141" i="6"/>
  <c r="EZ136" i="6"/>
  <c r="EZ128" i="6"/>
  <c r="EZ151" i="6"/>
  <c r="EZ145" i="6"/>
  <c r="EZ139" i="6"/>
  <c r="EZ132" i="6"/>
  <c r="EZ125" i="6"/>
  <c r="EZ121" i="6"/>
  <c r="EZ144" i="6"/>
  <c r="EZ130" i="6"/>
  <c r="EZ142" i="6"/>
  <c r="EZ133" i="6"/>
  <c r="EZ108" i="6"/>
  <c r="EZ105" i="6"/>
  <c r="EZ152" i="6"/>
  <c r="EZ134" i="6"/>
  <c r="EZ122" i="6"/>
  <c r="EZ118" i="6"/>
  <c r="EZ115" i="6"/>
  <c r="EZ112" i="6"/>
  <c r="EZ109" i="6"/>
  <c r="EZ104" i="6"/>
  <c r="EZ119" i="6"/>
  <c r="EZ138" i="6"/>
  <c r="EZ135" i="6"/>
  <c r="EZ117" i="6"/>
  <c r="EZ120" i="6"/>
  <c r="EZ146" i="6"/>
  <c r="EZ127" i="6"/>
  <c r="EZ129" i="6"/>
  <c r="EZ124" i="6"/>
  <c r="EZ116" i="6"/>
  <c r="EZ111" i="6"/>
  <c r="EZ126" i="6"/>
  <c r="EZ114" i="6"/>
  <c r="EZ107" i="6"/>
  <c r="EZ147" i="6"/>
  <c r="EZ150" i="6"/>
  <c r="EZ113" i="6"/>
  <c r="EZ98" i="6"/>
  <c r="EZ96" i="6"/>
  <c r="EZ131" i="6"/>
  <c r="EZ102" i="6"/>
  <c r="EZ93" i="6"/>
  <c r="EZ88" i="6"/>
  <c r="EZ123" i="6"/>
  <c r="EZ103" i="6"/>
  <c r="EZ106" i="6"/>
  <c r="EZ95" i="6"/>
  <c r="EZ110" i="6"/>
  <c r="EZ100" i="6"/>
  <c r="EZ87" i="6"/>
  <c r="EZ85" i="6"/>
  <c r="EZ99" i="6"/>
  <c r="EZ91" i="6"/>
  <c r="EZ90" i="6"/>
  <c r="EZ81" i="6"/>
  <c r="EZ67" i="6"/>
  <c r="EZ66" i="6"/>
  <c r="EZ94" i="6"/>
  <c r="EZ68" i="6"/>
  <c r="EZ65" i="6"/>
  <c r="EZ78" i="6"/>
  <c r="EZ71" i="6"/>
  <c r="EZ84" i="6"/>
  <c r="EZ69" i="6"/>
  <c r="EZ64" i="6"/>
  <c r="EZ62" i="6"/>
  <c r="EZ101" i="6"/>
  <c r="EZ89" i="6"/>
  <c r="EZ83" i="6"/>
  <c r="EZ79" i="6"/>
  <c r="EZ70" i="6"/>
  <c r="EZ86" i="6"/>
  <c r="EZ80" i="6"/>
  <c r="EZ76" i="6"/>
  <c r="EZ73" i="6"/>
  <c r="EZ54" i="6"/>
  <c r="EZ53" i="6"/>
  <c r="EZ43" i="6"/>
  <c r="EZ42" i="6"/>
  <c r="EZ75" i="6"/>
  <c r="EZ55" i="6"/>
  <c r="EZ44" i="6"/>
  <c r="EZ41" i="6"/>
  <c r="EZ28" i="6"/>
  <c r="EZ63" i="6"/>
  <c r="EZ60" i="6"/>
  <c r="EZ47" i="6"/>
  <c r="EZ77" i="6"/>
  <c r="EZ61" i="6"/>
  <c r="EZ45" i="6"/>
  <c r="EZ40" i="6"/>
  <c r="EZ74" i="6"/>
  <c r="EZ59" i="6"/>
  <c r="EZ58" i="6"/>
  <c r="EZ72" i="6"/>
  <c r="EZ26" i="6"/>
  <c r="EZ48" i="6"/>
  <c r="EZ34" i="6"/>
  <c r="EZ25" i="6"/>
  <c r="EZ51" i="6"/>
  <c r="EZ37" i="6"/>
  <c r="EZ22" i="6"/>
  <c r="EZ97" i="6"/>
  <c r="EZ92" i="6"/>
  <c r="EZ49" i="6"/>
  <c r="EZ24" i="6"/>
  <c r="EZ13" i="6"/>
  <c r="EZ46" i="6"/>
  <c r="EZ38" i="6"/>
  <c r="EZ27" i="6"/>
  <c r="EZ19" i="6"/>
  <c r="EZ32" i="6"/>
  <c r="EZ30" i="6"/>
  <c r="EZ17" i="6"/>
  <c r="EZ36" i="6"/>
  <c r="EZ82" i="6"/>
  <c r="EZ57" i="6"/>
  <c r="EZ52" i="6"/>
  <c r="EZ35" i="6"/>
  <c r="EZ21" i="6"/>
  <c r="EZ20" i="6"/>
  <c r="EZ14" i="6"/>
  <c r="EZ50" i="6"/>
  <c r="EZ33" i="6"/>
  <c r="EZ29" i="6"/>
  <c r="EZ15" i="6"/>
  <c r="FH160" i="6"/>
  <c r="FH155" i="6"/>
  <c r="FH154" i="6"/>
  <c r="FH157" i="6"/>
  <c r="FH149" i="6"/>
  <c r="FH156" i="6"/>
  <c r="FH140" i="6"/>
  <c r="FH137" i="6"/>
  <c r="FH158" i="6"/>
  <c r="FH153" i="6"/>
  <c r="FH152" i="6"/>
  <c r="FH142" i="6"/>
  <c r="FH141" i="6"/>
  <c r="FH136" i="6"/>
  <c r="FH147" i="6"/>
  <c r="FH148" i="6"/>
  <c r="FH159" i="6"/>
  <c r="FH134" i="6"/>
  <c r="FH128" i="6"/>
  <c r="FH124" i="6"/>
  <c r="FH121" i="6"/>
  <c r="FH150" i="6"/>
  <c r="FH145" i="6"/>
  <c r="FH127" i="6"/>
  <c r="FH119" i="6"/>
  <c r="FH117" i="6"/>
  <c r="FH108" i="6"/>
  <c r="FH105" i="6"/>
  <c r="FH114" i="6"/>
  <c r="FH113" i="6"/>
  <c r="FH109" i="6"/>
  <c r="FH104" i="6"/>
  <c r="FH146" i="6"/>
  <c r="FH138" i="6"/>
  <c r="FH151" i="6"/>
  <c r="FH122" i="6"/>
  <c r="FH131" i="6"/>
  <c r="FH116" i="6"/>
  <c r="FH139" i="6"/>
  <c r="FH132" i="6"/>
  <c r="FH126" i="6"/>
  <c r="FH118" i="6"/>
  <c r="FH106" i="6"/>
  <c r="FH103" i="6"/>
  <c r="FH144" i="6"/>
  <c r="FH135" i="6"/>
  <c r="FH123" i="6"/>
  <c r="FH110" i="6"/>
  <c r="FH125" i="6"/>
  <c r="FH120" i="6"/>
  <c r="FH112" i="6"/>
  <c r="FH100" i="6"/>
  <c r="FH99" i="6"/>
  <c r="FH111" i="6"/>
  <c r="FH102" i="6"/>
  <c r="FH96" i="6"/>
  <c r="FH115" i="6"/>
  <c r="FH107" i="6"/>
  <c r="FH93" i="6"/>
  <c r="FH88" i="6"/>
  <c r="FH98" i="6"/>
  <c r="FH133" i="6"/>
  <c r="FH130" i="6"/>
  <c r="FH143" i="6"/>
  <c r="FH95" i="6"/>
  <c r="FH87" i="6"/>
  <c r="FH94" i="6"/>
  <c r="FH91" i="6"/>
  <c r="FH90" i="6"/>
  <c r="FH85" i="6"/>
  <c r="FH129" i="6"/>
  <c r="FH92" i="6"/>
  <c r="FH89" i="6"/>
  <c r="FH67" i="6"/>
  <c r="FH66" i="6"/>
  <c r="FH86" i="6"/>
  <c r="FH82" i="6"/>
  <c r="FH68" i="6"/>
  <c r="FH65" i="6"/>
  <c r="FH83" i="6"/>
  <c r="FH78" i="6"/>
  <c r="FH71" i="6"/>
  <c r="FH81" i="6"/>
  <c r="FH69" i="6"/>
  <c r="FH64" i="6"/>
  <c r="FH75" i="6"/>
  <c r="FH74" i="6"/>
  <c r="FH101" i="6"/>
  <c r="FH76" i="6"/>
  <c r="FH73" i="6"/>
  <c r="FH63" i="6"/>
  <c r="FH62" i="6"/>
  <c r="FH80" i="6"/>
  <c r="FH97" i="6"/>
  <c r="FH54" i="6"/>
  <c r="FH77" i="6"/>
  <c r="FH57" i="6"/>
  <c r="FH43" i="6"/>
  <c r="FH42" i="6"/>
  <c r="FH56" i="6"/>
  <c r="FH44" i="6"/>
  <c r="FH41" i="6"/>
  <c r="FH28" i="6"/>
  <c r="FH79" i="6"/>
  <c r="FH53" i="6"/>
  <c r="FH47" i="6"/>
  <c r="FH84" i="6"/>
  <c r="FH55" i="6"/>
  <c r="FH45" i="6"/>
  <c r="FH40" i="6"/>
  <c r="FH60" i="6"/>
  <c r="FH46" i="6"/>
  <c r="FH39" i="6"/>
  <c r="FH36" i="6"/>
  <c r="FH26" i="6"/>
  <c r="FH58" i="6"/>
  <c r="FH35" i="6"/>
  <c r="FH25" i="6"/>
  <c r="FH50" i="6"/>
  <c r="FH22" i="6"/>
  <c r="FH52" i="6"/>
  <c r="FH34" i="6"/>
  <c r="FH24" i="6"/>
  <c r="FH13" i="6"/>
  <c r="FH18" i="6"/>
  <c r="FH48" i="6"/>
  <c r="FH31" i="6"/>
  <c r="FH20" i="6"/>
  <c r="FH15" i="6"/>
  <c r="FH72" i="6"/>
  <c r="FH51" i="6"/>
  <c r="FH23" i="6"/>
  <c r="FH33" i="6"/>
  <c r="FH29" i="6"/>
  <c r="FH70" i="6"/>
  <c r="FH19" i="6"/>
  <c r="FH61" i="6"/>
  <c r="FH59" i="6"/>
  <c r="FH37" i="6"/>
  <c r="FH32" i="6"/>
  <c r="FH12" i="6"/>
  <c r="FH27" i="6"/>
  <c r="FP165" i="6"/>
  <c r="FP160" i="6"/>
  <c r="FP155" i="6"/>
  <c r="FP154" i="6"/>
  <c r="FP164" i="6"/>
  <c r="FP161" i="6"/>
  <c r="FP163" i="6"/>
  <c r="FP149" i="6"/>
  <c r="FP144" i="6"/>
  <c r="FP167" i="6"/>
  <c r="FP168" i="6"/>
  <c r="FP145" i="6"/>
  <c r="FP140" i="6"/>
  <c r="FP137" i="6"/>
  <c r="FP166" i="6"/>
  <c r="FP141" i="6"/>
  <c r="FP136" i="6"/>
  <c r="FP156" i="6"/>
  <c r="FP134" i="6"/>
  <c r="FP133" i="6"/>
  <c r="FP132" i="6"/>
  <c r="FP159" i="6"/>
  <c r="FP153" i="6"/>
  <c r="FP146" i="6"/>
  <c r="FP128" i="6"/>
  <c r="FP121" i="6"/>
  <c r="FP152" i="6"/>
  <c r="FP148" i="6"/>
  <c r="FP131" i="6"/>
  <c r="FP129" i="6"/>
  <c r="FP110" i="6"/>
  <c r="FP108" i="6"/>
  <c r="FP105" i="6"/>
  <c r="FP158" i="6"/>
  <c r="FP143" i="6"/>
  <c r="FP142" i="6"/>
  <c r="FP126" i="6"/>
  <c r="FP125" i="6"/>
  <c r="FP124" i="6"/>
  <c r="FP109" i="6"/>
  <c r="FP104" i="6"/>
  <c r="FP147" i="6"/>
  <c r="FP139" i="6"/>
  <c r="FP114" i="6"/>
  <c r="FP113" i="6"/>
  <c r="FP130" i="6"/>
  <c r="FP151" i="6"/>
  <c r="FP135" i="6"/>
  <c r="FP120" i="6"/>
  <c r="FP117" i="6"/>
  <c r="FP115" i="6"/>
  <c r="FP157" i="6"/>
  <c r="FP111" i="6"/>
  <c r="FP122" i="6"/>
  <c r="FP116" i="6"/>
  <c r="FP102" i="6"/>
  <c r="FP150" i="6"/>
  <c r="FP138" i="6"/>
  <c r="FP127" i="6"/>
  <c r="FP106" i="6"/>
  <c r="FP103" i="6"/>
  <c r="FP101" i="6"/>
  <c r="FP97" i="6"/>
  <c r="FP162" i="6"/>
  <c r="FP123" i="6"/>
  <c r="FP112" i="6"/>
  <c r="FP100" i="6"/>
  <c r="FP118" i="6"/>
  <c r="FP107" i="6"/>
  <c r="FP93" i="6"/>
  <c r="FP88" i="6"/>
  <c r="FP119" i="6"/>
  <c r="FP99" i="6"/>
  <c r="FP87" i="6"/>
  <c r="FP85" i="6"/>
  <c r="FP96" i="6"/>
  <c r="FP95" i="6"/>
  <c r="FP91" i="6"/>
  <c r="FP90" i="6"/>
  <c r="FP67" i="6"/>
  <c r="FP66" i="6"/>
  <c r="FP68" i="6"/>
  <c r="FP65" i="6"/>
  <c r="FP98" i="6"/>
  <c r="FP92" i="6"/>
  <c r="FP89" i="6"/>
  <c r="FP78" i="6"/>
  <c r="FP71" i="6"/>
  <c r="FP84" i="6"/>
  <c r="FP69" i="6"/>
  <c r="FP64" i="6"/>
  <c r="FP82" i="6"/>
  <c r="FP86" i="6"/>
  <c r="FP62" i="6"/>
  <c r="FP81" i="6"/>
  <c r="FP79" i="6"/>
  <c r="FP70" i="6"/>
  <c r="FP76" i="6"/>
  <c r="FP73" i="6"/>
  <c r="FP54" i="6"/>
  <c r="FP60" i="6"/>
  <c r="FP43" i="6"/>
  <c r="FP42" i="6"/>
  <c r="FP74" i="6"/>
  <c r="FP59" i="6"/>
  <c r="FP58" i="6"/>
  <c r="FP44" i="6"/>
  <c r="FP41" i="6"/>
  <c r="FP28" i="6"/>
  <c r="FP94" i="6"/>
  <c r="FP61" i="6"/>
  <c r="FP57" i="6"/>
  <c r="FP47" i="6"/>
  <c r="FP72" i="6"/>
  <c r="FP56" i="6"/>
  <c r="FP45" i="6"/>
  <c r="FP40" i="6"/>
  <c r="FP75" i="6"/>
  <c r="FP63" i="6"/>
  <c r="FP37" i="6"/>
  <c r="FP33" i="6"/>
  <c r="FP29" i="6"/>
  <c r="FP26" i="6"/>
  <c r="FP83" i="6"/>
  <c r="FP48" i="6"/>
  <c r="FP25" i="6"/>
  <c r="FP77" i="6"/>
  <c r="FP51" i="6"/>
  <c r="FP38" i="6"/>
  <c r="FP36" i="6"/>
  <c r="FP22" i="6"/>
  <c r="FP55" i="6"/>
  <c r="FP49" i="6"/>
  <c r="FP35" i="6"/>
  <c r="FP24" i="6"/>
  <c r="FP13" i="6"/>
  <c r="FP80" i="6"/>
  <c r="FP39" i="6"/>
  <c r="FP19" i="6"/>
  <c r="FP14" i="6"/>
  <c r="FP53" i="6"/>
  <c r="FP50" i="6"/>
  <c r="FP27" i="6"/>
  <c r="FP16" i="6"/>
  <c r="FP32" i="6"/>
  <c r="FP30" i="6"/>
  <c r="FP21" i="6"/>
  <c r="FP18" i="6"/>
  <c r="FP34" i="6"/>
  <c r="FP31" i="6"/>
  <c r="FP23" i="6"/>
  <c r="FP20" i="6"/>
  <c r="FX176" i="6"/>
  <c r="FX165" i="6"/>
  <c r="FX160" i="6"/>
  <c r="FX171" i="6"/>
  <c r="FX170" i="6"/>
  <c r="FX155" i="6"/>
  <c r="FX154" i="6"/>
  <c r="FX164" i="6"/>
  <c r="FX161" i="6"/>
  <c r="FX156" i="6"/>
  <c r="FX149" i="6"/>
  <c r="FX144" i="6"/>
  <c r="FX162" i="6"/>
  <c r="FX159" i="6"/>
  <c r="FX152" i="6"/>
  <c r="FX157" i="6"/>
  <c r="FX150" i="6"/>
  <c r="FX148" i="6"/>
  <c r="FX140" i="6"/>
  <c r="FX137" i="6"/>
  <c r="FX158" i="6"/>
  <c r="FX153" i="6"/>
  <c r="FX145" i="6"/>
  <c r="FX136" i="6"/>
  <c r="FX151" i="6"/>
  <c r="FX129" i="6"/>
  <c r="FX134" i="6"/>
  <c r="FX133" i="6"/>
  <c r="FX132" i="6"/>
  <c r="FX166" i="6"/>
  <c r="FX142" i="6"/>
  <c r="FX126" i="6"/>
  <c r="FX121" i="6"/>
  <c r="FX173" i="6"/>
  <c r="FX169" i="6"/>
  <c r="FX163" i="6"/>
  <c r="FX135" i="6"/>
  <c r="FX131" i="6"/>
  <c r="FX174" i="6"/>
  <c r="FX141" i="6"/>
  <c r="FX122" i="6"/>
  <c r="FX108" i="6"/>
  <c r="FX105" i="6"/>
  <c r="FX168" i="6"/>
  <c r="FX119" i="6"/>
  <c r="FX117" i="6"/>
  <c r="FX109" i="6"/>
  <c r="FX104" i="6"/>
  <c r="FX138" i="6"/>
  <c r="FX146" i="6"/>
  <c r="FX139" i="6"/>
  <c r="FX116" i="6"/>
  <c r="FX127" i="6"/>
  <c r="FX124" i="6"/>
  <c r="FX143" i="6"/>
  <c r="FX147" i="6"/>
  <c r="FX118" i="6"/>
  <c r="FX110" i="6"/>
  <c r="FX107" i="6"/>
  <c r="FX128" i="6"/>
  <c r="FX112" i="6"/>
  <c r="FX175" i="6"/>
  <c r="FX115" i="6"/>
  <c r="FX123" i="6"/>
  <c r="FX102" i="6"/>
  <c r="FX172" i="6"/>
  <c r="FX103" i="6"/>
  <c r="FX97" i="6"/>
  <c r="FX167" i="6"/>
  <c r="FX114" i="6"/>
  <c r="FX111" i="6"/>
  <c r="FX106" i="6"/>
  <c r="FX113" i="6"/>
  <c r="FX100" i="6"/>
  <c r="FX93" i="6"/>
  <c r="FX88" i="6"/>
  <c r="FX130" i="6"/>
  <c r="FX120" i="6"/>
  <c r="FX99" i="6"/>
  <c r="FX96" i="6"/>
  <c r="FX98" i="6"/>
  <c r="FX87" i="6"/>
  <c r="FX101" i="6"/>
  <c r="FX91" i="6"/>
  <c r="FX90" i="6"/>
  <c r="FX85" i="6"/>
  <c r="FX125" i="6"/>
  <c r="FX95" i="6"/>
  <c r="FX92" i="6"/>
  <c r="FX89" i="6"/>
  <c r="FX80" i="6"/>
  <c r="FX67" i="6"/>
  <c r="FX66" i="6"/>
  <c r="FX86" i="6"/>
  <c r="FX81" i="6"/>
  <c r="FX68" i="6"/>
  <c r="FX65" i="6"/>
  <c r="FX83" i="6"/>
  <c r="FX78" i="6"/>
  <c r="FX71" i="6"/>
  <c r="FX69" i="6"/>
  <c r="FX64" i="6"/>
  <c r="FX75" i="6"/>
  <c r="FX74" i="6"/>
  <c r="FX76" i="6"/>
  <c r="FX73" i="6"/>
  <c r="FX62" i="6"/>
  <c r="FX54" i="6"/>
  <c r="FX84" i="6"/>
  <c r="FX72" i="6"/>
  <c r="FX43" i="6"/>
  <c r="FX42" i="6"/>
  <c r="FX94" i="6"/>
  <c r="FX44" i="6"/>
  <c r="FX41" i="6"/>
  <c r="FX28" i="6"/>
  <c r="FX70" i="6"/>
  <c r="FX47" i="6"/>
  <c r="FX82" i="6"/>
  <c r="FX63" i="6"/>
  <c r="FX60" i="6"/>
  <c r="FX59" i="6"/>
  <c r="FX58" i="6"/>
  <c r="FX45" i="6"/>
  <c r="FX40" i="6"/>
  <c r="FX56" i="6"/>
  <c r="FX77" i="6"/>
  <c r="FX57" i="6"/>
  <c r="FX46" i="6"/>
  <c r="FX39" i="6"/>
  <c r="FX32" i="6"/>
  <c r="FX30" i="6"/>
  <c r="FX26" i="6"/>
  <c r="FX55" i="6"/>
  <c r="FX29" i="6"/>
  <c r="FX25" i="6"/>
  <c r="FX61" i="6"/>
  <c r="FX50" i="6"/>
  <c r="FX33" i="6"/>
  <c r="FX22" i="6"/>
  <c r="FX52" i="6"/>
  <c r="FX37" i="6"/>
  <c r="FX24" i="6"/>
  <c r="FX13" i="6"/>
  <c r="FX53" i="6"/>
  <c r="FX36" i="6"/>
  <c r="FX18" i="6"/>
  <c r="FX38" i="6"/>
  <c r="FX35" i="6"/>
  <c r="FX20" i="6"/>
  <c r="FX23" i="6"/>
  <c r="FX17" i="6"/>
  <c r="FX49" i="6"/>
  <c r="FX34" i="6"/>
  <c r="FX31" i="6"/>
  <c r="FX14" i="6"/>
  <c r="FX79" i="6"/>
  <c r="FX48" i="6"/>
  <c r="FX12" i="6"/>
  <c r="FX16" i="6"/>
  <c r="GF181" i="6"/>
  <c r="GF176" i="6"/>
  <c r="GF165" i="6"/>
  <c r="GF160" i="6"/>
  <c r="GF171" i="6"/>
  <c r="GF170" i="6"/>
  <c r="GF155" i="6"/>
  <c r="GF154" i="6"/>
  <c r="GF180" i="6"/>
  <c r="GF177" i="6"/>
  <c r="GF164" i="6"/>
  <c r="GF161" i="6"/>
  <c r="GF178" i="6"/>
  <c r="GF169" i="6"/>
  <c r="GF167" i="6"/>
  <c r="GF149" i="6"/>
  <c r="GF144" i="6"/>
  <c r="GF175" i="6"/>
  <c r="GF174" i="6"/>
  <c r="GF173" i="6"/>
  <c r="GF172" i="6"/>
  <c r="GF168" i="6"/>
  <c r="GF140" i="6"/>
  <c r="GF137" i="6"/>
  <c r="GF166" i="6"/>
  <c r="GF163" i="6"/>
  <c r="GF148" i="6"/>
  <c r="GF136" i="6"/>
  <c r="GF184" i="6"/>
  <c r="GF157" i="6"/>
  <c r="GF145" i="6"/>
  <c r="GF127" i="6"/>
  <c r="GF156" i="6"/>
  <c r="GF143" i="6"/>
  <c r="GF183" i="6"/>
  <c r="GF150" i="6"/>
  <c r="GF146" i="6"/>
  <c r="GF133" i="6"/>
  <c r="GF128" i="6"/>
  <c r="GF125" i="6"/>
  <c r="GF121" i="6"/>
  <c r="GF182" i="6"/>
  <c r="GF138" i="6"/>
  <c r="GF159" i="6"/>
  <c r="GF124" i="6"/>
  <c r="GF120" i="6"/>
  <c r="GF116" i="6"/>
  <c r="GF108" i="6"/>
  <c r="GF105" i="6"/>
  <c r="GF162" i="6"/>
  <c r="GF132" i="6"/>
  <c r="GF110" i="6"/>
  <c r="GF109" i="6"/>
  <c r="GF104" i="6"/>
  <c r="GF151" i="6"/>
  <c r="GF147" i="6"/>
  <c r="GF135" i="6"/>
  <c r="GF126" i="6"/>
  <c r="GF119" i="6"/>
  <c r="GF111" i="6"/>
  <c r="GF153" i="6"/>
  <c r="GF142" i="6"/>
  <c r="GF131" i="6"/>
  <c r="GF129" i="6"/>
  <c r="GF179" i="6"/>
  <c r="GF141" i="6"/>
  <c r="GF139" i="6"/>
  <c r="GF115" i="6"/>
  <c r="GF114" i="6"/>
  <c r="GF130" i="6"/>
  <c r="GF123" i="6"/>
  <c r="GF113" i="6"/>
  <c r="GF107" i="6"/>
  <c r="GF122" i="6"/>
  <c r="GF98" i="6"/>
  <c r="GF118" i="6"/>
  <c r="GF117" i="6"/>
  <c r="GF97" i="6"/>
  <c r="GF94" i="6"/>
  <c r="GF88" i="6"/>
  <c r="GF152" i="6"/>
  <c r="GF93" i="6"/>
  <c r="GF112" i="6"/>
  <c r="GF101" i="6"/>
  <c r="GF103" i="6"/>
  <c r="GF87" i="6"/>
  <c r="GF106" i="6"/>
  <c r="GF100" i="6"/>
  <c r="GF85" i="6"/>
  <c r="GF80" i="6"/>
  <c r="GF158" i="6"/>
  <c r="GF91" i="6"/>
  <c r="GF90" i="6"/>
  <c r="GF134" i="6"/>
  <c r="GF67" i="6"/>
  <c r="GF66" i="6"/>
  <c r="GF68" i="6"/>
  <c r="GF65" i="6"/>
  <c r="GF82" i="6"/>
  <c r="GF78" i="6"/>
  <c r="GF71" i="6"/>
  <c r="GF84" i="6"/>
  <c r="GF69" i="6"/>
  <c r="GF64" i="6"/>
  <c r="GF62" i="6"/>
  <c r="GF99" i="6"/>
  <c r="GF96" i="6"/>
  <c r="GF92" i="6"/>
  <c r="GF83" i="6"/>
  <c r="GF79" i="6"/>
  <c r="GF70" i="6"/>
  <c r="GF63" i="6"/>
  <c r="GF86" i="6"/>
  <c r="GF76" i="6"/>
  <c r="GF73" i="6"/>
  <c r="GF54" i="6"/>
  <c r="GF53" i="6"/>
  <c r="GF43" i="6"/>
  <c r="GF42" i="6"/>
  <c r="GF81" i="6"/>
  <c r="GF75" i="6"/>
  <c r="GF55" i="6"/>
  <c r="GF44" i="6"/>
  <c r="GF41" i="6"/>
  <c r="GF28" i="6"/>
  <c r="GF102" i="6"/>
  <c r="GF61" i="6"/>
  <c r="GF47" i="6"/>
  <c r="GF77" i="6"/>
  <c r="GF45" i="6"/>
  <c r="GF40" i="6"/>
  <c r="GF74" i="6"/>
  <c r="GF59" i="6"/>
  <c r="GF58" i="6"/>
  <c r="GF38" i="6"/>
  <c r="GF31" i="6"/>
  <c r="GF27" i="6"/>
  <c r="GF26" i="6"/>
  <c r="GF89" i="6"/>
  <c r="GF48" i="6"/>
  <c r="GF34" i="6"/>
  <c r="GF32" i="6"/>
  <c r="GF30" i="6"/>
  <c r="GF25" i="6"/>
  <c r="GF51" i="6"/>
  <c r="GF29" i="6"/>
  <c r="GF22" i="6"/>
  <c r="GF56" i="6"/>
  <c r="GF49" i="6"/>
  <c r="GF24" i="6"/>
  <c r="GF13" i="6"/>
  <c r="GF46" i="6"/>
  <c r="GF33" i="6"/>
  <c r="GF19" i="6"/>
  <c r="GF16" i="6"/>
  <c r="GF72" i="6"/>
  <c r="GF60" i="6"/>
  <c r="GF15" i="6"/>
  <c r="GF52" i="6"/>
  <c r="GF21" i="6"/>
  <c r="GF95" i="6"/>
  <c r="GF39" i="6"/>
  <c r="GF20" i="6"/>
  <c r="GF57" i="6"/>
  <c r="GF17" i="6"/>
  <c r="GF14" i="6"/>
  <c r="BW12" i="6"/>
  <c r="CU12" i="6"/>
  <c r="DT12" i="6"/>
  <c r="DS14" i="6"/>
  <c r="AJ15" i="6"/>
  <c r="AW16" i="6"/>
  <c r="CW16" i="6"/>
  <c r="EU16" i="6"/>
  <c r="AH17" i="6"/>
  <c r="CF17" i="6"/>
  <c r="EE17" i="6"/>
  <c r="GE17" i="6"/>
  <c r="BP18" i="6"/>
  <c r="AQ20" i="6"/>
  <c r="DC20" i="6"/>
  <c r="FO20" i="6"/>
  <c r="EB21" i="6"/>
  <c r="CM24" i="6"/>
  <c r="EY24" i="6"/>
  <c r="BE25" i="6"/>
  <c r="DQ25" i="6"/>
  <c r="GC25" i="6"/>
  <c r="AI30" i="6"/>
  <c r="DD30" i="6"/>
  <c r="FO31" i="6"/>
  <c r="CK32" i="6"/>
  <c r="FG32" i="6"/>
  <c r="CD33" i="6"/>
  <c r="EY33" i="6"/>
  <c r="CF34" i="6"/>
  <c r="ER36" i="6"/>
  <c r="AQ39" i="6"/>
  <c r="DZ40" i="6"/>
  <c r="DH41" i="6"/>
  <c r="DF48" i="6"/>
  <c r="CV49" i="6"/>
  <c r="CM50" i="6"/>
  <c r="CE51" i="6"/>
  <c r="BX52" i="6"/>
  <c r="BG54" i="6"/>
  <c r="EO56" i="6"/>
  <c r="EY59" i="6"/>
  <c r="EY61" i="6"/>
  <c r="BW64" i="6"/>
  <c r="DO81" i="6"/>
  <c r="U16" i="6"/>
  <c r="U15" i="6"/>
  <c r="U14" i="6"/>
  <c r="AC25" i="6"/>
  <c r="AC22" i="6"/>
  <c r="AC24" i="6"/>
  <c r="AC19" i="6"/>
  <c r="AC18" i="6"/>
  <c r="AC17" i="6"/>
  <c r="AC21" i="6"/>
  <c r="AC16" i="6"/>
  <c r="AC15" i="6"/>
  <c r="AK31" i="6"/>
  <c r="AK25" i="6"/>
  <c r="AK28" i="6"/>
  <c r="AK22" i="6"/>
  <c r="AK24" i="6"/>
  <c r="AK19" i="6"/>
  <c r="AK18" i="6"/>
  <c r="AK20" i="6"/>
  <c r="AK23" i="6"/>
  <c r="AK33" i="6"/>
  <c r="AK29" i="6"/>
  <c r="AK17" i="6"/>
  <c r="AS41" i="6"/>
  <c r="AS38" i="6"/>
  <c r="AS31" i="6"/>
  <c r="AS40" i="6"/>
  <c r="AS25" i="6"/>
  <c r="AS37" i="6"/>
  <c r="AS36" i="6"/>
  <c r="AS22" i="6"/>
  <c r="AS35" i="6"/>
  <c r="AS28" i="6"/>
  <c r="AS24" i="6"/>
  <c r="AS19" i="6"/>
  <c r="AS18" i="6"/>
  <c r="AS14" i="6"/>
  <c r="AS16" i="6"/>
  <c r="AS32" i="6"/>
  <c r="HE11" i="6" s="1"/>
  <c r="AS30" i="6"/>
  <c r="AS21" i="6"/>
  <c r="AS27" i="6"/>
  <c r="AS26" i="6"/>
  <c r="BA44" i="6"/>
  <c r="BA41" i="6"/>
  <c r="BA47" i="6"/>
  <c r="BA38" i="6"/>
  <c r="BA31" i="6"/>
  <c r="BA45" i="6"/>
  <c r="BA40" i="6"/>
  <c r="BA39" i="6"/>
  <c r="BA33" i="6"/>
  <c r="BA29" i="6"/>
  <c r="BA25" i="6"/>
  <c r="BA22" i="6"/>
  <c r="BA24" i="6"/>
  <c r="BA37" i="6"/>
  <c r="BA36" i="6"/>
  <c r="BA28" i="6"/>
  <c r="BA19" i="6"/>
  <c r="BA18" i="6"/>
  <c r="BA35" i="6"/>
  <c r="BA20" i="6"/>
  <c r="BA42" i="6"/>
  <c r="BA23" i="6"/>
  <c r="BA17" i="6"/>
  <c r="BA15" i="6"/>
  <c r="BA49" i="6"/>
  <c r="BA34" i="6"/>
  <c r="BA14" i="6"/>
  <c r="BA46" i="6"/>
  <c r="BI55" i="6"/>
  <c r="BI56" i="6"/>
  <c r="BI44" i="6"/>
  <c r="BI41" i="6"/>
  <c r="BI47" i="6"/>
  <c r="BI38" i="6"/>
  <c r="BI31" i="6"/>
  <c r="BI45" i="6"/>
  <c r="BI40" i="6"/>
  <c r="BI51" i="6"/>
  <c r="BI50" i="6"/>
  <c r="BI57" i="6"/>
  <c r="BI48" i="6"/>
  <c r="BI34" i="6"/>
  <c r="BI32" i="6"/>
  <c r="BI30" i="6"/>
  <c r="BI25" i="6"/>
  <c r="BI43" i="6"/>
  <c r="BI42" i="6"/>
  <c r="BI33" i="6"/>
  <c r="BI29" i="6"/>
  <c r="BI22" i="6"/>
  <c r="BI49" i="6"/>
  <c r="BI24" i="6"/>
  <c r="BI46" i="6"/>
  <c r="BI39" i="6"/>
  <c r="BI19" i="6"/>
  <c r="BI18" i="6"/>
  <c r="BI53" i="6"/>
  <c r="BI52" i="6"/>
  <c r="BI21" i="6"/>
  <c r="BI27" i="6"/>
  <c r="BI26" i="6"/>
  <c r="BI15" i="6"/>
  <c r="BQ65" i="6"/>
  <c r="BQ62" i="6"/>
  <c r="BQ55" i="6"/>
  <c r="BQ61" i="6"/>
  <c r="BQ56" i="6"/>
  <c r="BQ44" i="6"/>
  <c r="BQ41" i="6"/>
  <c r="BQ63" i="6"/>
  <c r="BQ47" i="6"/>
  <c r="BQ38" i="6"/>
  <c r="BQ31" i="6"/>
  <c r="BQ45" i="6"/>
  <c r="BQ40" i="6"/>
  <c r="BQ51" i="6"/>
  <c r="BQ50" i="6"/>
  <c r="BQ57" i="6"/>
  <c r="BQ53" i="6"/>
  <c r="BQ37" i="6"/>
  <c r="BQ35" i="6"/>
  <c r="BQ27" i="6"/>
  <c r="BQ25" i="6"/>
  <c r="BQ32" i="6"/>
  <c r="BQ30" i="6"/>
  <c r="BQ22" i="6"/>
  <c r="BQ52" i="6"/>
  <c r="BQ34" i="6"/>
  <c r="BQ33" i="6"/>
  <c r="BQ29" i="6"/>
  <c r="BQ24" i="6"/>
  <c r="BQ58" i="6"/>
  <c r="BQ19" i="6"/>
  <c r="BQ18" i="6"/>
  <c r="BQ60" i="6"/>
  <c r="BQ48" i="6"/>
  <c r="BQ20" i="6"/>
  <c r="BQ13" i="6"/>
  <c r="BQ43" i="6"/>
  <c r="BQ28" i="6"/>
  <c r="BQ23" i="6"/>
  <c r="BQ16" i="6"/>
  <c r="BQ59" i="6"/>
  <c r="BQ36" i="6"/>
  <c r="BY68" i="6"/>
  <c r="BY65" i="6"/>
  <c r="BY71" i="6"/>
  <c r="BY69" i="6"/>
  <c r="BY62" i="6"/>
  <c r="BY55" i="6"/>
  <c r="BY70" i="6"/>
  <c r="BY64" i="6"/>
  <c r="BY61" i="6"/>
  <c r="BY56" i="6"/>
  <c r="BY59" i="6"/>
  <c r="BY58" i="6"/>
  <c r="BY54" i="6"/>
  <c r="BY44" i="6"/>
  <c r="BY41" i="6"/>
  <c r="BY60" i="6"/>
  <c r="BY57" i="6"/>
  <c r="BY47" i="6"/>
  <c r="BY38" i="6"/>
  <c r="BY31" i="6"/>
  <c r="BY72" i="6"/>
  <c r="BY45" i="6"/>
  <c r="BY40" i="6"/>
  <c r="BY66" i="6"/>
  <c r="BY51" i="6"/>
  <c r="BY50" i="6"/>
  <c r="BY73" i="6"/>
  <c r="BY63" i="6"/>
  <c r="BY48" i="6"/>
  <c r="BY25" i="6"/>
  <c r="BY43" i="6"/>
  <c r="BY42" i="6"/>
  <c r="BY39" i="6"/>
  <c r="BY36" i="6"/>
  <c r="BY27" i="6"/>
  <c r="BY22" i="6"/>
  <c r="BY49" i="6"/>
  <c r="BY35" i="6"/>
  <c r="BY32" i="6"/>
  <c r="BY30" i="6"/>
  <c r="BY24" i="6"/>
  <c r="BY46" i="6"/>
  <c r="BY37" i="6"/>
  <c r="BY33" i="6"/>
  <c r="BY29" i="6"/>
  <c r="BY19" i="6"/>
  <c r="BY18" i="6"/>
  <c r="BY34" i="6"/>
  <c r="BY14" i="6"/>
  <c r="BY67" i="6"/>
  <c r="BY21" i="6"/>
  <c r="BY17" i="6"/>
  <c r="BY13" i="6"/>
  <c r="BY26" i="6"/>
  <c r="CG68" i="6"/>
  <c r="CG65" i="6"/>
  <c r="CG78" i="6"/>
  <c r="CG71" i="6"/>
  <c r="CG80" i="6"/>
  <c r="CG69" i="6"/>
  <c r="CG75" i="6"/>
  <c r="CG74" i="6"/>
  <c r="CG76" i="6"/>
  <c r="CG73" i="6"/>
  <c r="CG62" i="6"/>
  <c r="CG55" i="6"/>
  <c r="CG77" i="6"/>
  <c r="CG72" i="6"/>
  <c r="CG79" i="6"/>
  <c r="CG70" i="6"/>
  <c r="CG64" i="6"/>
  <c r="CG61" i="6"/>
  <c r="CG56" i="6"/>
  <c r="CG66" i="6"/>
  <c r="CG44" i="6"/>
  <c r="CG41" i="6"/>
  <c r="CG63" i="6"/>
  <c r="CG47" i="6"/>
  <c r="CG38" i="6"/>
  <c r="CG31" i="6"/>
  <c r="CG59" i="6"/>
  <c r="CG58" i="6"/>
  <c r="CG54" i="6"/>
  <c r="CG45" i="6"/>
  <c r="CG40" i="6"/>
  <c r="CG81" i="6"/>
  <c r="CG67" i="6"/>
  <c r="CG60" i="6"/>
  <c r="CG57" i="6"/>
  <c r="CG51" i="6"/>
  <c r="CG50" i="6"/>
  <c r="CG53" i="6"/>
  <c r="CG25" i="6"/>
  <c r="CG22" i="6"/>
  <c r="CG52" i="6"/>
  <c r="CG27" i="6"/>
  <c r="CG24" i="6"/>
  <c r="CG36" i="6"/>
  <c r="CG32" i="6"/>
  <c r="CG30" i="6"/>
  <c r="CG19" i="6"/>
  <c r="CG18" i="6"/>
  <c r="CG39" i="6"/>
  <c r="CG20" i="6"/>
  <c r="CG16" i="6"/>
  <c r="CG42" i="6"/>
  <c r="CG23" i="6"/>
  <c r="CG15" i="6"/>
  <c r="CG49" i="6"/>
  <c r="CG14" i="6"/>
  <c r="CG46" i="6"/>
  <c r="CG28" i="6"/>
  <c r="CO85" i="6"/>
  <c r="CO89" i="6"/>
  <c r="CO83" i="6"/>
  <c r="CO82" i="6"/>
  <c r="CO68" i="6"/>
  <c r="CO65" i="6"/>
  <c r="CO81" i="6"/>
  <c r="CO78" i="6"/>
  <c r="CO71" i="6"/>
  <c r="CO84" i="6"/>
  <c r="CO80" i="6"/>
  <c r="CO69" i="6"/>
  <c r="CO87" i="6"/>
  <c r="CO75" i="6"/>
  <c r="CO74" i="6"/>
  <c r="CO64" i="6"/>
  <c r="CO62" i="6"/>
  <c r="CO55" i="6"/>
  <c r="CO79" i="6"/>
  <c r="CO70" i="6"/>
  <c r="CO61" i="6"/>
  <c r="CO56" i="6"/>
  <c r="CO67" i="6"/>
  <c r="CO44" i="6"/>
  <c r="CO41" i="6"/>
  <c r="CO86" i="6"/>
  <c r="CO73" i="6"/>
  <c r="CO47" i="6"/>
  <c r="CO38" i="6"/>
  <c r="CO31" i="6"/>
  <c r="CO77" i="6"/>
  <c r="CO45" i="6"/>
  <c r="CO40" i="6"/>
  <c r="CO88" i="6"/>
  <c r="CO51" i="6"/>
  <c r="CO50" i="6"/>
  <c r="CO76" i="6"/>
  <c r="CO63" i="6"/>
  <c r="CO60" i="6"/>
  <c r="CO57" i="6"/>
  <c r="CO66" i="6"/>
  <c r="CO59" i="6"/>
  <c r="CO48" i="6"/>
  <c r="CO34" i="6"/>
  <c r="CO28" i="6"/>
  <c r="CO25" i="6"/>
  <c r="CO43" i="6"/>
  <c r="CO42" i="6"/>
  <c r="CO37" i="6"/>
  <c r="CO22" i="6"/>
  <c r="CO54" i="6"/>
  <c r="CO49" i="6"/>
  <c r="CO24" i="6"/>
  <c r="CO46" i="6"/>
  <c r="CO27" i="6"/>
  <c r="CO19" i="6"/>
  <c r="CO18" i="6"/>
  <c r="CO58" i="6"/>
  <c r="CO17" i="6"/>
  <c r="CO53" i="6"/>
  <c r="CO36" i="6"/>
  <c r="CO33" i="6"/>
  <c r="CO29" i="6"/>
  <c r="CO52" i="6"/>
  <c r="CO35" i="6"/>
  <c r="CO21" i="6"/>
  <c r="CO26" i="6"/>
  <c r="CO16" i="6"/>
  <c r="CO15" i="6"/>
  <c r="CW97" i="6"/>
  <c r="CW95" i="6"/>
  <c r="CW91" i="6"/>
  <c r="CW90" i="6"/>
  <c r="CW85" i="6"/>
  <c r="CW92" i="6"/>
  <c r="CW89" i="6"/>
  <c r="CW83" i="6"/>
  <c r="CW82" i="6"/>
  <c r="CW86" i="6"/>
  <c r="CW68" i="6"/>
  <c r="CW65" i="6"/>
  <c r="CW78" i="6"/>
  <c r="CW71" i="6"/>
  <c r="CW80" i="6"/>
  <c r="CW69" i="6"/>
  <c r="CW81" i="6"/>
  <c r="CW75" i="6"/>
  <c r="CW74" i="6"/>
  <c r="CW93" i="6"/>
  <c r="CW76" i="6"/>
  <c r="CW73" i="6"/>
  <c r="CW62" i="6"/>
  <c r="CW55" i="6"/>
  <c r="CW96" i="6"/>
  <c r="CW77" i="6"/>
  <c r="CW72" i="6"/>
  <c r="CW94" i="6"/>
  <c r="CW79" i="6"/>
  <c r="CW70" i="6"/>
  <c r="CW61" i="6"/>
  <c r="CW56" i="6"/>
  <c r="CW44" i="6"/>
  <c r="CW41" i="6"/>
  <c r="CW88" i="6"/>
  <c r="CW63" i="6"/>
  <c r="CW53" i="6"/>
  <c r="CW47" i="6"/>
  <c r="CW38" i="6"/>
  <c r="CW31" i="6"/>
  <c r="CW84" i="6"/>
  <c r="CW45" i="6"/>
  <c r="CW40" i="6"/>
  <c r="CW51" i="6"/>
  <c r="CW50" i="6"/>
  <c r="CW54" i="6"/>
  <c r="CW35" i="6"/>
  <c r="CW25" i="6"/>
  <c r="CW87" i="6"/>
  <c r="CW64" i="6"/>
  <c r="CW28" i="6"/>
  <c r="CW22" i="6"/>
  <c r="CW58" i="6"/>
  <c r="CW52" i="6"/>
  <c r="CW39" i="6"/>
  <c r="CW34" i="6"/>
  <c r="CW24" i="6"/>
  <c r="CW60" i="6"/>
  <c r="CW19" i="6"/>
  <c r="CW18" i="6"/>
  <c r="CW67" i="6"/>
  <c r="CW48" i="6"/>
  <c r="CW37" i="6"/>
  <c r="CW27" i="6"/>
  <c r="CW20" i="6"/>
  <c r="CW13" i="6"/>
  <c r="CW43" i="6"/>
  <c r="CW32" i="6"/>
  <c r="CW30" i="6"/>
  <c r="CW23" i="6"/>
  <c r="CW57" i="6"/>
  <c r="CW17" i="6"/>
  <c r="DE102" i="6"/>
  <c r="DE99" i="6"/>
  <c r="DE98" i="6"/>
  <c r="DE101" i="6"/>
  <c r="DE103" i="6"/>
  <c r="DE100" i="6"/>
  <c r="DE104" i="6"/>
  <c r="DE95" i="6"/>
  <c r="DE85" i="6"/>
  <c r="DE96" i="6"/>
  <c r="DE94" i="6"/>
  <c r="DE92" i="6"/>
  <c r="DE89" i="6"/>
  <c r="DE83" i="6"/>
  <c r="DE82" i="6"/>
  <c r="DE68" i="6"/>
  <c r="DE65" i="6"/>
  <c r="DE91" i="6"/>
  <c r="DE90" i="6"/>
  <c r="DE78" i="6"/>
  <c r="DE71" i="6"/>
  <c r="DE84" i="6"/>
  <c r="DE80" i="6"/>
  <c r="DE69" i="6"/>
  <c r="DE93" i="6"/>
  <c r="DE88" i="6"/>
  <c r="DE87" i="6"/>
  <c r="DE75" i="6"/>
  <c r="DE74" i="6"/>
  <c r="DE105" i="6"/>
  <c r="DE97" i="6"/>
  <c r="DE86" i="6"/>
  <c r="DE62" i="6"/>
  <c r="DE55" i="6"/>
  <c r="DE79" i="6"/>
  <c r="DE70" i="6"/>
  <c r="DE81" i="6"/>
  <c r="DE61" i="6"/>
  <c r="DE56" i="6"/>
  <c r="DE59" i="6"/>
  <c r="DE58" i="6"/>
  <c r="DE54" i="6"/>
  <c r="DE44" i="6"/>
  <c r="DE41" i="6"/>
  <c r="DE76" i="6"/>
  <c r="DE60" i="6"/>
  <c r="DE57" i="6"/>
  <c r="DE47" i="6"/>
  <c r="DE38" i="6"/>
  <c r="DE31" i="6"/>
  <c r="DE72" i="6"/>
  <c r="DE64" i="6"/>
  <c r="DE45" i="6"/>
  <c r="DE40" i="6"/>
  <c r="DE66" i="6"/>
  <c r="DE53" i="6"/>
  <c r="DE51" i="6"/>
  <c r="DE50" i="6"/>
  <c r="DE73" i="6"/>
  <c r="DE63" i="6"/>
  <c r="DE48" i="6"/>
  <c r="DE25" i="6"/>
  <c r="DE43" i="6"/>
  <c r="DE42" i="6"/>
  <c r="DE36" i="6"/>
  <c r="DE22" i="6"/>
  <c r="DE67" i="6"/>
  <c r="DE49" i="6"/>
  <c r="DE35" i="6"/>
  <c r="DE28" i="6"/>
  <c r="DE24" i="6"/>
  <c r="DE46" i="6"/>
  <c r="DE19" i="6"/>
  <c r="DE18" i="6"/>
  <c r="DE14" i="6"/>
  <c r="DE39" i="6"/>
  <c r="DE16" i="6"/>
  <c r="DE21" i="6"/>
  <c r="DE13" i="6"/>
  <c r="DE77" i="6"/>
  <c r="DE33" i="6"/>
  <c r="DE29" i="6"/>
  <c r="DE26" i="6"/>
  <c r="DM111" i="6"/>
  <c r="DM102" i="6"/>
  <c r="DM99" i="6"/>
  <c r="DM98" i="6"/>
  <c r="DM108" i="6"/>
  <c r="DM107" i="6"/>
  <c r="DM105" i="6"/>
  <c r="DM109" i="6"/>
  <c r="DM113" i="6"/>
  <c r="DM104" i="6"/>
  <c r="DM112" i="6"/>
  <c r="DM106" i="6"/>
  <c r="DM110" i="6"/>
  <c r="DM103" i="6"/>
  <c r="DM97" i="6"/>
  <c r="DM91" i="6"/>
  <c r="DM90" i="6"/>
  <c r="DM85" i="6"/>
  <c r="DM100" i="6"/>
  <c r="DM92" i="6"/>
  <c r="DM89" i="6"/>
  <c r="DM95" i="6"/>
  <c r="DM83" i="6"/>
  <c r="DM82" i="6"/>
  <c r="DM93" i="6"/>
  <c r="DM88" i="6"/>
  <c r="DM86" i="6"/>
  <c r="DM81" i="6"/>
  <c r="DM68" i="6"/>
  <c r="DM65" i="6"/>
  <c r="DM78" i="6"/>
  <c r="DM71" i="6"/>
  <c r="DM101" i="6"/>
  <c r="DM96" i="6"/>
  <c r="DM94" i="6"/>
  <c r="DM80" i="6"/>
  <c r="DM69" i="6"/>
  <c r="DM75" i="6"/>
  <c r="DM74" i="6"/>
  <c r="DM76" i="6"/>
  <c r="DM73" i="6"/>
  <c r="DM62" i="6"/>
  <c r="DM55" i="6"/>
  <c r="DM64" i="6"/>
  <c r="DM84" i="6"/>
  <c r="DM77" i="6"/>
  <c r="DM72" i="6"/>
  <c r="DM79" i="6"/>
  <c r="DM70" i="6"/>
  <c r="DM61" i="6"/>
  <c r="DM56" i="6"/>
  <c r="DM66" i="6"/>
  <c r="DM44" i="6"/>
  <c r="DM41" i="6"/>
  <c r="DM63" i="6"/>
  <c r="DM47" i="6"/>
  <c r="DM38" i="6"/>
  <c r="DM31" i="6"/>
  <c r="DM59" i="6"/>
  <c r="DM58" i="6"/>
  <c r="DM54" i="6"/>
  <c r="DM45" i="6"/>
  <c r="DM40" i="6"/>
  <c r="DM87" i="6"/>
  <c r="DM67" i="6"/>
  <c r="DM60" i="6"/>
  <c r="DM57" i="6"/>
  <c r="DM51" i="6"/>
  <c r="DM50" i="6"/>
  <c r="DM39" i="6"/>
  <c r="DM33" i="6"/>
  <c r="DM29" i="6"/>
  <c r="DM25" i="6"/>
  <c r="DM22" i="6"/>
  <c r="DM52" i="6"/>
  <c r="DM37" i="6"/>
  <c r="DM24" i="6"/>
  <c r="DM53" i="6"/>
  <c r="DM36" i="6"/>
  <c r="DM28" i="6"/>
  <c r="DM19" i="6"/>
  <c r="DM18" i="6"/>
  <c r="DM35" i="6"/>
  <c r="DM20" i="6"/>
  <c r="DM42" i="6"/>
  <c r="DM23" i="6"/>
  <c r="DM17" i="6"/>
  <c r="DM15" i="6"/>
  <c r="DM49" i="6"/>
  <c r="DM34" i="6"/>
  <c r="DM27" i="6"/>
  <c r="DM14" i="6"/>
  <c r="DM46" i="6"/>
  <c r="DM32" i="6"/>
  <c r="DM30" i="6"/>
  <c r="DU118" i="6"/>
  <c r="DU111" i="6"/>
  <c r="DU102" i="6"/>
  <c r="DU119" i="6"/>
  <c r="DU117" i="6"/>
  <c r="DU99" i="6"/>
  <c r="DU98" i="6"/>
  <c r="DU120" i="6"/>
  <c r="DU115" i="6"/>
  <c r="DU112" i="6"/>
  <c r="DU121" i="6"/>
  <c r="DU108" i="6"/>
  <c r="DU110" i="6"/>
  <c r="DU107" i="6"/>
  <c r="DU116" i="6"/>
  <c r="DU105" i="6"/>
  <c r="DU106" i="6"/>
  <c r="DU114" i="6"/>
  <c r="DU109" i="6"/>
  <c r="DU113" i="6"/>
  <c r="DU103" i="6"/>
  <c r="DU100" i="6"/>
  <c r="DU85" i="6"/>
  <c r="DU104" i="6"/>
  <c r="DU95" i="6"/>
  <c r="DU92" i="6"/>
  <c r="DU89" i="6"/>
  <c r="DU83" i="6"/>
  <c r="DU82" i="6"/>
  <c r="DU96" i="6"/>
  <c r="DU94" i="6"/>
  <c r="DU68" i="6"/>
  <c r="DU65" i="6"/>
  <c r="DU101" i="6"/>
  <c r="DU78" i="6"/>
  <c r="DU71" i="6"/>
  <c r="DU84" i="6"/>
  <c r="DU80" i="6"/>
  <c r="DU69" i="6"/>
  <c r="DU97" i="6"/>
  <c r="DU87" i="6"/>
  <c r="DU81" i="6"/>
  <c r="DU75" i="6"/>
  <c r="DU74" i="6"/>
  <c r="DU62" i="6"/>
  <c r="DU55" i="6"/>
  <c r="DU90" i="6"/>
  <c r="DU79" i="6"/>
  <c r="DU70" i="6"/>
  <c r="DU91" i="6"/>
  <c r="DU61" i="6"/>
  <c r="DU56" i="6"/>
  <c r="DU88" i="6"/>
  <c r="DU67" i="6"/>
  <c r="DU44" i="6"/>
  <c r="DU41" i="6"/>
  <c r="DU73" i="6"/>
  <c r="DU47" i="6"/>
  <c r="DU38" i="6"/>
  <c r="DU31" i="6"/>
  <c r="DU77" i="6"/>
  <c r="DU45" i="6"/>
  <c r="DU40" i="6"/>
  <c r="DU93" i="6"/>
  <c r="DU51" i="6"/>
  <c r="DU50" i="6"/>
  <c r="DU86" i="6"/>
  <c r="DU76" i="6"/>
  <c r="DU64" i="6"/>
  <c r="DU63" i="6"/>
  <c r="DU60" i="6"/>
  <c r="DU57" i="6"/>
  <c r="DU48" i="6"/>
  <c r="DU34" i="6"/>
  <c r="DU32" i="6"/>
  <c r="DU30" i="6"/>
  <c r="DU25" i="6"/>
  <c r="DU53" i="6"/>
  <c r="DU43" i="6"/>
  <c r="DU42" i="6"/>
  <c r="DU33" i="6"/>
  <c r="DU29" i="6"/>
  <c r="DU22" i="6"/>
  <c r="DU72" i="6"/>
  <c r="DU49" i="6"/>
  <c r="DU24" i="6"/>
  <c r="DU58" i="6"/>
  <c r="DU46" i="6"/>
  <c r="DU39" i="6"/>
  <c r="DU19" i="6"/>
  <c r="DU18" i="6"/>
  <c r="DU28" i="6"/>
  <c r="DU37" i="6"/>
  <c r="DU54" i="6"/>
  <c r="DU52" i="6"/>
  <c r="DU21" i="6"/>
  <c r="DU59" i="6"/>
  <c r="DU26" i="6"/>
  <c r="DU15" i="6"/>
  <c r="EC126" i="6"/>
  <c r="EC123" i="6"/>
  <c r="EC118" i="6"/>
  <c r="EC111" i="6"/>
  <c r="EC120" i="6"/>
  <c r="EC116" i="6"/>
  <c r="EC102" i="6"/>
  <c r="EC99" i="6"/>
  <c r="EC98" i="6"/>
  <c r="EC121" i="6"/>
  <c r="EC117" i="6"/>
  <c r="EC125" i="6"/>
  <c r="EC129" i="6"/>
  <c r="EC127" i="6"/>
  <c r="EC124" i="6"/>
  <c r="EC114" i="6"/>
  <c r="EC106" i="6"/>
  <c r="EC122" i="6"/>
  <c r="EC113" i="6"/>
  <c r="EC104" i="6"/>
  <c r="EC108" i="6"/>
  <c r="EC107" i="6"/>
  <c r="EC110" i="6"/>
  <c r="EC103" i="6"/>
  <c r="EC128" i="6"/>
  <c r="EC101" i="6"/>
  <c r="EC112" i="6"/>
  <c r="EC105" i="6"/>
  <c r="EC96" i="6"/>
  <c r="EC94" i="6"/>
  <c r="EC115" i="6"/>
  <c r="EC97" i="6"/>
  <c r="EC109" i="6"/>
  <c r="EC91" i="6"/>
  <c r="EC90" i="6"/>
  <c r="EC85" i="6"/>
  <c r="EC92" i="6"/>
  <c r="EC89" i="6"/>
  <c r="EC83" i="6"/>
  <c r="EC82" i="6"/>
  <c r="EC86" i="6"/>
  <c r="EC68" i="6"/>
  <c r="EC65" i="6"/>
  <c r="EC78" i="6"/>
  <c r="EC71" i="6"/>
  <c r="EC80" i="6"/>
  <c r="EC69" i="6"/>
  <c r="EC119" i="6"/>
  <c r="EC100" i="6"/>
  <c r="EC95" i="6"/>
  <c r="EC75" i="6"/>
  <c r="EC74" i="6"/>
  <c r="EC88" i="6"/>
  <c r="EC76" i="6"/>
  <c r="EC73" i="6"/>
  <c r="EC62" i="6"/>
  <c r="EC55" i="6"/>
  <c r="EC77" i="6"/>
  <c r="EC72" i="6"/>
  <c r="EC79" i="6"/>
  <c r="EC70" i="6"/>
  <c r="EC61" i="6"/>
  <c r="EC56" i="6"/>
  <c r="EC87" i="6"/>
  <c r="EC60" i="6"/>
  <c r="EC44" i="6"/>
  <c r="EC41" i="6"/>
  <c r="EC93" i="6"/>
  <c r="EC63" i="6"/>
  <c r="EC53" i="6"/>
  <c r="EC47" i="6"/>
  <c r="EC38" i="6"/>
  <c r="EC31" i="6"/>
  <c r="EC81" i="6"/>
  <c r="EC45" i="6"/>
  <c r="EC40" i="6"/>
  <c r="EC64" i="6"/>
  <c r="EC51" i="6"/>
  <c r="EC50" i="6"/>
  <c r="EC37" i="6"/>
  <c r="EC35" i="6"/>
  <c r="EC27" i="6"/>
  <c r="EC25" i="6"/>
  <c r="EC67" i="6"/>
  <c r="EC58" i="6"/>
  <c r="EC32" i="6"/>
  <c r="EC30" i="6"/>
  <c r="EC22" i="6"/>
  <c r="EC52" i="6"/>
  <c r="EC34" i="6"/>
  <c r="EC33" i="6"/>
  <c r="EC29" i="6"/>
  <c r="EC24" i="6"/>
  <c r="EC66" i="6"/>
  <c r="EC19" i="6"/>
  <c r="EC18" i="6"/>
  <c r="EC54" i="6"/>
  <c r="EC48" i="6"/>
  <c r="EC20" i="6"/>
  <c r="EC13" i="6"/>
  <c r="EC59" i="6"/>
  <c r="EC43" i="6"/>
  <c r="EC23" i="6"/>
  <c r="EC16" i="6"/>
  <c r="EC39" i="6"/>
  <c r="EC36" i="6"/>
  <c r="EK134" i="6"/>
  <c r="EK131" i="6"/>
  <c r="EK130" i="6"/>
  <c r="EK135" i="6"/>
  <c r="EK126" i="6"/>
  <c r="EK136" i="6"/>
  <c r="EK129" i="6"/>
  <c r="EK123" i="6"/>
  <c r="EK127" i="6"/>
  <c r="EK118" i="6"/>
  <c r="EK111" i="6"/>
  <c r="EK132" i="6"/>
  <c r="EK121" i="6"/>
  <c r="EK102" i="6"/>
  <c r="EK99" i="6"/>
  <c r="EK98" i="6"/>
  <c r="EK133" i="6"/>
  <c r="EK128" i="6"/>
  <c r="EK122" i="6"/>
  <c r="EK112" i="6"/>
  <c r="EK101" i="6"/>
  <c r="EK116" i="6"/>
  <c r="EK109" i="6"/>
  <c r="EK106" i="6"/>
  <c r="EK103" i="6"/>
  <c r="EK137" i="6"/>
  <c r="EK125" i="6"/>
  <c r="EK119" i="6"/>
  <c r="EK115" i="6"/>
  <c r="EK114" i="6"/>
  <c r="EK105" i="6"/>
  <c r="EK100" i="6"/>
  <c r="EK108" i="6"/>
  <c r="EK124" i="6"/>
  <c r="EK104" i="6"/>
  <c r="EK95" i="6"/>
  <c r="EK96" i="6"/>
  <c r="EK94" i="6"/>
  <c r="EK85" i="6"/>
  <c r="EK120" i="6"/>
  <c r="EK113" i="6"/>
  <c r="EK92" i="6"/>
  <c r="EK89" i="6"/>
  <c r="EK83" i="6"/>
  <c r="EK82" i="6"/>
  <c r="EK110" i="6"/>
  <c r="EK97" i="6"/>
  <c r="EK68" i="6"/>
  <c r="EK65" i="6"/>
  <c r="EK91" i="6"/>
  <c r="EK90" i="6"/>
  <c r="EK81" i="6"/>
  <c r="EK78" i="6"/>
  <c r="EK71" i="6"/>
  <c r="EK107" i="6"/>
  <c r="EK84" i="6"/>
  <c r="EK80" i="6"/>
  <c r="EK69" i="6"/>
  <c r="EK93" i="6"/>
  <c r="EK88" i="6"/>
  <c r="EK87" i="6"/>
  <c r="EK75" i="6"/>
  <c r="EK74" i="6"/>
  <c r="EK86" i="6"/>
  <c r="EK62" i="6"/>
  <c r="EK55" i="6"/>
  <c r="EK79" i="6"/>
  <c r="EK70" i="6"/>
  <c r="EK64" i="6"/>
  <c r="EK61" i="6"/>
  <c r="EK56" i="6"/>
  <c r="EK59" i="6"/>
  <c r="EK58" i="6"/>
  <c r="EK54" i="6"/>
  <c r="EK44" i="6"/>
  <c r="EK41" i="6"/>
  <c r="EK76" i="6"/>
  <c r="EK57" i="6"/>
  <c r="EK47" i="6"/>
  <c r="EK38" i="6"/>
  <c r="EK31" i="6"/>
  <c r="EK72" i="6"/>
  <c r="EK45" i="6"/>
  <c r="EK40" i="6"/>
  <c r="EK66" i="6"/>
  <c r="EK60" i="6"/>
  <c r="EK53" i="6"/>
  <c r="EK51" i="6"/>
  <c r="EK50" i="6"/>
  <c r="EK73" i="6"/>
  <c r="EK48" i="6"/>
  <c r="EK25" i="6"/>
  <c r="EK117" i="6"/>
  <c r="EK43" i="6"/>
  <c r="EK42" i="6"/>
  <c r="EK36" i="6"/>
  <c r="EK27" i="6"/>
  <c r="EK22" i="6"/>
  <c r="EK15" i="6"/>
  <c r="EK49" i="6"/>
  <c r="EK35" i="6"/>
  <c r="EK32" i="6"/>
  <c r="EK30" i="6"/>
  <c r="EK24" i="6"/>
  <c r="EK46" i="6"/>
  <c r="EK39" i="6"/>
  <c r="EK37" i="6"/>
  <c r="EK33" i="6"/>
  <c r="EK29" i="6"/>
  <c r="EK19" i="6"/>
  <c r="EK18" i="6"/>
  <c r="EK77" i="6"/>
  <c r="EK63" i="6"/>
  <c r="EK34" i="6"/>
  <c r="EK14" i="6"/>
  <c r="EK28" i="6"/>
  <c r="EK21" i="6"/>
  <c r="EK17" i="6"/>
  <c r="EK13" i="6"/>
  <c r="EK26" i="6"/>
  <c r="ES143" i="6"/>
  <c r="ES134" i="6"/>
  <c r="ES131" i="6"/>
  <c r="ES130" i="6"/>
  <c r="ES141" i="6"/>
  <c r="ES126" i="6"/>
  <c r="ES138" i="6"/>
  <c r="ES135" i="6"/>
  <c r="ES123" i="6"/>
  <c r="ES142" i="6"/>
  <c r="ES118" i="6"/>
  <c r="ES111" i="6"/>
  <c r="ES140" i="6"/>
  <c r="ES122" i="6"/>
  <c r="ES115" i="6"/>
  <c r="ES112" i="6"/>
  <c r="ES102" i="6"/>
  <c r="ES136" i="6"/>
  <c r="ES132" i="6"/>
  <c r="ES120" i="6"/>
  <c r="ES116" i="6"/>
  <c r="ES99" i="6"/>
  <c r="ES98" i="6"/>
  <c r="ES144" i="6"/>
  <c r="ES114" i="6"/>
  <c r="ES113" i="6"/>
  <c r="ES108" i="6"/>
  <c r="ES129" i="6"/>
  <c r="ES125" i="6"/>
  <c r="ES137" i="6"/>
  <c r="ES107" i="6"/>
  <c r="ES133" i="6"/>
  <c r="ES105" i="6"/>
  <c r="ES128" i="6"/>
  <c r="ES110" i="6"/>
  <c r="ES127" i="6"/>
  <c r="ES124" i="6"/>
  <c r="ES117" i="6"/>
  <c r="ES106" i="6"/>
  <c r="ES103" i="6"/>
  <c r="ES97" i="6"/>
  <c r="ES104" i="6"/>
  <c r="ES109" i="6"/>
  <c r="ES95" i="6"/>
  <c r="ES145" i="6"/>
  <c r="ES101" i="6"/>
  <c r="ES94" i="6"/>
  <c r="ES96" i="6"/>
  <c r="ES91" i="6"/>
  <c r="ES90" i="6"/>
  <c r="ES85" i="6"/>
  <c r="ES92" i="6"/>
  <c r="ES89" i="6"/>
  <c r="ES100" i="6"/>
  <c r="ES83" i="6"/>
  <c r="ES82" i="6"/>
  <c r="ES93" i="6"/>
  <c r="ES88" i="6"/>
  <c r="ES86" i="6"/>
  <c r="ES68" i="6"/>
  <c r="ES65" i="6"/>
  <c r="ES119" i="6"/>
  <c r="ES78" i="6"/>
  <c r="ES71" i="6"/>
  <c r="ES69" i="6"/>
  <c r="ES80" i="6"/>
  <c r="ES75" i="6"/>
  <c r="ES74" i="6"/>
  <c r="ES81" i="6"/>
  <c r="ES76" i="6"/>
  <c r="ES73" i="6"/>
  <c r="ES62" i="6"/>
  <c r="ES55" i="6"/>
  <c r="ES139" i="6"/>
  <c r="ES121" i="6"/>
  <c r="ES84" i="6"/>
  <c r="ES77" i="6"/>
  <c r="ES72" i="6"/>
  <c r="ES63" i="6"/>
  <c r="ES79" i="6"/>
  <c r="ES70" i="6"/>
  <c r="ES64" i="6"/>
  <c r="ES61" i="6"/>
  <c r="ES56" i="6"/>
  <c r="ES66" i="6"/>
  <c r="ES44" i="6"/>
  <c r="ES41" i="6"/>
  <c r="ES47" i="6"/>
  <c r="ES38" i="6"/>
  <c r="ES31" i="6"/>
  <c r="ES59" i="6"/>
  <c r="ES58" i="6"/>
  <c r="ES54" i="6"/>
  <c r="ES45" i="6"/>
  <c r="ES40" i="6"/>
  <c r="ES67" i="6"/>
  <c r="ES57" i="6"/>
  <c r="ES51" i="6"/>
  <c r="ES50" i="6"/>
  <c r="ES87" i="6"/>
  <c r="ES25" i="6"/>
  <c r="ES22" i="6"/>
  <c r="ES15" i="6"/>
  <c r="ES52" i="6"/>
  <c r="ES27" i="6"/>
  <c r="ES24" i="6"/>
  <c r="ES36" i="6"/>
  <c r="ES32" i="6"/>
  <c r="ES30" i="6"/>
  <c r="ES19" i="6"/>
  <c r="ES18" i="6"/>
  <c r="ES33" i="6"/>
  <c r="ES29" i="6"/>
  <c r="ES20" i="6"/>
  <c r="ES16" i="6"/>
  <c r="ES42" i="6"/>
  <c r="ES23" i="6"/>
  <c r="ES49" i="6"/>
  <c r="ES37" i="6"/>
  <c r="ES14" i="6"/>
  <c r="ES46" i="6"/>
  <c r="FA153" i="6"/>
  <c r="FA151" i="6"/>
  <c r="FA152" i="6"/>
  <c r="FA150" i="6"/>
  <c r="FA143" i="6"/>
  <c r="FA142" i="6"/>
  <c r="FA134" i="6"/>
  <c r="FA131" i="6"/>
  <c r="FA130" i="6"/>
  <c r="FA139" i="6"/>
  <c r="FA126" i="6"/>
  <c r="FA146" i="6"/>
  <c r="FA144" i="6"/>
  <c r="FA141" i="6"/>
  <c r="FA123" i="6"/>
  <c r="FA118" i="6"/>
  <c r="FA111" i="6"/>
  <c r="FA133" i="6"/>
  <c r="FA149" i="6"/>
  <c r="FA147" i="6"/>
  <c r="FA129" i="6"/>
  <c r="FA114" i="6"/>
  <c r="FA113" i="6"/>
  <c r="FA102" i="6"/>
  <c r="FA145" i="6"/>
  <c r="FA137" i="6"/>
  <c r="FA128" i="6"/>
  <c r="FA121" i="6"/>
  <c r="FA99" i="6"/>
  <c r="FA98" i="6"/>
  <c r="FA120" i="6"/>
  <c r="FA127" i="6"/>
  <c r="FA124" i="6"/>
  <c r="FA122" i="6"/>
  <c r="FA109" i="6"/>
  <c r="FA136" i="6"/>
  <c r="FA116" i="6"/>
  <c r="FA115" i="6"/>
  <c r="FA132" i="6"/>
  <c r="FA107" i="6"/>
  <c r="FA135" i="6"/>
  <c r="FA108" i="6"/>
  <c r="FA105" i="6"/>
  <c r="FA119" i="6"/>
  <c r="FA96" i="6"/>
  <c r="FA125" i="6"/>
  <c r="FA110" i="6"/>
  <c r="FA101" i="6"/>
  <c r="FA138" i="6"/>
  <c r="FA103" i="6"/>
  <c r="FA140" i="6"/>
  <c r="FA106" i="6"/>
  <c r="FA95" i="6"/>
  <c r="FA100" i="6"/>
  <c r="FA94" i="6"/>
  <c r="FA85" i="6"/>
  <c r="FA92" i="6"/>
  <c r="FA89" i="6"/>
  <c r="FA83" i="6"/>
  <c r="FA82" i="6"/>
  <c r="FA68" i="6"/>
  <c r="FA65" i="6"/>
  <c r="FA78" i="6"/>
  <c r="FA71" i="6"/>
  <c r="FA148" i="6"/>
  <c r="FA84" i="6"/>
  <c r="FA69" i="6"/>
  <c r="FA112" i="6"/>
  <c r="FA87" i="6"/>
  <c r="FA75" i="6"/>
  <c r="FA74" i="6"/>
  <c r="FA64" i="6"/>
  <c r="FA62" i="6"/>
  <c r="FA55" i="6"/>
  <c r="FA91" i="6"/>
  <c r="FA79" i="6"/>
  <c r="FA70" i="6"/>
  <c r="FA117" i="6"/>
  <c r="FA90" i="6"/>
  <c r="FA63" i="6"/>
  <c r="FA61" i="6"/>
  <c r="FA56" i="6"/>
  <c r="FA104" i="6"/>
  <c r="FA93" i="6"/>
  <c r="FA67" i="6"/>
  <c r="FA44" i="6"/>
  <c r="FA41" i="6"/>
  <c r="FA86" i="6"/>
  <c r="FA80" i="6"/>
  <c r="FA73" i="6"/>
  <c r="FA60" i="6"/>
  <c r="FA47" i="6"/>
  <c r="FA38" i="6"/>
  <c r="FA31" i="6"/>
  <c r="FA77" i="6"/>
  <c r="FA45" i="6"/>
  <c r="FA40" i="6"/>
  <c r="FA51" i="6"/>
  <c r="FA50" i="6"/>
  <c r="FA76" i="6"/>
  <c r="FA57" i="6"/>
  <c r="FA48" i="6"/>
  <c r="FA34" i="6"/>
  <c r="FA28" i="6"/>
  <c r="FA25" i="6"/>
  <c r="FA43" i="6"/>
  <c r="FA42" i="6"/>
  <c r="FA37" i="6"/>
  <c r="FA22" i="6"/>
  <c r="FA15" i="6"/>
  <c r="FA97" i="6"/>
  <c r="FA66" i="6"/>
  <c r="FA58" i="6"/>
  <c r="FA54" i="6"/>
  <c r="FA49" i="6"/>
  <c r="FA24" i="6"/>
  <c r="FA46" i="6"/>
  <c r="FA39" i="6"/>
  <c r="FA27" i="6"/>
  <c r="FA19" i="6"/>
  <c r="FA18" i="6"/>
  <c r="FA32" i="6"/>
  <c r="FA30" i="6"/>
  <c r="FA17" i="6"/>
  <c r="FA36" i="6"/>
  <c r="FA52" i="6"/>
  <c r="FA35" i="6"/>
  <c r="FA21" i="6"/>
  <c r="FA72" i="6"/>
  <c r="FA26" i="6"/>
  <c r="FA16" i="6"/>
  <c r="FI155" i="6"/>
  <c r="FI154" i="6"/>
  <c r="FI156" i="6"/>
  <c r="FI153" i="6"/>
  <c r="FI158" i="6"/>
  <c r="FI151" i="6"/>
  <c r="FI150" i="6"/>
  <c r="FI143" i="6"/>
  <c r="FI147" i="6"/>
  <c r="FI134" i="6"/>
  <c r="FI131" i="6"/>
  <c r="FI130" i="6"/>
  <c r="FI152" i="6"/>
  <c r="FI136" i="6"/>
  <c r="FI128" i="6"/>
  <c r="FI126" i="6"/>
  <c r="FI139" i="6"/>
  <c r="FI123" i="6"/>
  <c r="FI122" i="6"/>
  <c r="FI157" i="6"/>
  <c r="FI148" i="6"/>
  <c r="FI142" i="6"/>
  <c r="FI118" i="6"/>
  <c r="FI111" i="6"/>
  <c r="FI160" i="6"/>
  <c r="FI149" i="6"/>
  <c r="FI140" i="6"/>
  <c r="FI137" i="6"/>
  <c r="FI135" i="6"/>
  <c r="FI102" i="6"/>
  <c r="FI161" i="6"/>
  <c r="FI146" i="6"/>
  <c r="FI138" i="6"/>
  <c r="FI115" i="6"/>
  <c r="FI112" i="6"/>
  <c r="FI99" i="6"/>
  <c r="FI98" i="6"/>
  <c r="FI133" i="6"/>
  <c r="FI132" i="6"/>
  <c r="FI127" i="6"/>
  <c r="FI124" i="6"/>
  <c r="FI121" i="6"/>
  <c r="FI119" i="6"/>
  <c r="FI141" i="6"/>
  <c r="FI125" i="6"/>
  <c r="FI113" i="6"/>
  <c r="FI106" i="6"/>
  <c r="FI144" i="6"/>
  <c r="FI110" i="6"/>
  <c r="FI120" i="6"/>
  <c r="FI109" i="6"/>
  <c r="FI104" i="6"/>
  <c r="FI117" i="6"/>
  <c r="FI116" i="6"/>
  <c r="FI96" i="6"/>
  <c r="FI114" i="6"/>
  <c r="FI108" i="6"/>
  <c r="FI103" i="6"/>
  <c r="FI159" i="6"/>
  <c r="FI129" i="6"/>
  <c r="FI100" i="6"/>
  <c r="FI145" i="6"/>
  <c r="FI107" i="6"/>
  <c r="FI105" i="6"/>
  <c r="FI101" i="6"/>
  <c r="FI97" i="6"/>
  <c r="FI95" i="6"/>
  <c r="FI94" i="6"/>
  <c r="FI91" i="6"/>
  <c r="FI90" i="6"/>
  <c r="FI85" i="6"/>
  <c r="FI92" i="6"/>
  <c r="FI89" i="6"/>
  <c r="FI83" i="6"/>
  <c r="FI82" i="6"/>
  <c r="FI86" i="6"/>
  <c r="FI68" i="6"/>
  <c r="FI65" i="6"/>
  <c r="FI78" i="6"/>
  <c r="FI71" i="6"/>
  <c r="FI81" i="6"/>
  <c r="FI69" i="6"/>
  <c r="FI75" i="6"/>
  <c r="FI74" i="6"/>
  <c r="FI93" i="6"/>
  <c r="FI76" i="6"/>
  <c r="FI73" i="6"/>
  <c r="FI63" i="6"/>
  <c r="FI62" i="6"/>
  <c r="FI55" i="6"/>
  <c r="FI80" i="6"/>
  <c r="FI77" i="6"/>
  <c r="FI72" i="6"/>
  <c r="FI79" i="6"/>
  <c r="FI70" i="6"/>
  <c r="FI61" i="6"/>
  <c r="FI56" i="6"/>
  <c r="FI64" i="6"/>
  <c r="FI44" i="6"/>
  <c r="FI41" i="6"/>
  <c r="FI53" i="6"/>
  <c r="FI47" i="6"/>
  <c r="FI38" i="6"/>
  <c r="FI31" i="6"/>
  <c r="FI84" i="6"/>
  <c r="FI45" i="6"/>
  <c r="FI40" i="6"/>
  <c r="FI51" i="6"/>
  <c r="FI50" i="6"/>
  <c r="FI88" i="6"/>
  <c r="FI66" i="6"/>
  <c r="FI58" i="6"/>
  <c r="FI54" i="6"/>
  <c r="FI35" i="6"/>
  <c r="FI25" i="6"/>
  <c r="FI28" i="6"/>
  <c r="FI22" i="6"/>
  <c r="FI15" i="6"/>
  <c r="FI60" i="6"/>
  <c r="FI52" i="6"/>
  <c r="FI34" i="6"/>
  <c r="FI24" i="6"/>
  <c r="FI19" i="6"/>
  <c r="FI18" i="6"/>
  <c r="FI48" i="6"/>
  <c r="FI20" i="6"/>
  <c r="FI13" i="6"/>
  <c r="FI57" i="6"/>
  <c r="FI43" i="6"/>
  <c r="FI23" i="6"/>
  <c r="FI33" i="6"/>
  <c r="FI29" i="6"/>
  <c r="FI39" i="6"/>
  <c r="FI17" i="6"/>
  <c r="FQ155" i="6"/>
  <c r="FQ154" i="6"/>
  <c r="FQ169" i="6"/>
  <c r="FQ156" i="6"/>
  <c r="FQ153" i="6"/>
  <c r="FQ167" i="6"/>
  <c r="FQ158" i="6"/>
  <c r="FQ151" i="6"/>
  <c r="FQ157" i="6"/>
  <c r="FQ150" i="6"/>
  <c r="FQ143" i="6"/>
  <c r="FQ161" i="6"/>
  <c r="FQ159" i="6"/>
  <c r="FQ146" i="6"/>
  <c r="FQ134" i="6"/>
  <c r="FQ147" i="6"/>
  <c r="FQ142" i="6"/>
  <c r="FQ131" i="6"/>
  <c r="FQ130" i="6"/>
  <c r="FQ160" i="6"/>
  <c r="FQ149" i="6"/>
  <c r="FQ138" i="6"/>
  <c r="FQ135" i="6"/>
  <c r="FQ126" i="6"/>
  <c r="FQ136" i="6"/>
  <c r="FQ123" i="6"/>
  <c r="FQ122" i="6"/>
  <c r="FQ168" i="6"/>
  <c r="FQ152" i="6"/>
  <c r="FQ145" i="6"/>
  <c r="FQ118" i="6"/>
  <c r="FQ111" i="6"/>
  <c r="FQ133" i="6"/>
  <c r="FQ163" i="6"/>
  <c r="FQ128" i="6"/>
  <c r="FQ119" i="6"/>
  <c r="FQ117" i="6"/>
  <c r="FQ102" i="6"/>
  <c r="FQ166" i="6"/>
  <c r="FQ144" i="6"/>
  <c r="FQ141" i="6"/>
  <c r="FQ139" i="6"/>
  <c r="FQ127" i="6"/>
  <c r="FQ114" i="6"/>
  <c r="FQ113" i="6"/>
  <c r="FQ99" i="6"/>
  <c r="FQ98" i="6"/>
  <c r="FQ120" i="6"/>
  <c r="FQ129" i="6"/>
  <c r="FQ115" i="6"/>
  <c r="FQ112" i="6"/>
  <c r="FQ148" i="6"/>
  <c r="FQ132" i="6"/>
  <c r="FQ165" i="6"/>
  <c r="FQ125" i="6"/>
  <c r="FQ116" i="6"/>
  <c r="FQ108" i="6"/>
  <c r="FQ101" i="6"/>
  <c r="FQ106" i="6"/>
  <c r="FQ103" i="6"/>
  <c r="FQ164" i="6"/>
  <c r="FQ140" i="6"/>
  <c r="FQ137" i="6"/>
  <c r="FQ124" i="6"/>
  <c r="FQ121" i="6"/>
  <c r="FQ162" i="6"/>
  <c r="FQ105" i="6"/>
  <c r="FQ100" i="6"/>
  <c r="FQ107" i="6"/>
  <c r="FQ96" i="6"/>
  <c r="FQ110" i="6"/>
  <c r="FQ109" i="6"/>
  <c r="FQ97" i="6"/>
  <c r="FQ104" i="6"/>
  <c r="FQ87" i="6"/>
  <c r="FQ85" i="6"/>
  <c r="FQ94" i="6"/>
  <c r="FQ92" i="6"/>
  <c r="FQ89" i="6"/>
  <c r="FQ83" i="6"/>
  <c r="FQ82" i="6"/>
  <c r="FQ68" i="6"/>
  <c r="FQ65" i="6"/>
  <c r="FQ95" i="6"/>
  <c r="FQ91" i="6"/>
  <c r="FQ90" i="6"/>
  <c r="FQ78" i="6"/>
  <c r="FQ71" i="6"/>
  <c r="FQ84" i="6"/>
  <c r="FQ69" i="6"/>
  <c r="FQ93" i="6"/>
  <c r="FQ88" i="6"/>
  <c r="FQ75" i="6"/>
  <c r="FQ74" i="6"/>
  <c r="FQ86" i="6"/>
  <c r="FQ62" i="6"/>
  <c r="FQ55" i="6"/>
  <c r="FQ81" i="6"/>
  <c r="FQ79" i="6"/>
  <c r="FQ70" i="6"/>
  <c r="FQ61" i="6"/>
  <c r="FQ56" i="6"/>
  <c r="FQ59" i="6"/>
  <c r="FQ58" i="6"/>
  <c r="FQ54" i="6"/>
  <c r="FQ44" i="6"/>
  <c r="FQ41" i="6"/>
  <c r="FQ76" i="6"/>
  <c r="FQ57" i="6"/>
  <c r="FQ47" i="6"/>
  <c r="FQ38" i="6"/>
  <c r="FQ31" i="6"/>
  <c r="FQ72" i="6"/>
  <c r="FQ45" i="6"/>
  <c r="FQ40" i="6"/>
  <c r="FQ66" i="6"/>
  <c r="FQ53" i="6"/>
  <c r="FQ51" i="6"/>
  <c r="FQ50" i="6"/>
  <c r="FQ73" i="6"/>
  <c r="FQ48" i="6"/>
  <c r="FQ25" i="6"/>
  <c r="FQ77" i="6"/>
  <c r="FQ64" i="6"/>
  <c r="FQ60" i="6"/>
  <c r="FQ43" i="6"/>
  <c r="FQ42" i="6"/>
  <c r="FQ36" i="6"/>
  <c r="FQ22" i="6"/>
  <c r="FQ15" i="6"/>
  <c r="FQ49" i="6"/>
  <c r="FQ35" i="6"/>
  <c r="FQ28" i="6"/>
  <c r="FQ24" i="6"/>
  <c r="FQ80" i="6"/>
  <c r="FQ46" i="6"/>
  <c r="FQ39" i="6"/>
  <c r="FQ19" i="6"/>
  <c r="FQ18" i="6"/>
  <c r="FQ14" i="6"/>
  <c r="FQ27" i="6"/>
  <c r="FQ16" i="6"/>
  <c r="FQ32" i="6"/>
  <c r="FQ30" i="6"/>
  <c r="FQ21" i="6"/>
  <c r="FQ13" i="6"/>
  <c r="FQ37" i="6"/>
  <c r="FQ26" i="6"/>
  <c r="FY171" i="6"/>
  <c r="FY170" i="6"/>
  <c r="FY155" i="6"/>
  <c r="FY154" i="6"/>
  <c r="FY172" i="6"/>
  <c r="FY169" i="6"/>
  <c r="FY156" i="6"/>
  <c r="FY153" i="6"/>
  <c r="FY174" i="6"/>
  <c r="FY167" i="6"/>
  <c r="FY158" i="6"/>
  <c r="FY151" i="6"/>
  <c r="FY176" i="6"/>
  <c r="FY168" i="6"/>
  <c r="FY166" i="6"/>
  <c r="FY177" i="6"/>
  <c r="FY163" i="6"/>
  <c r="FY143" i="6"/>
  <c r="FY165" i="6"/>
  <c r="FY162" i="6"/>
  <c r="FY160" i="6"/>
  <c r="FY134" i="6"/>
  <c r="FY175" i="6"/>
  <c r="FY164" i="6"/>
  <c r="FY152" i="6"/>
  <c r="FY146" i="6"/>
  <c r="FY141" i="6"/>
  <c r="FY131" i="6"/>
  <c r="FY130" i="6"/>
  <c r="FY126" i="6"/>
  <c r="FY173" i="6"/>
  <c r="FY138" i="6"/>
  <c r="FY135" i="6"/>
  <c r="FY128" i="6"/>
  <c r="FY123" i="6"/>
  <c r="FY122" i="6"/>
  <c r="FY118" i="6"/>
  <c r="FY111" i="6"/>
  <c r="FY149" i="6"/>
  <c r="FY137" i="6"/>
  <c r="FY161" i="6"/>
  <c r="FY147" i="6"/>
  <c r="FY144" i="6"/>
  <c r="FY110" i="6"/>
  <c r="FY102" i="6"/>
  <c r="FY159" i="6"/>
  <c r="FY145" i="6"/>
  <c r="FY99" i="6"/>
  <c r="FY98" i="6"/>
  <c r="FY140" i="6"/>
  <c r="FY148" i="6"/>
  <c r="FY121" i="6"/>
  <c r="FY150" i="6"/>
  <c r="FY108" i="6"/>
  <c r="FY133" i="6"/>
  <c r="FY132" i="6"/>
  <c r="FY125" i="6"/>
  <c r="FY120" i="6"/>
  <c r="FY119" i="6"/>
  <c r="FY109" i="6"/>
  <c r="FY107" i="6"/>
  <c r="FY124" i="6"/>
  <c r="FY112" i="6"/>
  <c r="FY105" i="6"/>
  <c r="FY139" i="6"/>
  <c r="FY129" i="6"/>
  <c r="FY127" i="6"/>
  <c r="FY117" i="6"/>
  <c r="FY115" i="6"/>
  <c r="FY103" i="6"/>
  <c r="FY97" i="6"/>
  <c r="FY113" i="6"/>
  <c r="FY101" i="6"/>
  <c r="FY104" i="6"/>
  <c r="FY136" i="6"/>
  <c r="FY96" i="6"/>
  <c r="FY116" i="6"/>
  <c r="FY87" i="6"/>
  <c r="FY91" i="6"/>
  <c r="FY90" i="6"/>
  <c r="FY85" i="6"/>
  <c r="FY142" i="6"/>
  <c r="FY114" i="6"/>
  <c r="FY106" i="6"/>
  <c r="FY95" i="6"/>
  <c r="FY92" i="6"/>
  <c r="FY89" i="6"/>
  <c r="FY94" i="6"/>
  <c r="FY83" i="6"/>
  <c r="FY82" i="6"/>
  <c r="FY157" i="6"/>
  <c r="FY93" i="6"/>
  <c r="FY88" i="6"/>
  <c r="FY86" i="6"/>
  <c r="FY81" i="6"/>
  <c r="FY68" i="6"/>
  <c r="FY65" i="6"/>
  <c r="FY78" i="6"/>
  <c r="FY71" i="6"/>
  <c r="FY69" i="6"/>
  <c r="FY75" i="6"/>
  <c r="FY74" i="6"/>
  <c r="FY76" i="6"/>
  <c r="FY73" i="6"/>
  <c r="FY62" i="6"/>
  <c r="FY55" i="6"/>
  <c r="FY64" i="6"/>
  <c r="FY84" i="6"/>
  <c r="FY77" i="6"/>
  <c r="FY72" i="6"/>
  <c r="FY79" i="6"/>
  <c r="FY70" i="6"/>
  <c r="FY61" i="6"/>
  <c r="FY56" i="6"/>
  <c r="FY66" i="6"/>
  <c r="FY44" i="6"/>
  <c r="FY41" i="6"/>
  <c r="FY47" i="6"/>
  <c r="FY38" i="6"/>
  <c r="FY31" i="6"/>
  <c r="FY63" i="6"/>
  <c r="FY60" i="6"/>
  <c r="FY59" i="6"/>
  <c r="FY58" i="6"/>
  <c r="FY54" i="6"/>
  <c r="FY45" i="6"/>
  <c r="FY40" i="6"/>
  <c r="FY67" i="6"/>
  <c r="FY57" i="6"/>
  <c r="FY51" i="6"/>
  <c r="FY50" i="6"/>
  <c r="FY100" i="6"/>
  <c r="FY29" i="6"/>
  <c r="FY25" i="6"/>
  <c r="FY33" i="6"/>
  <c r="FY22" i="6"/>
  <c r="FY15" i="6"/>
  <c r="FY80" i="6"/>
  <c r="FY52" i="6"/>
  <c r="FY37" i="6"/>
  <c r="FY24" i="6"/>
  <c r="FY53" i="6"/>
  <c r="FY36" i="6"/>
  <c r="FY28" i="6"/>
  <c r="FY19" i="6"/>
  <c r="FY18" i="6"/>
  <c r="FY35" i="6"/>
  <c r="FY20" i="6"/>
  <c r="FY42" i="6"/>
  <c r="FY23" i="6"/>
  <c r="FY17" i="6"/>
  <c r="FY49" i="6"/>
  <c r="FY34" i="6"/>
  <c r="FY14" i="6"/>
  <c r="FY46" i="6"/>
  <c r="GG171" i="6"/>
  <c r="GG170" i="6"/>
  <c r="GG155" i="6"/>
  <c r="GG154" i="6"/>
  <c r="GG185" i="6"/>
  <c r="GG172" i="6"/>
  <c r="GG169" i="6"/>
  <c r="GG156" i="6"/>
  <c r="GG153" i="6"/>
  <c r="GG183" i="6"/>
  <c r="GG174" i="6"/>
  <c r="GG167" i="6"/>
  <c r="GG158" i="6"/>
  <c r="GG151" i="6"/>
  <c r="GG157" i="6"/>
  <c r="GG184" i="6"/>
  <c r="GG181" i="6"/>
  <c r="GG179" i="6"/>
  <c r="GG143" i="6"/>
  <c r="GG161" i="6"/>
  <c r="GG159" i="6"/>
  <c r="GG134" i="6"/>
  <c r="GG180" i="6"/>
  <c r="GG173" i="6"/>
  <c r="GG131" i="6"/>
  <c r="GG130" i="6"/>
  <c r="GG166" i="6"/>
  <c r="GG165" i="6"/>
  <c r="GG163" i="6"/>
  <c r="GG162" i="6"/>
  <c r="GG152" i="6"/>
  <c r="GG146" i="6"/>
  <c r="GG139" i="6"/>
  <c r="GG129" i="6"/>
  <c r="GG126" i="6"/>
  <c r="GG182" i="6"/>
  <c r="GG176" i="6"/>
  <c r="GG160" i="6"/>
  <c r="GG147" i="6"/>
  <c r="GG123" i="6"/>
  <c r="GG122" i="6"/>
  <c r="GG178" i="6"/>
  <c r="GG175" i="6"/>
  <c r="GG138" i="6"/>
  <c r="GG136" i="6"/>
  <c r="GG118" i="6"/>
  <c r="GG111" i="6"/>
  <c r="GG145" i="6"/>
  <c r="GG141" i="6"/>
  <c r="GG164" i="6"/>
  <c r="GG102" i="6"/>
  <c r="GG148" i="6"/>
  <c r="GG127" i="6"/>
  <c r="GG119" i="6"/>
  <c r="GG117" i="6"/>
  <c r="GG99" i="6"/>
  <c r="GG98" i="6"/>
  <c r="GG150" i="6"/>
  <c r="GG133" i="6"/>
  <c r="GG125" i="6"/>
  <c r="GG142" i="6"/>
  <c r="GG116" i="6"/>
  <c r="GG168" i="6"/>
  <c r="GG121" i="6"/>
  <c r="GG114" i="6"/>
  <c r="GG177" i="6"/>
  <c r="GG140" i="6"/>
  <c r="GG137" i="6"/>
  <c r="GG120" i="6"/>
  <c r="GG113" i="6"/>
  <c r="GG107" i="6"/>
  <c r="GG110" i="6"/>
  <c r="GG109" i="6"/>
  <c r="GG105" i="6"/>
  <c r="GG132" i="6"/>
  <c r="GG104" i="6"/>
  <c r="GG135" i="6"/>
  <c r="GG108" i="6"/>
  <c r="GG106" i="6"/>
  <c r="GG112" i="6"/>
  <c r="GG101" i="6"/>
  <c r="GG128" i="6"/>
  <c r="GG93" i="6"/>
  <c r="GG103" i="6"/>
  <c r="GG87" i="6"/>
  <c r="GG144" i="6"/>
  <c r="GG124" i="6"/>
  <c r="GG115" i="6"/>
  <c r="GG100" i="6"/>
  <c r="GG85" i="6"/>
  <c r="GG96" i="6"/>
  <c r="GG92" i="6"/>
  <c r="GG89" i="6"/>
  <c r="GG83" i="6"/>
  <c r="GG82" i="6"/>
  <c r="GG68" i="6"/>
  <c r="GG65" i="6"/>
  <c r="GG149" i="6"/>
  <c r="GG80" i="6"/>
  <c r="GG78" i="6"/>
  <c r="GG71" i="6"/>
  <c r="GG84" i="6"/>
  <c r="GG69" i="6"/>
  <c r="GG97" i="6"/>
  <c r="GG94" i="6"/>
  <c r="GG81" i="6"/>
  <c r="GG75" i="6"/>
  <c r="GG74" i="6"/>
  <c r="GG62" i="6"/>
  <c r="GG55" i="6"/>
  <c r="GG90" i="6"/>
  <c r="GG79" i="6"/>
  <c r="GG70" i="6"/>
  <c r="GG63" i="6"/>
  <c r="GG95" i="6"/>
  <c r="GG91" i="6"/>
  <c r="GG61" i="6"/>
  <c r="GG56" i="6"/>
  <c r="GG67" i="6"/>
  <c r="GG44" i="6"/>
  <c r="GG41" i="6"/>
  <c r="GG73" i="6"/>
  <c r="GG64" i="6"/>
  <c r="GG47" i="6"/>
  <c r="GG38" i="6"/>
  <c r="GG31" i="6"/>
  <c r="GG77" i="6"/>
  <c r="GG45" i="6"/>
  <c r="GG40" i="6"/>
  <c r="GG51" i="6"/>
  <c r="GG50" i="6"/>
  <c r="GG86" i="6"/>
  <c r="GG76" i="6"/>
  <c r="GG60" i="6"/>
  <c r="GG57" i="6"/>
  <c r="GG48" i="6"/>
  <c r="GG34" i="6"/>
  <c r="GG32" i="6"/>
  <c r="GG30" i="6"/>
  <c r="GG25" i="6"/>
  <c r="GG58" i="6"/>
  <c r="GG53" i="6"/>
  <c r="GG43" i="6"/>
  <c r="GG42" i="6"/>
  <c r="GG29" i="6"/>
  <c r="GG22" i="6"/>
  <c r="GG15" i="6"/>
  <c r="GG49" i="6"/>
  <c r="GG24" i="6"/>
  <c r="GG88" i="6"/>
  <c r="GG46" i="6"/>
  <c r="GG39" i="6"/>
  <c r="GG33" i="6"/>
  <c r="GG19" i="6"/>
  <c r="GG18" i="6"/>
  <c r="GG72" i="6"/>
  <c r="GG59" i="6"/>
  <c r="GG52" i="6"/>
  <c r="GG21" i="6"/>
  <c r="GG66" i="6"/>
  <c r="GG27" i="6"/>
  <c r="GG26" i="6"/>
  <c r="AC12" i="6"/>
  <c r="AS12" i="6"/>
  <c r="BI12" i="6"/>
  <c r="BY12" i="6"/>
  <c r="CO12" i="6"/>
  <c r="DE12" i="6"/>
  <c r="DU12" i="6"/>
  <c r="EK12" i="6"/>
  <c r="FA12" i="6"/>
  <c r="FQ12" i="6"/>
  <c r="GG12" i="6"/>
  <c r="DA13" i="6"/>
  <c r="FM13" i="6"/>
  <c r="AL14" i="6"/>
  <c r="CC14" i="6"/>
  <c r="CX14" i="6"/>
  <c r="EO14" i="6"/>
  <c r="FJ14" i="6"/>
  <c r="AK15" i="6"/>
  <c r="BF15" i="6"/>
  <c r="CB15" i="6"/>
  <c r="CW15" i="6"/>
  <c r="DR15" i="6"/>
  <c r="EO15" i="6"/>
  <c r="FN15" i="6"/>
  <c r="BY16" i="6"/>
  <c r="CG17" i="6"/>
  <c r="EH17" i="6"/>
  <c r="BR18" i="6"/>
  <c r="CS18" i="6"/>
  <c r="AG22" i="6"/>
  <c r="BM22" i="6"/>
  <c r="CS22" i="6"/>
  <c r="FE22" i="6"/>
  <c r="AC23" i="6"/>
  <c r="BI23" i="6"/>
  <c r="CO23" i="6"/>
  <c r="DU23" i="6"/>
  <c r="FA23" i="6"/>
  <c r="GG23" i="6"/>
  <c r="BF24" i="6"/>
  <c r="CL24" i="6"/>
  <c r="DR24" i="6"/>
  <c r="EX24" i="6"/>
  <c r="GD24" i="6"/>
  <c r="BC26" i="6"/>
  <c r="CI26" i="6"/>
  <c r="DO26" i="6"/>
  <c r="EU26" i="6"/>
  <c r="GA26" i="6"/>
  <c r="CL27" i="6"/>
  <c r="AO28" i="6"/>
  <c r="DJ28" i="6"/>
  <c r="BN29" i="6"/>
  <c r="BC30" i="6"/>
  <c r="DX30" i="6"/>
  <c r="FI30" i="6"/>
  <c r="AT31" i="6"/>
  <c r="CD31" i="6"/>
  <c r="DO31" i="6"/>
  <c r="AK32" i="6"/>
  <c r="BN33" i="6"/>
  <c r="BN34" i="6"/>
  <c r="ET34" i="6"/>
  <c r="AP35" i="6"/>
  <c r="FN35" i="6"/>
  <c r="BI36" i="6"/>
  <c r="GG36" i="6"/>
  <c r="EG37" i="6"/>
  <c r="GG37" i="6"/>
  <c r="CL38" i="6"/>
  <c r="EM38" i="6"/>
  <c r="AS39" i="6"/>
  <c r="CR39" i="6"/>
  <c r="CW42" i="6"/>
  <c r="FI42" i="6"/>
  <c r="CG43" i="6"/>
  <c r="ES43" i="6"/>
  <c r="CQ47" i="6"/>
  <c r="FC47" i="6"/>
  <c r="BV49" i="6"/>
  <c r="EH49" i="6"/>
  <c r="BM50" i="6"/>
  <c r="DY50" i="6"/>
  <c r="BE51" i="6"/>
  <c r="DQ51" i="6"/>
  <c r="DJ52" i="6"/>
  <c r="FV52" i="6"/>
  <c r="EV54" i="6"/>
  <c r="DB55" i="6"/>
  <c r="DQ58" i="6"/>
  <c r="DR62" i="6"/>
  <c r="DU66" i="6"/>
  <c r="CO72" i="6"/>
  <c r="DA75" i="6"/>
  <c r="CY78" i="6"/>
  <c r="FA88" i="6"/>
  <c r="AV42" i="6"/>
  <c r="BD39" i="6"/>
  <c r="CB42" i="6"/>
  <c r="DH71" i="6"/>
  <c r="DP22" i="6"/>
  <c r="DX64" i="6"/>
  <c r="EF32" i="6"/>
  <c r="EN58" i="6"/>
  <c r="EV65" i="6"/>
  <c r="FL22" i="6"/>
  <c r="FT42" i="6"/>
  <c r="CO13" i="6"/>
  <c r="DJ13" i="6"/>
  <c r="FA13" i="6"/>
  <c r="AV14" i="6"/>
  <c r="BQ14" i="6"/>
  <c r="DH14" i="6"/>
  <c r="EC14" i="6"/>
  <c r="FT14" i="6"/>
  <c r="Y15" i="6"/>
  <c r="AU15" i="6"/>
  <c r="CK15" i="6"/>
  <c r="DG15" i="6"/>
  <c r="GA15" i="6"/>
  <c r="AK16" i="6"/>
  <c r="FI16" i="6"/>
  <c r="AS17" i="6"/>
  <c r="CT17" i="6"/>
  <c r="FQ17" i="6"/>
  <c r="AD18" i="6"/>
  <c r="BE18" i="6"/>
  <c r="CD18" i="6"/>
  <c r="EH18" i="6"/>
  <c r="FN18" i="6"/>
  <c r="AH19" i="6"/>
  <c r="BN19" i="6"/>
  <c r="CT19" i="6"/>
  <c r="DZ19" i="6"/>
  <c r="BA21" i="6"/>
  <c r="CG21" i="6"/>
  <c r="DM21" i="6"/>
  <c r="ES21" i="6"/>
  <c r="FY21" i="6"/>
  <c r="AV22" i="6"/>
  <c r="CB22" i="6"/>
  <c r="DH22" i="6"/>
  <c r="EN22" i="6"/>
  <c r="AL26" i="6"/>
  <c r="BR26" i="6"/>
  <c r="CX26" i="6"/>
  <c r="ED26" i="6"/>
  <c r="FJ26" i="6"/>
  <c r="FY27" i="6"/>
  <c r="BF28" i="6"/>
  <c r="BT30" i="6"/>
  <c r="DE30" i="6"/>
  <c r="EP30" i="6"/>
  <c r="FZ30" i="6"/>
  <c r="BK31" i="6"/>
  <c r="EF31" i="6"/>
  <c r="CG34" i="6"/>
  <c r="DY34" i="6"/>
  <c r="BI35" i="6"/>
  <c r="GG35" i="6"/>
  <c r="CD36" i="6"/>
  <c r="FE37" i="6"/>
  <c r="BL38" i="6"/>
  <c r="FK38" i="6"/>
  <c r="BQ39" i="6"/>
  <c r="DP39" i="6"/>
  <c r="FZ39" i="6"/>
  <c r="BL42" i="6"/>
  <c r="DX42" i="6"/>
  <c r="CS44" i="6"/>
  <c r="FE44" i="6"/>
  <c r="BR46" i="6"/>
  <c r="ED46" i="6"/>
  <c r="BF47" i="6"/>
  <c r="CW49" i="6"/>
  <c r="FI49" i="6"/>
  <c r="BY52" i="6"/>
  <c r="EK52" i="6"/>
  <c r="CY54" i="6"/>
  <c r="GG54" i="6"/>
  <c r="EL55" i="6"/>
  <c r="FR58" i="6"/>
  <c r="FA59" i="6"/>
  <c r="ES60" i="6"/>
  <c r="FI67" i="6"/>
  <c r="EC84" i="6"/>
  <c r="EV95" i="6"/>
  <c r="BE33" i="6"/>
  <c r="BM18" i="6"/>
  <c r="CC56" i="6"/>
  <c r="DA57" i="6"/>
  <c r="DI50" i="6"/>
  <c r="EO50" i="6"/>
  <c r="EW65" i="6"/>
  <c r="U12" i="6"/>
  <c r="AK12" i="6"/>
  <c r="BA12" i="6"/>
  <c r="BQ12" i="6"/>
  <c r="CG12" i="6"/>
  <c r="CW12" i="6"/>
  <c r="DM12" i="6"/>
  <c r="EC12" i="6"/>
  <c r="ES12" i="6"/>
  <c r="FI12" i="6"/>
  <c r="FY12" i="6"/>
  <c r="BU13" i="6"/>
  <c r="AW14" i="6"/>
  <c r="BR14" i="6"/>
  <c r="DI14" i="6"/>
  <c r="ED14" i="6"/>
  <c r="FU14" i="6"/>
  <c r="AV15" i="6"/>
  <c r="BQ15" i="6"/>
  <c r="CL15" i="6"/>
  <c r="DH15" i="6"/>
  <c r="EC15" i="6"/>
  <c r="FC15" i="6"/>
  <c r="EK16" i="6"/>
  <c r="U17" i="6"/>
  <c r="BV17" i="6"/>
  <c r="ES17" i="6"/>
  <c r="AG18" i="6"/>
  <c r="BF18" i="6"/>
  <c r="AW22" i="6"/>
  <c r="DI22" i="6"/>
  <c r="EO22" i="6"/>
  <c r="AS23" i="6"/>
  <c r="BY23" i="6"/>
  <c r="DE23" i="6"/>
  <c r="EK23" i="6"/>
  <c r="FQ23" i="6"/>
  <c r="AP24" i="6"/>
  <c r="BV24" i="6"/>
  <c r="DB24" i="6"/>
  <c r="FN24" i="6"/>
  <c r="AM26" i="6"/>
  <c r="BS26" i="6"/>
  <c r="CY26" i="6"/>
  <c r="EE26" i="6"/>
  <c r="FK26" i="6"/>
  <c r="DE27" i="6"/>
  <c r="EC28" i="6"/>
  <c r="FM28" i="6"/>
  <c r="FA29" i="6"/>
  <c r="AK30" i="6"/>
  <c r="DF30" i="6"/>
  <c r="GA30" i="6"/>
  <c r="BL31" i="6"/>
  <c r="EG31" i="6"/>
  <c r="FI32" i="6"/>
  <c r="FA33" i="6"/>
  <c r="CH34" i="6"/>
  <c r="DB35" i="6"/>
  <c r="DU36" i="6"/>
  <c r="BI37" i="6"/>
  <c r="BM38" i="6"/>
  <c r="FL38" i="6"/>
  <c r="BQ42" i="6"/>
  <c r="EC42" i="6"/>
  <c r="BA43" i="6"/>
  <c r="DM43" i="6"/>
  <c r="FY43" i="6"/>
  <c r="BK47" i="6"/>
  <c r="CS50" i="6"/>
  <c r="FE50" i="6"/>
  <c r="CK51" i="6"/>
  <c r="EW51" i="6"/>
  <c r="EP52" i="6"/>
  <c r="FA53" i="6"/>
  <c r="DF54" i="6"/>
  <c r="FT58" i="6"/>
  <c r="EW60" i="6"/>
  <c r="R14" i="6"/>
  <c r="R12" i="6"/>
  <c r="R13" i="6"/>
  <c r="Z14" i="6"/>
  <c r="Z21" i="6"/>
  <c r="Z16" i="6"/>
  <c r="Z22" i="6"/>
  <c r="Z12" i="6"/>
  <c r="Z18" i="6"/>
  <c r="Z19" i="6"/>
  <c r="Z13" i="6"/>
  <c r="Z17" i="6"/>
  <c r="AH30" i="6"/>
  <c r="AH23" i="6"/>
  <c r="AH14" i="6"/>
  <c r="AH29" i="6"/>
  <c r="AH21" i="6"/>
  <c r="AH16" i="6"/>
  <c r="AH27" i="6"/>
  <c r="AH26" i="6"/>
  <c r="AH28" i="6"/>
  <c r="AH25" i="6"/>
  <c r="AH12" i="6"/>
  <c r="AH24" i="6"/>
  <c r="AH13" i="6"/>
  <c r="AH20" i="6"/>
  <c r="AP37" i="6"/>
  <c r="AP32" i="6"/>
  <c r="AP31" i="6"/>
  <c r="AP23" i="6"/>
  <c r="AP14" i="6"/>
  <c r="AP30" i="6"/>
  <c r="AP21" i="6"/>
  <c r="AP16" i="6"/>
  <c r="AP33" i="6"/>
  <c r="AP29" i="6"/>
  <c r="AP27" i="6"/>
  <c r="AP26" i="6"/>
  <c r="AP38" i="6"/>
  <c r="AP25" i="6"/>
  <c r="AP22" i="6"/>
  <c r="AP12" i="6"/>
  <c r="AP17" i="6"/>
  <c r="AP15" i="6"/>
  <c r="AP19" i="6"/>
  <c r="AP13" i="6"/>
  <c r="AX46" i="6"/>
  <c r="AX39" i="6"/>
  <c r="AX37" i="6"/>
  <c r="AX32" i="6"/>
  <c r="AX43" i="6"/>
  <c r="AX42" i="6"/>
  <c r="AX44" i="6"/>
  <c r="AX41" i="6"/>
  <c r="AX23" i="6"/>
  <c r="AX14" i="6"/>
  <c r="AX34" i="6"/>
  <c r="AX31" i="6"/>
  <c r="AX21" i="6"/>
  <c r="AX16" i="6"/>
  <c r="AX30" i="6"/>
  <c r="AX27" i="6"/>
  <c r="AX26" i="6"/>
  <c r="AX33" i="6"/>
  <c r="AX29" i="6"/>
  <c r="AX25" i="6"/>
  <c r="AX12" i="6"/>
  <c r="AX28" i="6"/>
  <c r="AX24" i="6"/>
  <c r="AX38" i="6"/>
  <c r="AX36" i="6"/>
  <c r="AX18" i="6"/>
  <c r="AX13" i="6"/>
  <c r="AX40" i="6"/>
  <c r="AX35" i="6"/>
  <c r="AX20" i="6"/>
  <c r="AX15" i="6"/>
  <c r="BF46" i="6"/>
  <c r="BF39" i="6"/>
  <c r="BF53" i="6"/>
  <c r="BF48" i="6"/>
  <c r="BF37" i="6"/>
  <c r="BF32" i="6"/>
  <c r="BF43" i="6"/>
  <c r="BF42" i="6"/>
  <c r="BF44" i="6"/>
  <c r="BF41" i="6"/>
  <c r="BF54" i="6"/>
  <c r="BF50" i="6"/>
  <c r="BF36" i="6"/>
  <c r="BF23" i="6"/>
  <c r="BF14" i="6"/>
  <c r="BF52" i="6"/>
  <c r="BF38" i="6"/>
  <c r="BF35" i="6"/>
  <c r="BF21" i="6"/>
  <c r="BF16" i="6"/>
  <c r="BF31" i="6"/>
  <c r="BF27" i="6"/>
  <c r="BF26" i="6"/>
  <c r="BF45" i="6"/>
  <c r="BF40" i="6"/>
  <c r="BF34" i="6"/>
  <c r="BF30" i="6"/>
  <c r="BF25" i="6"/>
  <c r="BF33" i="6"/>
  <c r="BF29" i="6"/>
  <c r="BF22" i="6"/>
  <c r="BF12" i="6"/>
  <c r="BF49" i="6"/>
  <c r="BF19" i="6"/>
  <c r="BF13" i="6"/>
  <c r="BN61" i="6"/>
  <c r="BN56" i="6"/>
  <c r="BN59" i="6"/>
  <c r="BN58" i="6"/>
  <c r="BN62" i="6"/>
  <c r="BN54" i="6"/>
  <c r="BN46" i="6"/>
  <c r="BN39" i="6"/>
  <c r="BN60" i="6"/>
  <c r="BN57" i="6"/>
  <c r="BN53" i="6"/>
  <c r="BN48" i="6"/>
  <c r="BN37" i="6"/>
  <c r="BN32" i="6"/>
  <c r="BN43" i="6"/>
  <c r="BN42" i="6"/>
  <c r="BN44" i="6"/>
  <c r="BN41" i="6"/>
  <c r="BN51" i="6"/>
  <c r="BN23" i="6"/>
  <c r="BN14" i="6"/>
  <c r="BN49" i="6"/>
  <c r="BN21" i="6"/>
  <c r="BN16" i="6"/>
  <c r="BN47" i="6"/>
  <c r="BN36" i="6"/>
  <c r="BN27" i="6"/>
  <c r="BN26" i="6"/>
  <c r="BN55" i="6"/>
  <c r="BN35" i="6"/>
  <c r="BN31" i="6"/>
  <c r="BN25" i="6"/>
  <c r="BN30" i="6"/>
  <c r="BN18" i="6"/>
  <c r="BN12" i="6"/>
  <c r="BN52" i="6"/>
  <c r="BN24" i="6"/>
  <c r="BN17" i="6"/>
  <c r="BN13" i="6"/>
  <c r="BN45" i="6"/>
  <c r="BN28" i="6"/>
  <c r="BN20" i="6"/>
  <c r="BV70" i="6"/>
  <c r="BV67" i="6"/>
  <c r="BV66" i="6"/>
  <c r="BV68" i="6"/>
  <c r="BV65" i="6"/>
  <c r="BV61" i="6"/>
  <c r="BV56" i="6"/>
  <c r="BV69" i="6"/>
  <c r="BV59" i="6"/>
  <c r="BV58" i="6"/>
  <c r="BV46" i="6"/>
  <c r="BV39" i="6"/>
  <c r="BV53" i="6"/>
  <c r="BV48" i="6"/>
  <c r="BV37" i="6"/>
  <c r="BV32" i="6"/>
  <c r="BV54" i="6"/>
  <c r="BV43" i="6"/>
  <c r="BV42" i="6"/>
  <c r="BV60" i="6"/>
  <c r="BV57" i="6"/>
  <c r="BV44" i="6"/>
  <c r="BV41" i="6"/>
  <c r="BV64" i="6"/>
  <c r="BV63" i="6"/>
  <c r="BV50" i="6"/>
  <c r="BV28" i="6"/>
  <c r="BV23" i="6"/>
  <c r="BV14" i="6"/>
  <c r="BV55" i="6"/>
  <c r="BV52" i="6"/>
  <c r="BV21" i="6"/>
  <c r="BV16" i="6"/>
  <c r="BV26" i="6"/>
  <c r="BV45" i="6"/>
  <c r="BV40" i="6"/>
  <c r="BV27" i="6"/>
  <c r="BV25" i="6"/>
  <c r="BV51" i="6"/>
  <c r="BV36" i="6"/>
  <c r="BV31" i="6"/>
  <c r="BV22" i="6"/>
  <c r="BV12" i="6"/>
  <c r="BV35" i="6"/>
  <c r="BV15" i="6"/>
  <c r="BV62" i="6"/>
  <c r="BV47" i="6"/>
  <c r="BV33" i="6"/>
  <c r="BV29" i="6"/>
  <c r="BV19" i="6"/>
  <c r="BV38" i="6"/>
  <c r="BV34" i="6"/>
  <c r="BV18" i="6"/>
  <c r="CD70" i="6"/>
  <c r="CD77" i="6"/>
  <c r="CD72" i="6"/>
  <c r="CD67" i="6"/>
  <c r="CD66" i="6"/>
  <c r="CD68" i="6"/>
  <c r="CD65" i="6"/>
  <c r="CD61" i="6"/>
  <c r="CD56" i="6"/>
  <c r="CD69" i="6"/>
  <c r="CD75" i="6"/>
  <c r="CD74" i="6"/>
  <c r="CD59" i="6"/>
  <c r="CD58" i="6"/>
  <c r="CD76" i="6"/>
  <c r="CD62" i="6"/>
  <c r="CD46" i="6"/>
  <c r="CD39" i="6"/>
  <c r="CD78" i="6"/>
  <c r="CD55" i="6"/>
  <c r="CD53" i="6"/>
  <c r="CD48" i="6"/>
  <c r="CD37" i="6"/>
  <c r="CD32" i="6"/>
  <c r="CD43" i="6"/>
  <c r="CD42" i="6"/>
  <c r="CD64" i="6"/>
  <c r="CD63" i="6"/>
  <c r="CD44" i="6"/>
  <c r="CD41" i="6"/>
  <c r="CD71" i="6"/>
  <c r="CD60" i="6"/>
  <c r="CD57" i="6"/>
  <c r="CD51" i="6"/>
  <c r="CD23" i="6"/>
  <c r="CD14" i="6"/>
  <c r="CD49" i="6"/>
  <c r="CD34" i="6"/>
  <c r="CD28" i="6"/>
  <c r="CD21" i="6"/>
  <c r="CD16" i="6"/>
  <c r="CD47" i="6"/>
  <c r="CD38" i="6"/>
  <c r="CD26" i="6"/>
  <c r="CD73" i="6"/>
  <c r="CD25" i="6"/>
  <c r="CD50" i="6"/>
  <c r="CD27" i="6"/>
  <c r="CD17" i="6"/>
  <c r="CD12" i="6"/>
  <c r="CD24" i="6"/>
  <c r="CD54" i="6"/>
  <c r="CD30" i="6"/>
  <c r="CD40" i="6"/>
  <c r="CD20" i="6"/>
  <c r="CD15" i="6"/>
  <c r="CL83" i="6"/>
  <c r="CL84" i="6"/>
  <c r="CL81" i="6"/>
  <c r="CL85" i="6"/>
  <c r="CL82" i="6"/>
  <c r="CL79" i="6"/>
  <c r="CL70" i="6"/>
  <c r="CL77" i="6"/>
  <c r="CL72" i="6"/>
  <c r="CL67" i="6"/>
  <c r="HL11" i="6" s="1"/>
  <c r="CL66" i="6"/>
  <c r="CL68" i="6"/>
  <c r="CL65" i="6"/>
  <c r="CL78" i="6"/>
  <c r="CL71" i="6"/>
  <c r="CL61" i="6"/>
  <c r="CL56" i="6"/>
  <c r="CL64" i="6"/>
  <c r="CL80" i="6"/>
  <c r="CL69" i="6"/>
  <c r="CL59" i="6"/>
  <c r="CL58" i="6"/>
  <c r="CL46" i="6"/>
  <c r="CL39" i="6"/>
  <c r="CL48" i="6"/>
  <c r="HK11" i="6" s="1"/>
  <c r="CL37" i="6"/>
  <c r="CL32" i="6"/>
  <c r="CL86" i="6"/>
  <c r="CL75" i="6"/>
  <c r="CL53" i="6"/>
  <c r="CL43" i="6"/>
  <c r="CL42" i="6"/>
  <c r="CL73" i="6"/>
  <c r="CL55" i="6"/>
  <c r="CL44" i="6"/>
  <c r="CL41" i="6"/>
  <c r="CL74" i="6"/>
  <c r="CL50" i="6"/>
  <c r="CL36" i="6"/>
  <c r="CL33" i="6"/>
  <c r="CL29" i="6"/>
  <c r="CL23" i="6"/>
  <c r="CL14" i="6"/>
  <c r="CL52" i="6"/>
  <c r="CL35" i="6"/>
  <c r="CL21" i="6"/>
  <c r="CL16" i="6"/>
  <c r="CL57" i="6"/>
  <c r="CL28" i="6"/>
  <c r="CL26" i="6"/>
  <c r="CL62" i="6"/>
  <c r="CL45" i="6"/>
  <c r="CL40" i="6"/>
  <c r="CL34" i="6"/>
  <c r="CL25" i="6"/>
  <c r="CL76" i="6"/>
  <c r="CL54" i="6"/>
  <c r="CL22" i="6"/>
  <c r="CL13" i="6"/>
  <c r="CL12" i="6"/>
  <c r="CL49" i="6"/>
  <c r="CL18" i="6"/>
  <c r="CL31" i="6"/>
  <c r="CL19" i="6"/>
  <c r="CL17" i="6"/>
  <c r="CT94" i="6"/>
  <c r="CT92" i="6"/>
  <c r="CT89" i="6"/>
  <c r="CT93" i="6"/>
  <c r="CT88" i="6"/>
  <c r="CT83" i="6"/>
  <c r="CT84" i="6"/>
  <c r="CT81" i="6"/>
  <c r="CT87" i="6"/>
  <c r="CT79" i="6"/>
  <c r="CT70" i="6"/>
  <c r="CT77" i="6"/>
  <c r="CT72" i="6"/>
  <c r="CT86" i="6"/>
  <c r="CT67" i="6"/>
  <c r="CT66" i="6"/>
  <c r="CT82" i="6"/>
  <c r="CT68" i="6"/>
  <c r="CT65" i="6"/>
  <c r="CT91" i="6"/>
  <c r="CT61" i="6"/>
  <c r="CT56" i="6"/>
  <c r="CT80" i="6"/>
  <c r="CT69" i="6"/>
  <c r="CT75" i="6"/>
  <c r="CT74" i="6"/>
  <c r="CT64" i="6"/>
  <c r="CT59" i="6"/>
  <c r="CT58" i="6"/>
  <c r="CT73" i="6"/>
  <c r="CT62" i="6"/>
  <c r="CT54" i="6"/>
  <c r="CT46" i="6"/>
  <c r="CT39" i="6"/>
  <c r="CT71" i="6"/>
  <c r="CT60" i="6"/>
  <c r="CT57" i="6"/>
  <c r="CT48" i="6"/>
  <c r="CT37" i="6"/>
  <c r="CT32" i="6"/>
  <c r="CT43" i="6"/>
  <c r="CT42" i="6"/>
  <c r="CT63" i="6"/>
  <c r="CT44" i="6"/>
  <c r="CT41" i="6"/>
  <c r="CT90" i="6"/>
  <c r="CT85" i="6"/>
  <c r="CT78" i="6"/>
  <c r="CT51" i="6"/>
  <c r="CT38" i="6"/>
  <c r="CT30" i="6"/>
  <c r="CT23" i="6"/>
  <c r="CT14" i="6"/>
  <c r="CT49" i="6"/>
  <c r="CT33" i="6"/>
  <c r="CT29" i="6"/>
  <c r="CT21" i="6"/>
  <c r="CT16" i="6"/>
  <c r="CT76" i="6"/>
  <c r="CT53" i="6"/>
  <c r="CT47" i="6"/>
  <c r="CT36" i="6"/>
  <c r="CT26" i="6"/>
  <c r="CT35" i="6"/>
  <c r="CT28" i="6"/>
  <c r="CT25" i="6"/>
  <c r="CT12" i="6"/>
  <c r="CT52" i="6"/>
  <c r="CT34" i="6"/>
  <c r="CT24" i="6"/>
  <c r="CT27" i="6"/>
  <c r="CT13" i="6"/>
  <c r="CT45" i="6"/>
  <c r="CT20" i="6"/>
  <c r="DB101" i="6"/>
  <c r="DB102" i="6"/>
  <c r="DB94" i="6"/>
  <c r="DB92" i="6"/>
  <c r="DB89" i="6"/>
  <c r="DB97" i="6"/>
  <c r="DB93" i="6"/>
  <c r="DB88" i="6"/>
  <c r="DB100" i="6"/>
  <c r="DB99" i="6"/>
  <c r="DB83" i="6"/>
  <c r="DB84" i="6"/>
  <c r="DB81" i="6"/>
  <c r="DB87" i="6"/>
  <c r="DB95" i="6"/>
  <c r="DB85" i="6"/>
  <c r="DB79" i="6"/>
  <c r="DB70" i="6"/>
  <c r="DB77" i="6"/>
  <c r="DB72" i="6"/>
  <c r="DB98" i="6"/>
  <c r="DB67" i="6"/>
  <c r="DB66" i="6"/>
  <c r="DB91" i="6"/>
  <c r="DB90" i="6"/>
  <c r="DB68" i="6"/>
  <c r="DB65" i="6"/>
  <c r="DB96" i="6"/>
  <c r="DB78" i="6"/>
  <c r="DB71" i="6"/>
  <c r="DB64" i="6"/>
  <c r="DB61" i="6"/>
  <c r="DB56" i="6"/>
  <c r="DB86" i="6"/>
  <c r="DB80" i="6"/>
  <c r="DB69" i="6"/>
  <c r="DB59" i="6"/>
  <c r="DB58" i="6"/>
  <c r="DB46" i="6"/>
  <c r="DB39" i="6"/>
  <c r="DB48" i="6"/>
  <c r="DB37" i="6"/>
  <c r="DB32" i="6"/>
  <c r="DB74" i="6"/>
  <c r="DB54" i="6"/>
  <c r="DB43" i="6"/>
  <c r="DB42" i="6"/>
  <c r="DB76" i="6"/>
  <c r="DB60" i="6"/>
  <c r="DB57" i="6"/>
  <c r="DB44" i="6"/>
  <c r="DB41" i="6"/>
  <c r="DB62" i="6"/>
  <c r="DB53" i="6"/>
  <c r="DB50" i="6"/>
  <c r="DB31" i="6"/>
  <c r="DB23" i="6"/>
  <c r="DB14" i="6"/>
  <c r="DB52" i="6"/>
  <c r="DB30" i="6"/>
  <c r="DB21" i="6"/>
  <c r="DB16" i="6"/>
  <c r="DB82" i="6"/>
  <c r="DB73" i="6"/>
  <c r="DB63" i="6"/>
  <c r="DB33" i="6"/>
  <c r="DB29" i="6"/>
  <c r="DB26" i="6"/>
  <c r="DB45" i="6"/>
  <c r="DB40" i="6"/>
  <c r="DB38" i="6"/>
  <c r="DB25" i="6"/>
  <c r="DB51" i="6"/>
  <c r="DB28" i="6"/>
  <c r="DB22" i="6"/>
  <c r="DB12" i="6"/>
  <c r="DB17" i="6"/>
  <c r="DB15" i="6"/>
  <c r="DB47" i="6"/>
  <c r="DB19" i="6"/>
  <c r="DJ101" i="6"/>
  <c r="DJ108" i="6"/>
  <c r="DJ105" i="6"/>
  <c r="DJ110" i="6"/>
  <c r="DJ107" i="6"/>
  <c r="DJ109" i="6"/>
  <c r="DJ102" i="6"/>
  <c r="DJ98" i="6"/>
  <c r="DJ94" i="6"/>
  <c r="DJ103" i="6"/>
  <c r="DJ104" i="6"/>
  <c r="DJ100" i="6"/>
  <c r="DJ96" i="6"/>
  <c r="DJ95" i="6"/>
  <c r="DJ92" i="6"/>
  <c r="DJ89" i="6"/>
  <c r="DJ99" i="6"/>
  <c r="DJ106" i="6"/>
  <c r="DJ93" i="6"/>
  <c r="DJ88" i="6"/>
  <c r="DJ83" i="6"/>
  <c r="DJ84" i="6"/>
  <c r="DJ81" i="6"/>
  <c r="DJ97" i="6"/>
  <c r="DJ87" i="6"/>
  <c r="DJ91" i="6"/>
  <c r="DJ90" i="6"/>
  <c r="DJ79" i="6"/>
  <c r="DJ70" i="6"/>
  <c r="DJ82" i="6"/>
  <c r="DJ77" i="6"/>
  <c r="DJ72" i="6"/>
  <c r="DJ86" i="6"/>
  <c r="DJ67" i="6"/>
  <c r="DJ66" i="6"/>
  <c r="DJ68" i="6"/>
  <c r="DJ65" i="6"/>
  <c r="DJ85" i="6"/>
  <c r="DJ61" i="6"/>
  <c r="DJ56" i="6"/>
  <c r="DJ80" i="6"/>
  <c r="DJ69" i="6"/>
  <c r="DJ75" i="6"/>
  <c r="DJ74" i="6"/>
  <c r="DJ59" i="6"/>
  <c r="DJ58" i="6"/>
  <c r="DJ76" i="6"/>
  <c r="DJ64" i="6"/>
  <c r="DJ62" i="6"/>
  <c r="DJ53" i="6"/>
  <c r="DJ46" i="6"/>
  <c r="DJ39" i="6"/>
  <c r="DJ78" i="6"/>
  <c r="DJ55" i="6"/>
  <c r="DJ48" i="6"/>
  <c r="DJ37" i="6"/>
  <c r="DJ32" i="6"/>
  <c r="DJ43" i="6"/>
  <c r="DJ42" i="6"/>
  <c r="DJ63" i="6"/>
  <c r="DJ44" i="6"/>
  <c r="DJ41" i="6"/>
  <c r="DJ71" i="6"/>
  <c r="DJ60" i="6"/>
  <c r="DJ57" i="6"/>
  <c r="DJ73" i="6"/>
  <c r="DJ51" i="6"/>
  <c r="DJ27" i="6"/>
  <c r="DJ23" i="6"/>
  <c r="DJ14" i="6"/>
  <c r="DJ49" i="6"/>
  <c r="DJ34" i="6"/>
  <c r="DJ31" i="6"/>
  <c r="DJ21" i="6"/>
  <c r="DJ16" i="6"/>
  <c r="DJ54" i="6"/>
  <c r="DJ47" i="6"/>
  <c r="DJ30" i="6"/>
  <c r="DJ26" i="6"/>
  <c r="DJ33" i="6"/>
  <c r="DJ29" i="6"/>
  <c r="DJ25" i="6"/>
  <c r="DJ50" i="6"/>
  <c r="DJ12" i="6"/>
  <c r="DJ24" i="6"/>
  <c r="DJ36" i="6"/>
  <c r="DJ18" i="6"/>
  <c r="DJ40" i="6"/>
  <c r="DJ35" i="6"/>
  <c r="DJ20" i="6"/>
  <c r="DJ15" i="6"/>
  <c r="DR117" i="6"/>
  <c r="DR112" i="6"/>
  <c r="DR118" i="6"/>
  <c r="DR115" i="6"/>
  <c r="DR101" i="6"/>
  <c r="DR116" i="6"/>
  <c r="DR108" i="6"/>
  <c r="DR105" i="6"/>
  <c r="DR110" i="6"/>
  <c r="DR106" i="6"/>
  <c r="DR113" i="6"/>
  <c r="DR103" i="6"/>
  <c r="DR104" i="6"/>
  <c r="DR100" i="6"/>
  <c r="DR97" i="6"/>
  <c r="DR99" i="6"/>
  <c r="DR94" i="6"/>
  <c r="DR102" i="6"/>
  <c r="DR92" i="6"/>
  <c r="DR89" i="6"/>
  <c r="DR107" i="6"/>
  <c r="DR96" i="6"/>
  <c r="DR95" i="6"/>
  <c r="DR93" i="6"/>
  <c r="DR88" i="6"/>
  <c r="DR83" i="6"/>
  <c r="DR98" i="6"/>
  <c r="DR84" i="6"/>
  <c r="DR81" i="6"/>
  <c r="DR109" i="6"/>
  <c r="DR87" i="6"/>
  <c r="DR85" i="6"/>
  <c r="DR79" i="6"/>
  <c r="DR70" i="6"/>
  <c r="DR77" i="6"/>
  <c r="DR72" i="6"/>
  <c r="DR67" i="6"/>
  <c r="DR66" i="6"/>
  <c r="DR68" i="6"/>
  <c r="DR65" i="6"/>
  <c r="DR82" i="6"/>
  <c r="DR78" i="6"/>
  <c r="DR71" i="6"/>
  <c r="DR61" i="6"/>
  <c r="DR56" i="6"/>
  <c r="DR80" i="6"/>
  <c r="DR69" i="6"/>
  <c r="DR59" i="6"/>
  <c r="DR58" i="6"/>
  <c r="DR114" i="6"/>
  <c r="DR46" i="6"/>
  <c r="DR39" i="6"/>
  <c r="DR48" i="6"/>
  <c r="DR37" i="6"/>
  <c r="DR32" i="6"/>
  <c r="DR111" i="6"/>
  <c r="DR75" i="6"/>
  <c r="DR53" i="6"/>
  <c r="DR43" i="6"/>
  <c r="DR42" i="6"/>
  <c r="DR73" i="6"/>
  <c r="DR55" i="6"/>
  <c r="DR44" i="6"/>
  <c r="DR41" i="6"/>
  <c r="DR90" i="6"/>
  <c r="DR54" i="6"/>
  <c r="DR50" i="6"/>
  <c r="DR36" i="6"/>
  <c r="DR23" i="6"/>
  <c r="DR14" i="6"/>
  <c r="DR76" i="6"/>
  <c r="DR57" i="6"/>
  <c r="DR52" i="6"/>
  <c r="DR38" i="6"/>
  <c r="DR35" i="6"/>
  <c r="DR27" i="6"/>
  <c r="DR21" i="6"/>
  <c r="DR16" i="6"/>
  <c r="DR31" i="6"/>
  <c r="DR26" i="6"/>
  <c r="DR45" i="6"/>
  <c r="DR40" i="6"/>
  <c r="DR34" i="6"/>
  <c r="DR30" i="6"/>
  <c r="DR25" i="6"/>
  <c r="DR22" i="6"/>
  <c r="DR13" i="6"/>
  <c r="DR12" i="6"/>
  <c r="DR86" i="6"/>
  <c r="DR74" i="6"/>
  <c r="DR60" i="6"/>
  <c r="DR49" i="6"/>
  <c r="DR28" i="6"/>
  <c r="DR19" i="6"/>
  <c r="DR91" i="6"/>
  <c r="DR64" i="6"/>
  <c r="DR63" i="6"/>
  <c r="DZ125" i="6"/>
  <c r="DZ117" i="6"/>
  <c r="DZ112" i="6"/>
  <c r="DZ122" i="6"/>
  <c r="DZ114" i="6"/>
  <c r="DZ113" i="6"/>
  <c r="DZ101" i="6"/>
  <c r="DZ111" i="6"/>
  <c r="DZ108" i="6"/>
  <c r="DZ105" i="6"/>
  <c r="DZ123" i="6"/>
  <c r="DZ124" i="6"/>
  <c r="DZ120" i="6"/>
  <c r="DZ116" i="6"/>
  <c r="DZ119" i="6"/>
  <c r="DZ115" i="6"/>
  <c r="DZ109" i="6"/>
  <c r="DZ102" i="6"/>
  <c r="DZ118" i="6"/>
  <c r="DZ106" i="6"/>
  <c r="DZ126" i="6"/>
  <c r="DZ103" i="6"/>
  <c r="DZ97" i="6"/>
  <c r="DZ94" i="6"/>
  <c r="DZ121" i="6"/>
  <c r="DZ107" i="6"/>
  <c r="DZ104" i="6"/>
  <c r="DZ100" i="6"/>
  <c r="DZ110" i="6"/>
  <c r="DZ99" i="6"/>
  <c r="DZ92" i="6"/>
  <c r="DZ89" i="6"/>
  <c r="DZ98" i="6"/>
  <c r="DZ96" i="6"/>
  <c r="DZ95" i="6"/>
  <c r="DZ93" i="6"/>
  <c r="DZ88" i="6"/>
  <c r="DZ83" i="6"/>
  <c r="DZ84" i="6"/>
  <c r="DZ81" i="6"/>
  <c r="DZ87" i="6"/>
  <c r="DZ79" i="6"/>
  <c r="DZ70" i="6"/>
  <c r="DZ77" i="6"/>
  <c r="DZ72" i="6"/>
  <c r="DZ86" i="6"/>
  <c r="DZ67" i="6"/>
  <c r="DZ66" i="6"/>
  <c r="DZ68" i="6"/>
  <c r="DZ65" i="6"/>
  <c r="DZ90" i="6"/>
  <c r="DZ61" i="6"/>
  <c r="DZ56" i="6"/>
  <c r="DZ80" i="6"/>
  <c r="DZ69" i="6"/>
  <c r="DZ64" i="6"/>
  <c r="DZ75" i="6"/>
  <c r="DZ74" i="6"/>
  <c r="DZ59" i="6"/>
  <c r="DZ58" i="6"/>
  <c r="DZ73" i="6"/>
  <c r="DZ62" i="6"/>
  <c r="DZ54" i="6"/>
  <c r="DZ46" i="6"/>
  <c r="DZ39" i="6"/>
  <c r="DZ85" i="6"/>
  <c r="DZ71" i="6"/>
  <c r="DZ57" i="6"/>
  <c r="DZ48" i="6"/>
  <c r="DZ37" i="6"/>
  <c r="DZ32" i="6"/>
  <c r="DZ60" i="6"/>
  <c r="DZ43" i="6"/>
  <c r="DZ42" i="6"/>
  <c r="DZ82" i="6"/>
  <c r="DZ63" i="6"/>
  <c r="DZ44" i="6"/>
  <c r="DZ41" i="6"/>
  <c r="DZ91" i="6"/>
  <c r="DZ78" i="6"/>
  <c r="DZ51" i="6"/>
  <c r="DZ23" i="6"/>
  <c r="DZ14" i="6"/>
  <c r="DZ49" i="6"/>
  <c r="DZ21" i="6"/>
  <c r="DZ16" i="6"/>
  <c r="DZ47" i="6"/>
  <c r="DZ36" i="6"/>
  <c r="DZ27" i="6"/>
  <c r="DZ26" i="6"/>
  <c r="DZ55" i="6"/>
  <c r="DZ35" i="6"/>
  <c r="DZ31" i="6"/>
  <c r="DZ25" i="6"/>
  <c r="DZ38" i="6"/>
  <c r="DZ12" i="6"/>
  <c r="DZ52" i="6"/>
  <c r="DZ33" i="6"/>
  <c r="DZ29" i="6"/>
  <c r="DZ24" i="6"/>
  <c r="DZ53" i="6"/>
  <c r="DZ18" i="6"/>
  <c r="DZ17" i="6"/>
  <c r="DZ13" i="6"/>
  <c r="DZ45" i="6"/>
  <c r="DZ20" i="6"/>
  <c r="EH133" i="6"/>
  <c r="EH128" i="6"/>
  <c r="EH125" i="6"/>
  <c r="EH132" i="6"/>
  <c r="EH117" i="6"/>
  <c r="EH112" i="6"/>
  <c r="EH131" i="6"/>
  <c r="EH126" i="6"/>
  <c r="EH101" i="6"/>
  <c r="EH134" i="6"/>
  <c r="EH130" i="6"/>
  <c r="EH123" i="6"/>
  <c r="EH121" i="6"/>
  <c r="EH118" i="6"/>
  <c r="EH115" i="6"/>
  <c r="EH108" i="6"/>
  <c r="EH105" i="6"/>
  <c r="EH129" i="6"/>
  <c r="EH111" i="6"/>
  <c r="EH122" i="6"/>
  <c r="EH113" i="6"/>
  <c r="EH107" i="6"/>
  <c r="EH110" i="6"/>
  <c r="EH116" i="6"/>
  <c r="EH102" i="6"/>
  <c r="EH109" i="6"/>
  <c r="EH94" i="6"/>
  <c r="EH127" i="6"/>
  <c r="EH114" i="6"/>
  <c r="EH97" i="6"/>
  <c r="EH119" i="6"/>
  <c r="EH92" i="6"/>
  <c r="EH89" i="6"/>
  <c r="EH93" i="6"/>
  <c r="EH88" i="6"/>
  <c r="EH104" i="6"/>
  <c r="EH96" i="6"/>
  <c r="EH95" i="6"/>
  <c r="EH83" i="6"/>
  <c r="EH99" i="6"/>
  <c r="EH84" i="6"/>
  <c r="EH81" i="6"/>
  <c r="EH120" i="6"/>
  <c r="EH103" i="6"/>
  <c r="EH87" i="6"/>
  <c r="EH106" i="6"/>
  <c r="EH85" i="6"/>
  <c r="EH79" i="6"/>
  <c r="EH70" i="6"/>
  <c r="EH63" i="6"/>
  <c r="EH100" i="6"/>
  <c r="EH77" i="6"/>
  <c r="EH72" i="6"/>
  <c r="EH82" i="6"/>
  <c r="EH67" i="6"/>
  <c r="EH66" i="6"/>
  <c r="EH124" i="6"/>
  <c r="EH91" i="6"/>
  <c r="EH90" i="6"/>
  <c r="EH68" i="6"/>
  <c r="EH65" i="6"/>
  <c r="EH78" i="6"/>
  <c r="EH71" i="6"/>
  <c r="EH61" i="6"/>
  <c r="EH56" i="6"/>
  <c r="EH86" i="6"/>
  <c r="EH80" i="6"/>
  <c r="EH69" i="6"/>
  <c r="EH59" i="6"/>
  <c r="EH58" i="6"/>
  <c r="EH46" i="6"/>
  <c r="EH39" i="6"/>
  <c r="EH64" i="6"/>
  <c r="EH48" i="6"/>
  <c r="EH37" i="6"/>
  <c r="EH32" i="6"/>
  <c r="EH74" i="6"/>
  <c r="EH54" i="6"/>
  <c r="EH43" i="6"/>
  <c r="EH42" i="6"/>
  <c r="EH76" i="6"/>
  <c r="EH57" i="6"/>
  <c r="EH44" i="6"/>
  <c r="EH41" i="6"/>
  <c r="EH60" i="6"/>
  <c r="EH50" i="6"/>
  <c r="EH28" i="6"/>
  <c r="EH23" i="6"/>
  <c r="EH14" i="6"/>
  <c r="EH98" i="6"/>
  <c r="EH75" i="6"/>
  <c r="EH55" i="6"/>
  <c r="EH52" i="6"/>
  <c r="EH21" i="6"/>
  <c r="EH16" i="6"/>
  <c r="EH62" i="6"/>
  <c r="EH26" i="6"/>
  <c r="EH45" i="6"/>
  <c r="EH40" i="6"/>
  <c r="EH27" i="6"/>
  <c r="EH25" i="6"/>
  <c r="EH53" i="6"/>
  <c r="EH51" i="6"/>
  <c r="EH36" i="6"/>
  <c r="EH22" i="6"/>
  <c r="EH12" i="6"/>
  <c r="EH35" i="6"/>
  <c r="EH30" i="6"/>
  <c r="EH15" i="6"/>
  <c r="EH47" i="6"/>
  <c r="EH19" i="6"/>
  <c r="EH34" i="6"/>
  <c r="EP133" i="6"/>
  <c r="EP142" i="6"/>
  <c r="EP140" i="6"/>
  <c r="EP137" i="6"/>
  <c r="EP139" i="6"/>
  <c r="EP125" i="6"/>
  <c r="EP141" i="6"/>
  <c r="EP138" i="6"/>
  <c r="EP136" i="6"/>
  <c r="EP130" i="6"/>
  <c r="EP117" i="6"/>
  <c r="EP112" i="6"/>
  <c r="EP134" i="6"/>
  <c r="EP128" i="6"/>
  <c r="EP119" i="6"/>
  <c r="EP101" i="6"/>
  <c r="EP126" i="6"/>
  <c r="EP122" i="6"/>
  <c r="EP114" i="6"/>
  <c r="EP113" i="6"/>
  <c r="EP108" i="6"/>
  <c r="EP105" i="6"/>
  <c r="EP131" i="6"/>
  <c r="EP123" i="6"/>
  <c r="EP120" i="6"/>
  <c r="EP118" i="6"/>
  <c r="EP124" i="6"/>
  <c r="EP111" i="6"/>
  <c r="EP107" i="6"/>
  <c r="EP129" i="6"/>
  <c r="EP127" i="6"/>
  <c r="EP102" i="6"/>
  <c r="EP98" i="6"/>
  <c r="EP94" i="6"/>
  <c r="EP106" i="6"/>
  <c r="EP96" i="6"/>
  <c r="EP135" i="6"/>
  <c r="EP132" i="6"/>
  <c r="EP110" i="6"/>
  <c r="EP115" i="6"/>
  <c r="EP92" i="6"/>
  <c r="EP89" i="6"/>
  <c r="EP104" i="6"/>
  <c r="EP100" i="6"/>
  <c r="EP99" i="6"/>
  <c r="EP93" i="6"/>
  <c r="EP88" i="6"/>
  <c r="EP109" i="6"/>
  <c r="EP103" i="6"/>
  <c r="EP97" i="6"/>
  <c r="EP95" i="6"/>
  <c r="EP83" i="6"/>
  <c r="EP84" i="6"/>
  <c r="EP81" i="6"/>
  <c r="EP87" i="6"/>
  <c r="EP116" i="6"/>
  <c r="EP91" i="6"/>
  <c r="EP90" i="6"/>
  <c r="EP79" i="6"/>
  <c r="EP70" i="6"/>
  <c r="EP63" i="6"/>
  <c r="EP77" i="6"/>
  <c r="EP72" i="6"/>
  <c r="EP86" i="6"/>
  <c r="EP67" i="6"/>
  <c r="EP66" i="6"/>
  <c r="EP68" i="6"/>
  <c r="EP65" i="6"/>
  <c r="EP85" i="6"/>
  <c r="EP61" i="6"/>
  <c r="EP56" i="6"/>
  <c r="EP82" i="6"/>
  <c r="EP80" i="6"/>
  <c r="EP69" i="6"/>
  <c r="EP75" i="6"/>
  <c r="EP74" i="6"/>
  <c r="EP59" i="6"/>
  <c r="EP58" i="6"/>
  <c r="EP76" i="6"/>
  <c r="EP62" i="6"/>
  <c r="EP60" i="6"/>
  <c r="EP53" i="6"/>
  <c r="EP46" i="6"/>
  <c r="EP39" i="6"/>
  <c r="EP78" i="6"/>
  <c r="EP55" i="6"/>
  <c r="EP48" i="6"/>
  <c r="EP37" i="6"/>
  <c r="EP32" i="6"/>
  <c r="EP43" i="6"/>
  <c r="EP42" i="6"/>
  <c r="EP44" i="6"/>
  <c r="EP41" i="6"/>
  <c r="EP71" i="6"/>
  <c r="EP57" i="6"/>
  <c r="EP121" i="6"/>
  <c r="EP51" i="6"/>
  <c r="EP23" i="6"/>
  <c r="EP14" i="6"/>
  <c r="EP49" i="6"/>
  <c r="EP34" i="6"/>
  <c r="EP28" i="6"/>
  <c r="EP21" i="6"/>
  <c r="EP16" i="6"/>
  <c r="EP47" i="6"/>
  <c r="EP38" i="6"/>
  <c r="EP26" i="6"/>
  <c r="EP25" i="6"/>
  <c r="EP50" i="6"/>
  <c r="EP17" i="6"/>
  <c r="EP12" i="6"/>
  <c r="EP64" i="6"/>
  <c r="EP31" i="6"/>
  <c r="EP24" i="6"/>
  <c r="EP18" i="6"/>
  <c r="EP40" i="6"/>
  <c r="EP33" i="6"/>
  <c r="EP29" i="6"/>
  <c r="EP20" i="6"/>
  <c r="EX148" i="6"/>
  <c r="EX145" i="6"/>
  <c r="EX149" i="6"/>
  <c r="EX144" i="6"/>
  <c r="EX133" i="6"/>
  <c r="EX140" i="6"/>
  <c r="EX137" i="6"/>
  <c r="EX143" i="6"/>
  <c r="EX136" i="6"/>
  <c r="EX125" i="6"/>
  <c r="EX139" i="6"/>
  <c r="EX128" i="6"/>
  <c r="EX124" i="6"/>
  <c r="EX117" i="6"/>
  <c r="EX112" i="6"/>
  <c r="EX135" i="6"/>
  <c r="EX131" i="6"/>
  <c r="EX132" i="6"/>
  <c r="EX123" i="6"/>
  <c r="EX110" i="6"/>
  <c r="EX101" i="6"/>
  <c r="EX147" i="6"/>
  <c r="EX141" i="6"/>
  <c r="EX129" i="6"/>
  <c r="EX108" i="6"/>
  <c r="EX105" i="6"/>
  <c r="EX134" i="6"/>
  <c r="EX126" i="6"/>
  <c r="EX142" i="6"/>
  <c r="EX138" i="6"/>
  <c r="EX106" i="6"/>
  <c r="EX122" i="6"/>
  <c r="EX109" i="6"/>
  <c r="EX103" i="6"/>
  <c r="EX146" i="6"/>
  <c r="EX130" i="6"/>
  <c r="EX127" i="6"/>
  <c r="EX104" i="6"/>
  <c r="EX116" i="6"/>
  <c r="EX115" i="6"/>
  <c r="EX107" i="6"/>
  <c r="EX100" i="6"/>
  <c r="EX119" i="6"/>
  <c r="EX99" i="6"/>
  <c r="EX94" i="6"/>
  <c r="EX150" i="6"/>
  <c r="EX118" i="6"/>
  <c r="EX113" i="6"/>
  <c r="EX96" i="6"/>
  <c r="EX92" i="6"/>
  <c r="EX89" i="6"/>
  <c r="EX114" i="6"/>
  <c r="EX111" i="6"/>
  <c r="EX97" i="6"/>
  <c r="EX93" i="6"/>
  <c r="EX88" i="6"/>
  <c r="EX120" i="6"/>
  <c r="EX83" i="6"/>
  <c r="EX84" i="6"/>
  <c r="EX81" i="6"/>
  <c r="EX102" i="6"/>
  <c r="EX98" i="6"/>
  <c r="EX87" i="6"/>
  <c r="EX121" i="6"/>
  <c r="EX95" i="6"/>
  <c r="EX85" i="6"/>
  <c r="EX82" i="6"/>
  <c r="EX79" i="6"/>
  <c r="EX70" i="6"/>
  <c r="EX63" i="6"/>
  <c r="EX77" i="6"/>
  <c r="EX72" i="6"/>
  <c r="EX67" i="6"/>
  <c r="EX66" i="6"/>
  <c r="EX68" i="6"/>
  <c r="EX65" i="6"/>
  <c r="EX78" i="6"/>
  <c r="EX71" i="6"/>
  <c r="EX61" i="6"/>
  <c r="EX56" i="6"/>
  <c r="EX64" i="6"/>
  <c r="EX69" i="6"/>
  <c r="EX59" i="6"/>
  <c r="EX58" i="6"/>
  <c r="EX46" i="6"/>
  <c r="EX39" i="6"/>
  <c r="EX48" i="6"/>
  <c r="EX37" i="6"/>
  <c r="EX32" i="6"/>
  <c r="EX86" i="6"/>
  <c r="EX80" i="6"/>
  <c r="EX75" i="6"/>
  <c r="EX53" i="6"/>
  <c r="EX43" i="6"/>
  <c r="EX42" i="6"/>
  <c r="EX90" i="6"/>
  <c r="EX73" i="6"/>
  <c r="EX60" i="6"/>
  <c r="EX55" i="6"/>
  <c r="EX44" i="6"/>
  <c r="EX41" i="6"/>
  <c r="EX57" i="6"/>
  <c r="EX50" i="6"/>
  <c r="EX36" i="6"/>
  <c r="EX33" i="6"/>
  <c r="EX29" i="6"/>
  <c r="EX23" i="6"/>
  <c r="EX14" i="6"/>
  <c r="EX52" i="6"/>
  <c r="EX35" i="6"/>
  <c r="EX21" i="6"/>
  <c r="EX16" i="6"/>
  <c r="EX74" i="6"/>
  <c r="EX28" i="6"/>
  <c r="EX26" i="6"/>
  <c r="EX45" i="6"/>
  <c r="EX40" i="6"/>
  <c r="EX34" i="6"/>
  <c r="EX25" i="6"/>
  <c r="EX22" i="6"/>
  <c r="EX13" i="6"/>
  <c r="EX12" i="6"/>
  <c r="EX91" i="6"/>
  <c r="EX49" i="6"/>
  <c r="EX38" i="6"/>
  <c r="EX27" i="6"/>
  <c r="EX19" i="6"/>
  <c r="EX62" i="6"/>
  <c r="EX30" i="6"/>
  <c r="EX17" i="6"/>
  <c r="FF158" i="6"/>
  <c r="FF151" i="6"/>
  <c r="FF157" i="6"/>
  <c r="FF152" i="6"/>
  <c r="FF153" i="6"/>
  <c r="FF148" i="6"/>
  <c r="FF145" i="6"/>
  <c r="FF149" i="6"/>
  <c r="FF144" i="6"/>
  <c r="FF133" i="6"/>
  <c r="FF140" i="6"/>
  <c r="FF137" i="6"/>
  <c r="FF146" i="6"/>
  <c r="FF142" i="6"/>
  <c r="FF138" i="6"/>
  <c r="FF132" i="6"/>
  <c r="FF129" i="6"/>
  <c r="FF125" i="6"/>
  <c r="FF136" i="6"/>
  <c r="FF156" i="6"/>
  <c r="FF154" i="6"/>
  <c r="FF141" i="6"/>
  <c r="FF117" i="6"/>
  <c r="FF112" i="6"/>
  <c r="FF155" i="6"/>
  <c r="FF134" i="6"/>
  <c r="FF126" i="6"/>
  <c r="FF101" i="6"/>
  <c r="FF150" i="6"/>
  <c r="FF135" i="6"/>
  <c r="FF123" i="6"/>
  <c r="FF119" i="6"/>
  <c r="FF108" i="6"/>
  <c r="FF105" i="6"/>
  <c r="FF120" i="6"/>
  <c r="FF118" i="6"/>
  <c r="FF115" i="6"/>
  <c r="FF131" i="6"/>
  <c r="FF124" i="6"/>
  <c r="FF143" i="6"/>
  <c r="FF121" i="6"/>
  <c r="FF114" i="6"/>
  <c r="FF130" i="6"/>
  <c r="FF102" i="6"/>
  <c r="FF147" i="6"/>
  <c r="FF113" i="6"/>
  <c r="FF106" i="6"/>
  <c r="FF110" i="6"/>
  <c r="FF103" i="6"/>
  <c r="FF139" i="6"/>
  <c r="FF109" i="6"/>
  <c r="FF97" i="6"/>
  <c r="FF94" i="6"/>
  <c r="FF100" i="6"/>
  <c r="FF111" i="6"/>
  <c r="FF92" i="6"/>
  <c r="FF89" i="6"/>
  <c r="FF99" i="6"/>
  <c r="FF107" i="6"/>
  <c r="FF93" i="6"/>
  <c r="FF88" i="6"/>
  <c r="FF128" i="6"/>
  <c r="FF98" i="6"/>
  <c r="FF116" i="6"/>
  <c r="FF83" i="6"/>
  <c r="FF84" i="6"/>
  <c r="FF81" i="6"/>
  <c r="FF122" i="6"/>
  <c r="FF95" i="6"/>
  <c r="FF87" i="6"/>
  <c r="FF79" i="6"/>
  <c r="FF70" i="6"/>
  <c r="FF63" i="6"/>
  <c r="FF96" i="6"/>
  <c r="FF77" i="6"/>
  <c r="FF72" i="6"/>
  <c r="FF86" i="6"/>
  <c r="FF67" i="6"/>
  <c r="FF66" i="6"/>
  <c r="FF82" i="6"/>
  <c r="FF68" i="6"/>
  <c r="FF65" i="6"/>
  <c r="FF91" i="6"/>
  <c r="FF61" i="6"/>
  <c r="FF56" i="6"/>
  <c r="FF104" i="6"/>
  <c r="FF69" i="6"/>
  <c r="FF75" i="6"/>
  <c r="FF74" i="6"/>
  <c r="FF64" i="6"/>
  <c r="FF59" i="6"/>
  <c r="FF58" i="6"/>
  <c r="FF80" i="6"/>
  <c r="FF73" i="6"/>
  <c r="FF62" i="6"/>
  <c r="FF54" i="6"/>
  <c r="FF46" i="6"/>
  <c r="FF39" i="6"/>
  <c r="FF90" i="6"/>
  <c r="FF71" i="6"/>
  <c r="FF57" i="6"/>
  <c r="FF48" i="6"/>
  <c r="FF37" i="6"/>
  <c r="FF32" i="6"/>
  <c r="FF43" i="6"/>
  <c r="FF42" i="6"/>
  <c r="FF127" i="6"/>
  <c r="FF44" i="6"/>
  <c r="FF41" i="6"/>
  <c r="FF85" i="6"/>
  <c r="FF78" i="6"/>
  <c r="FF51" i="6"/>
  <c r="FF38" i="6"/>
  <c r="FF30" i="6"/>
  <c r="FF23" i="6"/>
  <c r="FF14" i="6"/>
  <c r="FF49" i="6"/>
  <c r="FF33" i="6"/>
  <c r="FF29" i="6"/>
  <c r="FF21" i="6"/>
  <c r="FF16" i="6"/>
  <c r="FF53" i="6"/>
  <c r="FF47" i="6"/>
  <c r="FF36" i="6"/>
  <c r="FF26" i="6"/>
  <c r="FF60" i="6"/>
  <c r="FF35" i="6"/>
  <c r="FF28" i="6"/>
  <c r="FF25" i="6"/>
  <c r="FF12" i="6"/>
  <c r="FF52" i="6"/>
  <c r="FF34" i="6"/>
  <c r="FF24" i="6"/>
  <c r="FF18" i="6"/>
  <c r="FF15" i="6"/>
  <c r="FF13" i="6"/>
  <c r="FF55" i="6"/>
  <c r="FF45" i="6"/>
  <c r="FF31" i="6"/>
  <c r="FF20" i="6"/>
  <c r="FN164" i="6"/>
  <c r="FN161" i="6"/>
  <c r="FN158" i="6"/>
  <c r="FN151" i="6"/>
  <c r="FN157" i="6"/>
  <c r="FN152" i="6"/>
  <c r="FN166" i="6"/>
  <c r="FN162" i="6"/>
  <c r="FN148" i="6"/>
  <c r="FN145" i="6"/>
  <c r="FN155" i="6"/>
  <c r="FN149" i="6"/>
  <c r="FN144" i="6"/>
  <c r="FN154" i="6"/>
  <c r="FN133" i="6"/>
  <c r="FN163" i="6"/>
  <c r="FN159" i="6"/>
  <c r="FN140" i="6"/>
  <c r="FN137" i="6"/>
  <c r="FN141" i="6"/>
  <c r="FN125" i="6"/>
  <c r="FN138" i="6"/>
  <c r="FN132" i="6"/>
  <c r="FN165" i="6"/>
  <c r="FN160" i="6"/>
  <c r="FN143" i="6"/>
  <c r="FN139" i="6"/>
  <c r="FN117" i="6"/>
  <c r="FN112" i="6"/>
  <c r="FN130" i="6"/>
  <c r="FN136" i="6"/>
  <c r="FN120" i="6"/>
  <c r="FN116" i="6"/>
  <c r="FN101" i="6"/>
  <c r="FN128" i="6"/>
  <c r="FN110" i="6"/>
  <c r="FN108" i="6"/>
  <c r="FN105" i="6"/>
  <c r="FN142" i="6"/>
  <c r="FN156" i="6"/>
  <c r="FN126" i="6"/>
  <c r="FN147" i="6"/>
  <c r="FN146" i="6"/>
  <c r="FN129" i="6"/>
  <c r="FN123" i="6"/>
  <c r="FN107" i="6"/>
  <c r="FN135" i="6"/>
  <c r="FN134" i="6"/>
  <c r="FN115" i="6"/>
  <c r="FN153" i="6"/>
  <c r="FN131" i="6"/>
  <c r="FN114" i="6"/>
  <c r="FN111" i="6"/>
  <c r="FN102" i="6"/>
  <c r="FN150" i="6"/>
  <c r="FN106" i="6"/>
  <c r="FN104" i="6"/>
  <c r="FN124" i="6"/>
  <c r="FN94" i="6"/>
  <c r="FN121" i="6"/>
  <c r="FN97" i="6"/>
  <c r="FN119" i="6"/>
  <c r="FN113" i="6"/>
  <c r="FN98" i="6"/>
  <c r="FN96" i="6"/>
  <c r="FN92" i="6"/>
  <c r="FN89" i="6"/>
  <c r="FN118" i="6"/>
  <c r="FN93" i="6"/>
  <c r="FN88" i="6"/>
  <c r="FN83" i="6"/>
  <c r="FN122" i="6"/>
  <c r="FN84" i="6"/>
  <c r="FN81" i="6"/>
  <c r="FN99" i="6"/>
  <c r="FN87" i="6"/>
  <c r="FN127" i="6"/>
  <c r="FN100" i="6"/>
  <c r="FN85" i="6"/>
  <c r="FN80" i="6"/>
  <c r="FN79" i="6"/>
  <c r="FN70" i="6"/>
  <c r="FN63" i="6"/>
  <c r="FN77" i="6"/>
  <c r="FN72" i="6"/>
  <c r="FN67" i="6"/>
  <c r="FN66" i="6"/>
  <c r="FN109" i="6"/>
  <c r="FN103" i="6"/>
  <c r="FN95" i="6"/>
  <c r="FN91" i="6"/>
  <c r="FN90" i="6"/>
  <c r="FN68" i="6"/>
  <c r="FN65" i="6"/>
  <c r="FN78" i="6"/>
  <c r="FN71" i="6"/>
  <c r="FN64" i="6"/>
  <c r="FN61" i="6"/>
  <c r="FN56" i="6"/>
  <c r="FN86" i="6"/>
  <c r="FN82" i="6"/>
  <c r="FN69" i="6"/>
  <c r="FN59" i="6"/>
  <c r="FN58" i="6"/>
  <c r="FN46" i="6"/>
  <c r="FN39" i="6"/>
  <c r="FN60" i="6"/>
  <c r="FN48" i="6"/>
  <c r="FN37" i="6"/>
  <c r="FN32" i="6"/>
  <c r="FN74" i="6"/>
  <c r="FN54" i="6"/>
  <c r="FN43" i="6"/>
  <c r="FN42" i="6"/>
  <c r="FN76" i="6"/>
  <c r="FN57" i="6"/>
  <c r="FN44" i="6"/>
  <c r="FN41" i="6"/>
  <c r="FN53" i="6"/>
  <c r="FN50" i="6"/>
  <c r="FN31" i="6"/>
  <c r="FN23" i="6"/>
  <c r="FN14" i="6"/>
  <c r="FN52" i="6"/>
  <c r="FN30" i="6"/>
  <c r="FN21" i="6"/>
  <c r="FN16" i="6"/>
  <c r="FN33" i="6"/>
  <c r="FN29" i="6"/>
  <c r="FN26" i="6"/>
  <c r="FN45" i="6"/>
  <c r="FN40" i="6"/>
  <c r="FN38" i="6"/>
  <c r="FN25" i="6"/>
  <c r="FN62" i="6"/>
  <c r="FN51" i="6"/>
  <c r="FN22" i="6"/>
  <c r="FN12" i="6"/>
  <c r="FN55" i="6"/>
  <c r="FN17" i="6"/>
  <c r="FN75" i="6"/>
  <c r="FN47" i="6"/>
  <c r="FN19" i="6"/>
  <c r="FN27" i="6"/>
  <c r="FV164" i="6"/>
  <c r="FV161" i="6"/>
  <c r="FV174" i="6"/>
  <c r="FV167" i="6"/>
  <c r="FV158" i="6"/>
  <c r="FV151" i="6"/>
  <c r="FV173" i="6"/>
  <c r="FV168" i="6"/>
  <c r="FV157" i="6"/>
  <c r="FV152" i="6"/>
  <c r="FV148" i="6"/>
  <c r="FV145" i="6"/>
  <c r="FV171" i="6"/>
  <c r="FV160" i="6"/>
  <c r="FV156" i="6"/>
  <c r="FV149" i="6"/>
  <c r="FV144" i="6"/>
  <c r="FV133" i="6"/>
  <c r="FV150" i="6"/>
  <c r="FV140" i="6"/>
  <c r="FV137" i="6"/>
  <c r="FV172" i="6"/>
  <c r="FV159" i="6"/>
  <c r="FV153" i="6"/>
  <c r="FV139" i="6"/>
  <c r="FV130" i="6"/>
  <c r="FV127" i="6"/>
  <c r="FV125" i="6"/>
  <c r="FV170" i="6"/>
  <c r="FV129" i="6"/>
  <c r="FV162" i="6"/>
  <c r="FV117" i="6"/>
  <c r="FV112" i="6"/>
  <c r="FV166" i="6"/>
  <c r="FV154" i="6"/>
  <c r="FV143" i="6"/>
  <c r="FV142" i="6"/>
  <c r="FV123" i="6"/>
  <c r="FV111" i="6"/>
  <c r="FV101" i="6"/>
  <c r="FV155" i="6"/>
  <c r="FV147" i="6"/>
  <c r="FV122" i="6"/>
  <c r="FV108" i="6"/>
  <c r="FV105" i="6"/>
  <c r="FV141" i="6"/>
  <c r="FV169" i="6"/>
  <c r="FV146" i="6"/>
  <c r="FV135" i="6"/>
  <c r="FV121" i="6"/>
  <c r="FV110" i="6"/>
  <c r="FV136" i="6"/>
  <c r="FV134" i="6"/>
  <c r="FV165" i="6"/>
  <c r="FV138" i="6"/>
  <c r="FV131" i="6"/>
  <c r="FV119" i="6"/>
  <c r="FV113" i="6"/>
  <c r="FV124" i="6"/>
  <c r="FV109" i="6"/>
  <c r="FV107" i="6"/>
  <c r="FV128" i="6"/>
  <c r="FV118" i="6"/>
  <c r="FV163" i="6"/>
  <c r="FV98" i="6"/>
  <c r="FV94" i="6"/>
  <c r="FV132" i="6"/>
  <c r="FV115" i="6"/>
  <c r="FV102" i="6"/>
  <c r="FV120" i="6"/>
  <c r="FV104" i="6"/>
  <c r="FV95" i="6"/>
  <c r="FV92" i="6"/>
  <c r="FV89" i="6"/>
  <c r="FV126" i="6"/>
  <c r="FV100" i="6"/>
  <c r="FV93" i="6"/>
  <c r="FV88" i="6"/>
  <c r="FV116" i="6"/>
  <c r="FV99" i="6"/>
  <c r="FV96" i="6"/>
  <c r="FV83" i="6"/>
  <c r="FV97" i="6"/>
  <c r="FV84" i="6"/>
  <c r="FV81" i="6"/>
  <c r="FV106" i="6"/>
  <c r="FV103" i="6"/>
  <c r="FV87" i="6"/>
  <c r="FV91" i="6"/>
  <c r="FV90" i="6"/>
  <c r="FV79" i="6"/>
  <c r="FV70" i="6"/>
  <c r="FV63" i="6"/>
  <c r="FV82" i="6"/>
  <c r="FV80" i="6"/>
  <c r="FV77" i="6"/>
  <c r="FV72" i="6"/>
  <c r="FV86" i="6"/>
  <c r="FV67" i="6"/>
  <c r="FV66" i="6"/>
  <c r="FV68" i="6"/>
  <c r="FV65" i="6"/>
  <c r="FV114" i="6"/>
  <c r="FV85" i="6"/>
  <c r="FV61" i="6"/>
  <c r="FV56" i="6"/>
  <c r="FV69" i="6"/>
  <c r="FV75" i="6"/>
  <c r="FV74" i="6"/>
  <c r="FV59" i="6"/>
  <c r="FV58" i="6"/>
  <c r="FV76" i="6"/>
  <c r="FV62" i="6"/>
  <c r="FV53" i="6"/>
  <c r="FV46" i="6"/>
  <c r="FV39" i="6"/>
  <c r="FV78" i="6"/>
  <c r="FV55" i="6"/>
  <c r="FV48" i="6"/>
  <c r="FV37" i="6"/>
  <c r="FV32" i="6"/>
  <c r="FV43" i="6"/>
  <c r="FV42" i="6"/>
  <c r="FV44" i="6"/>
  <c r="FV41" i="6"/>
  <c r="FV71" i="6"/>
  <c r="FV57" i="6"/>
  <c r="FV64" i="6"/>
  <c r="FV51" i="6"/>
  <c r="FV27" i="6"/>
  <c r="FV23" i="6"/>
  <c r="FV14" i="6"/>
  <c r="FV49" i="6"/>
  <c r="FV34" i="6"/>
  <c r="FV31" i="6"/>
  <c r="FV21" i="6"/>
  <c r="FV16" i="6"/>
  <c r="FV73" i="6"/>
  <c r="FV54" i="6"/>
  <c r="FV47" i="6"/>
  <c r="FV30" i="6"/>
  <c r="FV26" i="6"/>
  <c r="FV29" i="6"/>
  <c r="FV25" i="6"/>
  <c r="FV50" i="6"/>
  <c r="FV15" i="6"/>
  <c r="FV12" i="6"/>
  <c r="FV28" i="6"/>
  <c r="FV24" i="6"/>
  <c r="FV38" i="6"/>
  <c r="FV36" i="6"/>
  <c r="FV18" i="6"/>
  <c r="FV60" i="6"/>
  <c r="FV40" i="6"/>
  <c r="FV35" i="6"/>
  <c r="FV20" i="6"/>
  <c r="GD180" i="6"/>
  <c r="GD177" i="6"/>
  <c r="GD164" i="6"/>
  <c r="GD161" i="6"/>
  <c r="GD174" i="6"/>
  <c r="GD167" i="6"/>
  <c r="GD158" i="6"/>
  <c r="GD151" i="6"/>
  <c r="GD173" i="6"/>
  <c r="GD168" i="6"/>
  <c r="GD157" i="6"/>
  <c r="GD152" i="6"/>
  <c r="GD155" i="6"/>
  <c r="GD150" i="6"/>
  <c r="GD148" i="6"/>
  <c r="GD145" i="6"/>
  <c r="GD169" i="6"/>
  <c r="GD165" i="6"/>
  <c r="GD149" i="6"/>
  <c r="GD144" i="6"/>
  <c r="GD175" i="6"/>
  <c r="GD154" i="6"/>
  <c r="GD153" i="6"/>
  <c r="GD143" i="6"/>
  <c r="GD133" i="6"/>
  <c r="GD178" i="6"/>
  <c r="GD176" i="6"/>
  <c r="GD172" i="6"/>
  <c r="GD140" i="6"/>
  <c r="GD137" i="6"/>
  <c r="GD170" i="6"/>
  <c r="GD136" i="6"/>
  <c r="GD125" i="6"/>
  <c r="GD179" i="6"/>
  <c r="GD171" i="6"/>
  <c r="GD166" i="6"/>
  <c r="GD162" i="6"/>
  <c r="GD139" i="6"/>
  <c r="GD163" i="6"/>
  <c r="GD147" i="6"/>
  <c r="GD132" i="6"/>
  <c r="GD127" i="6"/>
  <c r="GD124" i="6"/>
  <c r="GD117" i="6"/>
  <c r="GD112" i="6"/>
  <c r="GD156" i="6"/>
  <c r="GD146" i="6"/>
  <c r="GD182" i="6"/>
  <c r="GD138" i="6"/>
  <c r="GD126" i="6"/>
  <c r="GD121" i="6"/>
  <c r="GD118" i="6"/>
  <c r="GD115" i="6"/>
  <c r="GD101" i="6"/>
  <c r="GD130" i="6"/>
  <c r="GD120" i="6"/>
  <c r="GD116" i="6"/>
  <c r="GD108" i="6"/>
  <c r="GD105" i="6"/>
  <c r="GD160" i="6"/>
  <c r="GD181" i="6"/>
  <c r="GD134" i="6"/>
  <c r="GD114" i="6"/>
  <c r="GD113" i="6"/>
  <c r="GD129" i="6"/>
  <c r="GD128" i="6"/>
  <c r="GD106" i="6"/>
  <c r="GD111" i="6"/>
  <c r="GD103" i="6"/>
  <c r="GD141" i="6"/>
  <c r="GD104" i="6"/>
  <c r="GD159" i="6"/>
  <c r="GD142" i="6"/>
  <c r="GD123" i="6"/>
  <c r="GD109" i="6"/>
  <c r="GD100" i="6"/>
  <c r="GD119" i="6"/>
  <c r="GD110" i="6"/>
  <c r="GD99" i="6"/>
  <c r="GD94" i="6"/>
  <c r="GD135" i="6"/>
  <c r="GD96" i="6"/>
  <c r="GD92" i="6"/>
  <c r="GD89" i="6"/>
  <c r="GD95" i="6"/>
  <c r="GD97" i="6"/>
  <c r="GD88" i="6"/>
  <c r="GD93" i="6"/>
  <c r="GD122" i="6"/>
  <c r="GD83" i="6"/>
  <c r="GD107" i="6"/>
  <c r="GD87" i="6"/>
  <c r="GD84" i="6"/>
  <c r="GD81" i="6"/>
  <c r="GD98" i="6"/>
  <c r="GD85" i="6"/>
  <c r="GD79" i="6"/>
  <c r="GD70" i="6"/>
  <c r="GD63" i="6"/>
  <c r="GD77" i="6"/>
  <c r="GD72" i="6"/>
  <c r="GD80" i="6"/>
  <c r="GD67" i="6"/>
  <c r="GD66" i="6"/>
  <c r="GD131" i="6"/>
  <c r="GD68" i="6"/>
  <c r="GD65" i="6"/>
  <c r="GD78" i="6"/>
  <c r="GD71" i="6"/>
  <c r="GD61" i="6"/>
  <c r="GD56" i="6"/>
  <c r="GD69" i="6"/>
  <c r="GD59" i="6"/>
  <c r="GD58" i="6"/>
  <c r="GD90" i="6"/>
  <c r="GD46" i="6"/>
  <c r="GD39" i="6"/>
  <c r="GD82" i="6"/>
  <c r="GD48" i="6"/>
  <c r="GD37" i="6"/>
  <c r="GD32" i="6"/>
  <c r="GD75" i="6"/>
  <c r="GD64" i="6"/>
  <c r="GD53" i="6"/>
  <c r="GD43" i="6"/>
  <c r="GD42" i="6"/>
  <c r="GD102" i="6"/>
  <c r="GD91" i="6"/>
  <c r="GD73" i="6"/>
  <c r="GD55" i="6"/>
  <c r="GD44" i="6"/>
  <c r="GD41" i="6"/>
  <c r="GD54" i="6"/>
  <c r="GD50" i="6"/>
  <c r="GD36" i="6"/>
  <c r="GD23" i="6"/>
  <c r="GD14" i="6"/>
  <c r="GD62" i="6"/>
  <c r="GD52" i="6"/>
  <c r="GD38" i="6"/>
  <c r="GD35" i="6"/>
  <c r="GD27" i="6"/>
  <c r="GD21" i="6"/>
  <c r="GD16" i="6"/>
  <c r="GD86" i="6"/>
  <c r="GD31" i="6"/>
  <c r="GD26" i="6"/>
  <c r="GD76" i="6"/>
  <c r="GD45" i="6"/>
  <c r="GD40" i="6"/>
  <c r="GD34" i="6"/>
  <c r="GD30" i="6"/>
  <c r="GD25" i="6"/>
  <c r="GD29" i="6"/>
  <c r="GD22" i="6"/>
  <c r="GD13" i="6"/>
  <c r="GD12" i="6"/>
  <c r="GD49" i="6"/>
  <c r="GD60" i="6"/>
  <c r="GD33" i="6"/>
  <c r="GD19" i="6"/>
  <c r="GD15" i="6"/>
  <c r="BV13" i="6"/>
  <c r="DM13" i="6"/>
  <c r="EH13" i="6"/>
  <c r="FY13" i="6"/>
  <c r="AC14" i="6"/>
  <c r="BT14" i="6"/>
  <c r="CO14" i="6"/>
  <c r="FA14" i="6"/>
  <c r="AW15" i="6"/>
  <c r="BS15" i="6"/>
  <c r="DI15" i="6"/>
  <c r="EE15" i="6"/>
  <c r="FD15" i="6"/>
  <c r="GC15" i="6"/>
  <c r="DM16" i="6"/>
  <c r="AX17" i="6"/>
  <c r="DU17" i="6"/>
  <c r="FV17" i="6"/>
  <c r="AH18" i="6"/>
  <c r="DF18" i="6"/>
  <c r="AC20" i="6"/>
  <c r="BI20" i="6"/>
  <c r="CO20" i="6"/>
  <c r="DU20" i="6"/>
  <c r="FA20" i="6"/>
  <c r="GG20" i="6"/>
  <c r="AX22" i="6"/>
  <c r="CD22" i="6"/>
  <c r="DJ22" i="6"/>
  <c r="EP22" i="6"/>
  <c r="FV22" i="6"/>
  <c r="AT23" i="6"/>
  <c r="BZ23" i="6"/>
  <c r="DF23" i="6"/>
  <c r="EL23" i="6"/>
  <c r="FR23" i="6"/>
  <c r="AN26" i="6"/>
  <c r="BT26" i="6"/>
  <c r="CZ26" i="6"/>
  <c r="EF26" i="6"/>
  <c r="FL26" i="6"/>
  <c r="EP27" i="6"/>
  <c r="BI28" i="6"/>
  <c r="FN28" i="6"/>
  <c r="CG29" i="6"/>
  <c r="DR29" i="6"/>
  <c r="AL30" i="6"/>
  <c r="DG30" i="6"/>
  <c r="BM31" i="6"/>
  <c r="CX31" i="6"/>
  <c r="EH31" i="6"/>
  <c r="FS31" i="6"/>
  <c r="CO32" i="6"/>
  <c r="CG33" i="6"/>
  <c r="DR33" i="6"/>
  <c r="AS34" i="6"/>
  <c r="CK34" i="6"/>
  <c r="FQ34" i="6"/>
  <c r="ES35" i="6"/>
  <c r="AP36" i="6"/>
  <c r="FN36" i="6"/>
  <c r="FI37" i="6"/>
  <c r="BN38" i="6"/>
  <c r="BT39" i="6"/>
  <c r="BR42" i="6"/>
  <c r="ED42" i="6"/>
  <c r="BL47" i="6"/>
  <c r="DX47" i="6"/>
  <c r="BA48" i="6"/>
  <c r="DM48" i="6"/>
  <c r="FY48" i="6"/>
  <c r="CT50" i="6"/>
  <c r="FF50" i="6"/>
  <c r="CL51" i="6"/>
  <c r="EX51" i="6"/>
  <c r="BY53" i="6"/>
  <c r="BM55" i="6"/>
  <c r="ET55" i="6"/>
  <c r="FI59" i="6"/>
  <c r="FQ67" i="6"/>
  <c r="FN73" i="6"/>
  <c r="FF76" i="6"/>
  <c r="V15" i="6"/>
  <c r="V17" i="6"/>
  <c r="AD22" i="6"/>
  <c r="AD15" i="6"/>
  <c r="AD24" i="6"/>
  <c r="AD19" i="6"/>
  <c r="AD20" i="6"/>
  <c r="AD17" i="6"/>
  <c r="AL29" i="6"/>
  <c r="AL28" i="6"/>
  <c r="AL22" i="6"/>
  <c r="AL15" i="6"/>
  <c r="AL34" i="6"/>
  <c r="AL24" i="6"/>
  <c r="AL19" i="6"/>
  <c r="HA11" i="6" s="1"/>
  <c r="AL20" i="6"/>
  <c r="AL17" i="6"/>
  <c r="AT38" i="6"/>
  <c r="AT40" i="6"/>
  <c r="AT29" i="6"/>
  <c r="AT42" i="6"/>
  <c r="AT37" i="6"/>
  <c r="AT36" i="6"/>
  <c r="AT22" i="6"/>
  <c r="AT15" i="6"/>
  <c r="AT41" i="6"/>
  <c r="AT35" i="6"/>
  <c r="AT28" i="6"/>
  <c r="AT24" i="6"/>
  <c r="AT19" i="6"/>
  <c r="AT34" i="6"/>
  <c r="AT20" i="6"/>
  <c r="AT17" i="6"/>
  <c r="BB47" i="6"/>
  <c r="BB38" i="6"/>
  <c r="BB45" i="6"/>
  <c r="BB40" i="6"/>
  <c r="BB29" i="6"/>
  <c r="BB50" i="6"/>
  <c r="BB49" i="6"/>
  <c r="BB22" i="6"/>
  <c r="BB15" i="6"/>
  <c r="BB24" i="6"/>
  <c r="BB37" i="6"/>
  <c r="BB36" i="6"/>
  <c r="BB28" i="6"/>
  <c r="BB19" i="6"/>
  <c r="BB48" i="6"/>
  <c r="BB35" i="6"/>
  <c r="BB20" i="6"/>
  <c r="BB17" i="6"/>
  <c r="BJ55" i="6"/>
  <c r="BJ47" i="6"/>
  <c r="BJ38" i="6"/>
  <c r="BJ45" i="6"/>
  <c r="BJ40" i="6"/>
  <c r="BJ29" i="6"/>
  <c r="BJ51" i="6"/>
  <c r="BJ50" i="6"/>
  <c r="BJ58" i="6"/>
  <c r="BJ54" i="6"/>
  <c r="BJ52" i="6"/>
  <c r="BJ49" i="6"/>
  <c r="BJ43" i="6"/>
  <c r="BJ42" i="6"/>
  <c r="BJ33" i="6"/>
  <c r="BJ22" i="6"/>
  <c r="BJ15" i="6"/>
  <c r="BJ57" i="6"/>
  <c r="BJ44" i="6"/>
  <c r="BJ41" i="6"/>
  <c r="BJ24" i="6"/>
  <c r="BJ46" i="6"/>
  <c r="BJ39" i="6"/>
  <c r="BJ19" i="6"/>
  <c r="BJ53" i="6"/>
  <c r="BJ28" i="6"/>
  <c r="BJ20" i="6"/>
  <c r="BJ17" i="6"/>
  <c r="BR64" i="6"/>
  <c r="BR66" i="6"/>
  <c r="BR65" i="6"/>
  <c r="BR63" i="6"/>
  <c r="BR56" i="6"/>
  <c r="BR47" i="6"/>
  <c r="BR38" i="6"/>
  <c r="BR61" i="6"/>
  <c r="BR45" i="6"/>
  <c r="BR40" i="6"/>
  <c r="BR29" i="6"/>
  <c r="BR55" i="6"/>
  <c r="BR51" i="6"/>
  <c r="BR50" i="6"/>
  <c r="BR52" i="6"/>
  <c r="BR49" i="6"/>
  <c r="BR59" i="6"/>
  <c r="BR58" i="6"/>
  <c r="BR62" i="6"/>
  <c r="BR32" i="6"/>
  <c r="BR31" i="6"/>
  <c r="BR30" i="6"/>
  <c r="BR22" i="6"/>
  <c r="BR15" i="6"/>
  <c r="BR34" i="6"/>
  <c r="BR33" i="6"/>
  <c r="BR24" i="6"/>
  <c r="BR19" i="6"/>
  <c r="BR60" i="6"/>
  <c r="BR54" i="6"/>
  <c r="BR48" i="6"/>
  <c r="BR20" i="6"/>
  <c r="BR17" i="6"/>
  <c r="BZ71" i="6"/>
  <c r="BZ69" i="6"/>
  <c r="BZ64" i="6"/>
  <c r="BZ74" i="6"/>
  <c r="BZ73" i="6"/>
  <c r="HY11" i="6" s="1"/>
  <c r="BZ70" i="6"/>
  <c r="BZ67" i="6"/>
  <c r="BZ72" i="6"/>
  <c r="HZ11" i="6" s="1"/>
  <c r="BZ60" i="6"/>
  <c r="BZ57" i="6"/>
  <c r="BZ47" i="6"/>
  <c r="BZ38" i="6"/>
  <c r="BZ45" i="6"/>
  <c r="BZ40" i="6"/>
  <c r="BZ29" i="6"/>
  <c r="BZ66" i="6"/>
  <c r="BZ56" i="6"/>
  <c r="BZ51" i="6"/>
  <c r="BZ50" i="6"/>
  <c r="BZ62" i="6"/>
  <c r="BZ52" i="6"/>
  <c r="BZ49" i="6"/>
  <c r="BZ43" i="6"/>
  <c r="BZ42" i="6"/>
  <c r="BZ39" i="6"/>
  <c r="BZ36" i="6"/>
  <c r="BZ27" i="6"/>
  <c r="BZ22" i="6"/>
  <c r="BZ15" i="6"/>
  <c r="BZ61" i="6"/>
  <c r="BZ58" i="6"/>
  <c r="BZ54" i="6"/>
  <c r="BZ44" i="6"/>
  <c r="BZ41" i="6"/>
  <c r="BZ35" i="6"/>
  <c r="BZ32" i="6"/>
  <c r="BZ31" i="6"/>
  <c r="BZ30" i="6"/>
  <c r="BZ24" i="6"/>
  <c r="BZ46" i="6"/>
  <c r="BZ37" i="6"/>
  <c r="BZ33" i="6"/>
  <c r="BZ19" i="6"/>
  <c r="BZ68" i="6"/>
  <c r="BZ53" i="6"/>
  <c r="BZ34" i="6"/>
  <c r="BZ20" i="6"/>
  <c r="BZ17" i="6"/>
  <c r="CH78" i="6"/>
  <c r="CH71" i="6"/>
  <c r="CH80" i="6"/>
  <c r="CH69" i="6"/>
  <c r="CH64" i="6"/>
  <c r="CH82" i="6"/>
  <c r="CH75" i="6"/>
  <c r="CH74" i="6"/>
  <c r="CH76" i="6"/>
  <c r="CH73" i="6"/>
  <c r="CH77" i="6"/>
  <c r="CH72" i="6"/>
  <c r="CH65" i="6"/>
  <c r="CH66" i="6"/>
  <c r="CH63" i="6"/>
  <c r="CH47" i="6"/>
  <c r="CH38" i="6"/>
  <c r="CH70" i="6"/>
  <c r="CH59" i="6"/>
  <c r="CH58" i="6"/>
  <c r="CH54" i="6"/>
  <c r="CH45" i="6"/>
  <c r="CH40" i="6"/>
  <c r="CH29" i="6"/>
  <c r="CH81" i="6"/>
  <c r="HN11" i="6" s="1"/>
  <c r="CH67" i="6"/>
  <c r="HM11" i="6" s="1"/>
  <c r="CH60" i="6"/>
  <c r="CH57" i="6"/>
  <c r="CH51" i="6"/>
  <c r="CH50" i="6"/>
  <c r="CH52" i="6"/>
  <c r="CH49" i="6"/>
  <c r="CH79" i="6"/>
  <c r="CH61" i="6"/>
  <c r="CH22" i="6"/>
  <c r="CH15" i="6"/>
  <c r="CH68" i="6"/>
  <c r="CH27" i="6"/>
  <c r="CH24" i="6"/>
  <c r="CH56" i="6"/>
  <c r="CH36" i="6"/>
  <c r="CH32" i="6"/>
  <c r="CH31" i="6"/>
  <c r="CH30" i="6"/>
  <c r="CH19" i="6"/>
  <c r="CH48" i="6"/>
  <c r="CH39" i="6"/>
  <c r="CH35" i="6"/>
  <c r="CH33" i="6"/>
  <c r="CH20" i="6"/>
  <c r="CH17" i="6"/>
  <c r="CP90" i="6"/>
  <c r="CP86" i="6"/>
  <c r="CP84" i="6"/>
  <c r="CP81" i="6"/>
  <c r="CP78" i="6"/>
  <c r="CP71" i="6"/>
  <c r="CP80" i="6"/>
  <c r="CP69" i="6"/>
  <c r="CP64" i="6"/>
  <c r="CP87" i="6"/>
  <c r="CP75" i="6"/>
  <c r="CP74" i="6"/>
  <c r="CP76" i="6"/>
  <c r="CP73" i="6"/>
  <c r="CP79" i="6"/>
  <c r="CP70" i="6"/>
  <c r="CP53" i="6"/>
  <c r="CP89" i="6"/>
  <c r="CP83" i="6"/>
  <c r="CP82" i="6"/>
  <c r="CP67" i="6"/>
  <c r="CP77" i="6"/>
  <c r="CP72" i="6"/>
  <c r="CP55" i="6"/>
  <c r="CP47" i="6"/>
  <c r="CP38" i="6"/>
  <c r="CP65" i="6"/>
  <c r="CP45" i="6"/>
  <c r="CP40" i="6"/>
  <c r="CP29" i="6"/>
  <c r="CP88" i="6"/>
  <c r="CP61" i="6"/>
  <c r="CP51" i="6"/>
  <c r="CP50" i="6"/>
  <c r="CP68" i="6"/>
  <c r="CP62" i="6"/>
  <c r="CP59" i="6"/>
  <c r="CP58" i="6"/>
  <c r="CP54" i="6"/>
  <c r="CP52" i="6"/>
  <c r="CP49" i="6"/>
  <c r="CP57" i="6"/>
  <c r="CP56" i="6"/>
  <c r="CP43" i="6"/>
  <c r="CP42" i="6"/>
  <c r="CP37" i="6"/>
  <c r="CP22" i="6"/>
  <c r="CP15" i="6"/>
  <c r="CP44" i="6"/>
  <c r="CP41" i="6"/>
  <c r="CP24" i="6"/>
  <c r="CP46" i="6"/>
  <c r="CP27" i="6"/>
  <c r="CP19" i="6"/>
  <c r="CP63" i="6"/>
  <c r="CP32" i="6"/>
  <c r="CP31" i="6"/>
  <c r="CP30" i="6"/>
  <c r="CP20" i="6"/>
  <c r="CP17" i="6"/>
  <c r="CX97" i="6"/>
  <c r="CX95" i="6"/>
  <c r="CX98" i="6"/>
  <c r="CX96" i="6"/>
  <c r="CX94" i="6"/>
  <c r="CX91" i="6"/>
  <c r="CX90" i="6"/>
  <c r="CX92" i="6"/>
  <c r="CX89" i="6"/>
  <c r="CX93" i="6"/>
  <c r="CX88" i="6"/>
  <c r="CX86" i="6"/>
  <c r="CX84" i="6"/>
  <c r="CX82" i="6"/>
  <c r="CX78" i="6"/>
  <c r="CX71" i="6"/>
  <c r="CX83" i="6"/>
  <c r="CX80" i="6"/>
  <c r="CX69" i="6"/>
  <c r="CX64" i="6"/>
  <c r="CX81" i="6"/>
  <c r="CX75" i="6"/>
  <c r="CX74" i="6"/>
  <c r="CX85" i="6"/>
  <c r="CX76" i="6"/>
  <c r="CX73" i="6"/>
  <c r="CX53" i="6"/>
  <c r="CX77" i="6"/>
  <c r="CX72" i="6"/>
  <c r="CX87" i="6"/>
  <c r="CX66" i="6"/>
  <c r="CX68" i="6"/>
  <c r="CX63" i="6"/>
  <c r="CX56" i="6"/>
  <c r="CX47" i="6"/>
  <c r="CX38" i="6"/>
  <c r="CX79" i="6"/>
  <c r="CX45" i="6"/>
  <c r="CX40" i="6"/>
  <c r="CX29" i="6"/>
  <c r="CX55" i="6"/>
  <c r="CX51" i="6"/>
  <c r="CX50" i="6"/>
  <c r="CX52" i="6"/>
  <c r="CX49" i="6"/>
  <c r="CX70" i="6"/>
  <c r="CX61" i="6"/>
  <c r="CX59" i="6"/>
  <c r="CX58" i="6"/>
  <c r="CX28" i="6"/>
  <c r="CX22" i="6"/>
  <c r="CX15" i="6"/>
  <c r="CX39" i="6"/>
  <c r="CX34" i="6"/>
  <c r="CX24" i="6"/>
  <c r="CX62" i="6"/>
  <c r="CX60" i="6"/>
  <c r="CX19" i="6"/>
  <c r="CX67" i="6"/>
  <c r="CX48" i="6"/>
  <c r="CX37" i="6"/>
  <c r="CX27" i="6"/>
  <c r="CX20" i="6"/>
  <c r="CX17" i="6"/>
  <c r="DF104" i="6"/>
  <c r="DF100" i="6"/>
  <c r="DF97" i="6"/>
  <c r="DF106" i="6"/>
  <c r="DF103" i="6"/>
  <c r="DF102" i="6"/>
  <c r="DF101" i="6"/>
  <c r="DF95" i="6"/>
  <c r="DF99" i="6"/>
  <c r="DF98" i="6"/>
  <c r="DF91" i="6"/>
  <c r="DF90" i="6"/>
  <c r="DF96" i="6"/>
  <c r="DF94" i="6"/>
  <c r="DF105" i="6"/>
  <c r="DF86" i="6"/>
  <c r="DF84" i="6"/>
  <c r="DF81" i="6"/>
  <c r="DF78" i="6"/>
  <c r="DF71" i="6"/>
  <c r="DF92" i="6"/>
  <c r="DF89" i="6"/>
  <c r="DF80" i="6"/>
  <c r="DF69" i="6"/>
  <c r="DF64" i="6"/>
  <c r="DF93" i="6"/>
  <c r="DF88" i="6"/>
  <c r="DF87" i="6"/>
  <c r="DF75" i="6"/>
  <c r="DF74" i="6"/>
  <c r="DF82" i="6"/>
  <c r="DF76" i="6"/>
  <c r="DF73" i="6"/>
  <c r="DF79" i="6"/>
  <c r="DF70" i="6"/>
  <c r="DF53" i="6"/>
  <c r="DF67" i="6"/>
  <c r="DF65" i="6"/>
  <c r="DF83" i="6"/>
  <c r="DF77" i="6"/>
  <c r="DF72" i="6"/>
  <c r="DF61" i="6"/>
  <c r="DF60" i="6"/>
  <c r="DF57" i="6"/>
  <c r="DF47" i="6"/>
  <c r="DF38" i="6"/>
  <c r="DF45" i="6"/>
  <c r="DF40" i="6"/>
  <c r="DF29" i="6"/>
  <c r="DF66" i="6"/>
  <c r="DF56" i="6"/>
  <c r="DF51" i="6"/>
  <c r="DF50" i="6"/>
  <c r="DF62" i="6"/>
  <c r="DF52" i="6"/>
  <c r="DF49" i="6"/>
  <c r="DF68" i="6"/>
  <c r="DF63" i="6"/>
  <c r="DF58" i="6"/>
  <c r="DF43" i="6"/>
  <c r="DF42" i="6"/>
  <c r="DF36" i="6"/>
  <c r="DF22" i="6"/>
  <c r="DF15" i="6"/>
  <c r="DF44" i="6"/>
  <c r="DF41" i="6"/>
  <c r="DF35" i="6"/>
  <c r="DF28" i="6"/>
  <c r="DF24" i="6"/>
  <c r="DF85" i="6"/>
  <c r="DF55" i="6"/>
  <c r="DF46" i="6"/>
  <c r="DF19" i="6"/>
  <c r="DF34" i="6"/>
  <c r="DF20" i="6"/>
  <c r="DF17" i="6"/>
  <c r="DN109" i="6"/>
  <c r="DN104" i="6"/>
  <c r="DN114" i="6"/>
  <c r="DN113" i="6"/>
  <c r="DN100" i="6"/>
  <c r="DN97" i="6"/>
  <c r="DN111" i="6"/>
  <c r="DN106" i="6"/>
  <c r="DN103" i="6"/>
  <c r="DN102" i="6"/>
  <c r="DN112" i="6"/>
  <c r="DN108" i="6"/>
  <c r="DN95" i="6"/>
  <c r="DN98" i="6"/>
  <c r="DN110" i="6"/>
  <c r="DN107" i="6"/>
  <c r="DN91" i="6"/>
  <c r="DN90" i="6"/>
  <c r="DN105" i="6"/>
  <c r="DN92" i="6"/>
  <c r="DN89" i="6"/>
  <c r="DN93" i="6"/>
  <c r="DN88" i="6"/>
  <c r="DN86" i="6"/>
  <c r="DN101" i="6"/>
  <c r="DN96" i="6"/>
  <c r="DN94" i="6"/>
  <c r="DN84" i="6"/>
  <c r="DN81" i="6"/>
  <c r="DN78" i="6"/>
  <c r="DN71" i="6"/>
  <c r="DN83" i="6"/>
  <c r="DN80" i="6"/>
  <c r="DN69" i="6"/>
  <c r="DN64" i="6"/>
  <c r="DN75" i="6"/>
  <c r="DN74" i="6"/>
  <c r="DN85" i="6"/>
  <c r="DN76" i="6"/>
  <c r="DN73" i="6"/>
  <c r="DN53" i="6"/>
  <c r="DN77" i="6"/>
  <c r="DN72" i="6"/>
  <c r="DN82" i="6"/>
  <c r="DN66" i="6"/>
  <c r="DN65" i="6"/>
  <c r="DN63" i="6"/>
  <c r="DN47" i="6"/>
  <c r="DN38" i="6"/>
  <c r="DN70" i="6"/>
  <c r="DN59" i="6"/>
  <c r="DN58" i="6"/>
  <c r="DN54" i="6"/>
  <c r="DN45" i="6"/>
  <c r="DN40" i="6"/>
  <c r="DN29" i="6"/>
  <c r="DN99" i="6"/>
  <c r="DN87" i="6"/>
  <c r="DN67" i="6"/>
  <c r="DN60" i="6"/>
  <c r="DN57" i="6"/>
  <c r="DN51" i="6"/>
  <c r="DN50" i="6"/>
  <c r="DN61" i="6"/>
  <c r="DN52" i="6"/>
  <c r="DN49" i="6"/>
  <c r="DN79" i="6"/>
  <c r="DN55" i="6"/>
  <c r="DN22" i="6"/>
  <c r="DN15" i="6"/>
  <c r="DN37" i="6"/>
  <c r="DN24" i="6"/>
  <c r="DN36" i="6"/>
  <c r="DN28" i="6"/>
  <c r="DN19" i="6"/>
  <c r="DN18" i="6"/>
  <c r="DN48" i="6"/>
  <c r="DN35" i="6"/>
  <c r="DN20" i="6"/>
  <c r="DN17" i="6"/>
  <c r="DV120" i="6"/>
  <c r="DV109" i="6"/>
  <c r="DV104" i="6"/>
  <c r="DV100" i="6"/>
  <c r="DV97" i="6"/>
  <c r="DV118" i="6"/>
  <c r="DV112" i="6"/>
  <c r="DV110" i="6"/>
  <c r="DV107" i="6"/>
  <c r="DV119" i="6"/>
  <c r="DV116" i="6"/>
  <c r="DV105" i="6"/>
  <c r="DV115" i="6"/>
  <c r="DV98" i="6"/>
  <c r="DV106" i="6"/>
  <c r="DV95" i="6"/>
  <c r="DV117" i="6"/>
  <c r="DV113" i="6"/>
  <c r="DV122" i="6"/>
  <c r="DV121" i="6"/>
  <c r="DV103" i="6"/>
  <c r="DV108" i="6"/>
  <c r="DV101" i="6"/>
  <c r="DV99" i="6"/>
  <c r="DV91" i="6"/>
  <c r="DV90" i="6"/>
  <c r="DV96" i="6"/>
  <c r="DV94" i="6"/>
  <c r="DV86" i="6"/>
  <c r="DV114" i="6"/>
  <c r="DV111" i="6"/>
  <c r="DV84" i="6"/>
  <c r="DV81" i="6"/>
  <c r="DV78" i="6"/>
  <c r="DV71" i="6"/>
  <c r="DV102" i="6"/>
  <c r="DV82" i="6"/>
  <c r="DV80" i="6"/>
  <c r="DV69" i="6"/>
  <c r="DV64" i="6"/>
  <c r="DV87" i="6"/>
  <c r="DV75" i="6"/>
  <c r="DV74" i="6"/>
  <c r="DV76" i="6"/>
  <c r="DV73" i="6"/>
  <c r="DV79" i="6"/>
  <c r="DV70" i="6"/>
  <c r="DV65" i="6"/>
  <c r="DV53" i="6"/>
  <c r="DV92" i="6"/>
  <c r="DV83" i="6"/>
  <c r="DV88" i="6"/>
  <c r="DV67" i="6"/>
  <c r="DV89" i="6"/>
  <c r="DV77" i="6"/>
  <c r="DV72" i="6"/>
  <c r="DV55" i="6"/>
  <c r="DV47" i="6"/>
  <c r="DV38" i="6"/>
  <c r="DV45" i="6"/>
  <c r="DV40" i="6"/>
  <c r="DV29" i="6"/>
  <c r="DV93" i="6"/>
  <c r="DV51" i="6"/>
  <c r="DV50" i="6"/>
  <c r="DV85" i="6"/>
  <c r="DV68" i="6"/>
  <c r="DV62" i="6"/>
  <c r="DV59" i="6"/>
  <c r="DV58" i="6"/>
  <c r="DV54" i="6"/>
  <c r="DV52" i="6"/>
  <c r="DV49" i="6"/>
  <c r="DV43" i="6"/>
  <c r="DV42" i="6"/>
  <c r="DV33" i="6"/>
  <c r="DV22" i="6"/>
  <c r="DV15" i="6"/>
  <c r="DV44" i="6"/>
  <c r="DV41" i="6"/>
  <c r="DV24" i="6"/>
  <c r="DV46" i="6"/>
  <c r="DV39" i="6"/>
  <c r="DV19" i="6"/>
  <c r="DV18" i="6"/>
  <c r="DV60" i="6"/>
  <c r="DV28" i="6"/>
  <c r="DV20" i="6"/>
  <c r="DV17" i="6"/>
  <c r="ED129" i="6"/>
  <c r="ED124" i="6"/>
  <c r="ED125" i="6"/>
  <c r="ED120" i="6"/>
  <c r="ED109" i="6"/>
  <c r="ED104" i="6"/>
  <c r="ED119" i="6"/>
  <c r="ED117" i="6"/>
  <c r="ED100" i="6"/>
  <c r="ED97" i="6"/>
  <c r="ED123" i="6"/>
  <c r="ED130" i="6"/>
  <c r="ED128" i="6"/>
  <c r="ED118" i="6"/>
  <c r="ED111" i="6"/>
  <c r="ED126" i="6"/>
  <c r="ED122" i="6"/>
  <c r="ED113" i="6"/>
  <c r="ED108" i="6"/>
  <c r="ED107" i="6"/>
  <c r="ED110" i="6"/>
  <c r="ED103" i="6"/>
  <c r="ED102" i="6"/>
  <c r="ED99" i="6"/>
  <c r="ED121" i="6"/>
  <c r="ED101" i="6"/>
  <c r="ED95" i="6"/>
  <c r="ED116" i="6"/>
  <c r="ED105" i="6"/>
  <c r="ED98" i="6"/>
  <c r="ED127" i="6"/>
  <c r="ED112" i="6"/>
  <c r="ED115" i="6"/>
  <c r="ED91" i="6"/>
  <c r="ED90" i="6"/>
  <c r="ED92" i="6"/>
  <c r="ED89" i="6"/>
  <c r="ED93" i="6"/>
  <c r="ED88" i="6"/>
  <c r="ED86" i="6"/>
  <c r="ED84" i="6"/>
  <c r="ED81" i="6"/>
  <c r="ED78" i="6"/>
  <c r="ED71" i="6"/>
  <c r="ED83" i="6"/>
  <c r="ED80" i="6"/>
  <c r="ED69" i="6"/>
  <c r="ED64" i="6"/>
  <c r="ED75" i="6"/>
  <c r="ED74" i="6"/>
  <c r="ED85" i="6"/>
  <c r="ED76" i="6"/>
  <c r="ED73" i="6"/>
  <c r="ED53" i="6"/>
  <c r="ED114" i="6"/>
  <c r="ED77" i="6"/>
  <c r="ED72" i="6"/>
  <c r="ED87" i="6"/>
  <c r="ED66" i="6"/>
  <c r="ED68" i="6"/>
  <c r="ED63" i="6"/>
  <c r="ED56" i="6"/>
  <c r="ED47" i="6"/>
  <c r="ED38" i="6"/>
  <c r="ED82" i="6"/>
  <c r="ED79" i="6"/>
  <c r="ED61" i="6"/>
  <c r="ED45" i="6"/>
  <c r="ED40" i="6"/>
  <c r="ED29" i="6"/>
  <c r="ED55" i="6"/>
  <c r="ED51" i="6"/>
  <c r="ED50" i="6"/>
  <c r="ED96" i="6"/>
  <c r="ED52" i="6"/>
  <c r="ED49" i="6"/>
  <c r="ED70" i="6"/>
  <c r="ED59" i="6"/>
  <c r="ED58" i="6"/>
  <c r="ED67" i="6"/>
  <c r="ED32" i="6"/>
  <c r="ED31" i="6"/>
  <c r="ED30" i="6"/>
  <c r="ED22" i="6"/>
  <c r="ED15" i="6"/>
  <c r="ED34" i="6"/>
  <c r="ED33" i="6"/>
  <c r="ED24" i="6"/>
  <c r="ED60" i="6"/>
  <c r="ED19" i="6"/>
  <c r="ED18" i="6"/>
  <c r="ED54" i="6"/>
  <c r="ED48" i="6"/>
  <c r="ED20" i="6"/>
  <c r="ED17" i="6"/>
  <c r="EL136" i="6"/>
  <c r="EL132" i="6"/>
  <c r="EL129" i="6"/>
  <c r="EL131" i="6"/>
  <c r="EL130" i="6"/>
  <c r="EL124" i="6"/>
  <c r="EL123" i="6"/>
  <c r="EL120" i="6"/>
  <c r="EL137" i="6"/>
  <c r="EL116" i="6"/>
  <c r="EL111" i="6"/>
  <c r="EL109" i="6"/>
  <c r="EL104" i="6"/>
  <c r="EL128" i="6"/>
  <c r="EL100" i="6"/>
  <c r="EL97" i="6"/>
  <c r="EL119" i="6"/>
  <c r="EL121" i="6"/>
  <c r="EL117" i="6"/>
  <c r="EL110" i="6"/>
  <c r="EL127" i="6"/>
  <c r="EL138" i="6"/>
  <c r="EL126" i="6"/>
  <c r="EL112" i="6"/>
  <c r="EL134" i="6"/>
  <c r="EL106" i="6"/>
  <c r="EL103" i="6"/>
  <c r="EL102" i="6"/>
  <c r="EL125" i="6"/>
  <c r="EL115" i="6"/>
  <c r="EL133" i="6"/>
  <c r="EL114" i="6"/>
  <c r="EL108" i="6"/>
  <c r="EL95" i="6"/>
  <c r="EL99" i="6"/>
  <c r="EL118" i="6"/>
  <c r="EL113" i="6"/>
  <c r="EL107" i="6"/>
  <c r="EL122" i="6"/>
  <c r="EL96" i="6"/>
  <c r="EL94" i="6"/>
  <c r="EL91" i="6"/>
  <c r="EL90" i="6"/>
  <c r="EL101" i="6"/>
  <c r="EL135" i="6"/>
  <c r="EL86" i="6"/>
  <c r="EL84" i="6"/>
  <c r="EL81" i="6"/>
  <c r="EL78" i="6"/>
  <c r="EL71" i="6"/>
  <c r="EL92" i="6"/>
  <c r="EL89" i="6"/>
  <c r="EL80" i="6"/>
  <c r="EL69" i="6"/>
  <c r="EL64" i="6"/>
  <c r="EL93" i="6"/>
  <c r="EL88" i="6"/>
  <c r="EL87" i="6"/>
  <c r="EL75" i="6"/>
  <c r="EL74" i="6"/>
  <c r="EL105" i="6"/>
  <c r="EL76" i="6"/>
  <c r="EL73" i="6"/>
  <c r="EL79" i="6"/>
  <c r="EL70" i="6"/>
  <c r="EL53" i="6"/>
  <c r="EL98" i="6"/>
  <c r="EL67" i="6"/>
  <c r="EL83" i="6"/>
  <c r="EL77" i="6"/>
  <c r="EL72" i="6"/>
  <c r="EL85" i="6"/>
  <c r="EL82" i="6"/>
  <c r="EL57" i="6"/>
  <c r="EL47" i="6"/>
  <c r="EL38" i="6"/>
  <c r="EL45" i="6"/>
  <c r="EL40" i="6"/>
  <c r="EL29" i="6"/>
  <c r="EL66" i="6"/>
  <c r="EL65" i="6"/>
  <c r="EL60" i="6"/>
  <c r="EL56" i="6"/>
  <c r="EL51" i="6"/>
  <c r="EL50" i="6"/>
  <c r="EL62" i="6"/>
  <c r="EL52" i="6"/>
  <c r="EL49" i="6"/>
  <c r="EL43" i="6"/>
  <c r="EL42" i="6"/>
  <c r="EL36" i="6"/>
  <c r="EL27" i="6"/>
  <c r="EL22" i="6"/>
  <c r="EL15" i="6"/>
  <c r="EL54" i="6"/>
  <c r="EL44" i="6"/>
  <c r="EL41" i="6"/>
  <c r="EL35" i="6"/>
  <c r="EL32" i="6"/>
  <c r="EL31" i="6"/>
  <c r="EL30" i="6"/>
  <c r="EL24" i="6"/>
  <c r="EL61" i="6"/>
  <c r="EL46" i="6"/>
  <c r="EL39" i="6"/>
  <c r="EL37" i="6"/>
  <c r="EL33" i="6"/>
  <c r="EL19" i="6"/>
  <c r="EL18" i="6"/>
  <c r="EL63" i="6"/>
  <c r="EL59" i="6"/>
  <c r="EL34" i="6"/>
  <c r="EL20" i="6"/>
  <c r="EL17" i="6"/>
  <c r="ET145" i="6"/>
  <c r="ET143" i="6"/>
  <c r="ET141" i="6"/>
  <c r="ET136" i="6"/>
  <c r="ET144" i="6"/>
  <c r="ET132" i="6"/>
  <c r="ET129" i="6"/>
  <c r="ET142" i="6"/>
  <c r="ET133" i="6"/>
  <c r="ET140" i="6"/>
  <c r="ET131" i="6"/>
  <c r="ET124" i="6"/>
  <c r="ET146" i="6"/>
  <c r="ET134" i="6"/>
  <c r="ET120" i="6"/>
  <c r="ET138" i="6"/>
  <c r="ET127" i="6"/>
  <c r="ET125" i="6"/>
  <c r="ET121" i="6"/>
  <c r="ET118" i="6"/>
  <c r="ET109" i="6"/>
  <c r="ET104" i="6"/>
  <c r="ET123" i="6"/>
  <c r="ET100" i="6"/>
  <c r="ET97" i="6"/>
  <c r="ET139" i="6"/>
  <c r="ET122" i="6"/>
  <c r="ET115" i="6"/>
  <c r="ET112" i="6"/>
  <c r="ET137" i="6"/>
  <c r="ET135" i="6"/>
  <c r="ET130" i="6"/>
  <c r="ET108" i="6"/>
  <c r="ET128" i="6"/>
  <c r="ET113" i="6"/>
  <c r="ET110" i="6"/>
  <c r="ET117" i="6"/>
  <c r="ET106" i="6"/>
  <c r="ET103" i="6"/>
  <c r="ET102" i="6"/>
  <c r="ET126" i="6"/>
  <c r="ET95" i="6"/>
  <c r="ET119" i="6"/>
  <c r="ET101" i="6"/>
  <c r="ET98" i="6"/>
  <c r="ET94" i="6"/>
  <c r="ET111" i="6"/>
  <c r="ET114" i="6"/>
  <c r="ET96" i="6"/>
  <c r="ET91" i="6"/>
  <c r="ET90" i="6"/>
  <c r="ET92" i="6"/>
  <c r="ET89" i="6"/>
  <c r="ET116" i="6"/>
  <c r="ET93" i="6"/>
  <c r="ET88" i="6"/>
  <c r="ET86" i="6"/>
  <c r="ET105" i="6"/>
  <c r="ET84" i="6"/>
  <c r="ET81" i="6"/>
  <c r="ET78" i="6"/>
  <c r="ET71" i="6"/>
  <c r="ET107" i="6"/>
  <c r="ET83" i="6"/>
  <c r="ET69" i="6"/>
  <c r="ET64" i="6"/>
  <c r="ET82" i="6"/>
  <c r="ET80" i="6"/>
  <c r="ET75" i="6"/>
  <c r="ET74" i="6"/>
  <c r="ET99" i="6"/>
  <c r="ET85" i="6"/>
  <c r="ET76" i="6"/>
  <c r="ET73" i="6"/>
  <c r="ET53" i="6"/>
  <c r="ET77" i="6"/>
  <c r="ET72" i="6"/>
  <c r="ET65" i="6"/>
  <c r="ET63" i="6"/>
  <c r="ET66" i="6"/>
  <c r="ET47" i="6"/>
  <c r="ET38" i="6"/>
  <c r="ET70" i="6"/>
  <c r="ET59" i="6"/>
  <c r="ET58" i="6"/>
  <c r="ET54" i="6"/>
  <c r="ET45" i="6"/>
  <c r="ET40" i="6"/>
  <c r="ET29" i="6"/>
  <c r="ET67" i="6"/>
  <c r="ET57" i="6"/>
  <c r="ET51" i="6"/>
  <c r="ET50" i="6"/>
  <c r="ET52" i="6"/>
  <c r="ET49" i="6"/>
  <c r="ET79" i="6"/>
  <c r="ET60" i="6"/>
  <c r="ET22" i="6"/>
  <c r="ET15" i="6"/>
  <c r="ET62" i="6"/>
  <c r="ET61" i="6"/>
  <c r="ET27" i="6"/>
  <c r="ET24" i="6"/>
  <c r="ET36" i="6"/>
  <c r="ET32" i="6"/>
  <c r="ET31" i="6"/>
  <c r="ET30" i="6"/>
  <c r="ET19" i="6"/>
  <c r="ET18" i="6"/>
  <c r="ET68" i="6"/>
  <c r="ET48" i="6"/>
  <c r="ET35" i="6"/>
  <c r="ET33" i="6"/>
  <c r="ET20" i="6"/>
  <c r="ET17" i="6"/>
  <c r="FB153" i="6"/>
  <c r="FB151" i="6"/>
  <c r="FB150" i="6"/>
  <c r="FB148" i="6"/>
  <c r="FB141" i="6"/>
  <c r="FB136" i="6"/>
  <c r="FB145" i="6"/>
  <c r="FB132" i="6"/>
  <c r="FB129" i="6"/>
  <c r="FB149" i="6"/>
  <c r="FB137" i="6"/>
  <c r="FB133" i="6"/>
  <c r="FB130" i="6"/>
  <c r="FB124" i="6"/>
  <c r="FB144" i="6"/>
  <c r="FB120" i="6"/>
  <c r="FB138" i="6"/>
  <c r="FB143" i="6"/>
  <c r="FB122" i="6"/>
  <c r="FB115" i="6"/>
  <c r="FB112" i="6"/>
  <c r="FB109" i="6"/>
  <c r="FB104" i="6"/>
  <c r="FB116" i="6"/>
  <c r="FB111" i="6"/>
  <c r="FB100" i="6"/>
  <c r="FB97" i="6"/>
  <c r="FB140" i="6"/>
  <c r="FB135" i="6"/>
  <c r="FB126" i="6"/>
  <c r="FB117" i="6"/>
  <c r="FB154" i="6"/>
  <c r="FB142" i="6"/>
  <c r="FB127" i="6"/>
  <c r="FB152" i="6"/>
  <c r="FB128" i="6"/>
  <c r="FB107" i="6"/>
  <c r="FB114" i="6"/>
  <c r="FB108" i="6"/>
  <c r="FB105" i="6"/>
  <c r="FB147" i="6"/>
  <c r="FB123" i="6"/>
  <c r="FB121" i="6"/>
  <c r="FB119" i="6"/>
  <c r="FB118" i="6"/>
  <c r="FB113" i="6"/>
  <c r="FB98" i="6"/>
  <c r="FB134" i="6"/>
  <c r="FB131" i="6"/>
  <c r="FB125" i="6"/>
  <c r="FB110" i="6"/>
  <c r="FB101" i="6"/>
  <c r="FB95" i="6"/>
  <c r="FB139" i="6"/>
  <c r="FB106" i="6"/>
  <c r="FB146" i="6"/>
  <c r="FB103" i="6"/>
  <c r="FB94" i="6"/>
  <c r="FB91" i="6"/>
  <c r="FB90" i="6"/>
  <c r="FB102" i="6"/>
  <c r="FB86" i="6"/>
  <c r="FB84" i="6"/>
  <c r="FB81" i="6"/>
  <c r="FB78" i="6"/>
  <c r="FB71" i="6"/>
  <c r="FB99" i="6"/>
  <c r="FB69" i="6"/>
  <c r="FB64" i="6"/>
  <c r="FB87" i="6"/>
  <c r="FB75" i="6"/>
  <c r="FB74" i="6"/>
  <c r="FB96" i="6"/>
  <c r="FB80" i="6"/>
  <c r="FB76" i="6"/>
  <c r="FB73" i="6"/>
  <c r="FB79" i="6"/>
  <c r="FB70" i="6"/>
  <c r="FB53" i="6"/>
  <c r="FB89" i="6"/>
  <c r="FB83" i="6"/>
  <c r="FB93" i="6"/>
  <c r="FB67" i="6"/>
  <c r="FB92" i="6"/>
  <c r="FB82" i="6"/>
  <c r="FB77" i="6"/>
  <c r="FB72" i="6"/>
  <c r="FB60" i="6"/>
  <c r="FB55" i="6"/>
  <c r="FB47" i="6"/>
  <c r="FB38" i="6"/>
  <c r="FB63" i="6"/>
  <c r="FB45" i="6"/>
  <c r="FB40" i="6"/>
  <c r="FB29" i="6"/>
  <c r="FB61" i="6"/>
  <c r="FB51" i="6"/>
  <c r="FB50" i="6"/>
  <c r="FB68" i="6"/>
  <c r="FB62" i="6"/>
  <c r="FB59" i="6"/>
  <c r="FB58" i="6"/>
  <c r="FB54" i="6"/>
  <c r="FB52" i="6"/>
  <c r="FB49" i="6"/>
  <c r="FB65" i="6"/>
  <c r="FB43" i="6"/>
  <c r="FB42" i="6"/>
  <c r="FB37" i="6"/>
  <c r="FB22" i="6"/>
  <c r="FB15" i="6"/>
  <c r="FB85" i="6"/>
  <c r="FB66" i="6"/>
  <c r="FB44" i="6"/>
  <c r="FB41" i="6"/>
  <c r="FB24" i="6"/>
  <c r="FB46" i="6"/>
  <c r="FB39" i="6"/>
  <c r="FB27" i="6"/>
  <c r="FB19" i="6"/>
  <c r="FB18" i="6"/>
  <c r="FB56" i="6"/>
  <c r="FB32" i="6"/>
  <c r="FB31" i="6"/>
  <c r="FB30" i="6"/>
  <c r="FB20" i="6"/>
  <c r="FB17" i="6"/>
  <c r="FJ156" i="6"/>
  <c r="FJ153" i="6"/>
  <c r="FJ159" i="6"/>
  <c r="FJ160" i="6"/>
  <c r="FJ162" i="6"/>
  <c r="FJ161" i="6"/>
  <c r="FJ152" i="6"/>
  <c r="FJ142" i="6"/>
  <c r="FJ141" i="6"/>
  <c r="FJ136" i="6"/>
  <c r="FJ154" i="6"/>
  <c r="FJ150" i="6"/>
  <c r="FJ148" i="6"/>
  <c r="FJ143" i="6"/>
  <c r="FJ132" i="6"/>
  <c r="FJ129" i="6"/>
  <c r="FJ157" i="6"/>
  <c r="FJ137" i="6"/>
  <c r="FJ124" i="6"/>
  <c r="FJ158" i="6"/>
  <c r="FJ149" i="6"/>
  <c r="FJ140" i="6"/>
  <c r="FJ125" i="6"/>
  <c r="FJ120" i="6"/>
  <c r="FJ147" i="6"/>
  <c r="FJ146" i="6"/>
  <c r="FJ135" i="6"/>
  <c r="FJ151" i="6"/>
  <c r="FJ123" i="6"/>
  <c r="FJ114" i="6"/>
  <c r="FJ113" i="6"/>
  <c r="FJ109" i="6"/>
  <c r="FJ104" i="6"/>
  <c r="FJ131" i="6"/>
  <c r="FJ122" i="6"/>
  <c r="FJ121" i="6"/>
  <c r="FJ118" i="6"/>
  <c r="FJ100" i="6"/>
  <c r="FJ97" i="6"/>
  <c r="FJ138" i="6"/>
  <c r="FJ134" i="6"/>
  <c r="FJ116" i="6"/>
  <c r="FJ139" i="6"/>
  <c r="FJ110" i="6"/>
  <c r="FJ145" i="6"/>
  <c r="FJ144" i="6"/>
  <c r="FJ126" i="6"/>
  <c r="FJ117" i="6"/>
  <c r="FJ112" i="6"/>
  <c r="FJ107" i="6"/>
  <c r="FJ99" i="6"/>
  <c r="FJ96" i="6"/>
  <c r="FJ111" i="6"/>
  <c r="FJ108" i="6"/>
  <c r="FJ103" i="6"/>
  <c r="FJ102" i="6"/>
  <c r="FJ95" i="6"/>
  <c r="FJ155" i="6"/>
  <c r="FJ98" i="6"/>
  <c r="FJ106" i="6"/>
  <c r="FJ105" i="6"/>
  <c r="FJ133" i="6"/>
  <c r="FJ130" i="6"/>
  <c r="FJ128" i="6"/>
  <c r="FJ101" i="6"/>
  <c r="FJ119" i="6"/>
  <c r="FJ94" i="6"/>
  <c r="FJ91" i="6"/>
  <c r="FJ90" i="6"/>
  <c r="FJ92" i="6"/>
  <c r="FJ89" i="6"/>
  <c r="FJ93" i="6"/>
  <c r="FJ88" i="6"/>
  <c r="FJ86" i="6"/>
  <c r="FJ115" i="6"/>
  <c r="FJ84" i="6"/>
  <c r="FJ81" i="6"/>
  <c r="FJ82" i="6"/>
  <c r="FJ78" i="6"/>
  <c r="FJ71" i="6"/>
  <c r="FJ83" i="6"/>
  <c r="FJ69" i="6"/>
  <c r="FJ64" i="6"/>
  <c r="FJ75" i="6"/>
  <c r="FJ74" i="6"/>
  <c r="FJ85" i="6"/>
  <c r="FJ76" i="6"/>
  <c r="FJ73" i="6"/>
  <c r="FJ80" i="6"/>
  <c r="FJ53" i="6"/>
  <c r="FJ77" i="6"/>
  <c r="FJ72" i="6"/>
  <c r="FJ87" i="6"/>
  <c r="FJ66" i="6"/>
  <c r="FJ68" i="6"/>
  <c r="FJ56" i="6"/>
  <c r="FJ47" i="6"/>
  <c r="FJ38" i="6"/>
  <c r="FJ79" i="6"/>
  <c r="FJ45" i="6"/>
  <c r="FJ40" i="6"/>
  <c r="FJ29" i="6"/>
  <c r="FJ127" i="6"/>
  <c r="FJ55" i="6"/>
  <c r="FJ51" i="6"/>
  <c r="FJ50" i="6"/>
  <c r="FJ65" i="6"/>
  <c r="FJ60" i="6"/>
  <c r="FJ52" i="6"/>
  <c r="FJ49" i="6"/>
  <c r="FJ70" i="6"/>
  <c r="FJ61" i="6"/>
  <c r="FJ59" i="6"/>
  <c r="FJ58" i="6"/>
  <c r="FJ28" i="6"/>
  <c r="FJ22" i="6"/>
  <c r="FJ15" i="6"/>
  <c r="FJ63" i="6"/>
  <c r="FJ34" i="6"/>
  <c r="FJ24" i="6"/>
  <c r="FJ19" i="6"/>
  <c r="FJ18" i="6"/>
  <c r="FJ48" i="6"/>
  <c r="FJ37" i="6"/>
  <c r="FJ27" i="6"/>
  <c r="FJ20" i="6"/>
  <c r="FJ17" i="6"/>
  <c r="FR169" i="6"/>
  <c r="FR156" i="6"/>
  <c r="FR153" i="6"/>
  <c r="FR166" i="6"/>
  <c r="FR159" i="6"/>
  <c r="FR165" i="6"/>
  <c r="FR160" i="6"/>
  <c r="FR164" i="6"/>
  <c r="FR158" i="6"/>
  <c r="FR155" i="6"/>
  <c r="FR141" i="6"/>
  <c r="FR167" i="6"/>
  <c r="FR163" i="6"/>
  <c r="FR151" i="6"/>
  <c r="FR149" i="6"/>
  <c r="FR136" i="6"/>
  <c r="FR157" i="6"/>
  <c r="FR132" i="6"/>
  <c r="FR129" i="6"/>
  <c r="FR168" i="6"/>
  <c r="FR145" i="6"/>
  <c r="FR144" i="6"/>
  <c r="FR142" i="6"/>
  <c r="FR140" i="6"/>
  <c r="FR131" i="6"/>
  <c r="FR128" i="6"/>
  <c r="FR150" i="6"/>
  <c r="FR147" i="6"/>
  <c r="FR124" i="6"/>
  <c r="FR133" i="6"/>
  <c r="FR127" i="6"/>
  <c r="FR123" i="6"/>
  <c r="FR122" i="6"/>
  <c r="FR120" i="6"/>
  <c r="FR162" i="6"/>
  <c r="FR161" i="6"/>
  <c r="FR138" i="6"/>
  <c r="FR146" i="6"/>
  <c r="FR130" i="6"/>
  <c r="FR125" i="6"/>
  <c r="FR109" i="6"/>
  <c r="FR104" i="6"/>
  <c r="FR154" i="6"/>
  <c r="FR137" i="6"/>
  <c r="FR115" i="6"/>
  <c r="FR112" i="6"/>
  <c r="FR100" i="6"/>
  <c r="FR97" i="6"/>
  <c r="FR118" i="6"/>
  <c r="FR152" i="6"/>
  <c r="FR148" i="6"/>
  <c r="FR116" i="6"/>
  <c r="FR111" i="6"/>
  <c r="FR108" i="6"/>
  <c r="FR134" i="6"/>
  <c r="FR114" i="6"/>
  <c r="FR106" i="6"/>
  <c r="FR103" i="6"/>
  <c r="FR102" i="6"/>
  <c r="FR170" i="6"/>
  <c r="FR139" i="6"/>
  <c r="FR121" i="6"/>
  <c r="FR119" i="6"/>
  <c r="FR113" i="6"/>
  <c r="FR105" i="6"/>
  <c r="FR107" i="6"/>
  <c r="FR96" i="6"/>
  <c r="FR95" i="6"/>
  <c r="FR143" i="6"/>
  <c r="FR99" i="6"/>
  <c r="FR101" i="6"/>
  <c r="FR110" i="6"/>
  <c r="FR87" i="6"/>
  <c r="FR126" i="6"/>
  <c r="FR117" i="6"/>
  <c r="FR91" i="6"/>
  <c r="FR90" i="6"/>
  <c r="FR135" i="6"/>
  <c r="FR86" i="6"/>
  <c r="FR98" i="6"/>
  <c r="FR84" i="6"/>
  <c r="FR81" i="6"/>
  <c r="FR78" i="6"/>
  <c r="FR71" i="6"/>
  <c r="FR92" i="6"/>
  <c r="FR89" i="6"/>
  <c r="FR69" i="6"/>
  <c r="FR64" i="6"/>
  <c r="FR93" i="6"/>
  <c r="FR88" i="6"/>
  <c r="FR75" i="6"/>
  <c r="FR74" i="6"/>
  <c r="FR82" i="6"/>
  <c r="FR76" i="6"/>
  <c r="FR73" i="6"/>
  <c r="FR79" i="6"/>
  <c r="FR70" i="6"/>
  <c r="FR53" i="6"/>
  <c r="FR67" i="6"/>
  <c r="FR63" i="6"/>
  <c r="FR94" i="6"/>
  <c r="FR83" i="6"/>
  <c r="FR80" i="6"/>
  <c r="FR77" i="6"/>
  <c r="FR72" i="6"/>
  <c r="FR65" i="6"/>
  <c r="FR57" i="6"/>
  <c r="FR47" i="6"/>
  <c r="FR38" i="6"/>
  <c r="FR61" i="6"/>
  <c r="FR45" i="6"/>
  <c r="FR40" i="6"/>
  <c r="FR29" i="6"/>
  <c r="FR66" i="6"/>
  <c r="FR56" i="6"/>
  <c r="FR51" i="6"/>
  <c r="FR50" i="6"/>
  <c r="FR62" i="6"/>
  <c r="FR52" i="6"/>
  <c r="FR49" i="6"/>
  <c r="FR60" i="6"/>
  <c r="FR43" i="6"/>
  <c r="FR42" i="6"/>
  <c r="FR36" i="6"/>
  <c r="FR22" i="6"/>
  <c r="FR15" i="6"/>
  <c r="FR44" i="6"/>
  <c r="FR41" i="6"/>
  <c r="FR35" i="6"/>
  <c r="FR28" i="6"/>
  <c r="FR24" i="6"/>
  <c r="FR68" i="6"/>
  <c r="FR59" i="6"/>
  <c r="FR55" i="6"/>
  <c r="FR46" i="6"/>
  <c r="FR39" i="6"/>
  <c r="FR19" i="6"/>
  <c r="FR18" i="6"/>
  <c r="FR34" i="6"/>
  <c r="FR20" i="6"/>
  <c r="FR17" i="6"/>
  <c r="FZ172" i="6"/>
  <c r="FZ169" i="6"/>
  <c r="FZ156" i="6"/>
  <c r="FZ153" i="6"/>
  <c r="FZ175" i="6"/>
  <c r="FZ166" i="6"/>
  <c r="FZ159" i="6"/>
  <c r="FZ150" i="6"/>
  <c r="FZ176" i="6"/>
  <c r="FZ165" i="6"/>
  <c r="FZ160" i="6"/>
  <c r="FZ171" i="6"/>
  <c r="FZ162" i="6"/>
  <c r="FZ161" i="6"/>
  <c r="FZ152" i="6"/>
  <c r="FZ151" i="6"/>
  <c r="FZ170" i="6"/>
  <c r="FZ141" i="6"/>
  <c r="FZ177" i="6"/>
  <c r="FZ174" i="6"/>
  <c r="FZ145" i="6"/>
  <c r="FZ144" i="6"/>
  <c r="FZ136" i="6"/>
  <c r="FZ149" i="6"/>
  <c r="FZ142" i="6"/>
  <c r="FZ132" i="6"/>
  <c r="FZ129" i="6"/>
  <c r="FZ158" i="6"/>
  <c r="FZ148" i="6"/>
  <c r="FZ133" i="6"/>
  <c r="FZ164" i="6"/>
  <c r="FZ163" i="6"/>
  <c r="FZ157" i="6"/>
  <c r="FZ140" i="6"/>
  <c r="FZ131" i="6"/>
  <c r="FZ124" i="6"/>
  <c r="FZ173" i="6"/>
  <c r="FZ137" i="6"/>
  <c r="FZ135" i="6"/>
  <c r="FZ120" i="6"/>
  <c r="FZ178" i="6"/>
  <c r="FZ147" i="6"/>
  <c r="FZ139" i="6"/>
  <c r="FZ130" i="6"/>
  <c r="FZ134" i="6"/>
  <c r="FZ119" i="6"/>
  <c r="FZ117" i="6"/>
  <c r="FZ109" i="6"/>
  <c r="FZ104" i="6"/>
  <c r="FZ138" i="6"/>
  <c r="FZ114" i="6"/>
  <c r="FZ113" i="6"/>
  <c r="FZ100" i="6"/>
  <c r="FZ97" i="6"/>
  <c r="FZ154" i="6"/>
  <c r="FZ127" i="6"/>
  <c r="FZ123" i="6"/>
  <c r="FZ122" i="6"/>
  <c r="FZ143" i="6"/>
  <c r="FZ125" i="6"/>
  <c r="FZ118" i="6"/>
  <c r="FZ112" i="6"/>
  <c r="FZ110" i="6"/>
  <c r="FZ128" i="6"/>
  <c r="FZ121" i="6"/>
  <c r="FZ115" i="6"/>
  <c r="FZ168" i="6"/>
  <c r="FZ126" i="6"/>
  <c r="FZ108" i="6"/>
  <c r="FZ106" i="6"/>
  <c r="FZ103" i="6"/>
  <c r="FZ102" i="6"/>
  <c r="FZ155" i="6"/>
  <c r="FZ146" i="6"/>
  <c r="FZ101" i="6"/>
  <c r="FZ95" i="6"/>
  <c r="FZ96" i="6"/>
  <c r="FZ116" i="6"/>
  <c r="FZ105" i="6"/>
  <c r="FZ99" i="6"/>
  <c r="FZ167" i="6"/>
  <c r="FZ87" i="6"/>
  <c r="FZ98" i="6"/>
  <c r="FZ91" i="6"/>
  <c r="FZ90" i="6"/>
  <c r="FZ92" i="6"/>
  <c r="FZ89" i="6"/>
  <c r="FZ111" i="6"/>
  <c r="FZ94" i="6"/>
  <c r="FZ93" i="6"/>
  <c r="FZ88" i="6"/>
  <c r="FZ86" i="6"/>
  <c r="FZ84" i="6"/>
  <c r="FZ81" i="6"/>
  <c r="FZ107" i="6"/>
  <c r="FZ78" i="6"/>
  <c r="FZ71" i="6"/>
  <c r="FZ83" i="6"/>
  <c r="FZ69" i="6"/>
  <c r="FZ64" i="6"/>
  <c r="FZ75" i="6"/>
  <c r="FZ74" i="6"/>
  <c r="FZ85" i="6"/>
  <c r="FZ76" i="6"/>
  <c r="FZ73" i="6"/>
  <c r="FZ53" i="6"/>
  <c r="FZ77" i="6"/>
  <c r="FZ72" i="6"/>
  <c r="FZ80" i="6"/>
  <c r="FZ66" i="6"/>
  <c r="FZ63" i="6"/>
  <c r="FZ47" i="6"/>
  <c r="FZ38" i="6"/>
  <c r="FZ70" i="6"/>
  <c r="FZ60" i="6"/>
  <c r="FZ59" i="6"/>
  <c r="FZ58" i="6"/>
  <c r="FZ54" i="6"/>
  <c r="FZ45" i="6"/>
  <c r="FZ40" i="6"/>
  <c r="FZ29" i="6"/>
  <c r="FZ82" i="6"/>
  <c r="FZ67" i="6"/>
  <c r="FZ57" i="6"/>
  <c r="FZ51" i="6"/>
  <c r="FZ50" i="6"/>
  <c r="FZ52" i="6"/>
  <c r="FZ49" i="6"/>
  <c r="FZ79" i="6"/>
  <c r="FZ61" i="6"/>
  <c r="FZ68" i="6"/>
  <c r="FZ55" i="6"/>
  <c r="FZ33" i="6"/>
  <c r="FZ22" i="6"/>
  <c r="FZ15" i="6"/>
  <c r="FZ37" i="6"/>
  <c r="FZ24" i="6"/>
  <c r="FZ36" i="6"/>
  <c r="FZ28" i="6"/>
  <c r="FZ19" i="6"/>
  <c r="FZ18" i="6"/>
  <c r="FZ65" i="6"/>
  <c r="FZ62" i="6"/>
  <c r="FZ48" i="6"/>
  <c r="FZ35" i="6"/>
  <c r="FZ20" i="6"/>
  <c r="FZ17" i="6"/>
  <c r="GH185" i="6"/>
  <c r="GH172" i="6"/>
  <c r="GH169" i="6"/>
  <c r="GH156" i="6"/>
  <c r="GH153" i="6"/>
  <c r="GH182" i="6"/>
  <c r="GH175" i="6"/>
  <c r="GH166" i="6"/>
  <c r="GH159" i="6"/>
  <c r="GH150" i="6"/>
  <c r="GH181" i="6"/>
  <c r="GH176" i="6"/>
  <c r="GH165" i="6"/>
  <c r="GH160" i="6"/>
  <c r="GH186" i="6"/>
  <c r="GH173" i="6"/>
  <c r="GH168" i="6"/>
  <c r="GH154" i="6"/>
  <c r="GH151" i="6"/>
  <c r="GH141" i="6"/>
  <c r="GH184" i="6"/>
  <c r="GH178" i="6"/>
  <c r="GH163" i="6"/>
  <c r="GH155" i="6"/>
  <c r="GH148" i="6"/>
  <c r="GH136" i="6"/>
  <c r="GH183" i="6"/>
  <c r="GH145" i="6"/>
  <c r="GH144" i="6"/>
  <c r="GH132" i="6"/>
  <c r="GH129" i="6"/>
  <c r="GH179" i="6"/>
  <c r="GH164" i="6"/>
  <c r="GH137" i="6"/>
  <c r="GH174" i="6"/>
  <c r="GH167" i="6"/>
  <c r="GH133" i="6"/>
  <c r="GH128" i="6"/>
  <c r="GH124" i="6"/>
  <c r="GH120" i="6"/>
  <c r="GH157" i="6"/>
  <c r="GH134" i="6"/>
  <c r="GH131" i="6"/>
  <c r="GH130" i="6"/>
  <c r="GH123" i="6"/>
  <c r="GH110" i="6"/>
  <c r="GH109" i="6"/>
  <c r="GH104" i="6"/>
  <c r="GH180" i="6"/>
  <c r="GH122" i="6"/>
  <c r="GH100" i="6"/>
  <c r="GH97" i="6"/>
  <c r="GH152" i="6"/>
  <c r="GH146" i="6"/>
  <c r="GH142" i="6"/>
  <c r="GH139" i="6"/>
  <c r="GH158" i="6"/>
  <c r="GH149" i="6"/>
  <c r="GH143" i="6"/>
  <c r="GH140" i="6"/>
  <c r="GH138" i="6"/>
  <c r="GH121" i="6"/>
  <c r="GH177" i="6"/>
  <c r="GH162" i="6"/>
  <c r="GH147" i="6"/>
  <c r="GH111" i="6"/>
  <c r="GH170" i="6"/>
  <c r="GH126" i="6"/>
  <c r="GH116" i="6"/>
  <c r="GH113" i="6"/>
  <c r="GH107" i="6"/>
  <c r="GH105" i="6"/>
  <c r="GH135" i="6"/>
  <c r="GH119" i="6"/>
  <c r="GH98" i="6"/>
  <c r="GH118" i="6"/>
  <c r="GH108" i="6"/>
  <c r="GH106" i="6"/>
  <c r="GH95" i="6"/>
  <c r="GH117" i="6"/>
  <c r="GH103" i="6"/>
  <c r="GH102" i="6"/>
  <c r="GH171" i="6"/>
  <c r="GH112" i="6"/>
  <c r="GH101" i="6"/>
  <c r="GH87" i="6"/>
  <c r="GH115" i="6"/>
  <c r="GH91" i="6"/>
  <c r="GH90" i="6"/>
  <c r="GH161" i="6"/>
  <c r="GH114" i="6"/>
  <c r="GH125" i="6"/>
  <c r="GH86" i="6"/>
  <c r="GH99" i="6"/>
  <c r="GH84" i="6"/>
  <c r="GH81" i="6"/>
  <c r="GH80" i="6"/>
  <c r="GH78" i="6"/>
  <c r="GH71" i="6"/>
  <c r="GH82" i="6"/>
  <c r="GH69" i="6"/>
  <c r="GH64" i="6"/>
  <c r="GH94" i="6"/>
  <c r="GH75" i="6"/>
  <c r="GH74" i="6"/>
  <c r="GH76" i="6"/>
  <c r="GH73" i="6"/>
  <c r="GH79" i="6"/>
  <c r="GH70" i="6"/>
  <c r="GH63" i="6"/>
  <c r="GH53" i="6"/>
  <c r="GH96" i="6"/>
  <c r="GH92" i="6"/>
  <c r="GH83" i="6"/>
  <c r="GH88" i="6"/>
  <c r="GH67" i="6"/>
  <c r="GH127" i="6"/>
  <c r="GH89" i="6"/>
  <c r="GH77" i="6"/>
  <c r="GH72" i="6"/>
  <c r="GH55" i="6"/>
  <c r="GH47" i="6"/>
  <c r="GH38" i="6"/>
  <c r="GH61" i="6"/>
  <c r="GH45" i="6"/>
  <c r="GH40" i="6"/>
  <c r="GH29" i="6"/>
  <c r="GH51" i="6"/>
  <c r="GH50" i="6"/>
  <c r="GH85" i="6"/>
  <c r="GH68" i="6"/>
  <c r="GH62" i="6"/>
  <c r="GH59" i="6"/>
  <c r="GH58" i="6"/>
  <c r="GH54" i="6"/>
  <c r="GH52" i="6"/>
  <c r="GH49" i="6"/>
  <c r="GH43" i="6"/>
  <c r="GH42" i="6"/>
  <c r="GH22" i="6"/>
  <c r="GH15" i="6"/>
  <c r="GH93" i="6"/>
  <c r="GH65" i="6"/>
  <c r="GH44" i="6"/>
  <c r="GH41" i="6"/>
  <c r="GH24" i="6"/>
  <c r="GH56" i="6"/>
  <c r="GH46" i="6"/>
  <c r="GH39" i="6"/>
  <c r="GH33" i="6"/>
  <c r="GH19" i="6"/>
  <c r="GH18" i="6"/>
  <c r="GH28" i="6"/>
  <c r="GH20" i="6"/>
  <c r="GH17" i="6"/>
  <c r="AM12" i="6"/>
  <c r="AU12" i="6"/>
  <c r="BC12" i="6"/>
  <c r="BK12" i="6"/>
  <c r="BS12" i="6"/>
  <c r="CA12" i="6"/>
  <c r="CI12" i="6"/>
  <c r="CQ12" i="6"/>
  <c r="CY12" i="6"/>
  <c r="DG12" i="6"/>
  <c r="DO12" i="6"/>
  <c r="DW12" i="6"/>
  <c r="EE12" i="6"/>
  <c r="EM12" i="6"/>
  <c r="EU12" i="6"/>
  <c r="FC12" i="6"/>
  <c r="FK12" i="6"/>
  <c r="FS12" i="6"/>
  <c r="GA12" i="6"/>
  <c r="Q13" i="6"/>
  <c r="IJ11" i="6" s="1"/>
  <c r="Y13" i="6"/>
  <c r="AG13" i="6"/>
  <c r="AO13" i="6"/>
  <c r="AW13" i="6"/>
  <c r="BE13" i="6"/>
  <c r="BM13" i="6"/>
  <c r="CH13" i="6"/>
  <c r="CS13" i="6"/>
  <c r="DN13" i="6"/>
  <c r="DY13" i="6"/>
  <c r="ET13" i="6"/>
  <c r="FE13" i="6"/>
  <c r="FZ13" i="6"/>
  <c r="AD14" i="6"/>
  <c r="AO14" i="6"/>
  <c r="BJ14" i="6"/>
  <c r="BU14" i="6"/>
  <c r="CP14" i="6"/>
  <c r="DA14" i="6"/>
  <c r="DV14" i="6"/>
  <c r="EG14" i="6"/>
  <c r="FB14" i="6"/>
  <c r="FM14" i="6"/>
  <c r="GH14" i="6"/>
  <c r="AN15" i="6"/>
  <c r="BT15" i="6"/>
  <c r="CZ15" i="6"/>
  <c r="EF15" i="6"/>
  <c r="FE15" i="6"/>
  <c r="FS15" i="6"/>
  <c r="AO16" i="6"/>
  <c r="BB16" i="6"/>
  <c r="CA16" i="6"/>
  <c r="DA16" i="6"/>
  <c r="DN16" i="6"/>
  <c r="EM16" i="6"/>
  <c r="FM16" i="6"/>
  <c r="FZ16" i="6"/>
  <c r="BK17" i="6"/>
  <c r="DW17" i="6"/>
  <c r="V18" i="6"/>
  <c r="AW18" i="6"/>
  <c r="CH18" i="6"/>
  <c r="DI18" i="6"/>
  <c r="DY18" i="6"/>
  <c r="EO18" i="6"/>
  <c r="FE18" i="6"/>
  <c r="FU18" i="6"/>
  <c r="Y19" i="6"/>
  <c r="AO19" i="6"/>
  <c r="BE19" i="6"/>
  <c r="BU19" i="6"/>
  <c r="CK19" i="6"/>
  <c r="DA19" i="6"/>
  <c r="DQ19" i="6"/>
  <c r="EG19" i="6"/>
  <c r="EW19" i="6"/>
  <c r="FM19" i="6"/>
  <c r="GC19" i="6"/>
  <c r="BC22" i="6"/>
  <c r="BS22" i="6"/>
  <c r="CY22" i="6"/>
  <c r="DO22" i="6"/>
  <c r="EE22" i="6"/>
  <c r="FK22" i="6"/>
  <c r="GA22" i="6"/>
  <c r="AF24" i="6"/>
  <c r="AV24" i="6"/>
  <c r="BL24" i="6"/>
  <c r="CB24" i="6"/>
  <c r="CR24" i="6"/>
  <c r="DH24" i="6"/>
  <c r="DX24" i="6"/>
  <c r="EN24" i="6"/>
  <c r="FD24" i="6"/>
  <c r="FT24" i="6"/>
  <c r="AD25" i="6"/>
  <c r="AT25" i="6"/>
  <c r="BJ25" i="6"/>
  <c r="BZ25" i="6"/>
  <c r="CP25" i="6"/>
  <c r="DF25" i="6"/>
  <c r="DV25" i="6"/>
  <c r="EL25" i="6"/>
  <c r="FB25" i="6"/>
  <c r="FR25" i="6"/>
  <c r="GH25" i="6"/>
  <c r="CA27" i="6"/>
  <c r="CS27" i="6"/>
  <c r="ED27" i="6"/>
  <c r="EV27" i="6"/>
  <c r="AV28" i="6"/>
  <c r="DQ28" i="6"/>
  <c r="FB28" i="6"/>
  <c r="FT28" i="6"/>
  <c r="BU29" i="6"/>
  <c r="DX29" i="6"/>
  <c r="GA29" i="6"/>
  <c r="BJ30" i="6"/>
  <c r="CB30" i="6"/>
  <c r="EE30" i="6"/>
  <c r="GH30" i="6"/>
  <c r="BS31" i="6"/>
  <c r="CK31" i="6"/>
  <c r="DV31" i="6"/>
  <c r="EN31" i="6"/>
  <c r="BJ32" i="6"/>
  <c r="CB32" i="6"/>
  <c r="EW32" i="6"/>
  <c r="GH32" i="6"/>
  <c r="BB33" i="6"/>
  <c r="BU33" i="6"/>
  <c r="DW33" i="6"/>
  <c r="CP34" i="6"/>
  <c r="FB34" i="6"/>
  <c r="BR35" i="6"/>
  <c r="ED35" i="6"/>
  <c r="AU36" i="6"/>
  <c r="DG36" i="6"/>
  <c r="FS36" i="6"/>
  <c r="AU37" i="6"/>
  <c r="BR37" i="6"/>
  <c r="CQ37" i="6"/>
  <c r="DQ37" i="6"/>
  <c r="AW38" i="6"/>
  <c r="DW38" i="6"/>
  <c r="EV38" i="6"/>
  <c r="FU38" i="6"/>
  <c r="BB39" i="6"/>
  <c r="CB39" i="6"/>
  <c r="BL41" i="6"/>
  <c r="CR41" i="6"/>
  <c r="DX41" i="6"/>
  <c r="FD41" i="6"/>
  <c r="DG42" i="6"/>
  <c r="AV44" i="6"/>
  <c r="HU11" i="6" s="1"/>
  <c r="CB44" i="6"/>
  <c r="DH44" i="6"/>
  <c r="EN44" i="6"/>
  <c r="FT44" i="6"/>
  <c r="BU47" i="6"/>
  <c r="DA47" i="6"/>
  <c r="EG47" i="6"/>
  <c r="FM47" i="6"/>
  <c r="BJ48" i="6"/>
  <c r="CP48" i="6"/>
  <c r="DV48" i="6"/>
  <c r="FB48" i="6"/>
  <c r="GH48" i="6"/>
  <c r="CH53" i="6"/>
  <c r="DX53" i="6"/>
  <c r="CB54" i="6"/>
  <c r="FJ54" i="6"/>
  <c r="BU56" i="6"/>
  <c r="EL58" i="6"/>
  <c r="GC59" i="6"/>
  <c r="DI60" i="6"/>
  <c r="ED65" i="6"/>
  <c r="DG68" i="6"/>
  <c r="FD69" i="6"/>
  <c r="CS74" i="6"/>
  <c r="FM75" i="6"/>
  <c r="EF80" i="6"/>
  <c r="FR85" i="6"/>
  <c r="FM100" i="6"/>
  <c r="W19" i="6"/>
  <c r="W18" i="6"/>
  <c r="W14" i="6"/>
  <c r="AE24" i="6"/>
  <c r="AE19" i="6"/>
  <c r="AE18" i="6"/>
  <c r="AE20" i="6"/>
  <c r="AE23" i="6"/>
  <c r="AE14" i="6"/>
  <c r="AM35" i="6"/>
  <c r="AM34" i="6"/>
  <c r="AM24" i="6"/>
  <c r="AM19" i="6"/>
  <c r="AM18" i="6"/>
  <c r="AM20" i="6"/>
  <c r="AM32" i="6"/>
  <c r="AM31" i="6"/>
  <c r="AM30" i="6"/>
  <c r="AM23" i="6"/>
  <c r="AM14" i="6"/>
  <c r="AU40" i="6"/>
  <c r="AU35" i="6"/>
  <c r="AU34" i="6"/>
  <c r="AU39" i="6"/>
  <c r="AU41" i="6"/>
  <c r="AU28" i="6"/>
  <c r="AU24" i="6"/>
  <c r="AU38" i="6"/>
  <c r="AU19" i="6"/>
  <c r="AU18" i="6"/>
  <c r="AU20" i="6"/>
  <c r="AU23" i="6"/>
  <c r="AU14" i="6"/>
  <c r="BC45" i="6"/>
  <c r="BC40" i="6"/>
  <c r="BC51" i="6"/>
  <c r="BC50" i="6"/>
  <c r="BC35" i="6"/>
  <c r="BC34" i="6"/>
  <c r="BC49" i="6"/>
  <c r="BC46" i="6"/>
  <c r="BC39" i="6"/>
  <c r="BC24" i="6"/>
  <c r="BC47" i="6"/>
  <c r="BC37" i="6"/>
  <c r="BC36" i="6"/>
  <c r="BC28" i="6"/>
  <c r="BC19" i="6"/>
  <c r="BC18" i="6"/>
  <c r="BC48" i="6"/>
  <c r="BC20" i="6"/>
  <c r="BC43" i="6"/>
  <c r="BC42" i="6"/>
  <c r="BC23" i="6"/>
  <c r="BC14" i="6"/>
  <c r="BK59" i="6"/>
  <c r="BK58" i="6"/>
  <c r="BK45" i="6"/>
  <c r="HT11" i="6" s="1"/>
  <c r="BK40" i="6"/>
  <c r="BK51" i="6"/>
  <c r="BK50" i="6"/>
  <c r="BK35" i="6"/>
  <c r="BK34" i="6"/>
  <c r="BK54" i="6"/>
  <c r="BK52" i="6"/>
  <c r="BK49" i="6"/>
  <c r="BK57" i="6"/>
  <c r="BK46" i="6"/>
  <c r="BK39" i="6"/>
  <c r="BK44" i="6"/>
  <c r="BK41" i="6"/>
  <c r="BK29" i="6"/>
  <c r="BK24" i="6"/>
  <c r="BK19" i="6"/>
  <c r="BK18" i="6"/>
  <c r="BK53" i="6"/>
  <c r="BK28" i="6"/>
  <c r="BK20" i="6"/>
  <c r="BK56" i="6"/>
  <c r="BK37" i="6"/>
  <c r="BK36" i="6"/>
  <c r="BK23" i="6"/>
  <c r="BK14" i="6"/>
  <c r="BS64" i="6"/>
  <c r="BS59" i="6"/>
  <c r="BS58" i="6"/>
  <c r="BS66" i="6"/>
  <c r="BS65" i="6"/>
  <c r="BS63" i="6"/>
  <c r="BS67" i="6"/>
  <c r="BS61" i="6"/>
  <c r="BS45" i="6"/>
  <c r="BS40" i="6"/>
  <c r="BS55" i="6"/>
  <c r="BS51" i="6"/>
  <c r="BS50" i="6"/>
  <c r="BS35" i="6"/>
  <c r="BS34" i="6"/>
  <c r="BS52" i="6"/>
  <c r="BS49" i="6"/>
  <c r="BS46" i="6"/>
  <c r="BS39" i="6"/>
  <c r="BS60" i="6"/>
  <c r="BS57" i="6"/>
  <c r="BS33" i="6"/>
  <c r="BS24" i="6"/>
  <c r="BS13" i="6"/>
  <c r="BS56" i="6"/>
  <c r="BS47" i="6"/>
  <c r="BS29" i="6"/>
  <c r="BS19" i="6"/>
  <c r="BS18" i="6"/>
  <c r="BS54" i="6"/>
  <c r="BS48" i="6"/>
  <c r="BS38" i="6"/>
  <c r="BS20" i="6"/>
  <c r="BS43" i="6"/>
  <c r="BS42" i="6"/>
  <c r="BS28" i="6"/>
  <c r="BS23" i="6"/>
  <c r="BS14" i="6"/>
  <c r="CA69" i="6"/>
  <c r="CA64" i="6"/>
  <c r="CA75" i="6"/>
  <c r="CA74" i="6"/>
  <c r="CA73" i="6"/>
  <c r="CA70" i="6"/>
  <c r="CA59" i="6"/>
  <c r="CA58" i="6"/>
  <c r="CA67" i="6"/>
  <c r="CA63" i="6"/>
  <c r="CA66" i="6"/>
  <c r="CA65" i="6"/>
  <c r="CA45" i="6"/>
  <c r="CA40" i="6"/>
  <c r="CA72" i="6"/>
  <c r="CA56" i="6"/>
  <c r="CA51" i="6"/>
  <c r="CA50" i="6"/>
  <c r="CA35" i="6"/>
  <c r="CA34" i="6"/>
  <c r="CA62" i="6"/>
  <c r="CA52" i="6"/>
  <c r="CA49" i="6"/>
  <c r="CA61" i="6"/>
  <c r="CA55" i="6"/>
  <c r="CA46" i="6"/>
  <c r="CA39" i="6"/>
  <c r="CA54" i="6"/>
  <c r="CA44" i="6"/>
  <c r="CA41" i="6"/>
  <c r="CA32" i="6"/>
  <c r="CA31" i="6"/>
  <c r="CA30" i="6"/>
  <c r="CA24" i="6"/>
  <c r="CA13" i="6"/>
  <c r="CA60" i="6"/>
  <c r="HS11" i="6" s="1"/>
  <c r="CA37" i="6"/>
  <c r="CA33" i="6"/>
  <c r="CA19" i="6"/>
  <c r="CA18" i="6"/>
  <c r="CA71" i="6"/>
  <c r="CA68" i="6"/>
  <c r="CA53" i="6"/>
  <c r="CA29" i="6"/>
  <c r="CA20" i="6"/>
  <c r="CA23" i="6"/>
  <c r="CA14" i="6"/>
  <c r="CI83" i="6"/>
  <c r="CI80" i="6"/>
  <c r="CI69" i="6"/>
  <c r="CI64" i="6"/>
  <c r="CI82" i="6"/>
  <c r="CI75" i="6"/>
  <c r="CI74" i="6"/>
  <c r="CI76" i="6"/>
  <c r="CI73" i="6"/>
  <c r="CI79" i="6"/>
  <c r="CI70" i="6"/>
  <c r="CI77" i="6"/>
  <c r="CI72" i="6"/>
  <c r="CI65" i="6"/>
  <c r="CI59" i="6"/>
  <c r="CI58" i="6"/>
  <c r="CI66" i="6"/>
  <c r="CI68" i="6"/>
  <c r="CI63" i="6"/>
  <c r="CI81" i="6"/>
  <c r="CI67" i="6"/>
  <c r="CI78" i="6"/>
  <c r="CI54" i="6"/>
  <c r="CI45" i="6"/>
  <c r="CI40" i="6"/>
  <c r="CI60" i="6"/>
  <c r="CI57" i="6"/>
  <c r="CI51" i="6"/>
  <c r="CI50" i="6"/>
  <c r="CI35" i="6"/>
  <c r="CI34" i="6"/>
  <c r="CI52" i="6"/>
  <c r="CI49" i="6"/>
  <c r="CI56" i="6"/>
  <c r="CI46" i="6"/>
  <c r="CI39" i="6"/>
  <c r="CI71" i="6"/>
  <c r="CI38" i="6"/>
  <c r="CI27" i="6"/>
  <c r="CI24" i="6"/>
  <c r="CI13" i="6"/>
  <c r="CI47" i="6"/>
  <c r="CI36" i="6"/>
  <c r="CI32" i="6"/>
  <c r="CI31" i="6"/>
  <c r="CI30" i="6"/>
  <c r="CI19" i="6"/>
  <c r="CI18" i="6"/>
  <c r="CI48" i="6"/>
  <c r="CI33" i="6"/>
  <c r="CI20" i="6"/>
  <c r="CI55" i="6"/>
  <c r="CI43" i="6"/>
  <c r="CI42" i="6"/>
  <c r="CI29" i="6"/>
  <c r="CI23" i="6"/>
  <c r="CI14" i="6"/>
  <c r="CQ91" i="6"/>
  <c r="CQ90" i="6"/>
  <c r="CQ89" i="6"/>
  <c r="CQ86" i="6"/>
  <c r="CQ88" i="6"/>
  <c r="CQ87" i="6"/>
  <c r="CQ80" i="6"/>
  <c r="CQ69" i="6"/>
  <c r="CQ64" i="6"/>
  <c r="CQ84" i="6"/>
  <c r="CQ75" i="6"/>
  <c r="CQ74" i="6"/>
  <c r="CQ76" i="6"/>
  <c r="CQ73" i="6"/>
  <c r="CQ79" i="6"/>
  <c r="CQ70" i="6"/>
  <c r="CQ83" i="6"/>
  <c r="CQ82" i="6"/>
  <c r="CQ59" i="6"/>
  <c r="CQ58" i="6"/>
  <c r="CQ67" i="6"/>
  <c r="CQ63" i="6"/>
  <c r="CQ66" i="6"/>
  <c r="CQ81" i="6"/>
  <c r="CQ65" i="6"/>
  <c r="CQ45" i="6"/>
  <c r="CQ40" i="6"/>
  <c r="CQ77" i="6"/>
  <c r="CQ61" i="6"/>
  <c r="CQ51" i="6"/>
  <c r="CQ50" i="6"/>
  <c r="CQ35" i="6"/>
  <c r="CQ34" i="6"/>
  <c r="CQ68" i="6"/>
  <c r="CQ62" i="6"/>
  <c r="CQ54" i="6"/>
  <c r="CQ52" i="6"/>
  <c r="CQ49" i="6"/>
  <c r="CQ71" i="6"/>
  <c r="CQ60" i="6"/>
  <c r="CQ57" i="6"/>
  <c r="CQ46" i="6"/>
  <c r="CQ39" i="6"/>
  <c r="CQ72" i="6"/>
  <c r="CQ44" i="6"/>
  <c r="CQ41" i="6"/>
  <c r="CQ24" i="6"/>
  <c r="CQ13" i="6"/>
  <c r="CQ55" i="6"/>
  <c r="CQ27" i="6"/>
  <c r="CQ19" i="6"/>
  <c r="CQ18" i="6"/>
  <c r="CQ32" i="6"/>
  <c r="CQ31" i="6"/>
  <c r="CQ30" i="6"/>
  <c r="CQ20" i="6"/>
  <c r="CQ85" i="6"/>
  <c r="CQ38" i="6"/>
  <c r="CQ36" i="6"/>
  <c r="CQ33" i="6"/>
  <c r="CQ23" i="6"/>
  <c r="CQ14" i="6"/>
  <c r="CY99" i="6"/>
  <c r="CY98" i="6"/>
  <c r="CY97" i="6"/>
  <c r="CY96" i="6"/>
  <c r="CY95" i="6"/>
  <c r="CY94" i="6"/>
  <c r="CY91" i="6"/>
  <c r="CY90" i="6"/>
  <c r="CY92" i="6"/>
  <c r="CY89" i="6"/>
  <c r="CY93" i="6"/>
  <c r="CY88" i="6"/>
  <c r="CY86" i="6"/>
  <c r="CY87" i="6"/>
  <c r="CY83" i="6"/>
  <c r="CY80" i="6"/>
  <c r="CY69" i="6"/>
  <c r="CY64" i="6"/>
  <c r="CY81" i="6"/>
  <c r="CY75" i="6"/>
  <c r="CY74" i="6"/>
  <c r="CY85" i="6"/>
  <c r="CY76" i="6"/>
  <c r="CY73" i="6"/>
  <c r="CY79" i="6"/>
  <c r="CY70" i="6"/>
  <c r="CY77" i="6"/>
  <c r="CY72" i="6"/>
  <c r="CY59" i="6"/>
  <c r="CY58" i="6"/>
  <c r="CY66" i="6"/>
  <c r="CY68" i="6"/>
  <c r="CY63" i="6"/>
  <c r="CY84" i="6"/>
  <c r="CY67" i="6"/>
  <c r="CY71" i="6"/>
  <c r="CY53" i="6"/>
  <c r="CY45" i="6"/>
  <c r="CY40" i="6"/>
  <c r="CY55" i="6"/>
  <c r="CY51" i="6"/>
  <c r="CY50" i="6"/>
  <c r="CY35" i="6"/>
  <c r="CY34" i="6"/>
  <c r="CY52" i="6"/>
  <c r="CY49" i="6"/>
  <c r="CY46" i="6"/>
  <c r="CY39" i="6"/>
  <c r="CY60" i="6"/>
  <c r="CY57" i="6"/>
  <c r="CY24" i="6"/>
  <c r="CY13" i="6"/>
  <c r="CY62" i="6"/>
  <c r="CY47" i="6"/>
  <c r="CY19" i="6"/>
  <c r="CY18" i="6"/>
  <c r="CY48" i="6"/>
  <c r="CY37" i="6"/>
  <c r="CY27" i="6"/>
  <c r="CY20" i="6"/>
  <c r="CY82" i="6"/>
  <c r="CY65" i="6"/>
  <c r="CY61" i="6"/>
  <c r="CY43" i="6"/>
  <c r="CY42" i="6"/>
  <c r="CY32" i="6"/>
  <c r="CY31" i="6"/>
  <c r="CY30" i="6"/>
  <c r="CY23" i="6"/>
  <c r="CY14" i="6"/>
  <c r="DG99" i="6"/>
  <c r="DG98" i="6"/>
  <c r="DG103" i="6"/>
  <c r="DG104" i="6"/>
  <c r="DG107" i="6"/>
  <c r="DG106" i="6"/>
  <c r="DG101" i="6"/>
  <c r="DG100" i="6"/>
  <c r="DG97" i="6"/>
  <c r="DG105" i="6"/>
  <c r="DG102" i="6"/>
  <c r="DG91" i="6"/>
  <c r="DG90" i="6"/>
  <c r="DG96" i="6"/>
  <c r="DG95" i="6"/>
  <c r="DG94" i="6"/>
  <c r="DG92" i="6"/>
  <c r="DG89" i="6"/>
  <c r="DG86" i="6"/>
  <c r="DG93" i="6"/>
  <c r="DG88" i="6"/>
  <c r="DG87" i="6"/>
  <c r="DG80" i="6"/>
  <c r="DG69" i="6"/>
  <c r="DG64" i="6"/>
  <c r="DG84" i="6"/>
  <c r="DG75" i="6"/>
  <c r="DG74" i="6"/>
  <c r="DG82" i="6"/>
  <c r="DG76" i="6"/>
  <c r="DG73" i="6"/>
  <c r="DG79" i="6"/>
  <c r="DG70" i="6"/>
  <c r="DG59" i="6"/>
  <c r="DG58" i="6"/>
  <c r="DG67" i="6"/>
  <c r="DG65" i="6"/>
  <c r="DG85" i="6"/>
  <c r="DG63" i="6"/>
  <c r="DG66" i="6"/>
  <c r="DG45" i="6"/>
  <c r="DG40" i="6"/>
  <c r="DG72" i="6"/>
  <c r="DG56" i="6"/>
  <c r="DG51" i="6"/>
  <c r="DG50" i="6"/>
  <c r="DG35" i="6"/>
  <c r="DG34" i="6"/>
  <c r="DG62" i="6"/>
  <c r="DG53" i="6"/>
  <c r="DG52" i="6"/>
  <c r="DG49" i="6"/>
  <c r="DG78" i="6"/>
  <c r="DG55" i="6"/>
  <c r="DG46" i="6"/>
  <c r="DG39" i="6"/>
  <c r="DG83" i="6"/>
  <c r="DG81" i="6"/>
  <c r="DG77" i="6"/>
  <c r="DG60" i="6"/>
  <c r="DG44" i="6"/>
  <c r="DG41" i="6"/>
  <c r="DG28" i="6"/>
  <c r="DG24" i="6"/>
  <c r="DG13" i="6"/>
  <c r="DG38" i="6"/>
  <c r="DG19" i="6"/>
  <c r="DG18" i="6"/>
  <c r="DG61" i="6"/>
  <c r="DG20" i="6"/>
  <c r="DG27" i="6"/>
  <c r="DG23" i="6"/>
  <c r="DG14" i="6"/>
  <c r="DO115" i="6"/>
  <c r="DO114" i="6"/>
  <c r="DO99" i="6"/>
  <c r="DO98" i="6"/>
  <c r="DO112" i="6"/>
  <c r="DO110" i="6"/>
  <c r="DO103" i="6"/>
  <c r="DO111" i="6"/>
  <c r="DO109" i="6"/>
  <c r="DO101" i="6"/>
  <c r="DO113" i="6"/>
  <c r="DO106" i="6"/>
  <c r="DO102" i="6"/>
  <c r="DO108" i="6"/>
  <c r="DO104" i="6"/>
  <c r="DO105" i="6"/>
  <c r="DO100" i="6"/>
  <c r="DO107" i="6"/>
  <c r="DO97" i="6"/>
  <c r="DO91" i="6"/>
  <c r="DO90" i="6"/>
  <c r="DO92" i="6"/>
  <c r="DO89" i="6"/>
  <c r="DO93" i="6"/>
  <c r="DO88" i="6"/>
  <c r="DO86" i="6"/>
  <c r="DO87" i="6"/>
  <c r="DO83" i="6"/>
  <c r="DO80" i="6"/>
  <c r="DO69" i="6"/>
  <c r="DO64" i="6"/>
  <c r="DO96" i="6"/>
  <c r="DO94" i="6"/>
  <c r="DO75" i="6"/>
  <c r="DO74" i="6"/>
  <c r="DO85" i="6"/>
  <c r="DO76" i="6"/>
  <c r="DO73" i="6"/>
  <c r="DO79" i="6"/>
  <c r="DO70" i="6"/>
  <c r="DO77" i="6"/>
  <c r="DO72" i="6"/>
  <c r="DO59" i="6"/>
  <c r="DO58" i="6"/>
  <c r="DO95" i="6"/>
  <c r="DO84" i="6"/>
  <c r="DO82" i="6"/>
  <c r="DO66" i="6"/>
  <c r="DO68" i="6"/>
  <c r="DO63" i="6"/>
  <c r="DO67" i="6"/>
  <c r="DO78" i="6"/>
  <c r="DO54" i="6"/>
  <c r="DO45" i="6"/>
  <c r="DO40" i="6"/>
  <c r="DO65" i="6"/>
  <c r="DO60" i="6"/>
  <c r="DO57" i="6"/>
  <c r="DO51" i="6"/>
  <c r="DO50" i="6"/>
  <c r="DO35" i="6"/>
  <c r="DO34" i="6"/>
  <c r="DO61" i="6"/>
  <c r="DO52" i="6"/>
  <c r="DO49" i="6"/>
  <c r="DO56" i="6"/>
  <c r="DO46" i="6"/>
  <c r="DO39" i="6"/>
  <c r="DO37" i="6"/>
  <c r="DO24" i="6"/>
  <c r="DO13" i="6"/>
  <c r="DO47" i="6"/>
  <c r="DO36" i="6"/>
  <c r="DO28" i="6"/>
  <c r="DO19" i="6"/>
  <c r="DO18" i="6"/>
  <c r="DO53" i="6"/>
  <c r="DO48" i="6"/>
  <c r="DO20" i="6"/>
  <c r="DO43" i="6"/>
  <c r="DO42" i="6"/>
  <c r="DO23" i="6"/>
  <c r="DO14" i="6"/>
  <c r="DW123" i="6"/>
  <c r="DW115" i="6"/>
  <c r="DW114" i="6"/>
  <c r="DW119" i="6"/>
  <c r="DW117" i="6"/>
  <c r="DW99" i="6"/>
  <c r="DW98" i="6"/>
  <c r="DW113" i="6"/>
  <c r="DW110" i="6"/>
  <c r="DW103" i="6"/>
  <c r="DW122" i="6"/>
  <c r="DW116" i="6"/>
  <c r="DW111" i="6"/>
  <c r="DW108" i="6"/>
  <c r="DW121" i="6"/>
  <c r="DW112" i="6"/>
  <c r="DW107" i="6"/>
  <c r="DW105" i="6"/>
  <c r="DW120" i="6"/>
  <c r="DW118" i="6"/>
  <c r="DW106" i="6"/>
  <c r="DW102" i="6"/>
  <c r="DW104" i="6"/>
  <c r="DW100" i="6"/>
  <c r="DW101" i="6"/>
  <c r="DW91" i="6"/>
  <c r="DW90" i="6"/>
  <c r="DW92" i="6"/>
  <c r="DW89" i="6"/>
  <c r="DW109" i="6"/>
  <c r="DW96" i="6"/>
  <c r="DW95" i="6"/>
  <c r="DW94" i="6"/>
  <c r="DW86" i="6"/>
  <c r="DW93" i="6"/>
  <c r="DW88" i="6"/>
  <c r="DW87" i="6"/>
  <c r="DW82" i="6"/>
  <c r="DW80" i="6"/>
  <c r="DW69" i="6"/>
  <c r="DW64" i="6"/>
  <c r="DW84" i="6"/>
  <c r="DW75" i="6"/>
  <c r="DW74" i="6"/>
  <c r="DW97" i="6"/>
  <c r="DW81" i="6"/>
  <c r="DW76" i="6"/>
  <c r="DW73" i="6"/>
  <c r="DW79" i="6"/>
  <c r="DW70" i="6"/>
  <c r="DW83" i="6"/>
  <c r="DW59" i="6"/>
  <c r="DW58" i="6"/>
  <c r="DW67" i="6"/>
  <c r="DW60" i="6"/>
  <c r="DW63" i="6"/>
  <c r="DW66" i="6"/>
  <c r="DW45" i="6"/>
  <c r="DW40" i="6"/>
  <c r="DW77" i="6"/>
  <c r="DW51" i="6"/>
  <c r="DW50" i="6"/>
  <c r="DW35" i="6"/>
  <c r="DW34" i="6"/>
  <c r="DW85" i="6"/>
  <c r="DW68" i="6"/>
  <c r="DW62" i="6"/>
  <c r="DW54" i="6"/>
  <c r="DW52" i="6"/>
  <c r="DW49" i="6"/>
  <c r="DW71" i="6"/>
  <c r="DW57" i="6"/>
  <c r="DW46" i="6"/>
  <c r="DW39" i="6"/>
  <c r="DW72" i="6"/>
  <c r="DW61" i="6"/>
  <c r="DW56" i="6"/>
  <c r="DW53" i="6"/>
  <c r="DW44" i="6"/>
  <c r="DW41" i="6"/>
  <c r="DW29" i="6"/>
  <c r="DW24" i="6"/>
  <c r="DW13" i="6"/>
  <c r="DW65" i="6"/>
  <c r="DW19" i="6"/>
  <c r="DW18" i="6"/>
  <c r="DW28" i="6"/>
  <c r="DW20" i="6"/>
  <c r="DW37" i="6"/>
  <c r="DW36" i="6"/>
  <c r="DW23" i="6"/>
  <c r="DW14" i="6"/>
  <c r="EE131" i="6"/>
  <c r="EE129" i="6"/>
  <c r="EE123" i="6"/>
  <c r="EE128" i="6"/>
  <c r="EE127" i="6"/>
  <c r="EE130" i="6"/>
  <c r="EE115" i="6"/>
  <c r="EE114" i="6"/>
  <c r="EE99" i="6"/>
  <c r="EE98" i="6"/>
  <c r="EE126" i="6"/>
  <c r="EE125" i="6"/>
  <c r="EE110" i="6"/>
  <c r="EE103" i="6"/>
  <c r="EE124" i="6"/>
  <c r="EE120" i="6"/>
  <c r="EE118" i="6"/>
  <c r="EE113" i="6"/>
  <c r="EE109" i="6"/>
  <c r="EE122" i="6"/>
  <c r="EE108" i="6"/>
  <c r="EE104" i="6"/>
  <c r="EE117" i="6"/>
  <c r="EE107" i="6"/>
  <c r="EE112" i="6"/>
  <c r="EE105" i="6"/>
  <c r="EE121" i="6"/>
  <c r="EE101" i="6"/>
  <c r="EE116" i="6"/>
  <c r="EE97" i="6"/>
  <c r="EE91" i="6"/>
  <c r="EE90" i="6"/>
  <c r="EE102" i="6"/>
  <c r="EE92" i="6"/>
  <c r="EE89" i="6"/>
  <c r="EE93" i="6"/>
  <c r="EE88" i="6"/>
  <c r="EE86" i="6"/>
  <c r="EE87" i="6"/>
  <c r="EE83" i="6"/>
  <c r="EE80" i="6"/>
  <c r="EE69" i="6"/>
  <c r="EE64" i="6"/>
  <c r="EE75" i="6"/>
  <c r="EE74" i="6"/>
  <c r="EE119" i="6"/>
  <c r="EE100" i="6"/>
  <c r="EE95" i="6"/>
  <c r="EE85" i="6"/>
  <c r="EE76" i="6"/>
  <c r="EE73" i="6"/>
  <c r="EE82" i="6"/>
  <c r="EE79" i="6"/>
  <c r="EE70" i="6"/>
  <c r="EE63" i="6"/>
  <c r="EE77" i="6"/>
  <c r="EE72" i="6"/>
  <c r="EE59" i="6"/>
  <c r="EE58" i="6"/>
  <c r="EE66" i="6"/>
  <c r="EE60" i="6"/>
  <c r="EE94" i="6"/>
  <c r="EE68" i="6"/>
  <c r="EE65" i="6"/>
  <c r="EE111" i="6"/>
  <c r="EE84" i="6"/>
  <c r="EE81" i="6"/>
  <c r="EE67" i="6"/>
  <c r="EE71" i="6"/>
  <c r="EE61" i="6"/>
  <c r="EE53" i="6"/>
  <c r="EE45" i="6"/>
  <c r="EE40" i="6"/>
  <c r="EE55" i="6"/>
  <c r="EE51" i="6"/>
  <c r="EE50" i="6"/>
  <c r="EE35" i="6"/>
  <c r="EE34" i="6"/>
  <c r="EE96" i="6"/>
  <c r="EE52" i="6"/>
  <c r="EE49" i="6"/>
  <c r="EE46" i="6"/>
  <c r="EE39" i="6"/>
  <c r="EE57" i="6"/>
  <c r="EE33" i="6"/>
  <c r="EE24" i="6"/>
  <c r="EE13" i="6"/>
  <c r="EE47" i="6"/>
  <c r="EE29" i="6"/>
  <c r="EE19" i="6"/>
  <c r="EE18" i="6"/>
  <c r="EE78" i="6"/>
  <c r="EE56" i="6"/>
  <c r="EE54" i="6"/>
  <c r="EE48" i="6"/>
  <c r="EE38" i="6"/>
  <c r="EE20" i="6"/>
  <c r="EE62" i="6"/>
  <c r="EE43" i="6"/>
  <c r="EE42" i="6"/>
  <c r="EE28" i="6"/>
  <c r="EE23" i="6"/>
  <c r="EE14" i="6"/>
  <c r="EM131" i="6"/>
  <c r="EM135" i="6"/>
  <c r="EM123" i="6"/>
  <c r="EM139" i="6"/>
  <c r="EM127" i="6"/>
  <c r="EM132" i="6"/>
  <c r="EM129" i="6"/>
  <c r="EM124" i="6"/>
  <c r="EM115" i="6"/>
  <c r="EM114" i="6"/>
  <c r="EM133" i="6"/>
  <c r="EM134" i="6"/>
  <c r="EM130" i="6"/>
  <c r="EM120" i="6"/>
  <c r="EM99" i="6"/>
  <c r="EM98" i="6"/>
  <c r="EM138" i="6"/>
  <c r="EM119" i="6"/>
  <c r="EM117" i="6"/>
  <c r="EM110" i="6"/>
  <c r="EM103" i="6"/>
  <c r="EM126" i="6"/>
  <c r="EM106" i="6"/>
  <c r="EM125" i="6"/>
  <c r="EM121" i="6"/>
  <c r="EM116" i="6"/>
  <c r="EM109" i="6"/>
  <c r="EM137" i="6"/>
  <c r="EM136" i="6"/>
  <c r="EM111" i="6"/>
  <c r="EM104" i="6"/>
  <c r="EM128" i="6"/>
  <c r="EM108" i="6"/>
  <c r="EM100" i="6"/>
  <c r="EM122" i="6"/>
  <c r="EM112" i="6"/>
  <c r="EM102" i="6"/>
  <c r="EM91" i="6"/>
  <c r="EM90" i="6"/>
  <c r="EM101" i="6"/>
  <c r="EM92" i="6"/>
  <c r="EM89" i="6"/>
  <c r="EM118" i="6"/>
  <c r="EM113" i="6"/>
  <c r="EM86" i="6"/>
  <c r="EM97" i="6"/>
  <c r="EM107" i="6"/>
  <c r="EM93" i="6"/>
  <c r="EM88" i="6"/>
  <c r="EM87" i="6"/>
  <c r="EM95" i="6"/>
  <c r="EM81" i="6"/>
  <c r="EM80" i="6"/>
  <c r="EM69" i="6"/>
  <c r="EM64" i="6"/>
  <c r="EM84" i="6"/>
  <c r="EM75" i="6"/>
  <c r="EM74" i="6"/>
  <c r="EM105" i="6"/>
  <c r="EM76" i="6"/>
  <c r="EM73" i="6"/>
  <c r="EM79" i="6"/>
  <c r="EM70" i="6"/>
  <c r="EM63" i="6"/>
  <c r="EM94" i="6"/>
  <c r="EM59" i="6"/>
  <c r="EM58" i="6"/>
  <c r="EM67" i="6"/>
  <c r="EM60" i="6"/>
  <c r="EM85" i="6"/>
  <c r="EM82" i="6"/>
  <c r="EM66" i="6"/>
  <c r="EM65" i="6"/>
  <c r="EM45" i="6"/>
  <c r="EM40" i="6"/>
  <c r="EM96" i="6"/>
  <c r="EM83" i="6"/>
  <c r="EM72" i="6"/>
  <c r="EM56" i="6"/>
  <c r="EM51" i="6"/>
  <c r="EM50" i="6"/>
  <c r="EM35" i="6"/>
  <c r="EM34" i="6"/>
  <c r="EM62" i="6"/>
  <c r="EM53" i="6"/>
  <c r="EM52" i="6"/>
  <c r="EM49" i="6"/>
  <c r="EM78" i="6"/>
  <c r="EM61" i="6"/>
  <c r="EM55" i="6"/>
  <c r="EM46" i="6"/>
  <c r="EM39" i="6"/>
  <c r="EM77" i="6"/>
  <c r="EM54" i="6"/>
  <c r="EM44" i="6"/>
  <c r="EM41" i="6"/>
  <c r="EM32" i="6"/>
  <c r="EM31" i="6"/>
  <c r="EM30" i="6"/>
  <c r="EM24" i="6"/>
  <c r="EM13" i="6"/>
  <c r="EM37" i="6"/>
  <c r="EM33" i="6"/>
  <c r="EM19" i="6"/>
  <c r="EM18" i="6"/>
  <c r="EM29" i="6"/>
  <c r="EM20" i="6"/>
  <c r="EM57" i="6"/>
  <c r="EM23" i="6"/>
  <c r="EM14" i="6"/>
  <c r="EU147" i="6"/>
  <c r="EU146" i="6"/>
  <c r="EU131" i="6"/>
  <c r="EU135" i="6"/>
  <c r="EU138" i="6"/>
  <c r="EU134" i="6"/>
  <c r="EU132" i="6"/>
  <c r="EU130" i="6"/>
  <c r="EU123" i="6"/>
  <c r="EU129" i="6"/>
  <c r="EU127" i="6"/>
  <c r="EU140" i="6"/>
  <c r="EU128" i="6"/>
  <c r="EU115" i="6"/>
  <c r="EU114" i="6"/>
  <c r="EU145" i="6"/>
  <c r="EU143" i="6"/>
  <c r="EU137" i="6"/>
  <c r="EU126" i="6"/>
  <c r="EU124" i="6"/>
  <c r="EU116" i="6"/>
  <c r="EU111" i="6"/>
  <c r="EU99" i="6"/>
  <c r="EU98" i="6"/>
  <c r="EU144" i="6"/>
  <c r="EU139" i="6"/>
  <c r="EU110" i="6"/>
  <c r="EU103" i="6"/>
  <c r="EU142" i="6"/>
  <c r="EU118" i="6"/>
  <c r="EU125" i="6"/>
  <c r="EU119" i="6"/>
  <c r="EU136" i="6"/>
  <c r="EU141" i="6"/>
  <c r="EU133" i="6"/>
  <c r="EU113" i="6"/>
  <c r="EU120" i="6"/>
  <c r="EU117" i="6"/>
  <c r="EU101" i="6"/>
  <c r="EU106" i="6"/>
  <c r="EU102" i="6"/>
  <c r="EU122" i="6"/>
  <c r="EU112" i="6"/>
  <c r="EU97" i="6"/>
  <c r="EU104" i="6"/>
  <c r="EU107" i="6"/>
  <c r="EU100" i="6"/>
  <c r="EU121" i="6"/>
  <c r="EU95" i="6"/>
  <c r="EU94" i="6"/>
  <c r="EU109" i="6"/>
  <c r="EU96" i="6"/>
  <c r="EU91" i="6"/>
  <c r="EU90" i="6"/>
  <c r="EU92" i="6"/>
  <c r="EU89" i="6"/>
  <c r="EU93" i="6"/>
  <c r="EU88" i="6"/>
  <c r="EU86" i="6"/>
  <c r="EU87" i="6"/>
  <c r="EU83" i="6"/>
  <c r="EU69" i="6"/>
  <c r="EU64" i="6"/>
  <c r="EU105" i="6"/>
  <c r="EU82" i="6"/>
  <c r="EU80" i="6"/>
  <c r="EU75" i="6"/>
  <c r="EU74" i="6"/>
  <c r="EU85" i="6"/>
  <c r="EU76" i="6"/>
  <c r="EU73" i="6"/>
  <c r="EU81" i="6"/>
  <c r="EU79" i="6"/>
  <c r="EU70" i="6"/>
  <c r="EU63" i="6"/>
  <c r="EU77" i="6"/>
  <c r="EU72" i="6"/>
  <c r="EU65" i="6"/>
  <c r="EU59" i="6"/>
  <c r="EU58" i="6"/>
  <c r="EU84" i="6"/>
  <c r="EU66" i="6"/>
  <c r="EU60" i="6"/>
  <c r="EU68" i="6"/>
  <c r="EU67" i="6"/>
  <c r="EU78" i="6"/>
  <c r="EU54" i="6"/>
  <c r="EU45" i="6"/>
  <c r="EU40" i="6"/>
  <c r="EU57" i="6"/>
  <c r="EU51" i="6"/>
  <c r="EU50" i="6"/>
  <c r="EU35" i="6"/>
  <c r="EU34" i="6"/>
  <c r="EU52" i="6"/>
  <c r="EU49" i="6"/>
  <c r="EU56" i="6"/>
  <c r="EU46" i="6"/>
  <c r="EU39" i="6"/>
  <c r="EU62" i="6"/>
  <c r="EU61" i="6"/>
  <c r="EU38" i="6"/>
  <c r="EU27" i="6"/>
  <c r="EU24" i="6"/>
  <c r="EU13" i="6"/>
  <c r="EU47" i="6"/>
  <c r="EU36" i="6"/>
  <c r="EU32" i="6"/>
  <c r="EU31" i="6"/>
  <c r="EU30" i="6"/>
  <c r="EU19" i="6"/>
  <c r="EU18" i="6"/>
  <c r="EU71" i="6"/>
  <c r="EU48" i="6"/>
  <c r="EU33" i="6"/>
  <c r="EU20" i="6"/>
  <c r="EU108" i="6"/>
  <c r="EU55" i="6"/>
  <c r="EU43" i="6"/>
  <c r="EU42" i="6"/>
  <c r="EU29" i="6"/>
  <c r="EU23" i="6"/>
  <c r="EU14" i="6"/>
  <c r="FC152" i="6"/>
  <c r="FC155" i="6"/>
  <c r="FC154" i="6"/>
  <c r="FC150" i="6"/>
  <c r="FC153" i="6"/>
  <c r="FC147" i="6"/>
  <c r="FC146" i="6"/>
  <c r="FC151" i="6"/>
  <c r="FC143" i="6"/>
  <c r="FC131" i="6"/>
  <c r="FC144" i="6"/>
  <c r="FC135" i="6"/>
  <c r="FC145" i="6"/>
  <c r="FC123" i="6"/>
  <c r="FC142" i="6"/>
  <c r="FC138" i="6"/>
  <c r="FC134" i="6"/>
  <c r="FC132" i="6"/>
  <c r="FC127" i="6"/>
  <c r="FC133" i="6"/>
  <c r="FC130" i="6"/>
  <c r="FC126" i="6"/>
  <c r="FC115" i="6"/>
  <c r="FC114" i="6"/>
  <c r="FC136" i="6"/>
  <c r="FC141" i="6"/>
  <c r="FC139" i="6"/>
  <c r="FC128" i="6"/>
  <c r="FC121" i="6"/>
  <c r="FC118" i="6"/>
  <c r="FC99" i="6"/>
  <c r="FC98" i="6"/>
  <c r="FC125" i="6"/>
  <c r="FC120" i="6"/>
  <c r="FC103" i="6"/>
  <c r="FC148" i="6"/>
  <c r="FC140" i="6"/>
  <c r="FC129" i="6"/>
  <c r="FC108" i="6"/>
  <c r="FC116" i="6"/>
  <c r="FC107" i="6"/>
  <c r="FC111" i="6"/>
  <c r="FC105" i="6"/>
  <c r="FC149" i="6"/>
  <c r="FC119" i="6"/>
  <c r="FC113" i="6"/>
  <c r="FC110" i="6"/>
  <c r="FC101" i="6"/>
  <c r="FC117" i="6"/>
  <c r="FC97" i="6"/>
  <c r="FC137" i="6"/>
  <c r="FC109" i="6"/>
  <c r="FC106" i="6"/>
  <c r="FC95" i="6"/>
  <c r="FC94" i="6"/>
  <c r="FC100" i="6"/>
  <c r="FC91" i="6"/>
  <c r="FC90" i="6"/>
  <c r="FC92" i="6"/>
  <c r="FC89" i="6"/>
  <c r="FC102" i="6"/>
  <c r="FC86" i="6"/>
  <c r="FC93" i="6"/>
  <c r="FC88" i="6"/>
  <c r="FC87" i="6"/>
  <c r="FC69" i="6"/>
  <c r="FC64" i="6"/>
  <c r="FC124" i="6"/>
  <c r="FC84" i="6"/>
  <c r="FC75" i="6"/>
  <c r="FC74" i="6"/>
  <c r="FC112" i="6"/>
  <c r="FC96" i="6"/>
  <c r="FC80" i="6"/>
  <c r="FC76" i="6"/>
  <c r="FC73" i="6"/>
  <c r="FC79" i="6"/>
  <c r="FC70" i="6"/>
  <c r="FC63" i="6"/>
  <c r="FC122" i="6"/>
  <c r="FC83" i="6"/>
  <c r="FC59" i="6"/>
  <c r="FC58" i="6"/>
  <c r="FC67" i="6"/>
  <c r="FC60" i="6"/>
  <c r="FC104" i="6"/>
  <c r="FC66" i="6"/>
  <c r="FC45" i="6"/>
  <c r="FC40" i="6"/>
  <c r="FC77" i="6"/>
  <c r="FC61" i="6"/>
  <c r="FC51" i="6"/>
  <c r="FC50" i="6"/>
  <c r="FC35" i="6"/>
  <c r="FC34" i="6"/>
  <c r="FC68" i="6"/>
  <c r="FC62" i="6"/>
  <c r="FC54" i="6"/>
  <c r="FC52" i="6"/>
  <c r="FC49" i="6"/>
  <c r="FC71" i="6"/>
  <c r="FC57" i="6"/>
  <c r="FC46" i="6"/>
  <c r="FC39" i="6"/>
  <c r="FC82" i="6"/>
  <c r="FC72" i="6"/>
  <c r="FC56" i="6"/>
  <c r="FC85" i="6"/>
  <c r="FC44" i="6"/>
  <c r="FC41" i="6"/>
  <c r="FC24" i="6"/>
  <c r="FC13" i="6"/>
  <c r="FC78" i="6"/>
  <c r="FC55" i="6"/>
  <c r="FC27" i="6"/>
  <c r="FC19" i="6"/>
  <c r="FC18" i="6"/>
  <c r="FC32" i="6"/>
  <c r="FC31" i="6"/>
  <c r="FC30" i="6"/>
  <c r="FC20" i="6"/>
  <c r="FC38" i="6"/>
  <c r="FC36" i="6"/>
  <c r="FC33" i="6"/>
  <c r="FC23" i="6"/>
  <c r="FC14" i="6"/>
  <c r="FK159" i="6"/>
  <c r="FK157" i="6"/>
  <c r="FK152" i="6"/>
  <c r="FK155" i="6"/>
  <c r="FK154" i="6"/>
  <c r="FK150" i="6"/>
  <c r="FK163" i="6"/>
  <c r="FK160" i="6"/>
  <c r="FK147" i="6"/>
  <c r="FK146" i="6"/>
  <c r="FK158" i="6"/>
  <c r="FK131" i="6"/>
  <c r="FK161" i="6"/>
  <c r="FK135" i="6"/>
  <c r="FK162" i="6"/>
  <c r="FK148" i="6"/>
  <c r="FK143" i="6"/>
  <c r="FK139" i="6"/>
  <c r="FK123" i="6"/>
  <c r="FK122" i="6"/>
  <c r="FK156" i="6"/>
  <c r="FK130" i="6"/>
  <c r="FK127" i="6"/>
  <c r="FK153" i="6"/>
  <c r="FK137" i="6"/>
  <c r="FK129" i="6"/>
  <c r="FK115" i="6"/>
  <c r="FK114" i="6"/>
  <c r="FK145" i="6"/>
  <c r="FK138" i="6"/>
  <c r="FK112" i="6"/>
  <c r="FK99" i="6"/>
  <c r="FK98" i="6"/>
  <c r="FK132" i="6"/>
  <c r="FK116" i="6"/>
  <c r="FK111" i="6"/>
  <c r="FK103" i="6"/>
  <c r="FK144" i="6"/>
  <c r="FK142" i="6"/>
  <c r="FK119" i="6"/>
  <c r="FK141" i="6"/>
  <c r="FK125" i="6"/>
  <c r="FK117" i="6"/>
  <c r="FK109" i="6"/>
  <c r="FK149" i="6"/>
  <c r="FK118" i="6"/>
  <c r="FK110" i="6"/>
  <c r="FK151" i="6"/>
  <c r="FK120" i="6"/>
  <c r="FK104" i="6"/>
  <c r="FK107" i="6"/>
  <c r="FK105" i="6"/>
  <c r="FK134" i="6"/>
  <c r="FK108" i="6"/>
  <c r="FK102" i="6"/>
  <c r="FK124" i="6"/>
  <c r="FK106" i="6"/>
  <c r="FK140" i="6"/>
  <c r="FK133" i="6"/>
  <c r="FK128" i="6"/>
  <c r="FK101" i="6"/>
  <c r="FK97" i="6"/>
  <c r="FK96" i="6"/>
  <c r="FK95" i="6"/>
  <c r="FK94" i="6"/>
  <c r="FK91" i="6"/>
  <c r="FK90" i="6"/>
  <c r="FK136" i="6"/>
  <c r="FK126" i="6"/>
  <c r="FK113" i="6"/>
  <c r="FK92" i="6"/>
  <c r="FK89" i="6"/>
  <c r="FK93" i="6"/>
  <c r="FK88" i="6"/>
  <c r="FK86" i="6"/>
  <c r="FK87" i="6"/>
  <c r="FK83" i="6"/>
  <c r="FK69" i="6"/>
  <c r="FK64" i="6"/>
  <c r="FK81" i="6"/>
  <c r="FK75" i="6"/>
  <c r="FK74" i="6"/>
  <c r="FK85" i="6"/>
  <c r="FK76" i="6"/>
  <c r="FK73" i="6"/>
  <c r="FK80" i="6"/>
  <c r="FK79" i="6"/>
  <c r="FK70" i="6"/>
  <c r="FK63" i="6"/>
  <c r="FK77" i="6"/>
  <c r="FK72" i="6"/>
  <c r="FK59" i="6"/>
  <c r="FK58" i="6"/>
  <c r="FK121" i="6"/>
  <c r="FK66" i="6"/>
  <c r="FK60" i="6"/>
  <c r="FK68" i="6"/>
  <c r="FK84" i="6"/>
  <c r="FK67" i="6"/>
  <c r="FK71" i="6"/>
  <c r="FK53" i="6"/>
  <c r="FK45" i="6"/>
  <c r="FK40" i="6"/>
  <c r="FK55" i="6"/>
  <c r="FK51" i="6"/>
  <c r="FK50" i="6"/>
  <c r="FK35" i="6"/>
  <c r="FK34" i="6"/>
  <c r="FK65" i="6"/>
  <c r="FK52" i="6"/>
  <c r="FK49" i="6"/>
  <c r="FK46" i="6"/>
  <c r="FK39" i="6"/>
  <c r="FK57" i="6"/>
  <c r="FK100" i="6"/>
  <c r="FK24" i="6"/>
  <c r="FK13" i="6"/>
  <c r="FK56" i="6"/>
  <c r="FK47" i="6"/>
  <c r="FK19" i="6"/>
  <c r="FK18" i="6"/>
  <c r="FK48" i="6"/>
  <c r="FK37" i="6"/>
  <c r="FK27" i="6"/>
  <c r="FK20" i="6"/>
  <c r="FK43" i="6"/>
  <c r="FK42" i="6"/>
  <c r="FK32" i="6"/>
  <c r="FK31" i="6"/>
  <c r="FK30" i="6"/>
  <c r="FK23" i="6"/>
  <c r="FK14" i="6"/>
  <c r="FS166" i="6"/>
  <c r="FS159" i="6"/>
  <c r="FS168" i="6"/>
  <c r="FS157" i="6"/>
  <c r="FS152" i="6"/>
  <c r="FS171" i="6"/>
  <c r="FS170" i="6"/>
  <c r="FS155" i="6"/>
  <c r="FS154" i="6"/>
  <c r="FS167" i="6"/>
  <c r="FS153" i="6"/>
  <c r="FS150" i="6"/>
  <c r="FS165" i="6"/>
  <c r="FS147" i="6"/>
  <c r="FS146" i="6"/>
  <c r="FS156" i="6"/>
  <c r="FS142" i="6"/>
  <c r="FS141" i="6"/>
  <c r="FS131" i="6"/>
  <c r="FS162" i="6"/>
  <c r="FS143" i="6"/>
  <c r="FS135" i="6"/>
  <c r="FS123" i="6"/>
  <c r="FS122" i="6"/>
  <c r="FS169" i="6"/>
  <c r="FS139" i="6"/>
  <c r="FS161" i="6"/>
  <c r="FS138" i="6"/>
  <c r="FS136" i="6"/>
  <c r="FS124" i="6"/>
  <c r="FS115" i="6"/>
  <c r="FS114" i="6"/>
  <c r="FS151" i="6"/>
  <c r="FS144" i="6"/>
  <c r="FS132" i="6"/>
  <c r="FS126" i="6"/>
  <c r="FS113" i="6"/>
  <c r="FS99" i="6"/>
  <c r="FS98" i="6"/>
  <c r="FS134" i="6"/>
  <c r="FS121" i="6"/>
  <c r="FS118" i="6"/>
  <c r="FS103" i="6"/>
  <c r="FS164" i="6"/>
  <c r="FS149" i="6"/>
  <c r="FS163" i="6"/>
  <c r="FS158" i="6"/>
  <c r="FS145" i="6"/>
  <c r="FS130" i="6"/>
  <c r="FS128" i="6"/>
  <c r="FS116" i="6"/>
  <c r="FS111" i="6"/>
  <c r="FS137" i="6"/>
  <c r="FS127" i="6"/>
  <c r="FS125" i="6"/>
  <c r="FS106" i="6"/>
  <c r="FS160" i="6"/>
  <c r="FS140" i="6"/>
  <c r="FS119" i="6"/>
  <c r="FS110" i="6"/>
  <c r="FS104" i="6"/>
  <c r="FS107" i="6"/>
  <c r="FS100" i="6"/>
  <c r="FS96" i="6"/>
  <c r="FS112" i="6"/>
  <c r="FS102" i="6"/>
  <c r="FS87" i="6"/>
  <c r="FS133" i="6"/>
  <c r="FS117" i="6"/>
  <c r="FS91" i="6"/>
  <c r="FS90" i="6"/>
  <c r="FS120" i="6"/>
  <c r="FS108" i="6"/>
  <c r="FS95" i="6"/>
  <c r="FS94" i="6"/>
  <c r="FS92" i="6"/>
  <c r="FS89" i="6"/>
  <c r="FS129" i="6"/>
  <c r="FS86" i="6"/>
  <c r="FS148" i="6"/>
  <c r="FS109" i="6"/>
  <c r="FS93" i="6"/>
  <c r="FS88" i="6"/>
  <c r="FS105" i="6"/>
  <c r="FS69" i="6"/>
  <c r="FS64" i="6"/>
  <c r="FS84" i="6"/>
  <c r="FS75" i="6"/>
  <c r="FS74" i="6"/>
  <c r="FS82" i="6"/>
  <c r="FS76" i="6"/>
  <c r="FS73" i="6"/>
  <c r="FS79" i="6"/>
  <c r="FS70" i="6"/>
  <c r="FS63" i="6"/>
  <c r="FS101" i="6"/>
  <c r="FS81" i="6"/>
  <c r="FS59" i="6"/>
  <c r="FS58" i="6"/>
  <c r="FS67" i="6"/>
  <c r="FS60" i="6"/>
  <c r="FS85" i="6"/>
  <c r="FS65" i="6"/>
  <c r="FS66" i="6"/>
  <c r="FS61" i="6"/>
  <c r="FS45" i="6"/>
  <c r="FS40" i="6"/>
  <c r="FS72" i="6"/>
  <c r="FS56" i="6"/>
  <c r="FS51" i="6"/>
  <c r="FS50" i="6"/>
  <c r="FS35" i="6"/>
  <c r="FS34" i="6"/>
  <c r="FS62" i="6"/>
  <c r="FS53" i="6"/>
  <c r="FS52" i="6"/>
  <c r="FS49" i="6"/>
  <c r="FS78" i="6"/>
  <c r="FS55" i="6"/>
  <c r="FS46" i="6"/>
  <c r="FS39" i="6"/>
  <c r="FS97" i="6"/>
  <c r="FS83" i="6"/>
  <c r="FS80" i="6"/>
  <c r="FS77" i="6"/>
  <c r="FS44" i="6"/>
  <c r="FS41" i="6"/>
  <c r="FS28" i="6"/>
  <c r="FS24" i="6"/>
  <c r="FS13" i="6"/>
  <c r="FS71" i="6"/>
  <c r="FS68" i="6"/>
  <c r="FS38" i="6"/>
  <c r="FS19" i="6"/>
  <c r="FS18" i="6"/>
  <c r="FS57" i="6"/>
  <c r="FS20" i="6"/>
  <c r="FS27" i="6"/>
  <c r="FS23" i="6"/>
  <c r="FS14" i="6"/>
  <c r="GA175" i="6"/>
  <c r="GA166" i="6"/>
  <c r="GA159" i="6"/>
  <c r="GA173" i="6"/>
  <c r="GA168" i="6"/>
  <c r="GA157" i="6"/>
  <c r="GA152" i="6"/>
  <c r="GA171" i="6"/>
  <c r="GA170" i="6"/>
  <c r="GA155" i="6"/>
  <c r="GA154" i="6"/>
  <c r="GA177" i="6"/>
  <c r="GA163" i="6"/>
  <c r="GA160" i="6"/>
  <c r="GA178" i="6"/>
  <c r="GA164" i="6"/>
  <c r="GA158" i="6"/>
  <c r="GA150" i="6"/>
  <c r="GA147" i="6"/>
  <c r="GA146" i="6"/>
  <c r="GA131" i="6"/>
  <c r="GA169" i="6"/>
  <c r="GA135" i="6"/>
  <c r="GA141" i="6"/>
  <c r="GA138" i="6"/>
  <c r="GA134" i="6"/>
  <c r="GA132" i="6"/>
  <c r="GA128" i="6"/>
  <c r="GA123" i="6"/>
  <c r="GA122" i="6"/>
  <c r="GA149" i="6"/>
  <c r="GA142" i="6"/>
  <c r="GA139" i="6"/>
  <c r="GA130" i="6"/>
  <c r="GA115" i="6"/>
  <c r="GA114" i="6"/>
  <c r="GA167" i="6"/>
  <c r="GA148" i="6"/>
  <c r="GA143" i="6"/>
  <c r="GA99" i="6"/>
  <c r="GA98" i="6"/>
  <c r="GA140" i="6"/>
  <c r="GA129" i="6"/>
  <c r="GA125" i="6"/>
  <c r="GA112" i="6"/>
  <c r="GA103" i="6"/>
  <c r="GA176" i="6"/>
  <c r="GA162" i="6"/>
  <c r="GA156" i="6"/>
  <c r="GA145" i="6"/>
  <c r="GA136" i="6"/>
  <c r="GA124" i="6"/>
  <c r="GA117" i="6"/>
  <c r="GA179" i="6"/>
  <c r="GA137" i="6"/>
  <c r="GA133" i="6"/>
  <c r="GA120" i="6"/>
  <c r="GA118" i="6"/>
  <c r="GA172" i="6"/>
  <c r="GA165" i="6"/>
  <c r="GA161" i="6"/>
  <c r="GA144" i="6"/>
  <c r="GA121" i="6"/>
  <c r="GA153" i="6"/>
  <c r="GA127" i="6"/>
  <c r="GA101" i="6"/>
  <c r="GA126" i="6"/>
  <c r="GA108" i="6"/>
  <c r="GA106" i="6"/>
  <c r="GA102" i="6"/>
  <c r="GA111" i="6"/>
  <c r="GA97" i="6"/>
  <c r="GA174" i="6"/>
  <c r="GA113" i="6"/>
  <c r="GA96" i="6"/>
  <c r="GA93" i="6"/>
  <c r="GA104" i="6"/>
  <c r="GA100" i="6"/>
  <c r="GA119" i="6"/>
  <c r="GA110" i="6"/>
  <c r="GA87" i="6"/>
  <c r="GA116" i="6"/>
  <c r="GA91" i="6"/>
  <c r="GA90" i="6"/>
  <c r="GA151" i="6"/>
  <c r="GA92" i="6"/>
  <c r="GA89" i="6"/>
  <c r="GA95" i="6"/>
  <c r="GA94" i="6"/>
  <c r="GA105" i="6"/>
  <c r="GA88" i="6"/>
  <c r="GA86" i="6"/>
  <c r="GA107" i="6"/>
  <c r="GA83" i="6"/>
  <c r="GA69" i="6"/>
  <c r="GA64" i="6"/>
  <c r="GA109" i="6"/>
  <c r="GA75" i="6"/>
  <c r="GA74" i="6"/>
  <c r="GA85" i="6"/>
  <c r="GA76" i="6"/>
  <c r="GA73" i="6"/>
  <c r="GA79" i="6"/>
  <c r="GA70" i="6"/>
  <c r="GA63" i="6"/>
  <c r="GA77" i="6"/>
  <c r="GA72" i="6"/>
  <c r="GA59" i="6"/>
  <c r="GA58" i="6"/>
  <c r="GA84" i="6"/>
  <c r="GA80" i="6"/>
  <c r="GA66" i="6"/>
  <c r="GA60" i="6"/>
  <c r="GA68" i="6"/>
  <c r="GA82" i="6"/>
  <c r="GA67" i="6"/>
  <c r="GA78" i="6"/>
  <c r="GA54" i="6"/>
  <c r="GA45" i="6"/>
  <c r="GA40" i="6"/>
  <c r="GA57" i="6"/>
  <c r="GA51" i="6"/>
  <c r="GA50" i="6"/>
  <c r="GA35" i="6"/>
  <c r="GA34" i="6"/>
  <c r="GA52" i="6"/>
  <c r="GA49" i="6"/>
  <c r="GA81" i="6"/>
  <c r="GA56" i="6"/>
  <c r="GA46" i="6"/>
  <c r="GA39" i="6"/>
  <c r="GA37" i="6"/>
  <c r="GA24" i="6"/>
  <c r="GA13" i="6"/>
  <c r="GA61" i="6"/>
  <c r="GA47" i="6"/>
  <c r="GA36" i="6"/>
  <c r="GA28" i="6"/>
  <c r="GA19" i="6"/>
  <c r="GA18" i="6"/>
  <c r="GA65" i="6"/>
  <c r="GA62" i="6"/>
  <c r="GA53" i="6"/>
  <c r="GA48" i="6"/>
  <c r="GA20" i="6"/>
  <c r="GA43" i="6"/>
  <c r="GA42" i="6"/>
  <c r="GA23" i="6"/>
  <c r="GA14" i="6"/>
  <c r="AF12" i="6"/>
  <c r="AN12" i="6"/>
  <c r="AV12" i="6"/>
  <c r="GT11" i="6" s="1"/>
  <c r="BD12" i="6"/>
  <c r="BL12" i="6"/>
  <c r="BT12" i="6"/>
  <c r="CB12" i="6"/>
  <c r="CJ12" i="6"/>
  <c r="CR12" i="6"/>
  <c r="CZ12" i="6"/>
  <c r="DH12" i="6"/>
  <c r="DP12" i="6"/>
  <c r="DX12" i="6"/>
  <c r="EF12" i="6"/>
  <c r="EN12" i="6"/>
  <c r="EV12" i="6"/>
  <c r="FD12" i="6"/>
  <c r="FL12" i="6"/>
  <c r="FT12" i="6"/>
  <c r="GB12" i="6"/>
  <c r="CJ13" i="6"/>
  <c r="DP13" i="6"/>
  <c r="EV13" i="6"/>
  <c r="GB13" i="6"/>
  <c r="BL14" i="6"/>
  <c r="CR14" i="6"/>
  <c r="DX14" i="6"/>
  <c r="FD14" i="6"/>
  <c r="AE15" i="6"/>
  <c r="AO15" i="6"/>
  <c r="BK15" i="6"/>
  <c r="BU15" i="6"/>
  <c r="CQ15" i="6"/>
  <c r="DA15" i="6"/>
  <c r="DW15" i="6"/>
  <c r="EG15" i="6"/>
  <c r="EU15" i="6"/>
  <c r="FT15" i="6"/>
  <c r="AD16" i="6"/>
  <c r="IG11" i="6" s="1"/>
  <c r="BC16" i="6"/>
  <c r="CC16" i="6"/>
  <c r="CP16" i="6"/>
  <c r="DO16" i="6"/>
  <c r="EO16" i="6"/>
  <c r="FB16" i="6"/>
  <c r="GA16" i="6"/>
  <c r="AM17" i="6"/>
  <c r="CY17" i="6"/>
  <c r="FK17" i="6"/>
  <c r="Y18" i="6"/>
  <c r="BJ18" i="6"/>
  <c r="CK18" i="6"/>
  <c r="BD22" i="6"/>
  <c r="BT22" i="6"/>
  <c r="CZ22" i="6"/>
  <c r="EF22" i="6"/>
  <c r="EV22" i="6"/>
  <c r="GB22" i="6"/>
  <c r="AG24" i="6"/>
  <c r="AW24" i="6"/>
  <c r="BM24" i="6"/>
  <c r="CC24" i="6"/>
  <c r="CS24" i="6"/>
  <c r="DI24" i="6"/>
  <c r="DY24" i="6"/>
  <c r="EO24" i="6"/>
  <c r="FE24" i="6"/>
  <c r="FU24" i="6"/>
  <c r="AE25" i="6"/>
  <c r="AU25" i="6"/>
  <c r="BK25" i="6"/>
  <c r="CA25" i="6"/>
  <c r="CQ25" i="6"/>
  <c r="DG25" i="6"/>
  <c r="DW25" i="6"/>
  <c r="EM25" i="6"/>
  <c r="FC25" i="6"/>
  <c r="FS25" i="6"/>
  <c r="AD26" i="6"/>
  <c r="IF11" i="6" s="1"/>
  <c r="AT26" i="6"/>
  <c r="BJ26" i="6"/>
  <c r="BZ26" i="6"/>
  <c r="CP26" i="6"/>
  <c r="DF26" i="6"/>
  <c r="DV26" i="6"/>
  <c r="EL26" i="6"/>
  <c r="FB26" i="6"/>
  <c r="FR26" i="6"/>
  <c r="GH26" i="6"/>
  <c r="AT27" i="6"/>
  <c r="BJ27" i="6"/>
  <c r="CB27" i="6"/>
  <c r="EE27" i="6"/>
  <c r="EW27" i="6"/>
  <c r="GH27" i="6"/>
  <c r="AW28" i="6"/>
  <c r="CH28" i="6"/>
  <c r="FC28" i="6"/>
  <c r="FU28" i="6"/>
  <c r="BD29" i="6"/>
  <c r="DG29" i="6"/>
  <c r="DY29" i="6"/>
  <c r="GB29" i="6"/>
  <c r="BK30" i="6"/>
  <c r="DN30" i="6"/>
  <c r="EF30" i="6"/>
  <c r="BB31" i="6"/>
  <c r="BT31" i="6"/>
  <c r="DW31" i="6"/>
  <c r="EO31" i="6"/>
  <c r="FZ31" i="6"/>
  <c r="BK32" i="6"/>
  <c r="CC32" i="6"/>
  <c r="DN32" i="6"/>
  <c r="BC33" i="6"/>
  <c r="DF33" i="6"/>
  <c r="DY33" i="6"/>
  <c r="CS34" i="6"/>
  <c r="FE34" i="6"/>
  <c r="BU35" i="6"/>
  <c r="EG35" i="6"/>
  <c r="BR36" i="6"/>
  <c r="ED36" i="6"/>
  <c r="AV37" i="6"/>
  <c r="BS37" i="6"/>
  <c r="CS37" i="6"/>
  <c r="FR37" i="6"/>
  <c r="CY38" i="6"/>
  <c r="DX38" i="6"/>
  <c r="EW38" i="6"/>
  <c r="ED39" i="6"/>
  <c r="FJ39" i="6"/>
  <c r="BM41" i="6"/>
  <c r="CS41" i="6"/>
  <c r="DY41" i="6"/>
  <c r="FE41" i="6"/>
  <c r="DH42" i="6"/>
  <c r="EN42" i="6"/>
  <c r="DX43" i="6"/>
  <c r="AW44" i="6"/>
  <c r="CC44" i="6"/>
  <c r="DI44" i="6"/>
  <c r="EO44" i="6"/>
  <c r="FU44" i="6"/>
  <c r="BB46" i="6"/>
  <c r="CH46" i="6"/>
  <c r="DN46" i="6"/>
  <c r="ET46" i="6"/>
  <c r="FZ46" i="6"/>
  <c r="BK48" i="6"/>
  <c r="CQ48" i="6"/>
  <c r="DW48" i="6"/>
  <c r="FC48" i="6"/>
  <c r="CI53" i="6"/>
  <c r="FK54" i="6"/>
  <c r="BZ55" i="6"/>
  <c r="DQ55" i="6"/>
  <c r="DN56" i="6"/>
  <c r="FU56" i="6"/>
  <c r="CX57" i="6"/>
  <c r="FB57" i="6"/>
  <c r="CK58" i="6"/>
  <c r="DV61" i="6"/>
  <c r="FJ62" i="6"/>
  <c r="GH66" i="6"/>
  <c r="DN68" i="6"/>
  <c r="DQ74" i="6"/>
  <c r="EG80" i="6"/>
  <c r="FK82" i="6"/>
  <c r="DQ86" i="6"/>
  <c r="X19" i="6"/>
  <c r="X18" i="6"/>
  <c r="X20" i="6"/>
  <c r="HC11" i="6" s="1"/>
  <c r="X17" i="6"/>
  <c r="X16" i="6"/>
  <c r="AF19" i="6"/>
  <c r="AF18" i="6"/>
  <c r="AF20" i="6"/>
  <c r="AF17" i="6"/>
  <c r="AF23" i="6"/>
  <c r="AF21" i="6"/>
  <c r="AF16" i="6"/>
  <c r="AN35" i="6"/>
  <c r="AN34" i="6"/>
  <c r="AN36" i="6"/>
  <c r="AN33" i="6"/>
  <c r="AN19" i="6"/>
  <c r="AN18" i="6"/>
  <c r="AN20" i="6"/>
  <c r="AN17" i="6"/>
  <c r="AN32" i="6"/>
  <c r="AN31" i="6"/>
  <c r="AN30" i="6"/>
  <c r="AN23" i="6"/>
  <c r="AN21" i="6"/>
  <c r="AN16" i="6"/>
  <c r="AV35" i="6"/>
  <c r="AV34" i="6"/>
  <c r="GU11" i="6" s="1"/>
  <c r="AV36" i="6"/>
  <c r="AV33" i="6"/>
  <c r="AV38" i="6"/>
  <c r="AV19" i="6"/>
  <c r="AV18" i="6"/>
  <c r="AV40" i="6"/>
  <c r="AV20" i="6"/>
  <c r="AV17" i="6"/>
  <c r="AV23" i="6"/>
  <c r="AV39" i="6"/>
  <c r="AV32" i="6"/>
  <c r="AV31" i="6"/>
  <c r="AV30" i="6"/>
  <c r="AV21" i="6"/>
  <c r="AV16" i="6"/>
  <c r="BD51" i="6"/>
  <c r="BD50" i="6"/>
  <c r="ID11" i="6" s="1"/>
  <c r="BD35" i="6"/>
  <c r="BD34" i="6"/>
  <c r="BD52" i="6"/>
  <c r="BD49" i="6"/>
  <c r="BD36" i="6"/>
  <c r="BD33" i="6"/>
  <c r="BD46" i="6"/>
  <c r="IC11" i="6" s="1"/>
  <c r="BD48" i="6"/>
  <c r="BD47" i="6"/>
  <c r="BD37" i="6"/>
  <c r="BD28" i="6"/>
  <c r="BD19" i="6"/>
  <c r="BD18" i="6"/>
  <c r="BD20" i="6"/>
  <c r="BD17" i="6"/>
  <c r="BD43" i="6"/>
  <c r="BD42" i="6"/>
  <c r="BD23" i="6"/>
  <c r="BD44" i="6"/>
  <c r="BD41" i="6"/>
  <c r="BD38" i="6"/>
  <c r="BD21" i="6"/>
  <c r="BD16" i="6"/>
  <c r="BL60" i="6"/>
  <c r="BL57" i="6"/>
  <c r="BL55" i="6"/>
  <c r="BL51" i="6"/>
  <c r="BL50" i="6"/>
  <c r="BL35" i="6"/>
  <c r="BL34" i="6"/>
  <c r="BL54" i="6"/>
  <c r="BL52" i="6"/>
  <c r="BL49" i="6"/>
  <c r="BL36" i="6"/>
  <c r="BL33" i="6"/>
  <c r="BL59" i="6"/>
  <c r="BL58" i="6"/>
  <c r="BL46" i="6"/>
  <c r="BL53" i="6"/>
  <c r="BL48" i="6"/>
  <c r="BL37" i="6"/>
  <c r="BL19" i="6"/>
  <c r="BL18" i="6"/>
  <c r="BL45" i="6"/>
  <c r="BL40" i="6"/>
  <c r="BL39" i="6"/>
  <c r="BL28" i="6"/>
  <c r="BL20" i="6"/>
  <c r="BL17" i="6"/>
  <c r="BL56" i="6"/>
  <c r="BL23" i="6"/>
  <c r="BL21" i="6"/>
  <c r="BL16" i="6"/>
  <c r="BT66" i="6"/>
  <c r="BT60" i="6"/>
  <c r="BT57" i="6"/>
  <c r="BT68" i="6"/>
  <c r="BT65" i="6"/>
  <c r="BT63" i="6"/>
  <c r="BT62" i="6"/>
  <c r="BT55" i="6"/>
  <c r="BT51" i="6"/>
  <c r="BT50" i="6"/>
  <c r="BT35" i="6"/>
  <c r="BT34" i="6"/>
  <c r="BT52" i="6"/>
  <c r="BT49" i="6"/>
  <c r="BT36" i="6"/>
  <c r="BT33" i="6"/>
  <c r="BT46" i="6"/>
  <c r="BT54" i="6"/>
  <c r="BT53" i="6"/>
  <c r="BT48" i="6"/>
  <c r="BT37" i="6"/>
  <c r="BT67" i="6"/>
  <c r="BT56" i="6"/>
  <c r="BT47" i="6"/>
  <c r="BT29" i="6"/>
  <c r="BT19" i="6"/>
  <c r="BT18" i="6"/>
  <c r="BT38" i="6"/>
  <c r="BT20" i="6"/>
  <c r="BT17" i="6"/>
  <c r="BT58" i="6"/>
  <c r="BT43" i="6"/>
  <c r="BT42" i="6"/>
  <c r="BT28" i="6"/>
  <c r="BT23" i="6"/>
  <c r="BT61" i="6"/>
  <c r="BT44" i="6"/>
  <c r="BT41" i="6"/>
  <c r="BT21" i="6"/>
  <c r="BT16" i="6"/>
  <c r="CB75" i="6"/>
  <c r="CB74" i="6"/>
  <c r="CB76" i="6"/>
  <c r="CB73" i="6"/>
  <c r="CB70" i="6"/>
  <c r="CB72" i="6"/>
  <c r="CB67" i="6"/>
  <c r="CB60" i="6"/>
  <c r="CB57" i="6"/>
  <c r="CB64" i="6"/>
  <c r="CB63" i="6"/>
  <c r="CB68" i="6"/>
  <c r="CB62" i="6"/>
  <c r="CB55" i="6"/>
  <c r="CB69" i="6"/>
  <c r="CB56" i="6"/>
  <c r="CB51" i="6"/>
  <c r="CB50" i="6"/>
  <c r="CB35" i="6"/>
  <c r="CB34" i="6"/>
  <c r="CB66" i="6"/>
  <c r="CB52" i="6"/>
  <c r="CB49" i="6"/>
  <c r="CB36" i="6"/>
  <c r="CB33" i="6"/>
  <c r="CB61" i="6"/>
  <c r="CB46" i="6"/>
  <c r="CB53" i="6"/>
  <c r="CB48" i="6"/>
  <c r="CB37" i="6"/>
  <c r="CB65" i="6"/>
  <c r="CB58" i="6"/>
  <c r="CB19" i="6"/>
  <c r="CB18" i="6"/>
  <c r="CB71" i="6"/>
  <c r="CB45" i="6"/>
  <c r="CB40" i="6"/>
  <c r="CB29" i="6"/>
  <c r="CB20" i="6"/>
  <c r="CB17" i="6"/>
  <c r="CB23" i="6"/>
  <c r="CB28" i="6"/>
  <c r="CB21" i="6"/>
  <c r="CB16" i="6"/>
  <c r="CJ83" i="6"/>
  <c r="CJ82" i="6"/>
  <c r="CJ75" i="6"/>
  <c r="CJ74" i="6"/>
  <c r="CJ76" i="6"/>
  <c r="CJ73" i="6"/>
  <c r="CJ79" i="6"/>
  <c r="CJ70" i="6"/>
  <c r="CJ77" i="6"/>
  <c r="CJ72" i="6"/>
  <c r="CJ84" i="6"/>
  <c r="CJ66" i="6"/>
  <c r="CJ60" i="6"/>
  <c r="CJ57" i="6"/>
  <c r="CJ68" i="6"/>
  <c r="CJ63" i="6"/>
  <c r="CJ78" i="6"/>
  <c r="CJ71" i="6"/>
  <c r="CJ62" i="6"/>
  <c r="CJ55" i="6"/>
  <c r="CJ59" i="6"/>
  <c r="CJ58" i="6"/>
  <c r="CJ51" i="6"/>
  <c r="CJ50" i="6"/>
  <c r="CJ35" i="6"/>
  <c r="CJ34" i="6"/>
  <c r="CJ81" i="6"/>
  <c r="CJ67" i="6"/>
  <c r="CJ64" i="6"/>
  <c r="CJ52" i="6"/>
  <c r="CJ49" i="6"/>
  <c r="CJ36" i="6"/>
  <c r="CJ33" i="6"/>
  <c r="CJ56" i="6"/>
  <c r="CJ46" i="6"/>
  <c r="CJ80" i="6"/>
  <c r="CJ65" i="6"/>
  <c r="CJ53" i="6"/>
  <c r="CJ48" i="6"/>
  <c r="HJ11" i="6" s="1"/>
  <c r="CJ37" i="6"/>
  <c r="CJ61" i="6"/>
  <c r="CJ47" i="6"/>
  <c r="HI11" i="6" s="1"/>
  <c r="CJ32" i="6"/>
  <c r="CJ31" i="6"/>
  <c r="CJ30" i="6"/>
  <c r="CJ19" i="6"/>
  <c r="CJ18" i="6"/>
  <c r="CJ20" i="6"/>
  <c r="CJ17" i="6"/>
  <c r="CJ43" i="6"/>
  <c r="CJ42" i="6"/>
  <c r="CJ39" i="6"/>
  <c r="CJ29" i="6"/>
  <c r="CJ23" i="6"/>
  <c r="CJ44" i="6"/>
  <c r="CJ41" i="6"/>
  <c r="CJ21" i="6"/>
  <c r="CJ16" i="6"/>
  <c r="CR91" i="6"/>
  <c r="CR90" i="6"/>
  <c r="CR92" i="6"/>
  <c r="CR89" i="6"/>
  <c r="CR86" i="6"/>
  <c r="CR83" i="6"/>
  <c r="CR82" i="6"/>
  <c r="CR85" i="6"/>
  <c r="CR84" i="6"/>
  <c r="CR75" i="6"/>
  <c r="CR74" i="6"/>
  <c r="CR87" i="6"/>
  <c r="CR76" i="6"/>
  <c r="CR73" i="6"/>
  <c r="CR79" i="6"/>
  <c r="CR70" i="6"/>
  <c r="CR77" i="6"/>
  <c r="CR72" i="6"/>
  <c r="CR67" i="6"/>
  <c r="CR60" i="6"/>
  <c r="CR57" i="6"/>
  <c r="CR63" i="6"/>
  <c r="CR81" i="6"/>
  <c r="CR65" i="6"/>
  <c r="CR88" i="6"/>
  <c r="CR68" i="6"/>
  <c r="CR62" i="6"/>
  <c r="CR55" i="6"/>
  <c r="CR80" i="6"/>
  <c r="CR61" i="6"/>
  <c r="CR51" i="6"/>
  <c r="CR50" i="6"/>
  <c r="CR35" i="6"/>
  <c r="CR34" i="6"/>
  <c r="CR54" i="6"/>
  <c r="CR52" i="6"/>
  <c r="CR49" i="6"/>
  <c r="CR36" i="6"/>
  <c r="CR33" i="6"/>
  <c r="CR71" i="6"/>
  <c r="CR59" i="6"/>
  <c r="CR58" i="6"/>
  <c r="CR46" i="6"/>
  <c r="CR48" i="6"/>
  <c r="CR37" i="6"/>
  <c r="CR66" i="6"/>
  <c r="CR27" i="6"/>
  <c r="CR19" i="6"/>
  <c r="CR18" i="6"/>
  <c r="CR45" i="6"/>
  <c r="CR40" i="6"/>
  <c r="CR32" i="6"/>
  <c r="CR31" i="6"/>
  <c r="CR30" i="6"/>
  <c r="CR20" i="6"/>
  <c r="CR17" i="6"/>
  <c r="CR38" i="6"/>
  <c r="CR23" i="6"/>
  <c r="CR64" i="6"/>
  <c r="CR53" i="6"/>
  <c r="CR29" i="6"/>
  <c r="CR21" i="6"/>
  <c r="CR16" i="6"/>
  <c r="CZ100" i="6"/>
  <c r="CZ97" i="6"/>
  <c r="CZ98" i="6"/>
  <c r="CZ96" i="6"/>
  <c r="CZ95" i="6"/>
  <c r="CZ94" i="6"/>
  <c r="CZ91" i="6"/>
  <c r="CZ90" i="6"/>
  <c r="CZ92" i="6"/>
  <c r="CZ89" i="6"/>
  <c r="CZ93" i="6"/>
  <c r="CZ88" i="6"/>
  <c r="CZ86" i="6"/>
  <c r="CZ99" i="6"/>
  <c r="CZ83" i="6"/>
  <c r="CZ82" i="6"/>
  <c r="CZ85" i="6"/>
  <c r="CZ81" i="6"/>
  <c r="CZ75" i="6"/>
  <c r="CZ74" i="6"/>
  <c r="CZ76" i="6"/>
  <c r="CZ73" i="6"/>
  <c r="CZ79" i="6"/>
  <c r="CZ70" i="6"/>
  <c r="CZ77" i="6"/>
  <c r="CZ72" i="6"/>
  <c r="CZ66" i="6"/>
  <c r="CZ60" i="6"/>
  <c r="CZ57" i="6"/>
  <c r="CZ87" i="6"/>
  <c r="CZ68" i="6"/>
  <c r="CZ63" i="6"/>
  <c r="CZ78" i="6"/>
  <c r="CZ71" i="6"/>
  <c r="CZ64" i="6"/>
  <c r="CZ65" i="6"/>
  <c r="CZ62" i="6"/>
  <c r="CZ55" i="6"/>
  <c r="CZ51" i="6"/>
  <c r="CZ50" i="6"/>
  <c r="CZ35" i="6"/>
  <c r="CZ34" i="6"/>
  <c r="CZ84" i="6"/>
  <c r="CZ52" i="6"/>
  <c r="CZ49" i="6"/>
  <c r="CZ36" i="6"/>
  <c r="CZ33" i="6"/>
  <c r="CZ46" i="6"/>
  <c r="CZ69" i="6"/>
  <c r="CZ61" i="6"/>
  <c r="CZ54" i="6"/>
  <c r="CZ48" i="6"/>
  <c r="CZ37" i="6"/>
  <c r="CZ67" i="6"/>
  <c r="CZ47" i="6"/>
  <c r="CZ39" i="6"/>
  <c r="CZ19" i="6"/>
  <c r="CZ18" i="6"/>
  <c r="CZ58" i="6"/>
  <c r="CZ53" i="6"/>
  <c r="CZ27" i="6"/>
  <c r="CZ20" i="6"/>
  <c r="CZ17" i="6"/>
  <c r="CZ80" i="6"/>
  <c r="CZ43" i="6"/>
  <c r="CZ42" i="6"/>
  <c r="CZ32" i="6"/>
  <c r="CZ31" i="6"/>
  <c r="CZ30" i="6"/>
  <c r="CZ23" i="6"/>
  <c r="CZ44" i="6"/>
  <c r="CZ41" i="6"/>
  <c r="CZ21" i="6"/>
  <c r="CZ16" i="6"/>
  <c r="DH100" i="6"/>
  <c r="DH101" i="6"/>
  <c r="DH108" i="6"/>
  <c r="DH104" i="6"/>
  <c r="DH107" i="6"/>
  <c r="DH99" i="6"/>
  <c r="DH97" i="6"/>
  <c r="DH102" i="6"/>
  <c r="DH91" i="6"/>
  <c r="DH90" i="6"/>
  <c r="DH98" i="6"/>
  <c r="DH96" i="6"/>
  <c r="DH95" i="6"/>
  <c r="DH94" i="6"/>
  <c r="DH92" i="6"/>
  <c r="DH89" i="6"/>
  <c r="DH106" i="6"/>
  <c r="DH86" i="6"/>
  <c r="DH105" i="6"/>
  <c r="DH83" i="6"/>
  <c r="DH82" i="6"/>
  <c r="DH85" i="6"/>
  <c r="DH84" i="6"/>
  <c r="DH75" i="6"/>
  <c r="DH74" i="6"/>
  <c r="DH93" i="6"/>
  <c r="DH88" i="6"/>
  <c r="DH87" i="6"/>
  <c r="DH76" i="6"/>
  <c r="DH73" i="6"/>
  <c r="DH79" i="6"/>
  <c r="DH70" i="6"/>
  <c r="DH81" i="6"/>
  <c r="DH77" i="6"/>
  <c r="DH72" i="6"/>
  <c r="DH67" i="6"/>
  <c r="DH65" i="6"/>
  <c r="DH60" i="6"/>
  <c r="DH57" i="6"/>
  <c r="DH63" i="6"/>
  <c r="DH103" i="6"/>
  <c r="DH68" i="6"/>
  <c r="DH64" i="6"/>
  <c r="DH62" i="6"/>
  <c r="DH55" i="6"/>
  <c r="DH69" i="6"/>
  <c r="DH56" i="6"/>
  <c r="DH51" i="6"/>
  <c r="DH50" i="6"/>
  <c r="DH35" i="6"/>
  <c r="DH34" i="6"/>
  <c r="DH66" i="6"/>
  <c r="DH53" i="6"/>
  <c r="DH52" i="6"/>
  <c r="DH49" i="6"/>
  <c r="DH36" i="6"/>
  <c r="DH33" i="6"/>
  <c r="DH78" i="6"/>
  <c r="DH46" i="6"/>
  <c r="DH48" i="6"/>
  <c r="DH37" i="6"/>
  <c r="DH80" i="6"/>
  <c r="DH38" i="6"/>
  <c r="DH19" i="6"/>
  <c r="DH18" i="6"/>
  <c r="DH61" i="6"/>
  <c r="DH45" i="6"/>
  <c r="DH40" i="6"/>
  <c r="DH20" i="6"/>
  <c r="DH17" i="6"/>
  <c r="DH27" i="6"/>
  <c r="DH23" i="6"/>
  <c r="DH59" i="6"/>
  <c r="DH54" i="6"/>
  <c r="DH39" i="6"/>
  <c r="DH32" i="6"/>
  <c r="DH31" i="6"/>
  <c r="DH30" i="6"/>
  <c r="DH21" i="6"/>
  <c r="DH16" i="6"/>
  <c r="DP116" i="6"/>
  <c r="DP113" i="6"/>
  <c r="DP100" i="6"/>
  <c r="DP115" i="6"/>
  <c r="DP101" i="6"/>
  <c r="DP114" i="6"/>
  <c r="DP109" i="6"/>
  <c r="DP106" i="6"/>
  <c r="DP102" i="6"/>
  <c r="DP103" i="6"/>
  <c r="DP108" i="6"/>
  <c r="DP112" i="6"/>
  <c r="DP105" i="6"/>
  <c r="DP97" i="6"/>
  <c r="DP110" i="6"/>
  <c r="DP107" i="6"/>
  <c r="DP91" i="6"/>
  <c r="DP90" i="6"/>
  <c r="DP92" i="6"/>
  <c r="DP89" i="6"/>
  <c r="DP96" i="6"/>
  <c r="DP95" i="6"/>
  <c r="DP94" i="6"/>
  <c r="DP93" i="6"/>
  <c r="DP88" i="6"/>
  <c r="DP86" i="6"/>
  <c r="DP83" i="6"/>
  <c r="DP82" i="6"/>
  <c r="DP99" i="6"/>
  <c r="DP85" i="6"/>
  <c r="DP104" i="6"/>
  <c r="DP98" i="6"/>
  <c r="DP75" i="6"/>
  <c r="DP74" i="6"/>
  <c r="DP76" i="6"/>
  <c r="DP73" i="6"/>
  <c r="DP79" i="6"/>
  <c r="DP70" i="6"/>
  <c r="DP77" i="6"/>
  <c r="DP72" i="6"/>
  <c r="DP84" i="6"/>
  <c r="DP66" i="6"/>
  <c r="DP64" i="6"/>
  <c r="DP60" i="6"/>
  <c r="DP57" i="6"/>
  <c r="DP68" i="6"/>
  <c r="DP63" i="6"/>
  <c r="DP81" i="6"/>
  <c r="DP78" i="6"/>
  <c r="DP71" i="6"/>
  <c r="DP87" i="6"/>
  <c r="DP62" i="6"/>
  <c r="DP55" i="6"/>
  <c r="DP65" i="6"/>
  <c r="DP59" i="6"/>
  <c r="DP58" i="6"/>
  <c r="DP51" i="6"/>
  <c r="DP50" i="6"/>
  <c r="DP35" i="6"/>
  <c r="DP34" i="6"/>
  <c r="DP67" i="6"/>
  <c r="DP61" i="6"/>
  <c r="DP52" i="6"/>
  <c r="DP49" i="6"/>
  <c r="DP36" i="6"/>
  <c r="DP33" i="6"/>
  <c r="DP56" i="6"/>
  <c r="DP46" i="6"/>
  <c r="DP111" i="6"/>
  <c r="DP80" i="6"/>
  <c r="DP53" i="6"/>
  <c r="DP48" i="6"/>
  <c r="DP37" i="6"/>
  <c r="DP47" i="6"/>
  <c r="DP28" i="6"/>
  <c r="DP19" i="6"/>
  <c r="DP18" i="6"/>
  <c r="DP54" i="6"/>
  <c r="DP20" i="6"/>
  <c r="DP17" i="6"/>
  <c r="DP43" i="6"/>
  <c r="DP42" i="6"/>
  <c r="DP23" i="6"/>
  <c r="DP44" i="6"/>
  <c r="DP41" i="6"/>
  <c r="DP38" i="6"/>
  <c r="DP27" i="6"/>
  <c r="DP21" i="6"/>
  <c r="DP16" i="6"/>
  <c r="DX124" i="6"/>
  <c r="DX116" i="6"/>
  <c r="DX113" i="6"/>
  <c r="DX100" i="6"/>
  <c r="DX122" i="6"/>
  <c r="DX114" i="6"/>
  <c r="DX112" i="6"/>
  <c r="DX101" i="6"/>
  <c r="DX121" i="6"/>
  <c r="DX119" i="6"/>
  <c r="DX123" i="6"/>
  <c r="DX110" i="6"/>
  <c r="DX120" i="6"/>
  <c r="DX115" i="6"/>
  <c r="DX118" i="6"/>
  <c r="DX111" i="6"/>
  <c r="DX109" i="6"/>
  <c r="DX106" i="6"/>
  <c r="DX102" i="6"/>
  <c r="DX117" i="6"/>
  <c r="DX103" i="6"/>
  <c r="DX107" i="6"/>
  <c r="DX91" i="6"/>
  <c r="DX90" i="6"/>
  <c r="DX108" i="6"/>
  <c r="DX105" i="6"/>
  <c r="DX99" i="6"/>
  <c r="DX92" i="6"/>
  <c r="DX89" i="6"/>
  <c r="DX98" i="6"/>
  <c r="DX96" i="6"/>
  <c r="DX95" i="6"/>
  <c r="DX94" i="6"/>
  <c r="DX86" i="6"/>
  <c r="DX104" i="6"/>
  <c r="DX83" i="6"/>
  <c r="DX82" i="6"/>
  <c r="DX97" i="6"/>
  <c r="DX85" i="6"/>
  <c r="DX84" i="6"/>
  <c r="DX75" i="6"/>
  <c r="DX74" i="6"/>
  <c r="DX87" i="6"/>
  <c r="DX81" i="6"/>
  <c r="DX76" i="6"/>
  <c r="DX73" i="6"/>
  <c r="DX79" i="6"/>
  <c r="DX70" i="6"/>
  <c r="DX77" i="6"/>
  <c r="DX72" i="6"/>
  <c r="DX67" i="6"/>
  <c r="DX60" i="6"/>
  <c r="DX57" i="6"/>
  <c r="DX88" i="6"/>
  <c r="DX63" i="6"/>
  <c r="DX93" i="6"/>
  <c r="DX68" i="6"/>
  <c r="DX62" i="6"/>
  <c r="DX55" i="6"/>
  <c r="DX80" i="6"/>
  <c r="DX51" i="6"/>
  <c r="DX50" i="6"/>
  <c r="DX35" i="6"/>
  <c r="DX34" i="6"/>
  <c r="DX54" i="6"/>
  <c r="DX52" i="6"/>
  <c r="DX49" i="6"/>
  <c r="DX36" i="6"/>
  <c r="DX33" i="6"/>
  <c r="DX71" i="6"/>
  <c r="DX59" i="6"/>
  <c r="DX58" i="6"/>
  <c r="DX46" i="6"/>
  <c r="DX39" i="6"/>
  <c r="DX48" i="6"/>
  <c r="DX37" i="6"/>
  <c r="DX66" i="6"/>
  <c r="DX65" i="6"/>
  <c r="DX19" i="6"/>
  <c r="DX18" i="6"/>
  <c r="DX45" i="6"/>
  <c r="DX40" i="6"/>
  <c r="DX28" i="6"/>
  <c r="DX20" i="6"/>
  <c r="DX17" i="6"/>
  <c r="DX69" i="6"/>
  <c r="DX23" i="6"/>
  <c r="DX78" i="6"/>
  <c r="DX56" i="6"/>
  <c r="DX21" i="6"/>
  <c r="DX16" i="6"/>
  <c r="EF132" i="6"/>
  <c r="EF128" i="6"/>
  <c r="EF124" i="6"/>
  <c r="EF125" i="6"/>
  <c r="EF116" i="6"/>
  <c r="EF113" i="6"/>
  <c r="EF119" i="6"/>
  <c r="EF117" i="6"/>
  <c r="EF100" i="6"/>
  <c r="EF127" i="6"/>
  <c r="EF101" i="6"/>
  <c r="EF129" i="6"/>
  <c r="EF122" i="6"/>
  <c r="EF114" i="6"/>
  <c r="EF112" i="6"/>
  <c r="EF126" i="6"/>
  <c r="EF108" i="6"/>
  <c r="EF131" i="6"/>
  <c r="EF107" i="6"/>
  <c r="EF105" i="6"/>
  <c r="EF123" i="6"/>
  <c r="EF121" i="6"/>
  <c r="EF110" i="6"/>
  <c r="EF104" i="6"/>
  <c r="EF98" i="6"/>
  <c r="EF111" i="6"/>
  <c r="EF109" i="6"/>
  <c r="EF115" i="6"/>
  <c r="EF106" i="6"/>
  <c r="EF97" i="6"/>
  <c r="EF91" i="6"/>
  <c r="EF90" i="6"/>
  <c r="EF102" i="6"/>
  <c r="EF92" i="6"/>
  <c r="EF89" i="6"/>
  <c r="EF130" i="6"/>
  <c r="EF93" i="6"/>
  <c r="EF88" i="6"/>
  <c r="EF86" i="6"/>
  <c r="EF83" i="6"/>
  <c r="EF82" i="6"/>
  <c r="EF96" i="6"/>
  <c r="EF95" i="6"/>
  <c r="EF94" i="6"/>
  <c r="EF85" i="6"/>
  <c r="EF120" i="6"/>
  <c r="EF75" i="6"/>
  <c r="EF74" i="6"/>
  <c r="EF76" i="6"/>
  <c r="EF73" i="6"/>
  <c r="EF79" i="6"/>
  <c r="EF70" i="6"/>
  <c r="EF77" i="6"/>
  <c r="EF72" i="6"/>
  <c r="EF66" i="6"/>
  <c r="EF60" i="6"/>
  <c r="EF57" i="6"/>
  <c r="EF87" i="6"/>
  <c r="EF68" i="6"/>
  <c r="EF65" i="6"/>
  <c r="EF78" i="6"/>
  <c r="EF71" i="6"/>
  <c r="EF63" i="6"/>
  <c r="EF62" i="6"/>
  <c r="EF55" i="6"/>
  <c r="EF51" i="6"/>
  <c r="EF50" i="6"/>
  <c r="EF35" i="6"/>
  <c r="EF34" i="6"/>
  <c r="EF103" i="6"/>
  <c r="EF99" i="6"/>
  <c r="EF81" i="6"/>
  <c r="EF52" i="6"/>
  <c r="EF49" i="6"/>
  <c r="EF36" i="6"/>
  <c r="EF33" i="6"/>
  <c r="EF64" i="6"/>
  <c r="EF46" i="6"/>
  <c r="EF39" i="6"/>
  <c r="EF69" i="6"/>
  <c r="EF54" i="6"/>
  <c r="EF48" i="6"/>
  <c r="EF37" i="6"/>
  <c r="EF118" i="6"/>
  <c r="EF84" i="6"/>
  <c r="EF67" i="6"/>
  <c r="EF58" i="6"/>
  <c r="EF47" i="6"/>
  <c r="EF29" i="6"/>
  <c r="EF19" i="6"/>
  <c r="EF18" i="6"/>
  <c r="EF56" i="6"/>
  <c r="EF38" i="6"/>
  <c r="EF20" i="6"/>
  <c r="EF17" i="6"/>
  <c r="EF43" i="6"/>
  <c r="EF42" i="6"/>
  <c r="EF28" i="6"/>
  <c r="EF23" i="6"/>
  <c r="EF44" i="6"/>
  <c r="EF41" i="6"/>
  <c r="EF21" i="6"/>
  <c r="EF16" i="6"/>
  <c r="EN132" i="6"/>
  <c r="EN133" i="6"/>
  <c r="EN128" i="6"/>
  <c r="EN136" i="6"/>
  <c r="EN129" i="6"/>
  <c r="EN124" i="6"/>
  <c r="EN137" i="6"/>
  <c r="EN125" i="6"/>
  <c r="EN116" i="6"/>
  <c r="EN113" i="6"/>
  <c r="EN138" i="6"/>
  <c r="EN100" i="6"/>
  <c r="EN97" i="6"/>
  <c r="EN140" i="6"/>
  <c r="EN135" i="6"/>
  <c r="EN101" i="6"/>
  <c r="EN121" i="6"/>
  <c r="EN131" i="6"/>
  <c r="EN127" i="6"/>
  <c r="EN139" i="6"/>
  <c r="EN134" i="6"/>
  <c r="EN123" i="6"/>
  <c r="EN109" i="6"/>
  <c r="EN115" i="6"/>
  <c r="EN119" i="6"/>
  <c r="EN114" i="6"/>
  <c r="EN111" i="6"/>
  <c r="EN104" i="6"/>
  <c r="EN120" i="6"/>
  <c r="EN118" i="6"/>
  <c r="EN108" i="6"/>
  <c r="EN107" i="6"/>
  <c r="EN130" i="6"/>
  <c r="EN122" i="6"/>
  <c r="EN99" i="6"/>
  <c r="EN112" i="6"/>
  <c r="EN117" i="6"/>
  <c r="EN105" i="6"/>
  <c r="EN102" i="6"/>
  <c r="EN91" i="6"/>
  <c r="EN90" i="6"/>
  <c r="EN92" i="6"/>
  <c r="EN89" i="6"/>
  <c r="EN98" i="6"/>
  <c r="EN126" i="6"/>
  <c r="EN86" i="6"/>
  <c r="EN103" i="6"/>
  <c r="EN110" i="6"/>
  <c r="EN96" i="6"/>
  <c r="EN95" i="6"/>
  <c r="EN94" i="6"/>
  <c r="EN83" i="6"/>
  <c r="EN82" i="6"/>
  <c r="EN85" i="6"/>
  <c r="EN84" i="6"/>
  <c r="EN75" i="6"/>
  <c r="EN74" i="6"/>
  <c r="EN93" i="6"/>
  <c r="EN88" i="6"/>
  <c r="EN87" i="6"/>
  <c r="EN76" i="6"/>
  <c r="EN73" i="6"/>
  <c r="EN79" i="6"/>
  <c r="EN70" i="6"/>
  <c r="EN77" i="6"/>
  <c r="EN72" i="6"/>
  <c r="EN67" i="6"/>
  <c r="EN60" i="6"/>
  <c r="EN57" i="6"/>
  <c r="EN64" i="6"/>
  <c r="EN106" i="6"/>
  <c r="EN68" i="6"/>
  <c r="EN63" i="6"/>
  <c r="EN62" i="6"/>
  <c r="EN55" i="6"/>
  <c r="EN81" i="6"/>
  <c r="EN69" i="6"/>
  <c r="EN56" i="6"/>
  <c r="EN51" i="6"/>
  <c r="EN50" i="6"/>
  <c r="EN35" i="6"/>
  <c r="EN34" i="6"/>
  <c r="EN66" i="6"/>
  <c r="EN65" i="6"/>
  <c r="EN53" i="6"/>
  <c r="EN52" i="6"/>
  <c r="EN49" i="6"/>
  <c r="EN36" i="6"/>
  <c r="EN33" i="6"/>
  <c r="EN78" i="6"/>
  <c r="EN61" i="6"/>
  <c r="EN46" i="6"/>
  <c r="EN39" i="6"/>
  <c r="EN48" i="6"/>
  <c r="EN37" i="6"/>
  <c r="EN19" i="6"/>
  <c r="EN18" i="6"/>
  <c r="EN45" i="6"/>
  <c r="EN40" i="6"/>
  <c r="EN29" i="6"/>
  <c r="EN20" i="6"/>
  <c r="EN17" i="6"/>
  <c r="EN59" i="6"/>
  <c r="EN23" i="6"/>
  <c r="EN71" i="6"/>
  <c r="EN28" i="6"/>
  <c r="EN21" i="6"/>
  <c r="EN16" i="6"/>
  <c r="EV148" i="6"/>
  <c r="EV145" i="6"/>
  <c r="EV146" i="6"/>
  <c r="EV144" i="6"/>
  <c r="EV132" i="6"/>
  <c r="EV147" i="6"/>
  <c r="EV133" i="6"/>
  <c r="EV128" i="6"/>
  <c r="EV140" i="6"/>
  <c r="EV135" i="6"/>
  <c r="EV124" i="6"/>
  <c r="EV143" i="6"/>
  <c r="EV136" i="6"/>
  <c r="EV125" i="6"/>
  <c r="EV137" i="6"/>
  <c r="EV127" i="6"/>
  <c r="EV116" i="6"/>
  <c r="EV113" i="6"/>
  <c r="EV139" i="6"/>
  <c r="EV131" i="6"/>
  <c r="EV120" i="6"/>
  <c r="EV100" i="6"/>
  <c r="EV97" i="6"/>
  <c r="EV142" i="6"/>
  <c r="EV119" i="6"/>
  <c r="EV117" i="6"/>
  <c r="EV101" i="6"/>
  <c r="EV96" i="6"/>
  <c r="EV122" i="6"/>
  <c r="EV130" i="6"/>
  <c r="EV129" i="6"/>
  <c r="EV111" i="6"/>
  <c r="EV121" i="6"/>
  <c r="EV118" i="6"/>
  <c r="EV110" i="6"/>
  <c r="EV106" i="6"/>
  <c r="EV102" i="6"/>
  <c r="EV112" i="6"/>
  <c r="EV103" i="6"/>
  <c r="EV109" i="6"/>
  <c r="EV126" i="6"/>
  <c r="EV104" i="6"/>
  <c r="EV115" i="6"/>
  <c r="EV107" i="6"/>
  <c r="EV134" i="6"/>
  <c r="EV105" i="6"/>
  <c r="EV141" i="6"/>
  <c r="EV98" i="6"/>
  <c r="EV91" i="6"/>
  <c r="EV90" i="6"/>
  <c r="EV123" i="6"/>
  <c r="EV114" i="6"/>
  <c r="EV92" i="6"/>
  <c r="EV89" i="6"/>
  <c r="EV93" i="6"/>
  <c r="EV88" i="6"/>
  <c r="EV86" i="6"/>
  <c r="EV83" i="6"/>
  <c r="EV82" i="6"/>
  <c r="EV85" i="6"/>
  <c r="EV80" i="6"/>
  <c r="EV75" i="6"/>
  <c r="EV74" i="6"/>
  <c r="EV76" i="6"/>
  <c r="EV73" i="6"/>
  <c r="EV99" i="6"/>
  <c r="EV81" i="6"/>
  <c r="EV79" i="6"/>
  <c r="EV70" i="6"/>
  <c r="EV94" i="6"/>
  <c r="EV77" i="6"/>
  <c r="EV72" i="6"/>
  <c r="EV84" i="6"/>
  <c r="EV66" i="6"/>
  <c r="EV63" i="6"/>
  <c r="EV60" i="6"/>
  <c r="EV57" i="6"/>
  <c r="EV68" i="6"/>
  <c r="EV138" i="6"/>
  <c r="EV108" i="6"/>
  <c r="EV78" i="6"/>
  <c r="EV71" i="6"/>
  <c r="EV87" i="6"/>
  <c r="EV62" i="6"/>
  <c r="EV55" i="6"/>
  <c r="EV59" i="6"/>
  <c r="EV58" i="6"/>
  <c r="EV51" i="6"/>
  <c r="EV50" i="6"/>
  <c r="EV35" i="6"/>
  <c r="EV34" i="6"/>
  <c r="EV67" i="6"/>
  <c r="EV52" i="6"/>
  <c r="EV49" i="6"/>
  <c r="EV36" i="6"/>
  <c r="EV33" i="6"/>
  <c r="EV56" i="6"/>
  <c r="EV46" i="6"/>
  <c r="EV39" i="6"/>
  <c r="EV53" i="6"/>
  <c r="EV48" i="6"/>
  <c r="EV37" i="6"/>
  <c r="EV64" i="6"/>
  <c r="EV61" i="6"/>
  <c r="EV47" i="6"/>
  <c r="EV32" i="6"/>
  <c r="EV31" i="6"/>
  <c r="EV30" i="6"/>
  <c r="EV19" i="6"/>
  <c r="EV18" i="6"/>
  <c r="EV69" i="6"/>
  <c r="EV20" i="6"/>
  <c r="EV17" i="6"/>
  <c r="EV43" i="6"/>
  <c r="EV42" i="6"/>
  <c r="EV29" i="6"/>
  <c r="EV23" i="6"/>
  <c r="EV44" i="6"/>
  <c r="EV41" i="6"/>
  <c r="EV21" i="6"/>
  <c r="EV16" i="6"/>
  <c r="FD152" i="6"/>
  <c r="FD156" i="6"/>
  <c r="FD153" i="6"/>
  <c r="FD151" i="6"/>
  <c r="FD148" i="6"/>
  <c r="FD145" i="6"/>
  <c r="FD132" i="6"/>
  <c r="FD149" i="6"/>
  <c r="FD146" i="6"/>
  <c r="FD133" i="6"/>
  <c r="FD128" i="6"/>
  <c r="FD155" i="6"/>
  <c r="FD144" i="6"/>
  <c r="FD141" i="6"/>
  <c r="FD130" i="6"/>
  <c r="FD124" i="6"/>
  <c r="FD147" i="6"/>
  <c r="FD140" i="6"/>
  <c r="FD135" i="6"/>
  <c r="FD129" i="6"/>
  <c r="FD125" i="6"/>
  <c r="FD138" i="6"/>
  <c r="FD136" i="6"/>
  <c r="FD116" i="6"/>
  <c r="FD113" i="6"/>
  <c r="FD154" i="6"/>
  <c r="FD137" i="6"/>
  <c r="FD134" i="6"/>
  <c r="FD111" i="6"/>
  <c r="FD100" i="6"/>
  <c r="FD97" i="6"/>
  <c r="FD127" i="6"/>
  <c r="FD126" i="6"/>
  <c r="FD110" i="6"/>
  <c r="FD101" i="6"/>
  <c r="FD96" i="6"/>
  <c r="FD150" i="6"/>
  <c r="FD143" i="6"/>
  <c r="FD118" i="6"/>
  <c r="FD123" i="6"/>
  <c r="FD122" i="6"/>
  <c r="FD115" i="6"/>
  <c r="FD119" i="6"/>
  <c r="FD114" i="6"/>
  <c r="FD108" i="6"/>
  <c r="FD121" i="6"/>
  <c r="FD106" i="6"/>
  <c r="FD102" i="6"/>
  <c r="FD131" i="6"/>
  <c r="FD139" i="6"/>
  <c r="FD120" i="6"/>
  <c r="FD117" i="6"/>
  <c r="FD109" i="6"/>
  <c r="FD112" i="6"/>
  <c r="FD104" i="6"/>
  <c r="FD103" i="6"/>
  <c r="FD95" i="6"/>
  <c r="FD94" i="6"/>
  <c r="FD91" i="6"/>
  <c r="FD90" i="6"/>
  <c r="FD92" i="6"/>
  <c r="FD89" i="6"/>
  <c r="FD107" i="6"/>
  <c r="FD105" i="6"/>
  <c r="FD99" i="6"/>
  <c r="FD86" i="6"/>
  <c r="FD98" i="6"/>
  <c r="FD83" i="6"/>
  <c r="FD82" i="6"/>
  <c r="FD85" i="6"/>
  <c r="FD84" i="6"/>
  <c r="FD75" i="6"/>
  <c r="FD74" i="6"/>
  <c r="FD87" i="6"/>
  <c r="FD80" i="6"/>
  <c r="FD76" i="6"/>
  <c r="FD73" i="6"/>
  <c r="FD79" i="6"/>
  <c r="FD70" i="6"/>
  <c r="FD77" i="6"/>
  <c r="FD72" i="6"/>
  <c r="FD142" i="6"/>
  <c r="FD67" i="6"/>
  <c r="FD60" i="6"/>
  <c r="FD57" i="6"/>
  <c r="FD93" i="6"/>
  <c r="FD65" i="6"/>
  <c r="FD88" i="6"/>
  <c r="FD81" i="6"/>
  <c r="FD68" i="6"/>
  <c r="FD62" i="6"/>
  <c r="FD55" i="6"/>
  <c r="FD63" i="6"/>
  <c r="FD61" i="6"/>
  <c r="FD51" i="6"/>
  <c r="FD50" i="6"/>
  <c r="FD35" i="6"/>
  <c r="FD34" i="6"/>
  <c r="FD54" i="6"/>
  <c r="FD52" i="6"/>
  <c r="FD49" i="6"/>
  <c r="FD36" i="6"/>
  <c r="FD33" i="6"/>
  <c r="FD71" i="6"/>
  <c r="FD59" i="6"/>
  <c r="FD58" i="6"/>
  <c r="FD46" i="6"/>
  <c r="FD39" i="6"/>
  <c r="FD64" i="6"/>
  <c r="FD48" i="6"/>
  <c r="FD37" i="6"/>
  <c r="FD66" i="6"/>
  <c r="FD78" i="6"/>
  <c r="FD27" i="6"/>
  <c r="FD19" i="6"/>
  <c r="FD18" i="6"/>
  <c r="FD45" i="6"/>
  <c r="FD40" i="6"/>
  <c r="FD32" i="6"/>
  <c r="FD31" i="6"/>
  <c r="FD30" i="6"/>
  <c r="FD20" i="6"/>
  <c r="FD17" i="6"/>
  <c r="FD56" i="6"/>
  <c r="FD38" i="6"/>
  <c r="FD23" i="6"/>
  <c r="FD53" i="6"/>
  <c r="FD29" i="6"/>
  <c r="FD21" i="6"/>
  <c r="FD16" i="6"/>
  <c r="FL157" i="6"/>
  <c r="FL152" i="6"/>
  <c r="FL163" i="6"/>
  <c r="FL162" i="6"/>
  <c r="FL156" i="6"/>
  <c r="FL153" i="6"/>
  <c r="FL161" i="6"/>
  <c r="FL154" i="6"/>
  <c r="FL159" i="6"/>
  <c r="FL151" i="6"/>
  <c r="FL148" i="6"/>
  <c r="FL145" i="6"/>
  <c r="FL143" i="6"/>
  <c r="FL132" i="6"/>
  <c r="FL155" i="6"/>
  <c r="FL144" i="6"/>
  <c r="FL133" i="6"/>
  <c r="FL128" i="6"/>
  <c r="FL137" i="6"/>
  <c r="FL124" i="6"/>
  <c r="FL160" i="6"/>
  <c r="FL149" i="6"/>
  <c r="FL141" i="6"/>
  <c r="FL125" i="6"/>
  <c r="FL150" i="6"/>
  <c r="FL147" i="6"/>
  <c r="FL146" i="6"/>
  <c r="FL135" i="6"/>
  <c r="FL116" i="6"/>
  <c r="FL113" i="6"/>
  <c r="FL139" i="6"/>
  <c r="FL131" i="6"/>
  <c r="FL140" i="6"/>
  <c r="FL121" i="6"/>
  <c r="FL118" i="6"/>
  <c r="FL115" i="6"/>
  <c r="FL100" i="6"/>
  <c r="FL97" i="6"/>
  <c r="FL136" i="6"/>
  <c r="FL130" i="6"/>
  <c r="FL129" i="6"/>
  <c r="FL120" i="6"/>
  <c r="FL101" i="6"/>
  <c r="FL96" i="6"/>
  <c r="FL158" i="6"/>
  <c r="FL164" i="6"/>
  <c r="FL123" i="6"/>
  <c r="FL126" i="6"/>
  <c r="FL117" i="6"/>
  <c r="FL112" i="6"/>
  <c r="FL109" i="6"/>
  <c r="FL107" i="6"/>
  <c r="FL105" i="6"/>
  <c r="FL134" i="6"/>
  <c r="FL108" i="6"/>
  <c r="FL111" i="6"/>
  <c r="FL103" i="6"/>
  <c r="FL114" i="6"/>
  <c r="FL106" i="6"/>
  <c r="FL98" i="6"/>
  <c r="FL104" i="6"/>
  <c r="FL127" i="6"/>
  <c r="FL122" i="6"/>
  <c r="FL99" i="6"/>
  <c r="FL95" i="6"/>
  <c r="FL94" i="6"/>
  <c r="FL91" i="6"/>
  <c r="FL90" i="6"/>
  <c r="FL119" i="6"/>
  <c r="FL92" i="6"/>
  <c r="FL89" i="6"/>
  <c r="FL110" i="6"/>
  <c r="FL102" i="6"/>
  <c r="FL93" i="6"/>
  <c r="FL88" i="6"/>
  <c r="FL86" i="6"/>
  <c r="FL142" i="6"/>
  <c r="FL83" i="6"/>
  <c r="FL82" i="6"/>
  <c r="FL138" i="6"/>
  <c r="FL85" i="6"/>
  <c r="FL81" i="6"/>
  <c r="FL75" i="6"/>
  <c r="FL74" i="6"/>
  <c r="FL76" i="6"/>
  <c r="FL73" i="6"/>
  <c r="FL80" i="6"/>
  <c r="FL79" i="6"/>
  <c r="FL70" i="6"/>
  <c r="FL77" i="6"/>
  <c r="FL72" i="6"/>
  <c r="FL66" i="6"/>
  <c r="FL60" i="6"/>
  <c r="FL57" i="6"/>
  <c r="FL87" i="6"/>
  <c r="FL68" i="6"/>
  <c r="FL78" i="6"/>
  <c r="FL71" i="6"/>
  <c r="FL64" i="6"/>
  <c r="FL61" i="6"/>
  <c r="FL65" i="6"/>
  <c r="FL62" i="6"/>
  <c r="FL55" i="6"/>
  <c r="FL51" i="6"/>
  <c r="FL50" i="6"/>
  <c r="FL35" i="6"/>
  <c r="FL34" i="6"/>
  <c r="FL84" i="6"/>
  <c r="FL52" i="6"/>
  <c r="FL49" i="6"/>
  <c r="FL36" i="6"/>
  <c r="FL33" i="6"/>
  <c r="FL46" i="6"/>
  <c r="FL39" i="6"/>
  <c r="FL69" i="6"/>
  <c r="FL54" i="6"/>
  <c r="FL48" i="6"/>
  <c r="FL37" i="6"/>
  <c r="FL67" i="6"/>
  <c r="FL63" i="6"/>
  <c r="FL56" i="6"/>
  <c r="FL47" i="6"/>
  <c r="FL19" i="6"/>
  <c r="FL18" i="6"/>
  <c r="FL53" i="6"/>
  <c r="FL27" i="6"/>
  <c r="FL20" i="6"/>
  <c r="FL17" i="6"/>
  <c r="FL43" i="6"/>
  <c r="FL42" i="6"/>
  <c r="FL32" i="6"/>
  <c r="FL31" i="6"/>
  <c r="FL30" i="6"/>
  <c r="FL23" i="6"/>
  <c r="FL59" i="6"/>
  <c r="FL44" i="6"/>
  <c r="FL41" i="6"/>
  <c r="FL21" i="6"/>
  <c r="FL16" i="6"/>
  <c r="FT168" i="6"/>
  <c r="FT157" i="6"/>
  <c r="FT152" i="6"/>
  <c r="FT163" i="6"/>
  <c r="FT162" i="6"/>
  <c r="FT172" i="6"/>
  <c r="FT169" i="6"/>
  <c r="FT156" i="6"/>
  <c r="FT153" i="6"/>
  <c r="FT148" i="6"/>
  <c r="FT145" i="6"/>
  <c r="FT166" i="6"/>
  <c r="FT147" i="6"/>
  <c r="FT132" i="6"/>
  <c r="FT165" i="6"/>
  <c r="FT160" i="6"/>
  <c r="FT133" i="6"/>
  <c r="FT128" i="6"/>
  <c r="FT146" i="6"/>
  <c r="FT136" i="6"/>
  <c r="FT124" i="6"/>
  <c r="FT158" i="6"/>
  <c r="FT151" i="6"/>
  <c r="FT143" i="6"/>
  <c r="FT137" i="6"/>
  <c r="FT130" i="6"/>
  <c r="FT127" i="6"/>
  <c r="FT125" i="6"/>
  <c r="FT144" i="6"/>
  <c r="FT116" i="6"/>
  <c r="FT113" i="6"/>
  <c r="FT141" i="6"/>
  <c r="FT134" i="6"/>
  <c r="FT171" i="6"/>
  <c r="FT139" i="6"/>
  <c r="FT114" i="6"/>
  <c r="FT112" i="6"/>
  <c r="FT100" i="6"/>
  <c r="FT97" i="6"/>
  <c r="FT164" i="6"/>
  <c r="FT149" i="6"/>
  <c r="FT123" i="6"/>
  <c r="FT111" i="6"/>
  <c r="FT101" i="6"/>
  <c r="FT96" i="6"/>
  <c r="FT155" i="6"/>
  <c r="FT170" i="6"/>
  <c r="FT167" i="6"/>
  <c r="FT161" i="6"/>
  <c r="FT131" i="6"/>
  <c r="FT129" i="6"/>
  <c r="FT126" i="6"/>
  <c r="FT119" i="6"/>
  <c r="FT150" i="6"/>
  <c r="FT140" i="6"/>
  <c r="FT135" i="6"/>
  <c r="FT122" i="6"/>
  <c r="FT121" i="6"/>
  <c r="FT154" i="6"/>
  <c r="FT138" i="6"/>
  <c r="FT110" i="6"/>
  <c r="FT104" i="6"/>
  <c r="FT109" i="6"/>
  <c r="FT107" i="6"/>
  <c r="FT99" i="6"/>
  <c r="FT142" i="6"/>
  <c r="FT117" i="6"/>
  <c r="FT103" i="6"/>
  <c r="FT118" i="6"/>
  <c r="FT102" i="6"/>
  <c r="FT91" i="6"/>
  <c r="FT90" i="6"/>
  <c r="FT120" i="6"/>
  <c r="FT108" i="6"/>
  <c r="FT95" i="6"/>
  <c r="FT94" i="6"/>
  <c r="FT92" i="6"/>
  <c r="FT89" i="6"/>
  <c r="FT86" i="6"/>
  <c r="FT159" i="6"/>
  <c r="FT105" i="6"/>
  <c r="FT83" i="6"/>
  <c r="FT82" i="6"/>
  <c r="FT85" i="6"/>
  <c r="FT84" i="6"/>
  <c r="FT75" i="6"/>
  <c r="FT74" i="6"/>
  <c r="FT115" i="6"/>
  <c r="FT98" i="6"/>
  <c r="FT93" i="6"/>
  <c r="FT88" i="6"/>
  <c r="FT76" i="6"/>
  <c r="FT73" i="6"/>
  <c r="FT79" i="6"/>
  <c r="FT70" i="6"/>
  <c r="FT87" i="6"/>
  <c r="FT81" i="6"/>
  <c r="FT80" i="6"/>
  <c r="FT77" i="6"/>
  <c r="FT72" i="6"/>
  <c r="FT67" i="6"/>
  <c r="FT60" i="6"/>
  <c r="FT57" i="6"/>
  <c r="FT65" i="6"/>
  <c r="FT63" i="6"/>
  <c r="FT61" i="6"/>
  <c r="FT68" i="6"/>
  <c r="FT64" i="6"/>
  <c r="FT62" i="6"/>
  <c r="FT55" i="6"/>
  <c r="FT69" i="6"/>
  <c r="FT56" i="6"/>
  <c r="FT51" i="6"/>
  <c r="FT50" i="6"/>
  <c r="FT35" i="6"/>
  <c r="FT34" i="6"/>
  <c r="FT66" i="6"/>
  <c r="FT53" i="6"/>
  <c r="FT52" i="6"/>
  <c r="FT49" i="6"/>
  <c r="FT36" i="6"/>
  <c r="FT33" i="6"/>
  <c r="FT78" i="6"/>
  <c r="FT46" i="6"/>
  <c r="FT39" i="6"/>
  <c r="FT48" i="6"/>
  <c r="FT37" i="6"/>
  <c r="FT106" i="6"/>
  <c r="FT71" i="6"/>
  <c r="FT38" i="6"/>
  <c r="FT19" i="6"/>
  <c r="FT18" i="6"/>
  <c r="FT59" i="6"/>
  <c r="FT45" i="6"/>
  <c r="FT40" i="6"/>
  <c r="FT20" i="6"/>
  <c r="FT17" i="6"/>
  <c r="FT27" i="6"/>
  <c r="FT23" i="6"/>
  <c r="FT54" i="6"/>
  <c r="FT32" i="6"/>
  <c r="FT31" i="6"/>
  <c r="FT30" i="6"/>
  <c r="FT21" i="6"/>
  <c r="FT16" i="6"/>
  <c r="GB173" i="6"/>
  <c r="GB168" i="6"/>
  <c r="GB157" i="6"/>
  <c r="GB152" i="6"/>
  <c r="GB179" i="6"/>
  <c r="GB178" i="6"/>
  <c r="GB163" i="6"/>
  <c r="GB162" i="6"/>
  <c r="GB172" i="6"/>
  <c r="GB169" i="6"/>
  <c r="GB156" i="6"/>
  <c r="GB153" i="6"/>
  <c r="GB180" i="6"/>
  <c r="GB159" i="6"/>
  <c r="GB167" i="6"/>
  <c r="GB155" i="6"/>
  <c r="GB148" i="6"/>
  <c r="GB145" i="6"/>
  <c r="GB164" i="6"/>
  <c r="GB158" i="6"/>
  <c r="GB149" i="6"/>
  <c r="GB146" i="6"/>
  <c r="GB142" i="6"/>
  <c r="GB141" i="6"/>
  <c r="GB132" i="6"/>
  <c r="GB170" i="6"/>
  <c r="GB161" i="6"/>
  <c r="GB154" i="6"/>
  <c r="GB151" i="6"/>
  <c r="GB147" i="6"/>
  <c r="GB143" i="6"/>
  <c r="GB133" i="6"/>
  <c r="GB128" i="6"/>
  <c r="GB175" i="6"/>
  <c r="GB140" i="6"/>
  <c r="GB135" i="6"/>
  <c r="GB124" i="6"/>
  <c r="GB165" i="6"/>
  <c r="GB144" i="6"/>
  <c r="GB136" i="6"/>
  <c r="GB125" i="6"/>
  <c r="GB131" i="6"/>
  <c r="GB116" i="6"/>
  <c r="GB113" i="6"/>
  <c r="GB177" i="6"/>
  <c r="GB100" i="6"/>
  <c r="GB97" i="6"/>
  <c r="GB176" i="6"/>
  <c r="GB126" i="6"/>
  <c r="GB121" i="6"/>
  <c r="GB118" i="6"/>
  <c r="GB115" i="6"/>
  <c r="GB101" i="6"/>
  <c r="GB96" i="6"/>
  <c r="GB174" i="6"/>
  <c r="GB160" i="6"/>
  <c r="GB134" i="6"/>
  <c r="GB138" i="6"/>
  <c r="GB171" i="6"/>
  <c r="GB127" i="6"/>
  <c r="GB122" i="6"/>
  <c r="GB139" i="6"/>
  <c r="GB129" i="6"/>
  <c r="GB108" i="6"/>
  <c r="GB106" i="6"/>
  <c r="GB102" i="6"/>
  <c r="GB150" i="6"/>
  <c r="GB137" i="6"/>
  <c r="GB117" i="6"/>
  <c r="GB111" i="6"/>
  <c r="GB103" i="6"/>
  <c r="GB130" i="6"/>
  <c r="GB120" i="6"/>
  <c r="GB114" i="6"/>
  <c r="GB123" i="6"/>
  <c r="GB104" i="6"/>
  <c r="GB119" i="6"/>
  <c r="GB110" i="6"/>
  <c r="GB109" i="6"/>
  <c r="GB107" i="6"/>
  <c r="GB98" i="6"/>
  <c r="GB91" i="6"/>
  <c r="GB90" i="6"/>
  <c r="GB92" i="6"/>
  <c r="GB89" i="6"/>
  <c r="GB166" i="6"/>
  <c r="GB112" i="6"/>
  <c r="GB95" i="6"/>
  <c r="GB94" i="6"/>
  <c r="GB105" i="6"/>
  <c r="GB88" i="6"/>
  <c r="GB86" i="6"/>
  <c r="GB93" i="6"/>
  <c r="GB83" i="6"/>
  <c r="GB82" i="6"/>
  <c r="GB85" i="6"/>
  <c r="GB87" i="6"/>
  <c r="GB75" i="6"/>
  <c r="GB74" i="6"/>
  <c r="GB76" i="6"/>
  <c r="GB73" i="6"/>
  <c r="GB79" i="6"/>
  <c r="GB70" i="6"/>
  <c r="GB77" i="6"/>
  <c r="GB72" i="6"/>
  <c r="GB84" i="6"/>
  <c r="GB80" i="6"/>
  <c r="GB66" i="6"/>
  <c r="GB64" i="6"/>
  <c r="GB60" i="6"/>
  <c r="GB57" i="6"/>
  <c r="GB68" i="6"/>
  <c r="GB78" i="6"/>
  <c r="GB71" i="6"/>
  <c r="GB61" i="6"/>
  <c r="GB65" i="6"/>
  <c r="GB62" i="6"/>
  <c r="GB55" i="6"/>
  <c r="GB99" i="6"/>
  <c r="GB59" i="6"/>
  <c r="GB58" i="6"/>
  <c r="GB51" i="6"/>
  <c r="GB50" i="6"/>
  <c r="GB35" i="6"/>
  <c r="GB34" i="6"/>
  <c r="GB67" i="6"/>
  <c r="GB63" i="6"/>
  <c r="GB52" i="6"/>
  <c r="GB49" i="6"/>
  <c r="GB36" i="6"/>
  <c r="GB33" i="6"/>
  <c r="GB81" i="6"/>
  <c r="GB56" i="6"/>
  <c r="GB46" i="6"/>
  <c r="GB39" i="6"/>
  <c r="GB53" i="6"/>
  <c r="GB48" i="6"/>
  <c r="GB37" i="6"/>
  <c r="GB47" i="6"/>
  <c r="GB28" i="6"/>
  <c r="GB19" i="6"/>
  <c r="GB18" i="6"/>
  <c r="GB54" i="6"/>
  <c r="GB20" i="6"/>
  <c r="GB17" i="6"/>
  <c r="GB43" i="6"/>
  <c r="GB42" i="6"/>
  <c r="GB23" i="6"/>
  <c r="GB44" i="6"/>
  <c r="GB41" i="6"/>
  <c r="GB38" i="6"/>
  <c r="GB27" i="6"/>
  <c r="GB21" i="6"/>
  <c r="GB16" i="6"/>
  <c r="AG12" i="6"/>
  <c r="AO12" i="6"/>
  <c r="AW12" i="6"/>
  <c r="BE12" i="6"/>
  <c r="BM12" i="6"/>
  <c r="BU12" i="6"/>
  <c r="CC12" i="6"/>
  <c r="CK12" i="6"/>
  <c r="CS12" i="6"/>
  <c r="DA12" i="6"/>
  <c r="DI12" i="6"/>
  <c r="DQ12" i="6"/>
  <c r="DY12" i="6"/>
  <c r="EG12" i="6"/>
  <c r="EO12" i="6"/>
  <c r="EW12" i="6"/>
  <c r="FE12" i="6"/>
  <c r="FM12" i="6"/>
  <c r="FU12" i="6"/>
  <c r="GC12" i="6"/>
  <c r="BZ13" i="6"/>
  <c r="CK13" i="6"/>
  <c r="DF13" i="6"/>
  <c r="DQ13" i="6"/>
  <c r="EL13" i="6"/>
  <c r="EW13" i="6"/>
  <c r="FR13" i="6"/>
  <c r="GC13" i="6"/>
  <c r="V14" i="6"/>
  <c r="BB14" i="6"/>
  <c r="BM14" i="6"/>
  <c r="CH14" i="6"/>
  <c r="DN14" i="6"/>
  <c r="DY14" i="6"/>
  <c r="ET14" i="6"/>
  <c r="FZ14" i="6"/>
  <c r="AF15" i="6"/>
  <c r="BL15" i="6"/>
  <c r="CR15" i="6"/>
  <c r="DX15" i="6"/>
  <c r="EV15" i="6"/>
  <c r="FU15" i="6"/>
  <c r="AE16" i="6"/>
  <c r="BE16" i="6"/>
  <c r="BR16" i="6"/>
  <c r="CQ16" i="6"/>
  <c r="DQ16" i="6"/>
  <c r="ED16" i="6"/>
  <c r="FC16" i="6"/>
  <c r="GC16" i="6"/>
  <c r="CA17" i="6"/>
  <c r="EM17" i="6"/>
  <c r="AL18" i="6"/>
  <c r="CX18" i="6"/>
  <c r="AD21" i="6"/>
  <c r="AT21" i="6"/>
  <c r="BJ21" i="6"/>
  <c r="BZ21" i="6"/>
  <c r="CP21" i="6"/>
  <c r="DF21" i="6"/>
  <c r="DV21" i="6"/>
  <c r="EL21" i="6"/>
  <c r="FB21" i="6"/>
  <c r="FR21" i="6"/>
  <c r="GH21" i="6"/>
  <c r="BE22" i="6"/>
  <c r="BU22" i="6"/>
  <c r="DA22" i="6"/>
  <c r="EG22" i="6"/>
  <c r="EW22" i="6"/>
  <c r="FM22" i="6"/>
  <c r="GC22" i="6"/>
  <c r="AF25" i="6"/>
  <c r="AV25" i="6"/>
  <c r="BL25" i="6"/>
  <c r="CB25" i="6"/>
  <c r="CR25" i="6"/>
  <c r="DH25" i="6"/>
  <c r="DX25" i="6"/>
  <c r="EN25" i="6"/>
  <c r="FD25" i="6"/>
  <c r="FT25" i="6"/>
  <c r="AE26" i="6"/>
  <c r="AU26" i="6"/>
  <c r="BK26" i="6"/>
  <c r="CA26" i="6"/>
  <c r="CQ26" i="6"/>
  <c r="DG26" i="6"/>
  <c r="DW26" i="6"/>
  <c r="EM26" i="6"/>
  <c r="FC26" i="6"/>
  <c r="FS26" i="6"/>
  <c r="AE27" i="6"/>
  <c r="AU27" i="6"/>
  <c r="BK27" i="6"/>
  <c r="CC27" i="6"/>
  <c r="DN27" i="6"/>
  <c r="EF27" i="6"/>
  <c r="AF28" i="6"/>
  <c r="CI28" i="6"/>
  <c r="DA28" i="6"/>
  <c r="EL28" i="6"/>
  <c r="FD28" i="6"/>
  <c r="AM29" i="6"/>
  <c r="BE29" i="6"/>
  <c r="DH29" i="6"/>
  <c r="FK29" i="6"/>
  <c r="GC29" i="6"/>
  <c r="AT30" i="6"/>
  <c r="BL30" i="6"/>
  <c r="DO30" i="6"/>
  <c r="FR30" i="6"/>
  <c r="BC31" i="6"/>
  <c r="BU31" i="6"/>
  <c r="DF31" i="6"/>
  <c r="DX31" i="6"/>
  <c r="GA31" i="6"/>
  <c r="AT32" i="6"/>
  <c r="BL32" i="6"/>
  <c r="DO32" i="6"/>
  <c r="EG32" i="6"/>
  <c r="FR32" i="6"/>
  <c r="AL33" i="6"/>
  <c r="DG33" i="6"/>
  <c r="FJ33" i="6"/>
  <c r="BB34" i="6"/>
  <c r="DN34" i="6"/>
  <c r="FZ34" i="6"/>
  <c r="CP35" i="6"/>
  <c r="FB35" i="6"/>
  <c r="BS36" i="6"/>
  <c r="EE36" i="6"/>
  <c r="BU37" i="6"/>
  <c r="ET37" i="6"/>
  <c r="FS37" i="6"/>
  <c r="CA38" i="6"/>
  <c r="CZ38" i="6"/>
  <c r="BD40" i="6"/>
  <c r="CJ40" i="6"/>
  <c r="DP40" i="6"/>
  <c r="EV40" i="6"/>
  <c r="GB40" i="6"/>
  <c r="BR41" i="6"/>
  <c r="CX41" i="6"/>
  <c r="ED41" i="6"/>
  <c r="FJ41" i="6"/>
  <c r="BB44" i="6"/>
  <c r="CH44" i="6"/>
  <c r="DN44" i="6"/>
  <c r="ET44" i="6"/>
  <c r="FZ44" i="6"/>
  <c r="BT45" i="6"/>
  <c r="CZ45" i="6"/>
  <c r="EF45" i="6"/>
  <c r="FL45" i="6"/>
  <c r="CA47" i="6"/>
  <c r="DG47" i="6"/>
  <c r="EM47" i="6"/>
  <c r="FS47" i="6"/>
  <c r="CC50" i="6"/>
  <c r="FU50" i="6"/>
  <c r="DA51" i="6"/>
  <c r="EF53" i="6"/>
  <c r="CJ54" i="6"/>
  <c r="FR54" i="6"/>
  <c r="DW55" i="6"/>
  <c r="BZ59" i="6"/>
  <c r="DX61" i="6"/>
  <c r="CH62" i="6"/>
  <c r="FK62" i="6"/>
  <c r="DV63" i="6"/>
  <c r="EL68" i="6"/>
  <c r="DO71" i="6"/>
  <c r="EN80" i="6"/>
  <c r="ED106" i="6"/>
  <c r="Y20" i="6"/>
  <c r="Y17" i="6"/>
  <c r="Y21" i="6"/>
  <c r="AG20" i="6"/>
  <c r="AG17" i="6"/>
  <c r="AG23" i="6"/>
  <c r="AG29" i="6"/>
  <c r="AG21" i="6"/>
  <c r="AG27" i="6"/>
  <c r="AG26" i="6"/>
  <c r="AO36" i="6"/>
  <c r="AO30" i="6"/>
  <c r="AO34" i="6"/>
  <c r="GV11" i="6" s="1"/>
  <c r="AO20" i="6"/>
  <c r="AO17" i="6"/>
  <c r="AO32" i="6"/>
  <c r="AO31" i="6"/>
  <c r="AO23" i="6"/>
  <c r="AO21" i="6"/>
  <c r="AO37" i="6"/>
  <c r="GW11" i="6" s="1"/>
  <c r="AO33" i="6"/>
  <c r="AO29" i="6"/>
  <c r="AO27" i="6"/>
  <c r="AO26" i="6"/>
  <c r="AW36" i="6"/>
  <c r="AW39" i="6"/>
  <c r="AW30" i="6"/>
  <c r="AW43" i="6"/>
  <c r="AW42" i="6"/>
  <c r="AW45" i="6"/>
  <c r="AW40" i="6"/>
  <c r="AW35" i="6"/>
  <c r="AW20" i="6"/>
  <c r="AW17" i="6"/>
  <c r="AW23" i="6"/>
  <c r="AW34" i="6"/>
  <c r="AW32" i="6"/>
  <c r="AW31" i="6"/>
  <c r="AW21" i="6"/>
  <c r="AW27" i="6"/>
  <c r="AW26" i="6"/>
  <c r="BE52" i="6"/>
  <c r="BE49" i="6"/>
  <c r="BE36" i="6"/>
  <c r="BE46" i="6"/>
  <c r="BE39" i="6"/>
  <c r="BE30" i="6"/>
  <c r="BE53" i="6"/>
  <c r="BE48" i="6"/>
  <c r="BE43" i="6"/>
  <c r="BE42" i="6"/>
  <c r="BE20" i="6"/>
  <c r="BE17" i="6"/>
  <c r="BE50" i="6"/>
  <c r="BE23" i="6"/>
  <c r="BE44" i="6"/>
  <c r="BE41" i="6"/>
  <c r="BE38" i="6"/>
  <c r="BE35" i="6"/>
  <c r="BE21" i="6"/>
  <c r="BE32" i="6"/>
  <c r="BE31" i="6"/>
  <c r="BE27" i="6"/>
  <c r="BE26" i="6"/>
  <c r="BM54" i="6"/>
  <c r="BM61" i="6"/>
  <c r="BM52" i="6"/>
  <c r="BM49" i="6"/>
  <c r="BM36" i="6"/>
  <c r="BM59" i="6"/>
  <c r="BM58" i="6"/>
  <c r="BM46" i="6"/>
  <c r="BM39" i="6"/>
  <c r="BM30" i="6"/>
  <c r="BM60" i="6"/>
  <c r="BM57" i="6"/>
  <c r="BM53" i="6"/>
  <c r="BM48" i="6"/>
  <c r="BM56" i="6"/>
  <c r="BM43" i="6"/>
  <c r="BM42" i="6"/>
  <c r="HF11" i="6" s="1"/>
  <c r="BM45" i="6"/>
  <c r="BM40" i="6"/>
  <c r="BM28" i="6"/>
  <c r="BM20" i="6"/>
  <c r="BM17" i="6"/>
  <c r="BM51" i="6"/>
  <c r="BM23" i="6"/>
  <c r="BM37" i="6"/>
  <c r="BM21" i="6"/>
  <c r="BM47" i="6"/>
  <c r="BM27" i="6"/>
  <c r="BM26" i="6"/>
  <c r="BU67" i="6"/>
  <c r="BU66" i="6"/>
  <c r="BU68" i="6"/>
  <c r="BU65" i="6"/>
  <c r="BU63" i="6"/>
  <c r="BU54" i="6"/>
  <c r="BU61" i="6"/>
  <c r="BU64" i="6"/>
  <c r="BU55" i="6"/>
  <c r="BU52" i="6"/>
  <c r="BU49" i="6"/>
  <c r="BU36" i="6"/>
  <c r="BU46" i="6"/>
  <c r="IB11" i="6" s="1"/>
  <c r="BU39" i="6"/>
  <c r="BU30" i="6"/>
  <c r="BU69" i="6"/>
  <c r="BU53" i="6"/>
  <c r="BU48" i="6"/>
  <c r="BU59" i="6"/>
  <c r="BU58" i="6"/>
  <c r="BU43" i="6"/>
  <c r="BU42" i="6"/>
  <c r="BU62" i="6"/>
  <c r="BU38" i="6"/>
  <c r="BU34" i="6"/>
  <c r="BU20" i="6"/>
  <c r="BU17" i="6"/>
  <c r="BU50" i="6"/>
  <c r="BU28" i="6"/>
  <c r="BU23" i="6"/>
  <c r="BU60" i="6"/>
  <c r="BU44" i="6"/>
  <c r="BU41" i="6"/>
  <c r="BU21" i="6"/>
  <c r="BU26" i="6"/>
  <c r="CC76" i="6"/>
  <c r="HR11" i="6" s="1"/>
  <c r="CC73" i="6"/>
  <c r="CC70" i="6"/>
  <c r="CC77" i="6"/>
  <c r="HQ11" i="6" s="1"/>
  <c r="CC72" i="6"/>
  <c r="CC67" i="6"/>
  <c r="CC66" i="6"/>
  <c r="CC64" i="6"/>
  <c r="CC63" i="6"/>
  <c r="CC54" i="6"/>
  <c r="CC61" i="6"/>
  <c r="CC69" i="6"/>
  <c r="CC71" i="6"/>
  <c r="CC74" i="6"/>
  <c r="CC52" i="6"/>
  <c r="CC49" i="6"/>
  <c r="CC36" i="6"/>
  <c r="CC62" i="6"/>
  <c r="CC46" i="6"/>
  <c r="CC39" i="6"/>
  <c r="CC30" i="6"/>
  <c r="CC55" i="6"/>
  <c r="CC53" i="6"/>
  <c r="CC48" i="6"/>
  <c r="CC43" i="6"/>
  <c r="CC42" i="6"/>
  <c r="CC68" i="6"/>
  <c r="CC59" i="6"/>
  <c r="CC58" i="6"/>
  <c r="CC60" i="6"/>
  <c r="CC45" i="6"/>
  <c r="CC40" i="6"/>
  <c r="CC37" i="6"/>
  <c r="CC35" i="6"/>
  <c r="CC33" i="6"/>
  <c r="CC29" i="6"/>
  <c r="CC20" i="6"/>
  <c r="CC17" i="6"/>
  <c r="CC51" i="6"/>
  <c r="CC23" i="6"/>
  <c r="CC34" i="6"/>
  <c r="CC28" i="6"/>
  <c r="CC21" i="6"/>
  <c r="CC47" i="6"/>
  <c r="CC38" i="6"/>
  <c r="CC26" i="6"/>
  <c r="CK83" i="6"/>
  <c r="CK82" i="6"/>
  <c r="CK84" i="6"/>
  <c r="CK81" i="6"/>
  <c r="CK76" i="6"/>
  <c r="CK73" i="6"/>
  <c r="CK85" i="6"/>
  <c r="CK79" i="6"/>
  <c r="CK70" i="6"/>
  <c r="CK77" i="6"/>
  <c r="CK72" i="6"/>
  <c r="CK67" i="6"/>
  <c r="CK66" i="6"/>
  <c r="CK68" i="6"/>
  <c r="CK63" i="6"/>
  <c r="CK54" i="6"/>
  <c r="CK78" i="6"/>
  <c r="CK71" i="6"/>
  <c r="CK61" i="6"/>
  <c r="CK53" i="6"/>
  <c r="CK64" i="6"/>
  <c r="CK60" i="6"/>
  <c r="CK57" i="6"/>
  <c r="CK52" i="6"/>
  <c r="CK49" i="6"/>
  <c r="CK36" i="6"/>
  <c r="CK56" i="6"/>
  <c r="CK46" i="6"/>
  <c r="CK39" i="6"/>
  <c r="CK30" i="6"/>
  <c r="CK80" i="6"/>
  <c r="CK65" i="6"/>
  <c r="CK48" i="6"/>
  <c r="CK75" i="6"/>
  <c r="CK43" i="6"/>
  <c r="CK42" i="6"/>
  <c r="CK62" i="6"/>
  <c r="CK20" i="6"/>
  <c r="CK17" i="6"/>
  <c r="CK74" i="6"/>
  <c r="CK50" i="6"/>
  <c r="CK33" i="6"/>
  <c r="CK29" i="6"/>
  <c r="CK23" i="6"/>
  <c r="CK59" i="6"/>
  <c r="CK55" i="6"/>
  <c r="CK44" i="6"/>
  <c r="CK41" i="6"/>
  <c r="CK35" i="6"/>
  <c r="CK21" i="6"/>
  <c r="CK37" i="6"/>
  <c r="CK28" i="6"/>
  <c r="CK26" i="6"/>
  <c r="CS91" i="6"/>
  <c r="CS90" i="6"/>
  <c r="CS92" i="6"/>
  <c r="CS89" i="6"/>
  <c r="CS93" i="6"/>
  <c r="CS88" i="6"/>
  <c r="CS83" i="6"/>
  <c r="CS82" i="6"/>
  <c r="CS84" i="6"/>
  <c r="CS81" i="6"/>
  <c r="CS87" i="6"/>
  <c r="CS76" i="6"/>
  <c r="CS73" i="6"/>
  <c r="CS79" i="6"/>
  <c r="CS70" i="6"/>
  <c r="CS77" i="6"/>
  <c r="CS72" i="6"/>
  <c r="CS86" i="6"/>
  <c r="CS67" i="6"/>
  <c r="CS66" i="6"/>
  <c r="CS63" i="6"/>
  <c r="CS54" i="6"/>
  <c r="CS65" i="6"/>
  <c r="CS61" i="6"/>
  <c r="CS80" i="6"/>
  <c r="CS69" i="6"/>
  <c r="CS85" i="6"/>
  <c r="CS78" i="6"/>
  <c r="CS71" i="6"/>
  <c r="CS53" i="6"/>
  <c r="CS75" i="6"/>
  <c r="CS52" i="6"/>
  <c r="CS49" i="6"/>
  <c r="CS36" i="6"/>
  <c r="CS68" i="6"/>
  <c r="CS62" i="6"/>
  <c r="CS59" i="6"/>
  <c r="CS58" i="6"/>
  <c r="CS46" i="6"/>
  <c r="CS39" i="6"/>
  <c r="CS30" i="6"/>
  <c r="CS60" i="6"/>
  <c r="CS57" i="6"/>
  <c r="CS48" i="6"/>
  <c r="CS56" i="6"/>
  <c r="CS43" i="6"/>
  <c r="CS42" i="6"/>
  <c r="CS55" i="6"/>
  <c r="CS45" i="6"/>
  <c r="CS40" i="6"/>
  <c r="CS32" i="6"/>
  <c r="CS31" i="6"/>
  <c r="CS20" i="6"/>
  <c r="CS17" i="6"/>
  <c r="CS51" i="6"/>
  <c r="CS38" i="6"/>
  <c r="CS23" i="6"/>
  <c r="CS64" i="6"/>
  <c r="CS33" i="6"/>
  <c r="CS29" i="6"/>
  <c r="CS21" i="6"/>
  <c r="CS47" i="6"/>
  <c r="CS26" i="6"/>
  <c r="DA98" i="6"/>
  <c r="DA96" i="6"/>
  <c r="DA95" i="6"/>
  <c r="DA94" i="6"/>
  <c r="DA91" i="6"/>
  <c r="DA90" i="6"/>
  <c r="DA92" i="6"/>
  <c r="DA89" i="6"/>
  <c r="DA101" i="6"/>
  <c r="DA97" i="6"/>
  <c r="DA93" i="6"/>
  <c r="DA88" i="6"/>
  <c r="DA99" i="6"/>
  <c r="DA83" i="6"/>
  <c r="DA82" i="6"/>
  <c r="DA84" i="6"/>
  <c r="DA81" i="6"/>
  <c r="DA76" i="6"/>
  <c r="DA73" i="6"/>
  <c r="DA85" i="6"/>
  <c r="DA79" i="6"/>
  <c r="DA70" i="6"/>
  <c r="DA77" i="6"/>
  <c r="DA72" i="6"/>
  <c r="DA67" i="6"/>
  <c r="DA66" i="6"/>
  <c r="DA87" i="6"/>
  <c r="DA68" i="6"/>
  <c r="DA63" i="6"/>
  <c r="DA54" i="6"/>
  <c r="DA100" i="6"/>
  <c r="DA78" i="6"/>
  <c r="DA71" i="6"/>
  <c r="DA64" i="6"/>
  <c r="DA61" i="6"/>
  <c r="DA53" i="6"/>
  <c r="DA86" i="6"/>
  <c r="DA55" i="6"/>
  <c r="DA52" i="6"/>
  <c r="DA49" i="6"/>
  <c r="DA36" i="6"/>
  <c r="DA46" i="6"/>
  <c r="DA39" i="6"/>
  <c r="DA30" i="6"/>
  <c r="DA69" i="6"/>
  <c r="DA48" i="6"/>
  <c r="DA74" i="6"/>
  <c r="DA59" i="6"/>
  <c r="DA58" i="6"/>
  <c r="DA43" i="6"/>
  <c r="DA42" i="6"/>
  <c r="DA65" i="6"/>
  <c r="DA62" i="6"/>
  <c r="DA34" i="6"/>
  <c r="DA27" i="6"/>
  <c r="DA20" i="6"/>
  <c r="DA17" i="6"/>
  <c r="DA80" i="6"/>
  <c r="DA60" i="6"/>
  <c r="DA50" i="6"/>
  <c r="DA37" i="6"/>
  <c r="DA32" i="6"/>
  <c r="DA31" i="6"/>
  <c r="DA23" i="6"/>
  <c r="DA44" i="6"/>
  <c r="DA41" i="6"/>
  <c r="DA21" i="6"/>
  <c r="DA56" i="6"/>
  <c r="DA33" i="6"/>
  <c r="DA29" i="6"/>
  <c r="DA26" i="6"/>
  <c r="DI103" i="6"/>
  <c r="DI107" i="6"/>
  <c r="DI106" i="6"/>
  <c r="DI109" i="6"/>
  <c r="DI104" i="6"/>
  <c r="DI105" i="6"/>
  <c r="DI99" i="6"/>
  <c r="DI97" i="6"/>
  <c r="DI102" i="6"/>
  <c r="DI98" i="6"/>
  <c r="DI91" i="6"/>
  <c r="DI90" i="6"/>
  <c r="DI101" i="6"/>
  <c r="DI100" i="6"/>
  <c r="DI96" i="6"/>
  <c r="DI95" i="6"/>
  <c r="DI94" i="6"/>
  <c r="DI92" i="6"/>
  <c r="DI89" i="6"/>
  <c r="DI93" i="6"/>
  <c r="DI88" i="6"/>
  <c r="DI108" i="6"/>
  <c r="DI83" i="6"/>
  <c r="DI82" i="6"/>
  <c r="DI84" i="6"/>
  <c r="DI81" i="6"/>
  <c r="DI87" i="6"/>
  <c r="DI76" i="6"/>
  <c r="DI73" i="6"/>
  <c r="DI79" i="6"/>
  <c r="DI70" i="6"/>
  <c r="DI77" i="6"/>
  <c r="DI72" i="6"/>
  <c r="DI86" i="6"/>
  <c r="DI67" i="6"/>
  <c r="DI66" i="6"/>
  <c r="DI63" i="6"/>
  <c r="DI54" i="6"/>
  <c r="DI85" i="6"/>
  <c r="DI61" i="6"/>
  <c r="DI80" i="6"/>
  <c r="DI69" i="6"/>
  <c r="DI78" i="6"/>
  <c r="DI71" i="6"/>
  <c r="DI53" i="6"/>
  <c r="DI74" i="6"/>
  <c r="DI52" i="6"/>
  <c r="DI49" i="6"/>
  <c r="DI36" i="6"/>
  <c r="DI64" i="6"/>
  <c r="DI62" i="6"/>
  <c r="DI46" i="6"/>
  <c r="DI39" i="6"/>
  <c r="DI30" i="6"/>
  <c r="DI55" i="6"/>
  <c r="DI48" i="6"/>
  <c r="DI65" i="6"/>
  <c r="DI43" i="6"/>
  <c r="DI42" i="6"/>
  <c r="DI68" i="6"/>
  <c r="DI59" i="6"/>
  <c r="DI58" i="6"/>
  <c r="DI45" i="6"/>
  <c r="DI40" i="6"/>
  <c r="DI35" i="6"/>
  <c r="DI20" i="6"/>
  <c r="DI17" i="6"/>
  <c r="DI56" i="6"/>
  <c r="DI51" i="6"/>
  <c r="DI27" i="6"/>
  <c r="DI23" i="6"/>
  <c r="DI34" i="6"/>
  <c r="DI32" i="6"/>
  <c r="DI31" i="6"/>
  <c r="DI21" i="6"/>
  <c r="DI75" i="6"/>
  <c r="DI57" i="6"/>
  <c r="DI47" i="6"/>
  <c r="DI26" i="6"/>
  <c r="DQ114" i="6"/>
  <c r="DQ113" i="6"/>
  <c r="DQ112" i="6"/>
  <c r="DQ110" i="6"/>
  <c r="DQ103" i="6"/>
  <c r="DQ111" i="6"/>
  <c r="DQ107" i="6"/>
  <c r="DQ106" i="6"/>
  <c r="DQ117" i="6"/>
  <c r="DQ108" i="6"/>
  <c r="DQ104" i="6"/>
  <c r="DQ105" i="6"/>
  <c r="DQ100" i="6"/>
  <c r="DQ97" i="6"/>
  <c r="DQ115" i="6"/>
  <c r="DQ101" i="6"/>
  <c r="DQ99" i="6"/>
  <c r="DQ116" i="6"/>
  <c r="DQ91" i="6"/>
  <c r="DQ90" i="6"/>
  <c r="DQ92" i="6"/>
  <c r="DQ89" i="6"/>
  <c r="DQ96" i="6"/>
  <c r="DQ95" i="6"/>
  <c r="DQ94" i="6"/>
  <c r="DQ93" i="6"/>
  <c r="DQ88" i="6"/>
  <c r="DQ83" i="6"/>
  <c r="DQ82" i="6"/>
  <c r="DQ98" i="6"/>
  <c r="DQ84" i="6"/>
  <c r="DQ81" i="6"/>
  <c r="DQ76" i="6"/>
  <c r="DQ73" i="6"/>
  <c r="DQ85" i="6"/>
  <c r="DQ79" i="6"/>
  <c r="DQ70" i="6"/>
  <c r="DQ102" i="6"/>
  <c r="DQ77" i="6"/>
  <c r="DQ72" i="6"/>
  <c r="DQ67" i="6"/>
  <c r="DQ66" i="6"/>
  <c r="DQ109" i="6"/>
  <c r="DQ68" i="6"/>
  <c r="DQ63" i="6"/>
  <c r="DQ54" i="6"/>
  <c r="DQ78" i="6"/>
  <c r="DQ71" i="6"/>
  <c r="DQ61" i="6"/>
  <c r="DQ65" i="6"/>
  <c r="DQ53" i="6"/>
  <c r="DQ60" i="6"/>
  <c r="DQ57" i="6"/>
  <c r="DQ52" i="6"/>
  <c r="DQ49" i="6"/>
  <c r="DQ36" i="6"/>
  <c r="DQ87" i="6"/>
  <c r="DQ56" i="6"/>
  <c r="DQ46" i="6"/>
  <c r="DQ39" i="6"/>
  <c r="DQ30" i="6"/>
  <c r="DQ80" i="6"/>
  <c r="DQ48" i="6"/>
  <c r="DQ75" i="6"/>
  <c r="DQ43" i="6"/>
  <c r="DQ42" i="6"/>
  <c r="DQ62" i="6"/>
  <c r="DQ64" i="6"/>
  <c r="DQ20" i="6"/>
  <c r="DQ17" i="6"/>
  <c r="DQ59" i="6"/>
  <c r="DQ50" i="6"/>
  <c r="DQ23" i="6"/>
  <c r="DQ44" i="6"/>
  <c r="DQ41" i="6"/>
  <c r="DQ38" i="6"/>
  <c r="DQ35" i="6"/>
  <c r="DQ27" i="6"/>
  <c r="DQ21" i="6"/>
  <c r="DQ69" i="6"/>
  <c r="DQ32" i="6"/>
  <c r="DQ31" i="6"/>
  <c r="DQ26" i="6"/>
  <c r="DY119" i="6"/>
  <c r="DY123" i="6"/>
  <c r="DY110" i="6"/>
  <c r="DY103" i="6"/>
  <c r="DY121" i="6"/>
  <c r="DY118" i="6"/>
  <c r="DY115" i="6"/>
  <c r="DY107" i="6"/>
  <c r="DY106" i="6"/>
  <c r="DY124" i="6"/>
  <c r="DY120" i="6"/>
  <c r="DY116" i="6"/>
  <c r="DY111" i="6"/>
  <c r="DY109" i="6"/>
  <c r="DY102" i="6"/>
  <c r="DY114" i="6"/>
  <c r="DY117" i="6"/>
  <c r="DY113" i="6"/>
  <c r="DY97" i="6"/>
  <c r="DY108" i="6"/>
  <c r="DY105" i="6"/>
  <c r="DY100" i="6"/>
  <c r="DY91" i="6"/>
  <c r="DY90" i="6"/>
  <c r="DY122" i="6"/>
  <c r="DY101" i="6"/>
  <c r="DY99" i="6"/>
  <c r="DY92" i="6"/>
  <c r="DY89" i="6"/>
  <c r="DY125" i="6"/>
  <c r="DY112" i="6"/>
  <c r="DY98" i="6"/>
  <c r="DY96" i="6"/>
  <c r="DY95" i="6"/>
  <c r="DY94" i="6"/>
  <c r="DY93" i="6"/>
  <c r="DY88" i="6"/>
  <c r="DY104" i="6"/>
  <c r="DY83" i="6"/>
  <c r="DY82" i="6"/>
  <c r="DY84" i="6"/>
  <c r="DY81" i="6"/>
  <c r="DY87" i="6"/>
  <c r="DY76" i="6"/>
  <c r="DY73" i="6"/>
  <c r="DY79" i="6"/>
  <c r="DY70" i="6"/>
  <c r="DY77" i="6"/>
  <c r="DY72" i="6"/>
  <c r="DY86" i="6"/>
  <c r="DY67" i="6"/>
  <c r="DY66" i="6"/>
  <c r="DY63" i="6"/>
  <c r="DY54" i="6"/>
  <c r="DY61" i="6"/>
  <c r="DY80" i="6"/>
  <c r="DY69" i="6"/>
  <c r="DY64" i="6"/>
  <c r="DY85" i="6"/>
  <c r="DY78" i="6"/>
  <c r="DY71" i="6"/>
  <c r="DY65" i="6"/>
  <c r="DY53" i="6"/>
  <c r="DY75" i="6"/>
  <c r="DY52" i="6"/>
  <c r="DY49" i="6"/>
  <c r="DY36" i="6"/>
  <c r="DY68" i="6"/>
  <c r="DY62" i="6"/>
  <c r="DY59" i="6"/>
  <c r="DY58" i="6"/>
  <c r="DY46" i="6"/>
  <c r="DY39" i="6"/>
  <c r="DY30" i="6"/>
  <c r="DY57" i="6"/>
  <c r="DY48" i="6"/>
  <c r="DY60" i="6"/>
  <c r="DY56" i="6"/>
  <c r="DY43" i="6"/>
  <c r="DY42" i="6"/>
  <c r="DY45" i="6"/>
  <c r="DY40" i="6"/>
  <c r="DY28" i="6"/>
  <c r="DY20" i="6"/>
  <c r="DY17" i="6"/>
  <c r="DY51" i="6"/>
  <c r="DY23" i="6"/>
  <c r="DY37" i="6"/>
  <c r="DY21" i="6"/>
  <c r="DY47" i="6"/>
  <c r="DY27" i="6"/>
  <c r="DY26" i="6"/>
  <c r="EG127" i="6"/>
  <c r="EG133" i="6"/>
  <c r="EG126" i="6"/>
  <c r="EG119" i="6"/>
  <c r="EG110" i="6"/>
  <c r="EG103" i="6"/>
  <c r="EG124" i="6"/>
  <c r="EG122" i="6"/>
  <c r="EG114" i="6"/>
  <c r="EG113" i="6"/>
  <c r="EG112" i="6"/>
  <c r="EG107" i="6"/>
  <c r="EG106" i="6"/>
  <c r="EG130" i="6"/>
  <c r="EG120" i="6"/>
  <c r="EG118" i="6"/>
  <c r="EG132" i="6"/>
  <c r="EG128" i="6"/>
  <c r="EG115" i="6"/>
  <c r="EG108" i="6"/>
  <c r="EG131" i="6"/>
  <c r="EG117" i="6"/>
  <c r="EG105" i="6"/>
  <c r="EG123" i="6"/>
  <c r="EG121" i="6"/>
  <c r="EG116" i="6"/>
  <c r="EG104" i="6"/>
  <c r="EG98" i="6"/>
  <c r="EG111" i="6"/>
  <c r="EG109" i="6"/>
  <c r="EG129" i="6"/>
  <c r="EG102" i="6"/>
  <c r="EG97" i="6"/>
  <c r="EG91" i="6"/>
  <c r="EG90" i="6"/>
  <c r="EG125" i="6"/>
  <c r="EG92" i="6"/>
  <c r="EG89" i="6"/>
  <c r="EG93" i="6"/>
  <c r="EG88" i="6"/>
  <c r="EG83" i="6"/>
  <c r="EG82" i="6"/>
  <c r="EG99" i="6"/>
  <c r="EG84" i="6"/>
  <c r="EG81" i="6"/>
  <c r="EG100" i="6"/>
  <c r="EG101" i="6"/>
  <c r="EG76" i="6"/>
  <c r="EG73" i="6"/>
  <c r="EG95" i="6"/>
  <c r="EG85" i="6"/>
  <c r="EG79" i="6"/>
  <c r="EG70" i="6"/>
  <c r="EG63" i="6"/>
  <c r="EG77" i="6"/>
  <c r="EG72" i="6"/>
  <c r="EG67" i="6"/>
  <c r="EG66" i="6"/>
  <c r="EG87" i="6"/>
  <c r="EG68" i="6"/>
  <c r="EG65" i="6"/>
  <c r="EG54" i="6"/>
  <c r="EG94" i="6"/>
  <c r="EG78" i="6"/>
  <c r="EG71" i="6"/>
  <c r="EG61" i="6"/>
  <c r="EG96" i="6"/>
  <c r="EG64" i="6"/>
  <c r="EG53" i="6"/>
  <c r="EG55" i="6"/>
  <c r="EG52" i="6"/>
  <c r="EG49" i="6"/>
  <c r="EG36" i="6"/>
  <c r="EG46" i="6"/>
  <c r="EG39" i="6"/>
  <c r="EG30" i="6"/>
  <c r="EG69" i="6"/>
  <c r="EG48" i="6"/>
  <c r="EG74" i="6"/>
  <c r="EG59" i="6"/>
  <c r="EG58" i="6"/>
  <c r="EG43" i="6"/>
  <c r="EG42" i="6"/>
  <c r="EG62" i="6"/>
  <c r="EG56" i="6"/>
  <c r="EG38" i="6"/>
  <c r="EG34" i="6"/>
  <c r="EG20" i="6"/>
  <c r="EG17" i="6"/>
  <c r="EG60" i="6"/>
  <c r="EG50" i="6"/>
  <c r="EG28" i="6"/>
  <c r="EG23" i="6"/>
  <c r="EG75" i="6"/>
  <c r="EG44" i="6"/>
  <c r="EG41" i="6"/>
  <c r="EG21" i="6"/>
  <c r="EG26" i="6"/>
  <c r="EO135" i="6"/>
  <c r="EO139" i="6"/>
  <c r="EO138" i="6"/>
  <c r="EO127" i="6"/>
  <c r="EO128" i="6"/>
  <c r="EO133" i="6"/>
  <c r="EO125" i="6"/>
  <c r="EO119" i="6"/>
  <c r="EO141" i="6"/>
  <c r="EO136" i="6"/>
  <c r="EO129" i="6"/>
  <c r="EO117" i="6"/>
  <c r="EO110" i="6"/>
  <c r="EO103" i="6"/>
  <c r="EO107" i="6"/>
  <c r="EO106" i="6"/>
  <c r="EO132" i="6"/>
  <c r="EO109" i="6"/>
  <c r="EO123" i="6"/>
  <c r="EO120" i="6"/>
  <c r="EO131" i="6"/>
  <c r="EO121" i="6"/>
  <c r="EO116" i="6"/>
  <c r="EO115" i="6"/>
  <c r="EO137" i="6"/>
  <c r="EO114" i="6"/>
  <c r="EO111" i="6"/>
  <c r="EO104" i="6"/>
  <c r="EO118" i="6"/>
  <c r="EO108" i="6"/>
  <c r="EO113" i="6"/>
  <c r="EO105" i="6"/>
  <c r="EO130" i="6"/>
  <c r="EO122" i="6"/>
  <c r="EO99" i="6"/>
  <c r="EO112" i="6"/>
  <c r="EO126" i="6"/>
  <c r="EO102" i="6"/>
  <c r="EO101" i="6"/>
  <c r="EO98" i="6"/>
  <c r="EO134" i="6"/>
  <c r="EO91" i="6"/>
  <c r="EO90" i="6"/>
  <c r="EO92" i="6"/>
  <c r="EO89" i="6"/>
  <c r="EO100" i="6"/>
  <c r="EO140" i="6"/>
  <c r="EO93" i="6"/>
  <c r="EO88" i="6"/>
  <c r="EO97" i="6"/>
  <c r="EO96" i="6"/>
  <c r="EO95" i="6"/>
  <c r="EO94" i="6"/>
  <c r="EO83" i="6"/>
  <c r="EO82" i="6"/>
  <c r="EO84" i="6"/>
  <c r="EO81" i="6"/>
  <c r="EO124" i="6"/>
  <c r="EO87" i="6"/>
  <c r="EO76" i="6"/>
  <c r="EO73" i="6"/>
  <c r="EO79" i="6"/>
  <c r="EO70" i="6"/>
  <c r="EO63" i="6"/>
  <c r="EO77" i="6"/>
  <c r="EO72" i="6"/>
  <c r="EO86" i="6"/>
  <c r="EO67" i="6"/>
  <c r="EO66" i="6"/>
  <c r="EO64" i="6"/>
  <c r="EO54" i="6"/>
  <c r="EO85" i="6"/>
  <c r="EO61" i="6"/>
  <c r="EO80" i="6"/>
  <c r="EO69" i="6"/>
  <c r="EO78" i="6"/>
  <c r="EO71" i="6"/>
  <c r="EO53" i="6"/>
  <c r="EO74" i="6"/>
  <c r="EO65" i="6"/>
  <c r="EO52" i="6"/>
  <c r="EO49" i="6"/>
  <c r="EO36" i="6"/>
  <c r="EO62" i="6"/>
  <c r="EO60" i="6"/>
  <c r="EO46" i="6"/>
  <c r="EO39" i="6"/>
  <c r="EO30" i="6"/>
  <c r="EO55" i="6"/>
  <c r="EO48" i="6"/>
  <c r="EO43" i="6"/>
  <c r="EO42" i="6"/>
  <c r="EO68" i="6"/>
  <c r="EO59" i="6"/>
  <c r="EO58" i="6"/>
  <c r="EO75" i="6"/>
  <c r="EO45" i="6"/>
  <c r="EO40" i="6"/>
  <c r="EO37" i="6"/>
  <c r="EO35" i="6"/>
  <c r="EO33" i="6"/>
  <c r="EO29" i="6"/>
  <c r="EO20" i="6"/>
  <c r="EO17" i="6"/>
  <c r="EO51" i="6"/>
  <c r="EO23" i="6"/>
  <c r="EO57" i="6"/>
  <c r="EO34" i="6"/>
  <c r="EO28" i="6"/>
  <c r="EO21" i="6"/>
  <c r="EO47" i="6"/>
  <c r="EO38" i="6"/>
  <c r="EO26" i="6"/>
  <c r="EW147" i="6"/>
  <c r="EW146" i="6"/>
  <c r="EW142" i="6"/>
  <c r="EW135" i="6"/>
  <c r="EW139" i="6"/>
  <c r="EW138" i="6"/>
  <c r="EW148" i="6"/>
  <c r="EW131" i="6"/>
  <c r="EW129" i="6"/>
  <c r="EW127" i="6"/>
  <c r="EW145" i="6"/>
  <c r="EW143" i="6"/>
  <c r="EW123" i="6"/>
  <c r="EW119" i="6"/>
  <c r="EW110" i="6"/>
  <c r="EW136" i="6"/>
  <c r="EW103" i="6"/>
  <c r="EW133" i="6"/>
  <c r="EW130" i="6"/>
  <c r="EW107" i="6"/>
  <c r="EW106" i="6"/>
  <c r="EW141" i="6"/>
  <c r="EW124" i="6"/>
  <c r="EW137" i="6"/>
  <c r="EW121" i="6"/>
  <c r="EW116" i="6"/>
  <c r="EW140" i="6"/>
  <c r="EW134" i="6"/>
  <c r="EW128" i="6"/>
  <c r="EW126" i="6"/>
  <c r="EW120" i="6"/>
  <c r="EW117" i="6"/>
  <c r="EW112" i="6"/>
  <c r="EW122" i="6"/>
  <c r="EW109" i="6"/>
  <c r="EW149" i="6"/>
  <c r="EW132" i="6"/>
  <c r="EW104" i="6"/>
  <c r="EW144" i="6"/>
  <c r="EW115" i="6"/>
  <c r="EW105" i="6"/>
  <c r="EW100" i="6"/>
  <c r="EW99" i="6"/>
  <c r="EW114" i="6"/>
  <c r="EW111" i="6"/>
  <c r="EW108" i="6"/>
  <c r="EW125" i="6"/>
  <c r="EW101" i="6"/>
  <c r="EW91" i="6"/>
  <c r="EW90" i="6"/>
  <c r="EW96" i="6"/>
  <c r="EW92" i="6"/>
  <c r="EW89" i="6"/>
  <c r="EW97" i="6"/>
  <c r="EW93" i="6"/>
  <c r="EW88" i="6"/>
  <c r="EW118" i="6"/>
  <c r="EW113" i="6"/>
  <c r="EW83" i="6"/>
  <c r="EW82" i="6"/>
  <c r="EW84" i="6"/>
  <c r="EW81" i="6"/>
  <c r="EW102" i="6"/>
  <c r="EW76" i="6"/>
  <c r="EW73" i="6"/>
  <c r="EW85" i="6"/>
  <c r="EW79" i="6"/>
  <c r="EW70" i="6"/>
  <c r="EW63" i="6"/>
  <c r="EW94" i="6"/>
  <c r="EW77" i="6"/>
  <c r="EW72" i="6"/>
  <c r="EW67" i="6"/>
  <c r="EW66" i="6"/>
  <c r="EW98" i="6"/>
  <c r="EW68" i="6"/>
  <c r="EW54" i="6"/>
  <c r="EW78" i="6"/>
  <c r="EW71" i="6"/>
  <c r="EW61" i="6"/>
  <c r="EW53" i="6"/>
  <c r="EW57" i="6"/>
  <c r="EW52" i="6"/>
  <c r="EW49" i="6"/>
  <c r="EW36" i="6"/>
  <c r="EW56" i="6"/>
  <c r="EW46" i="6"/>
  <c r="EW39" i="6"/>
  <c r="EW30" i="6"/>
  <c r="EW48" i="6"/>
  <c r="EW86" i="6"/>
  <c r="EW80" i="6"/>
  <c r="EW75" i="6"/>
  <c r="EW43" i="6"/>
  <c r="EW42" i="6"/>
  <c r="EW87" i="6"/>
  <c r="EW62" i="6"/>
  <c r="EW69" i="6"/>
  <c r="EW59" i="6"/>
  <c r="EW20" i="6"/>
  <c r="EW17" i="6"/>
  <c r="EW50" i="6"/>
  <c r="EW33" i="6"/>
  <c r="EW29" i="6"/>
  <c r="EW23" i="6"/>
  <c r="EW55" i="6"/>
  <c r="EW44" i="6"/>
  <c r="EW41" i="6"/>
  <c r="EW35" i="6"/>
  <c r="EW21" i="6"/>
  <c r="EW74" i="6"/>
  <c r="EW64" i="6"/>
  <c r="EW37" i="6"/>
  <c r="EW28" i="6"/>
  <c r="EW26" i="6"/>
  <c r="FE155" i="6"/>
  <c r="FE147" i="6"/>
  <c r="FE146" i="6"/>
  <c r="FE157" i="6"/>
  <c r="FE142" i="6"/>
  <c r="FE145" i="6"/>
  <c r="FE144" i="6"/>
  <c r="FE135" i="6"/>
  <c r="FE139" i="6"/>
  <c r="FE138" i="6"/>
  <c r="FE134" i="6"/>
  <c r="FE133" i="6"/>
  <c r="FE127" i="6"/>
  <c r="FE154" i="6"/>
  <c r="FE152" i="6"/>
  <c r="FE150" i="6"/>
  <c r="FE131" i="6"/>
  <c r="FE119" i="6"/>
  <c r="FE110" i="6"/>
  <c r="FE156" i="6"/>
  <c r="FE141" i="6"/>
  <c r="FE120" i="6"/>
  <c r="FE116" i="6"/>
  <c r="FE103" i="6"/>
  <c r="FE153" i="6"/>
  <c r="FE151" i="6"/>
  <c r="FE148" i="6"/>
  <c r="FE140" i="6"/>
  <c r="FE124" i="6"/>
  <c r="FE117" i="6"/>
  <c r="FE107" i="6"/>
  <c r="FE106" i="6"/>
  <c r="FE137" i="6"/>
  <c r="FE136" i="6"/>
  <c r="FE130" i="6"/>
  <c r="FE128" i="6"/>
  <c r="FE123" i="6"/>
  <c r="FE122" i="6"/>
  <c r="FE114" i="6"/>
  <c r="FE113" i="6"/>
  <c r="FE112" i="6"/>
  <c r="FE132" i="6"/>
  <c r="FE129" i="6"/>
  <c r="FE111" i="6"/>
  <c r="FE108" i="6"/>
  <c r="FE149" i="6"/>
  <c r="FE143" i="6"/>
  <c r="FE121" i="6"/>
  <c r="FE126" i="6"/>
  <c r="FE102" i="6"/>
  <c r="FE118" i="6"/>
  <c r="FE125" i="6"/>
  <c r="FE109" i="6"/>
  <c r="FE97" i="6"/>
  <c r="FE91" i="6"/>
  <c r="FE90" i="6"/>
  <c r="FE100" i="6"/>
  <c r="FE92" i="6"/>
  <c r="FE89" i="6"/>
  <c r="FE105" i="6"/>
  <c r="FE99" i="6"/>
  <c r="FE93" i="6"/>
  <c r="FE88" i="6"/>
  <c r="FE98" i="6"/>
  <c r="FE83" i="6"/>
  <c r="FE82" i="6"/>
  <c r="FE84" i="6"/>
  <c r="FE81" i="6"/>
  <c r="FE104" i="6"/>
  <c r="FE101" i="6"/>
  <c r="FE96" i="6"/>
  <c r="FE94" i="6"/>
  <c r="FE87" i="6"/>
  <c r="FE80" i="6"/>
  <c r="FE76" i="6"/>
  <c r="FE73" i="6"/>
  <c r="FE79" i="6"/>
  <c r="FE70" i="6"/>
  <c r="FE63" i="6"/>
  <c r="FE77" i="6"/>
  <c r="FE72" i="6"/>
  <c r="FE115" i="6"/>
  <c r="FE86" i="6"/>
  <c r="FE67" i="6"/>
  <c r="FE66" i="6"/>
  <c r="FE54" i="6"/>
  <c r="FE65" i="6"/>
  <c r="FE61" i="6"/>
  <c r="FE69" i="6"/>
  <c r="FE85" i="6"/>
  <c r="FE78" i="6"/>
  <c r="FE71" i="6"/>
  <c r="FE53" i="6"/>
  <c r="FE75" i="6"/>
  <c r="FE52" i="6"/>
  <c r="FE49" i="6"/>
  <c r="FE36" i="6"/>
  <c r="FE68" i="6"/>
  <c r="FE62" i="6"/>
  <c r="FE59" i="6"/>
  <c r="FE58" i="6"/>
  <c r="FE46" i="6"/>
  <c r="FE39" i="6"/>
  <c r="FE30" i="6"/>
  <c r="FE64" i="6"/>
  <c r="FE57" i="6"/>
  <c r="FE48" i="6"/>
  <c r="FE56" i="6"/>
  <c r="FE43" i="6"/>
  <c r="FE42" i="6"/>
  <c r="FE95" i="6"/>
  <c r="FE55" i="6"/>
  <c r="FE45" i="6"/>
  <c r="FE40" i="6"/>
  <c r="FE32" i="6"/>
  <c r="FE31" i="6"/>
  <c r="FE20" i="6"/>
  <c r="FE17" i="6"/>
  <c r="FE74" i="6"/>
  <c r="FE51" i="6"/>
  <c r="FE38" i="6"/>
  <c r="FE23" i="6"/>
  <c r="FE33" i="6"/>
  <c r="FE29" i="6"/>
  <c r="FE21" i="6"/>
  <c r="FE47" i="6"/>
  <c r="FE26" i="6"/>
  <c r="FM163" i="6"/>
  <c r="FM162" i="6"/>
  <c r="FM164" i="6"/>
  <c r="FM161" i="6"/>
  <c r="FM159" i="6"/>
  <c r="FM160" i="6"/>
  <c r="FM156" i="6"/>
  <c r="FM147" i="6"/>
  <c r="FM146" i="6"/>
  <c r="FM158" i="6"/>
  <c r="FM142" i="6"/>
  <c r="FM153" i="6"/>
  <c r="FM152" i="6"/>
  <c r="FM150" i="6"/>
  <c r="FM148" i="6"/>
  <c r="FM135" i="6"/>
  <c r="FM151" i="6"/>
  <c r="FM145" i="6"/>
  <c r="FM139" i="6"/>
  <c r="FM138" i="6"/>
  <c r="FM154" i="6"/>
  <c r="FM130" i="6"/>
  <c r="FM127" i="6"/>
  <c r="FM144" i="6"/>
  <c r="FM134" i="6"/>
  <c r="FM133" i="6"/>
  <c r="FM129" i="6"/>
  <c r="FM131" i="6"/>
  <c r="FM126" i="6"/>
  <c r="FM119" i="6"/>
  <c r="FM110" i="6"/>
  <c r="FM165" i="6"/>
  <c r="FM143" i="6"/>
  <c r="FM132" i="6"/>
  <c r="FM122" i="6"/>
  <c r="FM111" i="6"/>
  <c r="FM103" i="6"/>
  <c r="FM107" i="6"/>
  <c r="FM106" i="6"/>
  <c r="FM124" i="6"/>
  <c r="FM121" i="6"/>
  <c r="FM117" i="6"/>
  <c r="FM108" i="6"/>
  <c r="FM149" i="6"/>
  <c r="FM120" i="6"/>
  <c r="FM112" i="6"/>
  <c r="FM109" i="6"/>
  <c r="FM123" i="6"/>
  <c r="FM105" i="6"/>
  <c r="FM157" i="6"/>
  <c r="FM125" i="6"/>
  <c r="FM115" i="6"/>
  <c r="FM141" i="6"/>
  <c r="FM116" i="6"/>
  <c r="FM114" i="6"/>
  <c r="FM98" i="6"/>
  <c r="FM155" i="6"/>
  <c r="FM137" i="6"/>
  <c r="FM104" i="6"/>
  <c r="FM101" i="6"/>
  <c r="FM95" i="6"/>
  <c r="FM94" i="6"/>
  <c r="FM91" i="6"/>
  <c r="FM90" i="6"/>
  <c r="FM140" i="6"/>
  <c r="FM128" i="6"/>
  <c r="FM97" i="6"/>
  <c r="FM96" i="6"/>
  <c r="FM92" i="6"/>
  <c r="FM89" i="6"/>
  <c r="FM136" i="6"/>
  <c r="FM113" i="6"/>
  <c r="FM102" i="6"/>
  <c r="FM118" i="6"/>
  <c r="FM93" i="6"/>
  <c r="FM88" i="6"/>
  <c r="FM83" i="6"/>
  <c r="FM82" i="6"/>
  <c r="FM84" i="6"/>
  <c r="FM81" i="6"/>
  <c r="FM99" i="6"/>
  <c r="FM76" i="6"/>
  <c r="FM73" i="6"/>
  <c r="FM85" i="6"/>
  <c r="FM80" i="6"/>
  <c r="FM79" i="6"/>
  <c r="FM70" i="6"/>
  <c r="FM63" i="6"/>
  <c r="FM77" i="6"/>
  <c r="FM72" i="6"/>
  <c r="FM67" i="6"/>
  <c r="FM66" i="6"/>
  <c r="FM87" i="6"/>
  <c r="FM68" i="6"/>
  <c r="FM54" i="6"/>
  <c r="FM78" i="6"/>
  <c r="FM71" i="6"/>
  <c r="FM64" i="6"/>
  <c r="FM61" i="6"/>
  <c r="FM53" i="6"/>
  <c r="FM86" i="6"/>
  <c r="FM55" i="6"/>
  <c r="FM52" i="6"/>
  <c r="FM49" i="6"/>
  <c r="FM36" i="6"/>
  <c r="FM65" i="6"/>
  <c r="FM46" i="6"/>
  <c r="FM39" i="6"/>
  <c r="FM30" i="6"/>
  <c r="FM69" i="6"/>
  <c r="FM60" i="6"/>
  <c r="FM48" i="6"/>
  <c r="FM74" i="6"/>
  <c r="FM59" i="6"/>
  <c r="FM58" i="6"/>
  <c r="FM43" i="6"/>
  <c r="FM42" i="6"/>
  <c r="FM62" i="6"/>
  <c r="FM56" i="6"/>
  <c r="FM34" i="6"/>
  <c r="FM27" i="6"/>
  <c r="FM20" i="6"/>
  <c r="FM17" i="6"/>
  <c r="FM50" i="6"/>
  <c r="FM37" i="6"/>
  <c r="FM32" i="6"/>
  <c r="FM31" i="6"/>
  <c r="FM23" i="6"/>
  <c r="FM44" i="6"/>
  <c r="FM41" i="6"/>
  <c r="FM21" i="6"/>
  <c r="FM57" i="6"/>
  <c r="FM33" i="6"/>
  <c r="FM29" i="6"/>
  <c r="FM26" i="6"/>
  <c r="FU163" i="6"/>
  <c r="FU162" i="6"/>
  <c r="FU164" i="6"/>
  <c r="FU161" i="6"/>
  <c r="FU166" i="6"/>
  <c r="FU159" i="6"/>
  <c r="FU150" i="6"/>
  <c r="FU169" i="6"/>
  <c r="FU165" i="6"/>
  <c r="FU157" i="6"/>
  <c r="FU147" i="6"/>
  <c r="FU146" i="6"/>
  <c r="FU172" i="6"/>
  <c r="FU154" i="6"/>
  <c r="FU142" i="6"/>
  <c r="FU173" i="6"/>
  <c r="FU143" i="6"/>
  <c r="FU135" i="6"/>
  <c r="FU148" i="6"/>
  <c r="FU139" i="6"/>
  <c r="FU138" i="6"/>
  <c r="FU155" i="6"/>
  <c r="FU151" i="6"/>
  <c r="FU141" i="6"/>
  <c r="FU134" i="6"/>
  <c r="FU128" i="6"/>
  <c r="FU125" i="6"/>
  <c r="FU119" i="6"/>
  <c r="FU110" i="6"/>
  <c r="FU171" i="6"/>
  <c r="FU140" i="6"/>
  <c r="FU158" i="6"/>
  <c r="FU153" i="6"/>
  <c r="FU137" i="6"/>
  <c r="FU133" i="6"/>
  <c r="FU127" i="6"/>
  <c r="FU124" i="6"/>
  <c r="FU121" i="6"/>
  <c r="FU118" i="6"/>
  <c r="FU115" i="6"/>
  <c r="FU103" i="6"/>
  <c r="FU120" i="6"/>
  <c r="FU116" i="6"/>
  <c r="FU107" i="6"/>
  <c r="FU106" i="6"/>
  <c r="FU170" i="6"/>
  <c r="FU168" i="6"/>
  <c r="FU149" i="6"/>
  <c r="FU144" i="6"/>
  <c r="FU122" i="6"/>
  <c r="FU109" i="6"/>
  <c r="FU160" i="6"/>
  <c r="FU123" i="6"/>
  <c r="FU114" i="6"/>
  <c r="FU104" i="6"/>
  <c r="FU131" i="6"/>
  <c r="FU113" i="6"/>
  <c r="FU156" i="6"/>
  <c r="FU145" i="6"/>
  <c r="FU129" i="6"/>
  <c r="FU105" i="6"/>
  <c r="FU112" i="6"/>
  <c r="FU99" i="6"/>
  <c r="FU98" i="6"/>
  <c r="FU152" i="6"/>
  <c r="FU136" i="6"/>
  <c r="FU130" i="6"/>
  <c r="FU126" i="6"/>
  <c r="FU108" i="6"/>
  <c r="FU102" i="6"/>
  <c r="FU91" i="6"/>
  <c r="FU90" i="6"/>
  <c r="FU117" i="6"/>
  <c r="FU95" i="6"/>
  <c r="FU94" i="6"/>
  <c r="FU92" i="6"/>
  <c r="FU89" i="6"/>
  <c r="FU167" i="6"/>
  <c r="FU100" i="6"/>
  <c r="FU93" i="6"/>
  <c r="FU88" i="6"/>
  <c r="FU96" i="6"/>
  <c r="FU83" i="6"/>
  <c r="FU82" i="6"/>
  <c r="FU101" i="6"/>
  <c r="FU97" i="6"/>
  <c r="FU84" i="6"/>
  <c r="FU81" i="6"/>
  <c r="FU76" i="6"/>
  <c r="FU73" i="6"/>
  <c r="FU132" i="6"/>
  <c r="FU79" i="6"/>
  <c r="FU70" i="6"/>
  <c r="FU63" i="6"/>
  <c r="FU87" i="6"/>
  <c r="FU80" i="6"/>
  <c r="FU77" i="6"/>
  <c r="FU72" i="6"/>
  <c r="FU86" i="6"/>
  <c r="FU67" i="6"/>
  <c r="FU66" i="6"/>
  <c r="FU65" i="6"/>
  <c r="FU54" i="6"/>
  <c r="FU85" i="6"/>
  <c r="FU61" i="6"/>
  <c r="FU69" i="6"/>
  <c r="FU78" i="6"/>
  <c r="FU71" i="6"/>
  <c r="FU53" i="6"/>
  <c r="FU74" i="6"/>
  <c r="FU52" i="6"/>
  <c r="FU49" i="6"/>
  <c r="FU36" i="6"/>
  <c r="FU33" i="6"/>
  <c r="FU111" i="6"/>
  <c r="FU62" i="6"/>
  <c r="FU46" i="6"/>
  <c r="FU39" i="6"/>
  <c r="FU30" i="6"/>
  <c r="FU55" i="6"/>
  <c r="FU48" i="6"/>
  <c r="FU43" i="6"/>
  <c r="FU42" i="6"/>
  <c r="FU68" i="6"/>
  <c r="FU64" i="6"/>
  <c r="FU60" i="6"/>
  <c r="FU59" i="6"/>
  <c r="FU58" i="6"/>
  <c r="FU45" i="6"/>
  <c r="FU40" i="6"/>
  <c r="FU35" i="6"/>
  <c r="FU20" i="6"/>
  <c r="FU17" i="6"/>
  <c r="FU57" i="6"/>
  <c r="FU51" i="6"/>
  <c r="FU27" i="6"/>
  <c r="FU23" i="6"/>
  <c r="FU34" i="6"/>
  <c r="FU32" i="6"/>
  <c r="FU31" i="6"/>
  <c r="FU21" i="6"/>
  <c r="FU47" i="6"/>
  <c r="FU26" i="6"/>
  <c r="GC179" i="6"/>
  <c r="GC178" i="6"/>
  <c r="GC163" i="6"/>
  <c r="GC162" i="6"/>
  <c r="GC180" i="6"/>
  <c r="GC177" i="6"/>
  <c r="GC164" i="6"/>
  <c r="GC161" i="6"/>
  <c r="GC175" i="6"/>
  <c r="GC166" i="6"/>
  <c r="GC159" i="6"/>
  <c r="GC150" i="6"/>
  <c r="GC170" i="6"/>
  <c r="GC158" i="6"/>
  <c r="GC147" i="6"/>
  <c r="GC146" i="6"/>
  <c r="GC153" i="6"/>
  <c r="GC142" i="6"/>
  <c r="GC181" i="6"/>
  <c r="GC135" i="6"/>
  <c r="GC171" i="6"/>
  <c r="GC168" i="6"/>
  <c r="GC167" i="6"/>
  <c r="GC155" i="6"/>
  <c r="GC139" i="6"/>
  <c r="GC138" i="6"/>
  <c r="GC173" i="6"/>
  <c r="GC131" i="6"/>
  <c r="GC154" i="6"/>
  <c r="GC152" i="6"/>
  <c r="GC145" i="6"/>
  <c r="GC130" i="6"/>
  <c r="GC127" i="6"/>
  <c r="GC169" i="6"/>
  <c r="GC149" i="6"/>
  <c r="GC148" i="6"/>
  <c r="GC143" i="6"/>
  <c r="GC123" i="6"/>
  <c r="GC122" i="6"/>
  <c r="GC119" i="6"/>
  <c r="GC110" i="6"/>
  <c r="GC132" i="6"/>
  <c r="GC129" i="6"/>
  <c r="GC114" i="6"/>
  <c r="GC113" i="6"/>
  <c r="GC112" i="6"/>
  <c r="GC103" i="6"/>
  <c r="GC156" i="6"/>
  <c r="GC136" i="6"/>
  <c r="GC128" i="6"/>
  <c r="GC124" i="6"/>
  <c r="GC111" i="6"/>
  <c r="GC107" i="6"/>
  <c r="GC106" i="6"/>
  <c r="GC172" i="6"/>
  <c r="GC144" i="6"/>
  <c r="GC137" i="6"/>
  <c r="GC120" i="6"/>
  <c r="GC165" i="6"/>
  <c r="GC140" i="6"/>
  <c r="GC157" i="6"/>
  <c r="GC126" i="6"/>
  <c r="GC134" i="6"/>
  <c r="GC108" i="6"/>
  <c r="GC160" i="6"/>
  <c r="GC117" i="6"/>
  <c r="GC115" i="6"/>
  <c r="GC176" i="6"/>
  <c r="GC133" i="6"/>
  <c r="GC141" i="6"/>
  <c r="GC116" i="6"/>
  <c r="GC104" i="6"/>
  <c r="GC174" i="6"/>
  <c r="GC102" i="6"/>
  <c r="GC101" i="6"/>
  <c r="GC96" i="6"/>
  <c r="GC109" i="6"/>
  <c r="GC100" i="6"/>
  <c r="GC105" i="6"/>
  <c r="GC99" i="6"/>
  <c r="GC125" i="6"/>
  <c r="GC118" i="6"/>
  <c r="GC98" i="6"/>
  <c r="GC91" i="6"/>
  <c r="GC90" i="6"/>
  <c r="GC92" i="6"/>
  <c r="GC89" i="6"/>
  <c r="GC151" i="6"/>
  <c r="GC95" i="6"/>
  <c r="GC94" i="6"/>
  <c r="GC121" i="6"/>
  <c r="GC97" i="6"/>
  <c r="GC88" i="6"/>
  <c r="GC93" i="6"/>
  <c r="GC83" i="6"/>
  <c r="GC82" i="6"/>
  <c r="GC87" i="6"/>
  <c r="GC84" i="6"/>
  <c r="GC81" i="6"/>
  <c r="GC76" i="6"/>
  <c r="GC73" i="6"/>
  <c r="GC85" i="6"/>
  <c r="GC79" i="6"/>
  <c r="GC70" i="6"/>
  <c r="GC63" i="6"/>
  <c r="GC77" i="6"/>
  <c r="GC72" i="6"/>
  <c r="GC80" i="6"/>
  <c r="GC67" i="6"/>
  <c r="GC66" i="6"/>
  <c r="GC68" i="6"/>
  <c r="GC54" i="6"/>
  <c r="GC78" i="6"/>
  <c r="GC71" i="6"/>
  <c r="GC61" i="6"/>
  <c r="GC53" i="6"/>
  <c r="GC60" i="6"/>
  <c r="GC57" i="6"/>
  <c r="GC52" i="6"/>
  <c r="GC49" i="6"/>
  <c r="GC36" i="6"/>
  <c r="GC33" i="6"/>
  <c r="GC56" i="6"/>
  <c r="GC46" i="6"/>
  <c r="GC39" i="6"/>
  <c r="GC30" i="6"/>
  <c r="GC48" i="6"/>
  <c r="GC75" i="6"/>
  <c r="GC64" i="6"/>
  <c r="GC43" i="6"/>
  <c r="GC42" i="6"/>
  <c r="GC65" i="6"/>
  <c r="GC62" i="6"/>
  <c r="GC74" i="6"/>
  <c r="GC20" i="6"/>
  <c r="GC17" i="6"/>
  <c r="GC50" i="6"/>
  <c r="GC23" i="6"/>
  <c r="GC44" i="6"/>
  <c r="GC41" i="6"/>
  <c r="GC38" i="6"/>
  <c r="GC35" i="6"/>
  <c r="GC27" i="6"/>
  <c r="GC21" i="6"/>
  <c r="GC86" i="6"/>
  <c r="GC58" i="6"/>
  <c r="GC32" i="6"/>
  <c r="GC31" i="6"/>
  <c r="GC26" i="6"/>
  <c r="CB13" i="6"/>
  <c r="DH13" i="6"/>
  <c r="EN13" i="6"/>
  <c r="FT13" i="6"/>
  <c r="X14" i="6"/>
  <c r="BD14" i="6"/>
  <c r="CJ14" i="6"/>
  <c r="DP14" i="6"/>
  <c r="EV14" i="6"/>
  <c r="GB14" i="6"/>
  <c r="W15" i="6"/>
  <c r="AG15" i="6"/>
  <c r="BC15" i="6"/>
  <c r="BM15" i="6"/>
  <c r="CI15" i="6"/>
  <c r="CS15" i="6"/>
  <c r="DO15" i="6"/>
  <c r="DY15" i="6"/>
  <c r="EW15" i="6"/>
  <c r="FK15" i="6"/>
  <c r="AG16" i="6"/>
  <c r="AT16" i="6"/>
  <c r="BS16" i="6"/>
  <c r="CS16" i="6"/>
  <c r="DF16" i="6"/>
  <c r="EE16" i="6"/>
  <c r="FE16" i="6"/>
  <c r="FR16" i="6"/>
  <c r="BC17" i="6"/>
  <c r="DO17" i="6"/>
  <c r="GA17" i="6"/>
  <c r="AO18" i="6"/>
  <c r="BZ18" i="6"/>
  <c r="DA18" i="6"/>
  <c r="AE21" i="6"/>
  <c r="AU21" i="6"/>
  <c r="BK21" i="6"/>
  <c r="CA21" i="6"/>
  <c r="CQ21" i="6"/>
  <c r="DG21" i="6"/>
  <c r="DW21" i="6"/>
  <c r="EM21" i="6"/>
  <c r="FC21" i="6"/>
  <c r="FS21" i="6"/>
  <c r="AL23" i="6"/>
  <c r="BB23" i="6"/>
  <c r="BR23" i="6"/>
  <c r="CH23" i="6"/>
  <c r="CX23" i="6"/>
  <c r="DN23" i="6"/>
  <c r="ED23" i="6"/>
  <c r="ET23" i="6"/>
  <c r="FJ23" i="6"/>
  <c r="FZ23" i="6"/>
  <c r="AG25" i="6"/>
  <c r="AW25" i="6"/>
  <c r="BM25" i="6"/>
  <c r="CC25" i="6"/>
  <c r="CS25" i="6"/>
  <c r="DI25" i="6"/>
  <c r="DY25" i="6"/>
  <c r="EO25" i="6"/>
  <c r="FE25" i="6"/>
  <c r="FU25" i="6"/>
  <c r="AF26" i="6"/>
  <c r="AV26" i="6"/>
  <c r="BL26" i="6"/>
  <c r="CB26" i="6"/>
  <c r="CR26" i="6"/>
  <c r="DH26" i="6"/>
  <c r="DX26" i="6"/>
  <c r="EN26" i="6"/>
  <c r="FD26" i="6"/>
  <c r="FT26" i="6"/>
  <c r="AF27" i="6"/>
  <c r="AV27" i="6"/>
  <c r="BL27" i="6"/>
  <c r="DO27" i="6"/>
  <c r="EG27" i="6"/>
  <c r="FR27" i="6"/>
  <c r="AG28" i="6"/>
  <c r="GY11" i="6" s="1"/>
  <c r="BR28" i="6"/>
  <c r="CJ28" i="6"/>
  <c r="EM28" i="6"/>
  <c r="FE28" i="6"/>
  <c r="AN29" i="6"/>
  <c r="CQ29" i="6"/>
  <c r="DI29" i="6"/>
  <c r="FL29" i="6"/>
  <c r="AU30" i="6"/>
  <c r="CX30" i="6"/>
  <c r="DP30" i="6"/>
  <c r="FS30" i="6"/>
  <c r="AL31" i="6"/>
  <c r="BD31" i="6"/>
  <c r="DG31" i="6"/>
  <c r="DY31" i="6"/>
  <c r="FJ31" i="6"/>
  <c r="GB31" i="6"/>
  <c r="AU32" i="6"/>
  <c r="BM32" i="6"/>
  <c r="CX32" i="6"/>
  <c r="DP32" i="6"/>
  <c r="FS32" i="6"/>
  <c r="AM33" i="6"/>
  <c r="CP33" i="6"/>
  <c r="DI33" i="6"/>
  <c r="FK33" i="6"/>
  <c r="BE34" i="6"/>
  <c r="DQ34" i="6"/>
  <c r="GC34" i="6"/>
  <c r="CS35" i="6"/>
  <c r="FE35" i="6"/>
  <c r="CP36" i="6"/>
  <c r="FB36" i="6"/>
  <c r="DV37" i="6"/>
  <c r="EU37" i="6"/>
  <c r="FU37" i="6"/>
  <c r="BC38" i="6"/>
  <c r="CB38" i="6"/>
  <c r="DA38" i="6"/>
  <c r="GA38" i="6"/>
  <c r="DF39" i="6"/>
  <c r="BE40" i="6"/>
  <c r="CK40" i="6"/>
  <c r="DQ40" i="6"/>
  <c r="EW40" i="6"/>
  <c r="GC40" i="6"/>
  <c r="BS41" i="6"/>
  <c r="CY41" i="6"/>
  <c r="EE41" i="6"/>
  <c r="FK41" i="6"/>
  <c r="BB42" i="6"/>
  <c r="CH42" i="6"/>
  <c r="DN42" i="6"/>
  <c r="ET42" i="6"/>
  <c r="FZ42" i="6"/>
  <c r="BR43" i="6"/>
  <c r="CX43" i="6"/>
  <c r="ED43" i="6"/>
  <c r="FJ43" i="6"/>
  <c r="BC44" i="6"/>
  <c r="CI44" i="6"/>
  <c r="DO44" i="6"/>
  <c r="EU44" i="6"/>
  <c r="GA44" i="6"/>
  <c r="BU45" i="6"/>
  <c r="DA45" i="6"/>
  <c r="EG45" i="6"/>
  <c r="FM45" i="6"/>
  <c r="CB47" i="6"/>
  <c r="DH47" i="6"/>
  <c r="EN47" i="6"/>
  <c r="FT47" i="6"/>
  <c r="CQ53" i="6"/>
  <c r="FS54" i="6"/>
  <c r="CH55" i="6"/>
  <c r="DY55" i="6"/>
  <c r="DV56" i="6"/>
  <c r="FZ56" i="6"/>
  <c r="DG57" i="6"/>
  <c r="FJ57" i="6"/>
  <c r="EW58" i="6"/>
  <c r="CB59" i="6"/>
  <c r="EF59" i="6"/>
  <c r="GH60" i="6"/>
  <c r="EF61" i="6"/>
  <c r="CI62" i="6"/>
  <c r="FC65" i="6"/>
  <c r="EM68" i="6"/>
  <c r="EM71" i="6"/>
  <c r="DY74" i="6"/>
  <c r="EG86" i="6"/>
  <c r="EE106" i="6"/>
  <c r="X25" i="2" l="1"/>
  <c r="AC9" i="2"/>
  <c r="GM10" i="6"/>
  <c r="BG8" i="3"/>
  <c r="BJ8" i="3" s="1"/>
  <c r="BG71" i="3" s="1"/>
  <c r="CS8" i="4"/>
  <c r="CV8" i="4" s="1"/>
  <c r="CS124" i="4" s="1"/>
  <c r="EV8" i="5"/>
  <c r="FA36" i="5" s="1"/>
  <c r="AF9" i="2" l="1"/>
  <c r="AC36" i="2" l="1"/>
</calcChain>
</file>

<file path=xl/sharedStrings.xml><?xml version="1.0" encoding="utf-8"?>
<sst xmlns="http://schemas.openxmlformats.org/spreadsheetml/2006/main" count="758" uniqueCount="116">
  <si>
    <t>RANGO DE VUELO DRON:</t>
  </si>
  <si>
    <t>CAPACIDAD DE CARGA DRON:</t>
  </si>
  <si>
    <t>POR CADA 25 KM2 EXISTIRÁN 3 ESTACIONES DE VEHÍCULO</t>
  </si>
  <si>
    <t xml:space="preserve">DEPÓSITOS: </t>
  </si>
  <si>
    <t>LAS ESTACIONES NO PUEDEN SUPERAR 7KM EN DISTANCIA ENTRE SI</t>
  </si>
  <si>
    <t>PRUEBA:</t>
  </si>
  <si>
    <t>No. 1</t>
  </si>
  <si>
    <t>No. 2</t>
  </si>
  <si>
    <t>No. 3</t>
  </si>
  <si>
    <t>No. 4</t>
  </si>
  <si>
    <t>No. 5</t>
  </si>
  <si>
    <t>ÁREAS:</t>
  </si>
  <si>
    <t>CLIENTES:</t>
  </si>
  <si>
    <t>ESTACIONES:</t>
  </si>
  <si>
    <t>DENSIDAD CLIENTES: [Unid/Km2]</t>
  </si>
  <si>
    <t>DENSIDAD ESTACIONES: [Unid/Km2]</t>
  </si>
  <si>
    <t>PROCEDIMIENTOS</t>
  </si>
  <si>
    <t>RESULTADOS:</t>
  </si>
  <si>
    <t>DATOS DE ENTRADA:</t>
  </si>
  <si>
    <t>COORDENADAS:</t>
  </si>
  <si>
    <t>PESOS:</t>
  </si>
  <si>
    <t>VEHÍCULO</t>
  </si>
  <si>
    <t>X</t>
  </si>
  <si>
    <t>Y</t>
  </si>
  <si>
    <t>Nc</t>
  </si>
  <si>
    <t>PESO 
ENTREGA (qm)</t>
  </si>
  <si>
    <t>PESO 
RECOGIDA (pm)</t>
  </si>
  <si>
    <t>RUTA:</t>
  </si>
  <si>
    <t>DENSIDAD: [Unid/Km2]</t>
  </si>
  <si>
    <t>DISTANCIA POR RUTA (VEHÍCULO)</t>
  </si>
  <si>
    <t>No. RUTA</t>
  </si>
  <si>
    <t>DISTANCIA</t>
  </si>
  <si>
    <t>MATRIZ DE DISTANCIAS</t>
  </si>
  <si>
    <t>DRONES</t>
  </si>
  <si>
    <t>RUTA CWA</t>
  </si>
  <si>
    <t>RUTA VND</t>
  </si>
  <si>
    <t>ESTACIONES</t>
  </si>
  <si>
    <t xml:space="preserve"> </t>
  </si>
  <si>
    <t>ALEATORIO.ENTRE(0;4,5)+ALEATORIO()</t>
  </si>
  <si>
    <t>MATRIZ DE AHORRO</t>
  </si>
  <si>
    <t>DISTANCIA POR RUTA (DRON)</t>
  </si>
  <si>
    <t>NOTA:</t>
  </si>
  <si>
    <t>No hubo modificación.</t>
  </si>
  <si>
    <t>RUTA FINAL:</t>
  </si>
  <si>
    <t>0      2      4      9      8      5      3      7      6      3      0</t>
  </si>
  <si>
    <t>DISTANCIA FINAL:</t>
  </si>
  <si>
    <t>GRÁFICO</t>
  </si>
  <si>
    <t>TIEMPO DE EJECUCIÓN DEL PROGRAMA</t>
  </si>
  <si>
    <t>Stored Procedures</t>
  </si>
  <si>
    <t>=</t>
  </si>
  <si>
    <t>tiempos de ejcución</t>
  </si>
  <si>
    <t>Sp_escenario1</t>
  </si>
  <si>
    <t>2 segundos</t>
  </si>
  <si>
    <t>sp_finalmoment</t>
  </si>
  <si>
    <t>1 segundo</t>
  </si>
  <si>
    <t>Stored Procedures VND</t>
  </si>
  <si>
    <t>tiempos de ejecución</t>
  </si>
  <si>
    <t>sp_interationsonerandom</t>
  </si>
  <si>
    <t>6 segundos</t>
  </si>
  <si>
    <t>sp_interationstworandom</t>
  </si>
  <si>
    <t>9 segundos</t>
  </si>
  <si>
    <t>sp_interationsconsecutive</t>
  </si>
  <si>
    <t>interrandomswap</t>
  </si>
  <si>
    <t>interrandomswap2</t>
  </si>
  <si>
    <t>1segundo</t>
  </si>
  <si>
    <t>PROCEDIMIENTO:</t>
  </si>
  <si>
    <t>COORDENADAS</t>
  </si>
  <si>
    <t>PESO ENTREGA</t>
  </si>
  <si>
    <t>PESO RECOGIDA</t>
  </si>
  <si>
    <t>0    1    12    10    11    7    8    5    9    4    6    3    0</t>
  </si>
  <si>
    <t>ALEATORIO.ENTRE(0;9,5)+ALEATORIO()</t>
  </si>
  <si>
    <t>GRÁFICA:</t>
  </si>
  <si>
    <t>Hubo modificación el la ruta No. 1.</t>
  </si>
  <si>
    <t>0      2      3      11      10      12      21      19      23      22      26      27      17      7      9      8      13      14      6      1      0</t>
  </si>
  <si>
    <t>3 [Kg]</t>
  </si>
  <si>
    <t>5 [Kg]</t>
  </si>
  <si>
    <t>2 [Kg]</t>
  </si>
  <si>
    <t>6 [Kg]</t>
  </si>
  <si>
    <t>0 [Kg]</t>
  </si>
  <si>
    <t>1 [Kg]</t>
  </si>
  <si>
    <t>4 [Kg]</t>
  </si>
  <si>
    <t>ALEATORIO.ENTRE(0;14,5)+ALEATORIO()</t>
  </si>
  <si>
    <t>GÁFICA:</t>
  </si>
  <si>
    <t>0  6  13  16  18  17  14  37  39  38  31  41  43  33  47  35  34  23  24  22  21  28  29  30  20  19  10  7  11  3  2  0</t>
  </si>
  <si>
    <t>D1
D3
D4
D5</t>
  </si>
  <si>
    <t>D1</t>
  </si>
  <si>
    <t>D1
D2
D3
D4
D5</t>
  </si>
  <si>
    <t>D2
D3
D4
D5</t>
  </si>
  <si>
    <t>D2</t>
  </si>
  <si>
    <t>D3
D4
D5</t>
  </si>
  <si>
    <t>D4
D5</t>
  </si>
  <si>
    <t>D4</t>
  </si>
  <si>
    <t>D2
D4
D5</t>
  </si>
  <si>
    <t>D2
D5</t>
  </si>
  <si>
    <t>D3</t>
  </si>
  <si>
    <t>D1
D2
D3
D4</t>
  </si>
  <si>
    <t>D5</t>
  </si>
  <si>
    <t>D1
D2
D3
D5</t>
  </si>
  <si>
    <t>Se modificaron seis rutas (las que se encuentran en color amarillo).</t>
  </si>
  <si>
    <t>sp_escenario4</t>
  </si>
  <si>
    <t>27 minutos 48 segundos</t>
  </si>
  <si>
    <t>8 minutos  8 segundos</t>
  </si>
  <si>
    <t>5 minutos 5 segundos</t>
  </si>
  <si>
    <t>24 minutos 27 segundps</t>
  </si>
  <si>
    <t>4 min 10 segundos</t>
  </si>
  <si>
    <t>7 minutos 7 segundos</t>
  </si>
  <si>
    <t>4 minutos 10 segundos</t>
  </si>
  <si>
    <t>0  33  22  26  25  16  18  7  23  9  8  20  30  50  52  35  73  36  75  55  71  69  68  65  66  64  48  33  32  45  31  61  63  60  58  34  41  38  14  15  4  12  1  2  0</t>
  </si>
  <si>
    <t>Se modificaron tres rutas (se encuentran en color amarillo).</t>
  </si>
  <si>
    <t>1 hora  29 min 50 segundos</t>
  </si>
  <si>
    <t>26 minutos 18 segundos</t>
  </si>
  <si>
    <t>9 minutos 54 segund</t>
  </si>
  <si>
    <t>47 min 30 segundos</t>
  </si>
  <si>
    <t>10 minutos 13 aegundos</t>
  </si>
  <si>
    <t>23 minutos 14 segundos</t>
  </si>
  <si>
    <t>14 segundos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</si>
</sst>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00\ \ \ &quot;[Km]&quot;"/>
    <numFmt numFmtId="165" formatCode="00\ \ \ &quot;[Kg]&quot;"/>
    <numFmt numFmtId="166" formatCode="0\ \ \ &quot;[Unid]&quot;"/>
    <numFmt numFmtId="167" formatCode="00\ \ \ &quot;[Km2]&quot;"/>
    <numFmt numFmtId="168" formatCode="0.000"/>
    <numFmt numFmtId="169" formatCode="0.000\ \ \ &quot;[Km]&quot;"/>
    <numFmt numFmtId="170" formatCode="0\ \ \ &quot;[Kg]&quot;"/>
    <numFmt numFmtId="171" formatCode="00.000\ \ \ &quot;[Km]&quot;"/>
    <numFmt numFmtId="172" formatCode="00.0000\ \ \ &quot;[Km]&quot;"/>
    <numFmt numFmtId="173" formatCode="0.0000\ \ \ &quot;[Km]&quot;"/>
    <numFmt numFmtId="175" formatCode="0\ \ \ &quot;[m]&quot;"/>
  </numFmts>
  <fonts count="2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0"/>
      <name val="Calibri"/>
      <family val="2"/>
    </font>
    <font>
      <b/>
      <sz val="9"/>
      <color theme="1"/>
      <name val="Calibri"/>
      <family val="2"/>
    </font>
    <font>
      <b/>
      <i/>
      <sz val="12"/>
      <color theme="1"/>
      <name val="Calibri"/>
      <family val="2"/>
    </font>
    <font>
      <b/>
      <sz val="18"/>
      <color theme="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6"/>
      <color rgb="FFFFFFFF"/>
      <name val="Calibri"/>
      <family val="2"/>
    </font>
    <font>
      <sz val="8"/>
      <color theme="1"/>
      <name val="Calibri"/>
      <family val="2"/>
    </font>
    <font>
      <b/>
      <i/>
      <sz val="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</font>
    <font>
      <b/>
      <i/>
      <sz val="10"/>
      <color theme="1"/>
      <name val="Calibri"/>
      <family val="2"/>
    </font>
    <font>
      <b/>
      <sz val="14"/>
      <color rgb="FFFFFFFF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D6DCE4"/>
        <bgColor rgb="FFD6DCE4"/>
      </patternFill>
    </fill>
    <fill>
      <patternFill patternType="solid">
        <fgColor rgb="FFD8D8D8"/>
        <bgColor rgb="FFD8D8D8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FFC9C9"/>
        <bgColor rgb="FFFFC9C9"/>
      </patternFill>
    </fill>
    <fill>
      <patternFill patternType="solid">
        <fgColor rgb="FFD0CECE"/>
        <bgColor rgb="FFD0CECE"/>
      </patternFill>
    </fill>
    <fill>
      <patternFill patternType="solid">
        <fgColor rgb="FFFF7575"/>
        <bgColor rgb="FFFF7575"/>
      </patternFill>
    </fill>
    <fill>
      <patternFill patternType="solid">
        <fgColor rgb="FFC4E59F"/>
        <bgColor rgb="FFC4E59F"/>
      </patternFill>
    </fill>
    <fill>
      <patternFill patternType="solid">
        <fgColor rgb="FF00FFFF"/>
        <bgColor rgb="FF00FFFF"/>
      </patternFill>
    </fill>
    <fill>
      <patternFill patternType="solid">
        <fgColor rgb="FFD9D9D9"/>
        <bgColor rgb="FFD9D9D9"/>
      </patternFill>
    </fill>
    <fill>
      <patternFill patternType="solid">
        <fgColor rgb="FFF4CCCC"/>
        <bgColor rgb="FFF4CCCC"/>
      </patternFill>
    </fill>
    <fill>
      <patternFill patternType="solid">
        <fgColor rgb="FFFFCCCC"/>
        <bgColor rgb="FFFFCCCC"/>
      </patternFill>
    </fill>
    <fill>
      <patternFill patternType="solid">
        <fgColor rgb="FFDEEAF6"/>
        <bgColor rgb="FFDEEAF6"/>
      </patternFill>
    </fill>
    <fill>
      <patternFill patternType="solid">
        <fgColor rgb="FFC6E0B4"/>
        <bgColor rgb="FFC6E0B4"/>
      </patternFill>
    </fill>
  </fills>
  <borders count="5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5">
    <xf numFmtId="0" fontId="0" fillId="0" borderId="0" xfId="0" applyFont="1" applyAlignme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167" fontId="2" fillId="2" borderId="4" xfId="0" applyNumberFormat="1" applyFont="1" applyFill="1" applyBorder="1" applyAlignment="1">
      <alignment horizontal="center" vertical="center"/>
    </xf>
    <xf numFmtId="167" fontId="2" fillId="3" borderId="4" xfId="0" applyNumberFormat="1" applyFont="1" applyFill="1" applyBorder="1" applyAlignment="1">
      <alignment horizontal="center" vertical="center"/>
    </xf>
    <xf numFmtId="167" fontId="2" fillId="4" borderId="4" xfId="0" applyNumberFormat="1" applyFont="1" applyFill="1" applyBorder="1" applyAlignment="1">
      <alignment horizontal="center" vertical="center"/>
    </xf>
    <xf numFmtId="167" fontId="2" fillId="5" borderId="4" xfId="0" applyNumberFormat="1" applyFont="1" applyFill="1" applyBorder="1" applyAlignment="1">
      <alignment horizontal="center" vertical="center"/>
    </xf>
    <xf numFmtId="167" fontId="2" fillId="6" borderId="4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166" fontId="2" fillId="3" borderId="4" xfId="0" applyNumberFormat="1" applyFont="1" applyFill="1" applyBorder="1" applyAlignment="1">
      <alignment horizontal="center" vertical="center"/>
    </xf>
    <xf numFmtId="166" fontId="2" fillId="4" borderId="4" xfId="0" applyNumberFormat="1" applyFont="1" applyFill="1" applyBorder="1" applyAlignment="1">
      <alignment horizontal="center" vertical="center"/>
    </xf>
    <xf numFmtId="166" fontId="2" fillId="5" borderId="4" xfId="0" applyNumberFormat="1" applyFont="1" applyFill="1" applyBorder="1" applyAlignment="1">
      <alignment horizontal="center" vertical="center"/>
    </xf>
    <xf numFmtId="166" fontId="2" fillId="6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2" fontId="2" fillId="5" borderId="4" xfId="0" applyNumberFormat="1" applyFont="1" applyFill="1" applyBorder="1" applyAlignment="1">
      <alignment horizontal="center" vertical="center"/>
    </xf>
    <xf numFmtId="2" fontId="2" fillId="6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7" borderId="5" xfId="0" applyFont="1" applyFill="1" applyBorder="1" applyAlignment="1">
      <alignment vertical="center"/>
    </xf>
    <xf numFmtId="16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167" fontId="2" fillId="0" borderId="4" xfId="0" applyNumberFormat="1" applyFont="1" applyBorder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8" fillId="11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6" fontId="2" fillId="0" borderId="4" xfId="0" applyNumberFormat="1" applyFont="1" applyBorder="1" applyAlignment="1">
      <alignment horizontal="center" vertical="center"/>
    </xf>
    <xf numFmtId="0" fontId="4" fillId="12" borderId="5" xfId="0" applyFont="1" applyFill="1" applyBorder="1" applyAlignment="1">
      <alignment vertical="center"/>
    </xf>
    <xf numFmtId="169" fontId="2" fillId="0" borderId="13" xfId="0" applyNumberFormat="1" applyFont="1" applyBorder="1" applyAlignment="1">
      <alignment vertical="center"/>
    </xf>
    <xf numFmtId="0" fontId="4" fillId="14" borderId="5" xfId="0" applyFont="1" applyFill="1" applyBorder="1" applyAlignment="1">
      <alignment horizontal="center" vertical="center"/>
    </xf>
    <xf numFmtId="170" fontId="2" fillId="0" borderId="4" xfId="0" applyNumberFormat="1" applyFont="1" applyBorder="1" applyAlignment="1">
      <alignment horizontal="center" vertical="center"/>
    </xf>
    <xf numFmtId="0" fontId="4" fillId="9" borderId="14" xfId="0" applyFont="1" applyFill="1" applyBorder="1" applyAlignment="1">
      <alignment horizontal="center" vertical="center" wrapText="1"/>
    </xf>
    <xf numFmtId="169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0" fontId="4" fillId="13" borderId="15" xfId="0" applyFont="1" applyFill="1" applyBorder="1" applyAlignment="1">
      <alignment vertical="center"/>
    </xf>
    <xf numFmtId="169" fontId="2" fillId="0" borderId="16" xfId="0" applyNumberFormat="1" applyFont="1" applyBorder="1" applyAlignment="1">
      <alignment vertical="center"/>
    </xf>
    <xf numFmtId="169" fontId="2" fillId="0" borderId="17" xfId="0" applyNumberFormat="1" applyFont="1" applyBorder="1" applyAlignment="1">
      <alignment vertical="center"/>
    </xf>
    <xf numFmtId="0" fontId="1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4" fillId="13" borderId="18" xfId="0" applyFont="1" applyFill="1" applyBorder="1" applyAlignment="1">
      <alignment vertical="center"/>
    </xf>
    <xf numFmtId="169" fontId="2" fillId="0" borderId="19" xfId="0" applyNumberFormat="1" applyFont="1" applyBorder="1" applyAlignment="1">
      <alignment vertical="center"/>
    </xf>
    <xf numFmtId="0" fontId="4" fillId="13" borderId="20" xfId="0" applyFont="1" applyFill="1" applyBorder="1" applyAlignment="1">
      <alignment vertical="center"/>
    </xf>
    <xf numFmtId="169" fontId="2" fillId="0" borderId="21" xfId="0" applyNumberFormat="1" applyFont="1" applyBorder="1" applyAlignment="1">
      <alignment vertical="center"/>
    </xf>
    <xf numFmtId="169" fontId="2" fillId="0" borderId="22" xfId="0" applyNumberFormat="1" applyFont="1" applyBorder="1" applyAlignment="1">
      <alignment vertical="center"/>
    </xf>
    <xf numFmtId="0" fontId="1" fillId="9" borderId="4" xfId="0" applyFont="1" applyFill="1" applyBorder="1" applyAlignment="1">
      <alignment horizontal="center" vertical="center"/>
    </xf>
    <xf numFmtId="0" fontId="4" fillId="14" borderId="5" xfId="0" applyFont="1" applyFill="1" applyBorder="1" applyAlignment="1">
      <alignment vertical="center"/>
    </xf>
    <xf numFmtId="169" fontId="2" fillId="0" borderId="23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71" fontId="2" fillId="0" borderId="4" xfId="0" applyNumberFormat="1" applyFont="1" applyBorder="1" applyAlignment="1">
      <alignment vertical="center"/>
    </xf>
    <xf numFmtId="0" fontId="2" fillId="12" borderId="5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168" fontId="2" fillId="0" borderId="24" xfId="0" applyNumberFormat="1" applyFont="1" applyBorder="1" applyAlignment="1">
      <alignment horizontal="center" vertical="center" wrapText="1"/>
    </xf>
    <xf numFmtId="168" fontId="2" fillId="0" borderId="16" xfId="0" applyNumberFormat="1" applyFont="1" applyBorder="1" applyAlignment="1">
      <alignment horizontal="center" vertical="center" wrapText="1"/>
    </xf>
    <xf numFmtId="168" fontId="2" fillId="0" borderId="17" xfId="0" applyNumberFormat="1" applyFont="1" applyBorder="1" applyAlignment="1">
      <alignment horizontal="center" vertical="center" wrapText="1"/>
    </xf>
    <xf numFmtId="168" fontId="2" fillId="9" borderId="18" xfId="0" applyNumberFormat="1" applyFont="1" applyFill="1" applyBorder="1" applyAlignment="1">
      <alignment horizontal="center" vertical="center" wrapText="1"/>
    </xf>
    <xf numFmtId="168" fontId="2" fillId="0" borderId="4" xfId="0" applyNumberFormat="1" applyFont="1" applyBorder="1" applyAlignment="1">
      <alignment horizontal="center" vertical="center" wrapText="1"/>
    </xf>
    <xf numFmtId="168" fontId="2" fillId="0" borderId="19" xfId="0" applyNumberFormat="1" applyFont="1" applyBorder="1" applyAlignment="1">
      <alignment horizontal="center" vertical="center" wrapText="1"/>
    </xf>
    <xf numFmtId="168" fontId="2" fillId="9" borderId="5" xfId="0" applyNumberFormat="1" applyFont="1" applyFill="1" applyBorder="1" applyAlignment="1">
      <alignment horizontal="center" vertical="center" wrapText="1"/>
    </xf>
    <xf numFmtId="168" fontId="2" fillId="0" borderId="23" xfId="0" applyNumberFormat="1" applyFont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 vertical="center" wrapText="1"/>
    </xf>
    <xf numFmtId="168" fontId="2" fillId="9" borderId="25" xfId="0" applyNumberFormat="1" applyFont="1" applyFill="1" applyBorder="1" applyAlignment="1">
      <alignment horizontal="center" vertical="center" wrapText="1"/>
    </xf>
    <xf numFmtId="168" fontId="2" fillId="0" borderId="22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vertical="center"/>
    </xf>
    <xf numFmtId="0" fontId="2" fillId="0" borderId="26" xfId="0" applyFont="1" applyBorder="1" applyAlignment="1">
      <alignment vertical="center"/>
    </xf>
    <xf numFmtId="0" fontId="1" fillId="15" borderId="10" xfId="0" applyFont="1" applyFill="1" applyBorder="1" applyAlignment="1">
      <alignment horizontal="right" vertical="center"/>
    </xf>
    <xf numFmtId="0" fontId="2" fillId="0" borderId="30" xfId="0" quotePrefix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7" borderId="5" xfId="0" applyFont="1" applyFill="1" applyBorder="1"/>
    <xf numFmtId="0" fontId="2" fillId="0" borderId="0" xfId="0" applyFont="1"/>
    <xf numFmtId="0" fontId="4" fillId="9" borderId="5" xfId="0" applyFont="1" applyFill="1" applyBorder="1" applyAlignment="1">
      <alignment horizontal="center"/>
    </xf>
    <xf numFmtId="0" fontId="11" fillId="11" borderId="4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12" borderId="5" xfId="0" applyFont="1" applyFill="1" applyBorder="1"/>
    <xf numFmtId="169" fontId="2" fillId="0" borderId="24" xfId="0" applyNumberFormat="1" applyFont="1" applyBorder="1" applyAlignment="1">
      <alignment vertical="center"/>
    </xf>
    <xf numFmtId="169" fontId="2" fillId="0" borderId="16" xfId="0" applyNumberFormat="1" applyFont="1" applyBorder="1" applyAlignment="1">
      <alignment horizontal="center" vertical="center" wrapText="1"/>
    </xf>
    <xf numFmtId="168" fontId="4" fillId="0" borderId="0" xfId="0" applyNumberFormat="1" applyFont="1" applyAlignment="1">
      <alignment horizontal="center" vertical="center"/>
    </xf>
    <xf numFmtId="0" fontId="4" fillId="13" borderId="5" xfId="0" applyFont="1" applyFill="1" applyBorder="1"/>
    <xf numFmtId="169" fontId="2" fillId="0" borderId="37" xfId="0" applyNumberFormat="1" applyFont="1" applyBorder="1" applyAlignment="1">
      <alignment vertical="center"/>
    </xf>
    <xf numFmtId="169" fontId="2" fillId="0" borderId="21" xfId="0" applyNumberFormat="1" applyFont="1" applyBorder="1" applyAlignment="1">
      <alignment horizontal="center" vertical="center" wrapText="1"/>
    </xf>
    <xf numFmtId="169" fontId="2" fillId="0" borderId="38" xfId="0" applyNumberFormat="1" applyFont="1" applyBorder="1" applyAlignment="1">
      <alignment vertical="center"/>
    </xf>
    <xf numFmtId="172" fontId="2" fillId="0" borderId="4" xfId="0" applyNumberFormat="1" applyFont="1" applyBorder="1" applyAlignment="1">
      <alignment vertical="center"/>
    </xf>
    <xf numFmtId="169" fontId="2" fillId="0" borderId="39" xfId="0" applyNumberFormat="1" applyFont="1" applyBorder="1" applyAlignment="1">
      <alignment vertical="center"/>
    </xf>
    <xf numFmtId="169" fontId="2" fillId="0" borderId="40" xfId="0" applyNumberFormat="1" applyFont="1" applyBorder="1" applyAlignment="1">
      <alignment vertical="center"/>
    </xf>
    <xf numFmtId="0" fontId="1" fillId="9" borderId="9" xfId="0" applyFont="1" applyFill="1" applyBorder="1" applyAlignment="1">
      <alignment horizontal="center" vertical="center"/>
    </xf>
    <xf numFmtId="169" fontId="2" fillId="0" borderId="41" xfId="0" applyNumberFormat="1" applyFont="1" applyBorder="1" applyAlignment="1">
      <alignment vertical="center"/>
    </xf>
    <xf numFmtId="0" fontId="4" fillId="14" borderId="5" xfId="0" applyFont="1" applyFill="1" applyBorder="1"/>
    <xf numFmtId="169" fontId="2" fillId="0" borderId="0" xfId="0" applyNumberFormat="1" applyFont="1"/>
    <xf numFmtId="2" fontId="2" fillId="0" borderId="0" xfId="0" applyNumberFormat="1" applyFont="1"/>
    <xf numFmtId="0" fontId="12" fillId="0" borderId="0" xfId="0" applyFont="1"/>
    <xf numFmtId="0" fontId="13" fillId="16" borderId="0" xfId="0" applyFont="1" applyFill="1" applyAlignment="1">
      <alignment horizontal="center"/>
    </xf>
    <xf numFmtId="0" fontId="13" fillId="17" borderId="0" xfId="0" applyFont="1" applyFill="1" applyAlignment="1">
      <alignment horizontal="center"/>
    </xf>
    <xf numFmtId="0" fontId="15" fillId="0" borderId="0" xfId="0" applyFont="1" applyAlignment="1">
      <alignment horizontal="right"/>
    </xf>
    <xf numFmtId="0" fontId="4" fillId="9" borderId="0" xfId="0" applyFont="1" applyFill="1" applyAlignment="1">
      <alignment horizontal="center"/>
    </xf>
    <xf numFmtId="0" fontId="16" fillId="11" borderId="4" xfId="0" applyFont="1" applyFill="1" applyBorder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4" fillId="12" borderId="5" xfId="0" applyFont="1" applyFill="1" applyBorder="1"/>
    <xf numFmtId="0" fontId="17" fillId="14" borderId="0" xfId="0" applyFont="1" applyFill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168" fontId="12" fillId="0" borderId="0" xfId="0" applyNumberFormat="1" applyFont="1"/>
    <xf numFmtId="0" fontId="2" fillId="0" borderId="4" xfId="0" applyFont="1" applyBorder="1" applyAlignment="1">
      <alignment horizontal="center" vertical="center"/>
    </xf>
    <xf numFmtId="173" fontId="2" fillId="0" borderId="4" xfId="0" applyNumberFormat="1" applyFont="1" applyBorder="1" applyAlignment="1">
      <alignment vertical="center"/>
    </xf>
    <xf numFmtId="171" fontId="2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0" fontId="11" fillId="12" borderId="5" xfId="0" applyFont="1" applyFill="1" applyBorder="1" applyAlignment="1">
      <alignment vertical="center"/>
    </xf>
    <xf numFmtId="169" fontId="2" fillId="0" borderId="4" xfId="0" applyNumberFormat="1" applyFont="1" applyBorder="1" applyAlignment="1">
      <alignment horizontal="center" vertical="center"/>
    </xf>
    <xf numFmtId="0" fontId="20" fillId="14" borderId="5" xfId="0" applyFont="1" applyFill="1" applyBorder="1" applyAlignment="1">
      <alignment vertical="center"/>
    </xf>
    <xf numFmtId="0" fontId="1" fillId="15" borderId="26" xfId="0" applyFont="1" applyFill="1" applyBorder="1" applyAlignment="1">
      <alignment horizontal="right" vertical="center"/>
    </xf>
    <xf numFmtId="0" fontId="20" fillId="13" borderId="5" xfId="0" applyFont="1" applyFill="1" applyBorder="1" applyAlignment="1">
      <alignment vertical="center"/>
    </xf>
    <xf numFmtId="169" fontId="2" fillId="0" borderId="24" xfId="0" applyNumberFormat="1" applyFont="1" applyBorder="1" applyAlignment="1">
      <alignment horizontal="center" vertical="center"/>
    </xf>
    <xf numFmtId="169" fontId="2" fillId="0" borderId="17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169" fontId="2" fillId="0" borderId="38" xfId="0" applyNumberFormat="1" applyFont="1" applyBorder="1" applyAlignment="1">
      <alignment horizontal="center" vertical="center"/>
    </xf>
    <xf numFmtId="169" fontId="2" fillId="0" borderId="19" xfId="0" applyNumberFormat="1" applyFont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18" borderId="4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/>
    </xf>
    <xf numFmtId="169" fontId="2" fillId="0" borderId="37" xfId="0" applyNumberFormat="1" applyFont="1" applyBorder="1" applyAlignment="1">
      <alignment horizontal="center" vertical="center"/>
    </xf>
    <xf numFmtId="169" fontId="2" fillId="0" borderId="22" xfId="0" applyNumberFormat="1" applyFont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169" fontId="2" fillId="0" borderId="39" xfId="0" applyNumberFormat="1" applyFont="1" applyBorder="1" applyAlignment="1">
      <alignment horizontal="center" vertical="center"/>
    </xf>
    <xf numFmtId="169" fontId="2" fillId="0" borderId="40" xfId="0" applyNumberFormat="1" applyFont="1" applyBorder="1" applyAlignment="1">
      <alignment horizontal="center" vertical="center"/>
    </xf>
    <xf numFmtId="168" fontId="2" fillId="0" borderId="46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71" fontId="2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0" fontId="1" fillId="18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7" borderId="5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8" fontId="2" fillId="0" borderId="3" xfId="0" applyNumberFormat="1" applyFont="1" applyBorder="1" applyAlignment="1">
      <alignment horizontal="center" vertical="center" wrapText="1"/>
    </xf>
    <xf numFmtId="173" fontId="2" fillId="0" borderId="0" xfId="0" applyNumberFormat="1" applyFont="1" applyAlignment="1">
      <alignment vertical="center"/>
    </xf>
    <xf numFmtId="171" fontId="2" fillId="0" borderId="4" xfId="0" applyNumberFormat="1" applyFont="1" applyBorder="1" applyAlignment="1">
      <alignment horizontal="center" vertical="center"/>
    </xf>
    <xf numFmtId="171" fontId="2" fillId="9" borderId="4" xfId="0" applyNumberFormat="1" applyFont="1" applyFill="1" applyBorder="1" applyAlignment="1">
      <alignment horizontal="center" vertical="center"/>
    </xf>
    <xf numFmtId="0" fontId="2" fillId="7" borderId="0" xfId="0" applyFont="1" applyFill="1" applyAlignment="1">
      <alignment vertical="center"/>
    </xf>
    <xf numFmtId="0" fontId="14" fillId="0" borderId="0" xfId="0" applyFont="1"/>
    <xf numFmtId="0" fontId="13" fillId="20" borderId="0" xfId="0" applyFont="1" applyFill="1" applyAlignment="1">
      <alignment horizontal="center"/>
    </xf>
    <xf numFmtId="0" fontId="14" fillId="12" borderId="5" xfId="0" applyFont="1" applyFill="1" applyBorder="1"/>
    <xf numFmtId="0" fontId="22" fillId="14" borderId="0" xfId="0" applyFont="1" applyFill="1" applyAlignment="1">
      <alignment horizontal="center"/>
    </xf>
    <xf numFmtId="0" fontId="23" fillId="13" borderId="5" xfId="0" applyFont="1" applyFill="1" applyBorder="1"/>
    <xf numFmtId="173" fontId="2" fillId="0" borderId="24" xfId="0" applyNumberFormat="1" applyFont="1" applyBorder="1" applyAlignment="1">
      <alignment vertical="center"/>
    </xf>
    <xf numFmtId="173" fontId="2" fillId="0" borderId="17" xfId="0" applyNumberFormat="1" applyFont="1" applyBorder="1" applyAlignment="1">
      <alignment vertical="center"/>
    </xf>
    <xf numFmtId="173" fontId="2" fillId="0" borderId="38" xfId="0" applyNumberFormat="1" applyFont="1" applyBorder="1" applyAlignment="1">
      <alignment vertical="center"/>
    </xf>
    <xf numFmtId="173" fontId="2" fillId="0" borderId="19" xfId="0" applyNumberFormat="1" applyFont="1" applyBorder="1" applyAlignment="1">
      <alignment vertical="center"/>
    </xf>
    <xf numFmtId="173" fontId="2" fillId="0" borderId="37" xfId="0" applyNumberFormat="1" applyFont="1" applyBorder="1" applyAlignment="1">
      <alignment vertical="center"/>
    </xf>
    <xf numFmtId="173" fontId="2" fillId="0" borderId="22" xfId="0" applyNumberFormat="1" applyFont="1" applyBorder="1" applyAlignment="1">
      <alignment vertical="center"/>
    </xf>
    <xf numFmtId="0" fontId="15" fillId="16" borderId="0" xfId="0" applyFont="1" applyFill="1" applyAlignment="1">
      <alignment horizontal="right"/>
    </xf>
    <xf numFmtId="0" fontId="15" fillId="17" borderId="0" xfId="0" applyFont="1" applyFill="1" applyAlignment="1">
      <alignment horizontal="right"/>
    </xf>
    <xf numFmtId="168" fontId="15" fillId="0" borderId="0" xfId="0" applyNumberFormat="1" applyFont="1" applyAlignment="1">
      <alignment horizontal="right"/>
    </xf>
    <xf numFmtId="173" fontId="2" fillId="0" borderId="39" xfId="0" applyNumberFormat="1" applyFont="1" applyBorder="1" applyAlignment="1">
      <alignment vertical="center"/>
    </xf>
    <xf numFmtId="173" fontId="2" fillId="0" borderId="40" xfId="0" applyNumberFormat="1" applyFont="1" applyBorder="1" applyAlignment="1">
      <alignment vertical="center"/>
    </xf>
    <xf numFmtId="0" fontId="23" fillId="14" borderId="5" xfId="0" applyFont="1" applyFill="1" applyBorder="1"/>
    <xf numFmtId="175" fontId="2" fillId="0" borderId="4" xfId="0" applyNumberFormat="1" applyFont="1" applyBorder="1" applyAlignment="1">
      <alignment horizontal="center" vertical="center"/>
    </xf>
    <xf numFmtId="175" fontId="2" fillId="9" borderId="4" xfId="0" applyNumberFormat="1" applyFont="1" applyFill="1" applyBorder="1" applyAlignment="1">
      <alignment horizontal="center" vertical="center"/>
    </xf>
    <xf numFmtId="168" fontId="2" fillId="9" borderId="2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12" borderId="5" xfId="0" applyFont="1" applyFill="1" applyBorder="1" applyAlignment="1">
      <alignment horizontal="center" vertical="center"/>
    </xf>
    <xf numFmtId="0" fontId="2" fillId="19" borderId="5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19" fillId="12" borderId="5" xfId="0" applyFont="1" applyFill="1" applyBorder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71" fontId="2" fillId="0" borderId="0" xfId="0" applyNumberFormat="1" applyFont="1" applyAlignment="1">
      <alignment vertical="center"/>
    </xf>
    <xf numFmtId="0" fontId="0" fillId="0" borderId="0" xfId="0" applyFont="1" applyAlignment="1"/>
    <xf numFmtId="164" fontId="2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165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6" fillId="8" borderId="6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2" fillId="0" borderId="27" xfId="0" applyFont="1" applyBorder="1" applyAlignment="1">
      <alignment horizontal="left" vertical="center"/>
    </xf>
    <xf numFmtId="0" fontId="3" fillId="0" borderId="27" xfId="0" applyFont="1" applyBorder="1"/>
    <xf numFmtId="0" fontId="3" fillId="0" borderId="28" xfId="0" applyFont="1" applyBorder="1"/>
    <xf numFmtId="0" fontId="2" fillId="0" borderId="27" xfId="0" applyFont="1" applyBorder="1" applyAlignment="1">
      <alignment horizontal="center" vertical="center"/>
    </xf>
    <xf numFmtId="171" fontId="2" fillId="0" borderId="27" xfId="0" applyNumberFormat="1" applyFont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right" vertical="center"/>
    </xf>
    <xf numFmtId="0" fontId="3" fillId="0" borderId="35" xfId="0" applyFont="1" applyBorder="1"/>
    <xf numFmtId="0" fontId="2" fillId="0" borderId="0" xfId="0" applyFont="1" applyAlignment="1">
      <alignment horizontal="left" vertical="center"/>
    </xf>
    <xf numFmtId="0" fontId="3" fillId="0" borderId="33" xfId="0" applyFont="1" applyBorder="1"/>
    <xf numFmtId="0" fontId="2" fillId="0" borderId="35" xfId="0" applyFont="1" applyBorder="1" applyAlignment="1">
      <alignment horizontal="left" vertical="center"/>
    </xf>
    <xf numFmtId="0" fontId="3" fillId="0" borderId="36" xfId="0" applyFont="1" applyBorder="1"/>
    <xf numFmtId="0" fontId="2" fillId="0" borderId="32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3" fillId="0" borderId="30" xfId="0" applyFont="1" applyBorder="1"/>
    <xf numFmtId="0" fontId="2" fillId="0" borderId="30" xfId="0" applyFont="1" applyBorder="1" applyAlignment="1">
      <alignment horizontal="left" vertical="center"/>
    </xf>
    <xf numFmtId="0" fontId="3" fillId="0" borderId="31" xfId="0" applyFont="1" applyBorder="1"/>
    <xf numFmtId="0" fontId="5" fillId="8" borderId="6" xfId="0" applyFont="1" applyFill="1" applyBorder="1" applyAlignment="1">
      <alignment horizontal="center"/>
    </xf>
    <xf numFmtId="172" fontId="2" fillId="0" borderId="27" xfId="0" applyNumberFormat="1" applyFont="1" applyBorder="1" applyAlignment="1">
      <alignment horizontal="center" vertical="center"/>
    </xf>
    <xf numFmtId="0" fontId="18" fillId="8" borderId="6" xfId="0" applyFont="1" applyFill="1" applyBorder="1" applyAlignment="1">
      <alignment horizontal="center"/>
    </xf>
    <xf numFmtId="0" fontId="7" fillId="8" borderId="42" xfId="0" applyFont="1" applyFill="1" applyBorder="1" applyAlignment="1">
      <alignment horizontal="center" vertical="center"/>
    </xf>
    <xf numFmtId="0" fontId="3" fillId="0" borderId="43" xfId="0" applyFont="1" applyBorder="1"/>
    <xf numFmtId="0" fontId="14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18" borderId="6" xfId="0" applyFont="1" applyFill="1" applyBorder="1" applyAlignment="1">
      <alignment horizontal="left" vertical="center"/>
    </xf>
    <xf numFmtId="0" fontId="1" fillId="18" borderId="6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/>
    </xf>
    <xf numFmtId="171" fontId="2" fillId="0" borderId="1" xfId="0" applyNumberFormat="1" applyFont="1" applyBorder="1" applyAlignment="1">
      <alignment horizontal="left" vertical="center"/>
    </xf>
    <xf numFmtId="0" fontId="24" fillId="8" borderId="6" xfId="0" applyFont="1" applyFill="1" applyBorder="1" applyAlignment="1">
      <alignment horizontal="center" vertical="center"/>
    </xf>
  </cellXfs>
  <cellStyles count="1">
    <cellStyle name="Normal" xfId="0" builtinId="0"/>
  </cellStyles>
  <dxfs count="42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INSTANCIA 25.6.3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v>Y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dPt>
            <c:idx val="0"/>
            <c:marker>
              <c:symbol val="circle"/>
              <c:size val="5"/>
              <c:spPr>
                <a:solidFill>
                  <a:srgbClr val="FF0000"/>
                </a:solidFill>
                <a:ln cmpd="sng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109C-45A3-A3C9-E854E28178F3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rgbClr val="FF0000"/>
                </a:solidFill>
                <a:ln cmpd="sng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09C-45A3-A3C9-E854E28178F3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rgbClr val="FF0000"/>
                </a:solidFill>
                <a:ln cmpd="sng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09C-45A3-A3C9-E854E28178F3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accent5"/>
                </a:solidFill>
                <a:ln cmpd="sng">
                  <a:solidFill>
                    <a:schemeClr val="accent5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09C-45A3-A3C9-E854E28178F3}"/>
              </c:ext>
            </c:extLst>
          </c:dPt>
          <c:xVal>
            <c:numRef>
              <c:f>'INSTANCIA 25.6.3'!$E$5:$E$7</c:f>
              <c:numCache>
                <c:formatCode>0.000\ \ \ "[Km]"</c:formatCode>
                <c:ptCount val="3"/>
                <c:pt idx="0">
                  <c:v>1.4324008622242546</c:v>
                </c:pt>
                <c:pt idx="1">
                  <c:v>2.8223291587898274</c:v>
                </c:pt>
                <c:pt idx="2">
                  <c:v>1.9499447218101009</c:v>
                </c:pt>
              </c:numCache>
            </c:numRef>
          </c:xVal>
          <c:yVal>
            <c:numRef>
              <c:f>'INSTANCIA 25.6.3'!$E$8:$E$13</c:f>
              <c:numCache>
                <c:formatCode>0.000\ \ \ "[Km]"</c:formatCode>
                <c:ptCount val="6"/>
                <c:pt idx="0">
                  <c:v>3.045319605348888</c:v>
                </c:pt>
                <c:pt idx="1">
                  <c:v>2.2620295616322275</c:v>
                </c:pt>
                <c:pt idx="2">
                  <c:v>1.0545833004563616</c:v>
                </c:pt>
                <c:pt idx="3">
                  <c:v>1.8197195569772462</c:v>
                </c:pt>
                <c:pt idx="4">
                  <c:v>3.9794782463329588</c:v>
                </c:pt>
                <c:pt idx="5">
                  <c:v>4.0614530522605925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09C-45A3-A3C9-E854E28178F3}"/>
            </c:ext>
          </c:extLst>
        </c:ser>
        <c:ser>
          <c:idx val="1"/>
          <c:order val="1"/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xVal>
            <c:numRef>
              <c:f>'INSTANCIA 25.6.3'!$E$5:$E$7</c:f>
              <c:numCache>
                <c:formatCode>0.000\ \ \ "[Km]"</c:formatCode>
                <c:ptCount val="3"/>
                <c:pt idx="0">
                  <c:v>1.4324008622242546</c:v>
                </c:pt>
                <c:pt idx="1">
                  <c:v>2.8223291587898274</c:v>
                </c:pt>
                <c:pt idx="2">
                  <c:v>1.9499447218101009</c:v>
                </c:pt>
              </c:numCache>
            </c:numRef>
          </c:xVal>
          <c:yVal>
            <c:numRef>
              <c:f>'INSTANCIA 25.6.3'!$F$5:$F$7</c:f>
              <c:numCache>
                <c:formatCode>0.000\ \ \ "[Km]"</c:formatCode>
                <c:ptCount val="3"/>
                <c:pt idx="0">
                  <c:v>4.3645159232009405</c:v>
                </c:pt>
                <c:pt idx="1">
                  <c:v>3.5675713927768049</c:v>
                </c:pt>
                <c:pt idx="2">
                  <c:v>3.273683199794021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09C-45A3-A3C9-E854E28178F3}"/>
            </c:ext>
          </c:extLst>
        </c:ser>
        <c:ser>
          <c:idx val="2"/>
          <c:order val="2"/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 cmpd="sng">
                <a:solidFill>
                  <a:schemeClr val="accent3"/>
                </a:solidFill>
              </a:ln>
            </c:spPr>
          </c:marker>
          <c:xVal>
            <c:numRef>
              <c:f>'INSTANCIA 25.6.3'!$E$5:$E$7</c:f>
              <c:numCache>
                <c:formatCode>0.000\ \ \ "[Km]"</c:formatCode>
                <c:ptCount val="3"/>
                <c:pt idx="0">
                  <c:v>1.4324008622242546</c:v>
                </c:pt>
                <c:pt idx="1">
                  <c:v>2.8223291587898274</c:v>
                </c:pt>
                <c:pt idx="2">
                  <c:v>1.9499447218101009</c:v>
                </c:pt>
              </c:numCache>
            </c:numRef>
          </c:xVal>
          <c:yVal>
            <c:numRef>
              <c:f>'INSTANCIA 25.6.3'!$F$8:$F$13</c:f>
              <c:numCache>
                <c:formatCode>0.000\ \ \ "[Km]"</c:formatCode>
                <c:ptCount val="6"/>
                <c:pt idx="0">
                  <c:v>3.576882758269408</c:v>
                </c:pt>
                <c:pt idx="1">
                  <c:v>2.1994948162997181</c:v>
                </c:pt>
                <c:pt idx="2">
                  <c:v>2.5221692815709589</c:v>
                </c:pt>
                <c:pt idx="3">
                  <c:v>3.74292363466706</c:v>
                </c:pt>
                <c:pt idx="4">
                  <c:v>0.29166610503928037</c:v>
                </c:pt>
                <c:pt idx="5">
                  <c:v>2.5261711658318999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109C-45A3-A3C9-E854E2817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997319"/>
        <c:axId val="612821540"/>
      </c:scatterChart>
      <c:valAx>
        <c:axId val="174997319"/>
        <c:scaling>
          <c:orientation val="minMax"/>
          <c:max val="5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.000\ \ \ &quot;[Km]&quot;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612821540"/>
        <c:crosses val="autoZero"/>
        <c:crossBetween val="midCat"/>
        <c:majorUnit val="1"/>
      </c:valAx>
      <c:valAx>
        <c:axId val="61282154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.000\ \ \ &quot;[Km]&quot;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74997319"/>
        <c:crosses val="autoZero"/>
        <c:crossBetween val="midCat"/>
        <c:majorUnit val="1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INSTANCIA 100.25.6 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Y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dPt>
            <c:idx val="0"/>
            <c:marker>
              <c:symbol val="circle"/>
              <c:size val="5"/>
            </c:marker>
            <c:bubble3D val="0"/>
            <c:extLst>
              <c:ext xmlns:c16="http://schemas.microsoft.com/office/drawing/2014/chart" uri="{C3380CC4-5D6E-409C-BE32-E72D297353CC}">
                <c16:uniqueId val="{00000000-CEBC-48AC-9401-07963B76C2AA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rgbClr val="FF0000"/>
                </a:solidFill>
                <a:ln cmpd="sng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EBC-48AC-9401-07963B76C2AA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rgbClr val="FF0000"/>
                </a:solidFill>
                <a:ln cmpd="sng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BC-48AC-9401-07963B76C2AA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rgbClr val="FF0000"/>
                </a:solidFill>
                <a:ln cmpd="sng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BC-48AC-9401-07963B76C2AA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rgbClr val="FF0000"/>
                </a:solidFill>
                <a:ln cmpd="sng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BC-48AC-9401-07963B76C2AA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FF0000"/>
                </a:solidFill>
                <a:ln cmpd="sng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BC-48AC-9401-07963B76C2AA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FF0000"/>
                </a:solidFill>
                <a:ln cmpd="sng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BC-48AC-9401-07963B76C2AA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rgbClr val="FF0000"/>
                </a:solidFill>
                <a:ln cmpd="sng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BC-48AC-9401-07963B76C2AA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rgbClr val="FF0000"/>
                </a:solidFill>
                <a:ln cmpd="sng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BC-48AC-9401-07963B76C2AA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rgbClr val="FF0000"/>
                </a:solidFill>
                <a:ln cmpd="sng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BC-48AC-9401-07963B76C2AA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rgbClr val="FF0000"/>
                </a:solidFill>
                <a:ln cmpd="sng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BC-48AC-9401-07963B76C2AA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rgbClr val="FF0000"/>
                </a:solidFill>
                <a:ln cmpd="sng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BC-48AC-9401-07963B76C2AA}"/>
              </c:ext>
            </c:extLst>
          </c:dPt>
          <c:dPt>
            <c:idx val="12"/>
            <c:marker>
              <c:symbol val="circle"/>
              <c:size val="5"/>
              <c:spPr>
                <a:solidFill>
                  <a:srgbClr val="FF0000"/>
                </a:solidFill>
                <a:ln cmpd="sng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BC-48AC-9401-07963B76C2AA}"/>
              </c:ext>
            </c:extLst>
          </c:dPt>
          <c:xVal>
            <c:numRef>
              <c:f>'INSTANCIA 100.25.12'!$E$5:$E$42</c:f>
              <c:numCache>
                <c:formatCode>0.000\ \ \ "[Km]"</c:formatCode>
                <c:ptCount val="38"/>
                <c:pt idx="0">
                  <c:v>0</c:v>
                </c:pt>
                <c:pt idx="1">
                  <c:v>3.2112623645552323</c:v>
                </c:pt>
                <c:pt idx="2">
                  <c:v>4.6245145980378677</c:v>
                </c:pt>
                <c:pt idx="3">
                  <c:v>0.11637934327355781</c:v>
                </c:pt>
                <c:pt idx="4">
                  <c:v>2.993555660130899</c:v>
                </c:pt>
                <c:pt idx="5">
                  <c:v>4.0709960492409163</c:v>
                </c:pt>
                <c:pt idx="6">
                  <c:v>1.3566070267032493E-2</c:v>
                </c:pt>
                <c:pt idx="7">
                  <c:v>8.19237999310735</c:v>
                </c:pt>
                <c:pt idx="8">
                  <c:v>8.0593402308173392</c:v>
                </c:pt>
                <c:pt idx="9">
                  <c:v>5.3515767256091502</c:v>
                </c:pt>
                <c:pt idx="10">
                  <c:v>5.7969276910098291</c:v>
                </c:pt>
                <c:pt idx="11">
                  <c:v>8.3072265486947678</c:v>
                </c:pt>
                <c:pt idx="12">
                  <c:v>6.1923108100157833</c:v>
                </c:pt>
                <c:pt idx="13">
                  <c:v>1.13293851315511</c:v>
                </c:pt>
                <c:pt idx="14">
                  <c:v>4.9439365211010484</c:v>
                </c:pt>
                <c:pt idx="15">
                  <c:v>3.1524029095583983</c:v>
                </c:pt>
                <c:pt idx="16">
                  <c:v>9.1144145054749117</c:v>
                </c:pt>
                <c:pt idx="17">
                  <c:v>6.3014252477125199</c:v>
                </c:pt>
                <c:pt idx="18">
                  <c:v>8.1992207918932678</c:v>
                </c:pt>
                <c:pt idx="19">
                  <c:v>3.5969059788641395</c:v>
                </c:pt>
                <c:pt idx="20">
                  <c:v>6.6171762503825997</c:v>
                </c:pt>
                <c:pt idx="21">
                  <c:v>2.3616305769786434</c:v>
                </c:pt>
                <c:pt idx="22">
                  <c:v>1.9293015233535282</c:v>
                </c:pt>
                <c:pt idx="23">
                  <c:v>5.562368000070963</c:v>
                </c:pt>
                <c:pt idx="24">
                  <c:v>8.8873703800233965</c:v>
                </c:pt>
                <c:pt idx="25">
                  <c:v>0.44650446136752642</c:v>
                </c:pt>
                <c:pt idx="26">
                  <c:v>2.4375830209227103</c:v>
                </c:pt>
                <c:pt idx="27">
                  <c:v>2.0191741946955739</c:v>
                </c:pt>
                <c:pt idx="28">
                  <c:v>8.6100752266344909</c:v>
                </c:pt>
                <c:pt idx="29">
                  <c:v>5.8078674628584004</c:v>
                </c:pt>
                <c:pt idx="30">
                  <c:v>3.2505975210493623</c:v>
                </c:pt>
                <c:pt idx="31">
                  <c:v>7.4154693948811996</c:v>
                </c:pt>
                <c:pt idx="32">
                  <c:v>9.1916110576159564</c:v>
                </c:pt>
                <c:pt idx="33">
                  <c:v>4.2087105473492086</c:v>
                </c:pt>
                <c:pt idx="34">
                  <c:v>1.2565250234609595</c:v>
                </c:pt>
                <c:pt idx="35">
                  <c:v>3.6110177635613399</c:v>
                </c:pt>
                <c:pt idx="36">
                  <c:v>7.1130078919845809</c:v>
                </c:pt>
                <c:pt idx="37">
                  <c:v>1.9948210124652275</c:v>
                </c:pt>
              </c:numCache>
            </c:numRef>
          </c:xVal>
          <c:yVal>
            <c:numRef>
              <c:f>'INSTANCIA 100.25.12'!$F$5:$F$42</c:f>
              <c:numCache>
                <c:formatCode>0.000\ \ \ "[Km]"</c:formatCode>
                <c:ptCount val="38"/>
                <c:pt idx="0">
                  <c:v>0</c:v>
                </c:pt>
                <c:pt idx="1">
                  <c:v>1.1691365357336272</c:v>
                </c:pt>
                <c:pt idx="2">
                  <c:v>3.2250411665222893</c:v>
                </c:pt>
                <c:pt idx="3">
                  <c:v>0.95651648248669729</c:v>
                </c:pt>
                <c:pt idx="4">
                  <c:v>5.9030514820770392</c:v>
                </c:pt>
                <c:pt idx="5">
                  <c:v>9.7207492531764252</c:v>
                </c:pt>
                <c:pt idx="6">
                  <c:v>6.6456378514006573</c:v>
                </c:pt>
                <c:pt idx="7">
                  <c:v>8.3721442955465069</c:v>
                </c:pt>
                <c:pt idx="8">
                  <c:v>9.6739030124665746</c:v>
                </c:pt>
                <c:pt idx="9">
                  <c:v>6.0222217486422105</c:v>
                </c:pt>
                <c:pt idx="10">
                  <c:v>3.3922713864937202</c:v>
                </c:pt>
                <c:pt idx="11">
                  <c:v>4.9739094484136261</c:v>
                </c:pt>
                <c:pt idx="12">
                  <c:v>2.75642800110329</c:v>
                </c:pt>
                <c:pt idx="13">
                  <c:v>3.5133435847654617</c:v>
                </c:pt>
                <c:pt idx="14">
                  <c:v>9.6764229992419679</c:v>
                </c:pt>
                <c:pt idx="15">
                  <c:v>0.153600614608425</c:v>
                </c:pt>
                <c:pt idx="16">
                  <c:v>5.0325693228163999</c:v>
                </c:pt>
                <c:pt idx="17">
                  <c:v>2.1945677958409</c:v>
                </c:pt>
                <c:pt idx="18">
                  <c:v>1.9716357208837174</c:v>
                </c:pt>
                <c:pt idx="19">
                  <c:v>6.9642183600636187</c:v>
                </c:pt>
                <c:pt idx="20">
                  <c:v>9.6906799871249412</c:v>
                </c:pt>
                <c:pt idx="21">
                  <c:v>2.3290721275040802</c:v>
                </c:pt>
                <c:pt idx="22">
                  <c:v>8.5687367936280872</c:v>
                </c:pt>
                <c:pt idx="23">
                  <c:v>7.0431248542340059</c:v>
                </c:pt>
                <c:pt idx="24">
                  <c:v>7.6615389985481182</c:v>
                </c:pt>
                <c:pt idx="25">
                  <c:v>5.0402494849724997</c:v>
                </c:pt>
                <c:pt idx="26">
                  <c:v>2.9878402110311546</c:v>
                </c:pt>
                <c:pt idx="27">
                  <c:v>3.4215434536473515</c:v>
                </c:pt>
                <c:pt idx="28">
                  <c:v>9.0060921240449208</c:v>
                </c:pt>
                <c:pt idx="29">
                  <c:v>3.4606772103148198</c:v>
                </c:pt>
                <c:pt idx="30">
                  <c:v>5.5128860177711694</c:v>
                </c:pt>
                <c:pt idx="31">
                  <c:v>6.1324607517545084</c:v>
                </c:pt>
                <c:pt idx="32">
                  <c:v>3.3095987539377578</c:v>
                </c:pt>
                <c:pt idx="33">
                  <c:v>8.2858497387568164</c:v>
                </c:pt>
                <c:pt idx="34">
                  <c:v>7.0729026795934997</c:v>
                </c:pt>
                <c:pt idx="35">
                  <c:v>7.3066763542455782</c:v>
                </c:pt>
                <c:pt idx="36">
                  <c:v>7.8553461718102957</c:v>
                </c:pt>
                <c:pt idx="37">
                  <c:v>9.4664802863204667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CEBC-48AC-9401-07963B76C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0541368"/>
        <c:axId val="1655819173"/>
      </c:scatterChart>
      <c:valAx>
        <c:axId val="109054136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.000\ \ \ &quot;[Km]&quot;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655819173"/>
        <c:crosses val="autoZero"/>
        <c:crossBetween val="midCat"/>
      </c:valAx>
      <c:valAx>
        <c:axId val="1655819173"/>
        <c:scaling>
          <c:orientation val="minMax"/>
          <c:max val="1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.000\ \ \ &quot;[Km]&quot;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090541368"/>
        <c:crosses val="autoZero"/>
        <c:crossBetween val="midCat"/>
        <c:majorUnit val="1"/>
        <c:minorUnit val="0.5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INSTANCIA 225.50.10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Y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'INSTANCIA 225.50.27'!$E$6:$E$83</c:f>
              <c:numCache>
                <c:formatCode>0.000\ \ \ "[Km]"</c:formatCode>
                <c:ptCount val="78"/>
                <c:pt idx="0">
                  <c:v>0</c:v>
                </c:pt>
                <c:pt idx="1">
                  <c:v>0.69770788024409214</c:v>
                </c:pt>
                <c:pt idx="2">
                  <c:v>1.0996421372043161</c:v>
                </c:pt>
                <c:pt idx="3">
                  <c:v>3.2300097948106417</c:v>
                </c:pt>
                <c:pt idx="4">
                  <c:v>0.54099975596989913</c:v>
                </c:pt>
                <c:pt idx="5">
                  <c:v>1.5940848343743881</c:v>
                </c:pt>
                <c:pt idx="6">
                  <c:v>1.5607325561499057</c:v>
                </c:pt>
                <c:pt idx="7">
                  <c:v>7.2882769815455042</c:v>
                </c:pt>
                <c:pt idx="8">
                  <c:v>7.2970873163400789</c:v>
                </c:pt>
                <c:pt idx="9">
                  <c:v>7.3468982333988677</c:v>
                </c:pt>
                <c:pt idx="10">
                  <c:v>6.9653718203973218</c:v>
                </c:pt>
                <c:pt idx="11">
                  <c:v>6.4451038691807243</c:v>
                </c:pt>
                <c:pt idx="12">
                  <c:v>8.2233177012699095</c:v>
                </c:pt>
                <c:pt idx="13">
                  <c:v>3.4039109963089715</c:v>
                </c:pt>
                <c:pt idx="14">
                  <c:v>1.0233641802722804</c:v>
                </c:pt>
                <c:pt idx="15">
                  <c:v>1.4517713211524634</c:v>
                </c:pt>
                <c:pt idx="16">
                  <c:v>7.214635650101922</c:v>
                </c:pt>
                <c:pt idx="17">
                  <c:v>6.7430912293945244</c:v>
                </c:pt>
                <c:pt idx="18">
                  <c:v>9.5371326650106614</c:v>
                </c:pt>
                <c:pt idx="19">
                  <c:v>13.908059398662347</c:v>
                </c:pt>
                <c:pt idx="20">
                  <c:v>11.500216284340457</c:v>
                </c:pt>
                <c:pt idx="21">
                  <c:v>13.900655686982352</c:v>
                </c:pt>
                <c:pt idx="22">
                  <c:v>10.765302372841761</c:v>
                </c:pt>
                <c:pt idx="23">
                  <c:v>11.443348840247104</c:v>
                </c:pt>
                <c:pt idx="24">
                  <c:v>11.406633402569492</c:v>
                </c:pt>
                <c:pt idx="25">
                  <c:v>10.289887002346759</c:v>
                </c:pt>
                <c:pt idx="26">
                  <c:v>12.787316341210397</c:v>
                </c:pt>
                <c:pt idx="27">
                  <c:v>11.33801004091856</c:v>
                </c:pt>
                <c:pt idx="28" formatCode="0.0000\ \ \ &quot;[Km]&quot;">
                  <c:v>4.4062139179220345</c:v>
                </c:pt>
                <c:pt idx="29" formatCode="0.0000\ \ \ &quot;[Km]&quot;">
                  <c:v>12.848523930196974</c:v>
                </c:pt>
                <c:pt idx="30" formatCode="0.0000\ \ \ &quot;[Km]&quot;">
                  <c:v>3.1603556736049647</c:v>
                </c:pt>
                <c:pt idx="31" formatCode="0.0000\ \ \ &quot;[Km]&quot;">
                  <c:v>9.1091827774235288</c:v>
                </c:pt>
                <c:pt idx="32" formatCode="0.0000\ \ \ &quot;[Km]&quot;">
                  <c:v>8.3991785975325897</c:v>
                </c:pt>
                <c:pt idx="33" formatCode="0.0000\ \ \ &quot;[Km]&quot;">
                  <c:v>9.120920313870533</c:v>
                </c:pt>
                <c:pt idx="34" formatCode="0.0000\ \ \ &quot;[Km]&quot;">
                  <c:v>2.3387958326001677</c:v>
                </c:pt>
                <c:pt idx="35" formatCode="0.0000\ \ \ &quot;[Km]&quot;">
                  <c:v>3.3579212759219876</c:v>
                </c:pt>
                <c:pt idx="36" formatCode="0.0000\ \ \ &quot;[Km]&quot;">
                  <c:v>6.6996324549845463</c:v>
                </c:pt>
                <c:pt idx="37" formatCode="0.0000\ \ \ &quot;[Km]&quot;">
                  <c:v>6.5967449767347048</c:v>
                </c:pt>
                <c:pt idx="38" formatCode="0.0000\ \ \ &quot;[Km]&quot;">
                  <c:v>5.874204828291572</c:v>
                </c:pt>
                <c:pt idx="39" formatCode="0.0000\ \ \ &quot;[Km]&quot;">
                  <c:v>4.098992575504818</c:v>
                </c:pt>
                <c:pt idx="40" formatCode="0.0000\ \ \ &quot;[Km]&quot;">
                  <c:v>8.8946412852554637</c:v>
                </c:pt>
                <c:pt idx="41" formatCode="0.0000\ \ \ &quot;[Km]&quot;">
                  <c:v>11.145877887175866</c:v>
                </c:pt>
                <c:pt idx="42" formatCode="0.0000\ \ \ &quot;[Km]&quot;">
                  <c:v>9.7195737256877166</c:v>
                </c:pt>
                <c:pt idx="43" formatCode="0.0000\ \ \ &quot;[Km]&quot;">
                  <c:v>7.7768826602065886</c:v>
                </c:pt>
                <c:pt idx="44" formatCode="0.0000\ \ \ &quot;[Km]&quot;">
                  <c:v>0.59680763691590366</c:v>
                </c:pt>
                <c:pt idx="45" formatCode="0.0000\ \ \ &quot;[Km]&quot;">
                  <c:v>14.746681617716581</c:v>
                </c:pt>
                <c:pt idx="46" formatCode="0.0000\ \ \ &quot;[Km]&quot;">
                  <c:v>12.594529840250804</c:v>
                </c:pt>
                <c:pt idx="47" formatCode="0.0000\ \ \ &quot;[Km]&quot;">
                  <c:v>1.9987694768068616</c:v>
                </c:pt>
                <c:pt idx="48" formatCode="0.0000\ \ \ &quot;[Km]&quot;">
                  <c:v>4.0048798492081374</c:v>
                </c:pt>
                <c:pt idx="49" formatCode="0.0000\ \ \ &quot;[Km]&quot;">
                  <c:v>2.8809773622629722</c:v>
                </c:pt>
                <c:pt idx="50" formatCode="0.0000\ \ \ &quot;[Km]&quot;">
                  <c:v>13.607822461809711</c:v>
                </c:pt>
                <c:pt idx="51" formatCode="0.0000\ \ \ &quot;[Km]&quot;">
                  <c:v>3.4854893604870107</c:v>
                </c:pt>
                <c:pt idx="52" formatCode="0.0000\ \ \ &quot;[Km]&quot;">
                  <c:v>11.577224556433656</c:v>
                </c:pt>
                <c:pt idx="53" formatCode="0.0000\ \ \ &quot;[Km]&quot;">
                  <c:v>2.4720410673284343</c:v>
                </c:pt>
                <c:pt idx="54" formatCode="0.0000\ \ \ &quot;[Km]&quot;">
                  <c:v>9.0493048347112044</c:v>
                </c:pt>
                <c:pt idx="55" formatCode="0.0000\ \ \ &quot;[Km]&quot;">
                  <c:v>8.2817108906640335</c:v>
                </c:pt>
                <c:pt idx="56" formatCode="0.0000\ \ \ &quot;[Km]&quot;">
                  <c:v>1.3207874614440323</c:v>
                </c:pt>
                <c:pt idx="57" formatCode="0.0000\ \ \ &quot;[Km]&quot;">
                  <c:v>9.3725991038898933</c:v>
                </c:pt>
                <c:pt idx="58" formatCode="0.0000\ \ \ &quot;[Km]&quot;">
                  <c:v>10.067350810336098</c:v>
                </c:pt>
                <c:pt idx="59" formatCode="0.0000\ \ \ &quot;[Km]&quot;">
                  <c:v>1.1496455712594522</c:v>
                </c:pt>
                <c:pt idx="60" formatCode="0.0000\ \ \ &quot;[Km]&quot;">
                  <c:v>0.98667843738181737</c:v>
                </c:pt>
                <c:pt idx="61" formatCode="0.0000\ \ \ &quot;[Km]&quot;">
                  <c:v>14.783951634656226</c:v>
                </c:pt>
                <c:pt idx="62" formatCode="0.0000\ \ \ &quot;[Km]&quot;">
                  <c:v>8.5739767202911601</c:v>
                </c:pt>
                <c:pt idx="63" formatCode="0.0000\ \ \ &quot;[Km]&quot;">
                  <c:v>9.133084017445702</c:v>
                </c:pt>
                <c:pt idx="64" formatCode="0.0000\ \ \ &quot;[Km]&quot;">
                  <c:v>3.7309474305287496</c:v>
                </c:pt>
                <c:pt idx="65" formatCode="0.0000\ \ \ &quot;[Km]&quot;">
                  <c:v>4.9754551652138588</c:v>
                </c:pt>
                <c:pt idx="66" formatCode="0.0000\ \ \ &quot;[Km]&quot;">
                  <c:v>2.6984863506852239</c:v>
                </c:pt>
                <c:pt idx="67" formatCode="0.0000\ \ \ &quot;[Km]&quot;">
                  <c:v>12.093460807826231</c:v>
                </c:pt>
                <c:pt idx="68" formatCode="0.0000\ \ \ &quot;[Km]&quot;">
                  <c:v>3.5941671560212058</c:v>
                </c:pt>
                <c:pt idx="69" formatCode="0.0000\ \ \ &quot;[Km]&quot;">
                  <c:v>1.2188245911775815</c:v>
                </c:pt>
                <c:pt idx="70" formatCode="0.0000\ \ \ &quot;[Km]&quot;">
                  <c:v>5.5857175275377573</c:v>
                </c:pt>
                <c:pt idx="71" formatCode="0.0000\ \ \ &quot;[Km]&quot;">
                  <c:v>7.0571051954922703</c:v>
                </c:pt>
                <c:pt idx="72" formatCode="0.0000\ \ \ &quot;[Km]&quot;">
                  <c:v>12.181672602907557</c:v>
                </c:pt>
                <c:pt idx="73" formatCode="0.0000\ \ \ &quot;[Km]&quot;">
                  <c:v>5.3886193715354231</c:v>
                </c:pt>
                <c:pt idx="74" formatCode="0.0000\ \ \ &quot;[Km]&quot;">
                  <c:v>13.150219459603223</c:v>
                </c:pt>
                <c:pt idx="75" formatCode="0.0000\ \ \ &quot;[Km]&quot;">
                  <c:v>3.9486056379416588</c:v>
                </c:pt>
                <c:pt idx="76" formatCode="0.0000\ \ \ &quot;[Km]&quot;">
                  <c:v>7.1214990816944681</c:v>
                </c:pt>
                <c:pt idx="77" formatCode="0.0000\ \ \ &quot;[Km]&quot;">
                  <c:v>9.9563704772415313</c:v>
                </c:pt>
              </c:numCache>
            </c:numRef>
          </c:xVal>
          <c:yVal>
            <c:numRef>
              <c:f>'INSTANCIA 225.50.27'!$F$6:$F$83</c:f>
              <c:numCache>
                <c:formatCode>0.000\ \ \ "[Km]"</c:formatCode>
                <c:ptCount val="78"/>
                <c:pt idx="0">
                  <c:v>0</c:v>
                </c:pt>
                <c:pt idx="1">
                  <c:v>4.1117468035735847</c:v>
                </c:pt>
                <c:pt idx="2">
                  <c:v>0.24126946394369331</c:v>
                </c:pt>
                <c:pt idx="3">
                  <c:v>3.531806096433149</c:v>
                </c:pt>
                <c:pt idx="4">
                  <c:v>6.1729013146196294</c:v>
                </c:pt>
                <c:pt idx="5">
                  <c:v>7.4286550835603169</c:v>
                </c:pt>
                <c:pt idx="6">
                  <c:v>7.9507669299574442</c:v>
                </c:pt>
                <c:pt idx="7">
                  <c:v>9.7314571491986666</c:v>
                </c:pt>
                <c:pt idx="8">
                  <c:v>6.9391313129980734</c:v>
                </c:pt>
                <c:pt idx="9">
                  <c:v>7.0484100579889493</c:v>
                </c:pt>
                <c:pt idx="10">
                  <c:v>1.6580746568072371</c:v>
                </c:pt>
                <c:pt idx="11">
                  <c:v>2.7636013372054067</c:v>
                </c:pt>
                <c:pt idx="12">
                  <c:v>2.3262035541069306</c:v>
                </c:pt>
                <c:pt idx="13">
                  <c:v>10.148249252035468</c:v>
                </c:pt>
                <c:pt idx="14">
                  <c:v>14.23755675150425</c:v>
                </c:pt>
                <c:pt idx="15">
                  <c:v>11.219007887313811</c:v>
                </c:pt>
                <c:pt idx="16">
                  <c:v>12.629868998491832</c:v>
                </c:pt>
                <c:pt idx="17">
                  <c:v>13.02696339130393</c:v>
                </c:pt>
                <c:pt idx="18">
                  <c:v>10.0927534107692</c:v>
                </c:pt>
                <c:pt idx="19">
                  <c:v>4.9098555996348825</c:v>
                </c:pt>
                <c:pt idx="20">
                  <c:v>3.9987899911115852</c:v>
                </c:pt>
                <c:pt idx="21">
                  <c:v>1.7486551211116879</c:v>
                </c:pt>
                <c:pt idx="22">
                  <c:v>9.3849524895329548</c:v>
                </c:pt>
                <c:pt idx="23">
                  <c:v>7.6074664420647311</c:v>
                </c:pt>
                <c:pt idx="24">
                  <c:v>8.8375771397888343</c:v>
                </c:pt>
                <c:pt idx="25">
                  <c:v>13.408173193723634</c:v>
                </c:pt>
                <c:pt idx="26">
                  <c:v>14.122449568076167</c:v>
                </c:pt>
                <c:pt idx="27">
                  <c:v>13.350911007011842</c:v>
                </c:pt>
                <c:pt idx="28" formatCode="0.0000\ \ \ &quot;[Km]&quot;">
                  <c:v>7.5564592842151486</c:v>
                </c:pt>
                <c:pt idx="29" formatCode="0.0000\ \ \ &quot;[Km]&quot;">
                  <c:v>6.2063366319110491</c:v>
                </c:pt>
                <c:pt idx="30" formatCode="0.0000\ \ \ &quot;[Km]&quot;">
                  <c:v>10.027577141047667</c:v>
                </c:pt>
                <c:pt idx="31" formatCode="0.0000\ \ \ &quot;[Km]&quot;">
                  <c:v>7.3435801000203558</c:v>
                </c:pt>
                <c:pt idx="32" formatCode="0.0000\ \ \ &quot;[Km]&quot;">
                  <c:v>7.3013669964998922</c:v>
                </c:pt>
                <c:pt idx="33" formatCode="0.0000\ \ \ &quot;[Km]&quot;">
                  <c:v>10.244993910836987</c:v>
                </c:pt>
                <c:pt idx="34" formatCode="0.0000\ \ \ &quot;[Km]&quot;">
                  <c:v>8.2841102758980423</c:v>
                </c:pt>
                <c:pt idx="35" formatCode="0.0000\ \ \ &quot;[Km]&quot;">
                  <c:v>1.8872890281326171</c:v>
                </c:pt>
                <c:pt idx="36" formatCode="0.0000\ \ \ &quot;[Km]&quot;">
                  <c:v>4.8076767946633687</c:v>
                </c:pt>
                <c:pt idx="37" formatCode="0.0000\ \ \ &quot;[Km]&quot;">
                  <c:v>1.9708599514515712</c:v>
                </c:pt>
                <c:pt idx="38" formatCode="0.0000\ \ \ &quot;[Km]&quot;">
                  <c:v>0.27992332065104986</c:v>
                </c:pt>
                <c:pt idx="39" formatCode="0.0000\ \ \ &quot;[Km]&quot;">
                  <c:v>11.840063278646108</c:v>
                </c:pt>
                <c:pt idx="40" formatCode="0.0000\ \ \ &quot;[Km]&quot;">
                  <c:v>1.7721098773518045</c:v>
                </c:pt>
                <c:pt idx="41" formatCode="0.0000\ \ \ &quot;[Km]&quot;">
                  <c:v>6.0013502260461795</c:v>
                </c:pt>
                <c:pt idx="42" formatCode="0.0000\ \ \ &quot;[Km]&quot;">
                  <c:v>7.5846571154541254</c:v>
                </c:pt>
                <c:pt idx="43" formatCode="0.0000\ \ \ &quot;[Km]&quot;">
                  <c:v>14.851439069841962</c:v>
                </c:pt>
                <c:pt idx="44" formatCode="0.0000\ \ \ &quot;[Km]&quot;">
                  <c:v>7.8593114778304027</c:v>
                </c:pt>
                <c:pt idx="45" formatCode="0.0000\ \ \ &quot;[Km]&quot;">
                  <c:v>1.3375814322545927</c:v>
                </c:pt>
                <c:pt idx="46" formatCode="0.0000\ \ \ &quot;[Km]&quot;">
                  <c:v>5.4257310978470414</c:v>
                </c:pt>
                <c:pt idx="47" formatCode="0.0000\ \ \ &quot;[Km]&quot;">
                  <c:v>4.4876723011372173</c:v>
                </c:pt>
                <c:pt idx="48" formatCode="0.0000\ \ \ &quot;[Km]&quot;">
                  <c:v>1.3573261318366798</c:v>
                </c:pt>
                <c:pt idx="49" formatCode="0.0000\ \ \ &quot;[Km]&quot;">
                  <c:v>4.8768091301528607</c:v>
                </c:pt>
                <c:pt idx="50" formatCode="0.0000\ \ \ &quot;[Km]&quot;">
                  <c:v>12.166881288354343</c:v>
                </c:pt>
                <c:pt idx="51" formatCode="0.0000\ \ \ &quot;[Km]&quot;">
                  <c:v>1.6626135028643712</c:v>
                </c:pt>
                <c:pt idx="52" formatCode="0.0000\ \ \ &quot;[Km]&quot;">
                  <c:v>6.060409557145289</c:v>
                </c:pt>
                <c:pt idx="53" formatCode="0.0000\ \ \ &quot;[Km]&quot;">
                  <c:v>14.873543952507347</c:v>
                </c:pt>
                <c:pt idx="54" formatCode="0.0000\ \ \ &quot;[Km]&quot;">
                  <c:v>0.84088066106052428</c:v>
                </c:pt>
                <c:pt idx="55" formatCode="0.0000\ \ \ &quot;[Km]&quot;">
                  <c:v>11.771342951803897</c:v>
                </c:pt>
                <c:pt idx="56" formatCode="0.0000\ \ \ &quot;[Km]&quot;">
                  <c:v>7.6198541928808572</c:v>
                </c:pt>
                <c:pt idx="57" formatCode="0.0000\ \ \ &quot;[Km]&quot;">
                  <c:v>7.6821980477141514</c:v>
                </c:pt>
                <c:pt idx="58" formatCode="0.0000\ \ \ &quot;[Km]&quot;">
                  <c:v>12.275691619228382</c:v>
                </c:pt>
                <c:pt idx="59" formatCode="0.0000\ \ \ &quot;[Km]&quot;">
                  <c:v>2.1799812887308985</c:v>
                </c:pt>
                <c:pt idx="60" formatCode="0.0000\ \ \ &quot;[Km]&quot;">
                  <c:v>1.593558767259682</c:v>
                </c:pt>
                <c:pt idx="61" formatCode="0.0000\ \ \ &quot;[Km]&quot;">
                  <c:v>4.3505442564287327</c:v>
                </c:pt>
                <c:pt idx="62" formatCode="0.0000\ \ \ &quot;[Km]&quot;">
                  <c:v>14.341530285786833</c:v>
                </c:pt>
                <c:pt idx="63" formatCode="0.0000\ \ \ &quot;[Km]&quot;">
                  <c:v>1.389193881165083</c:v>
                </c:pt>
                <c:pt idx="64" formatCode="0.0000\ \ \ &quot;[Km]&quot;">
                  <c:v>11.521918575918123</c:v>
                </c:pt>
                <c:pt idx="65" formatCode="0.0000\ \ \ &quot;[Km]&quot;">
                  <c:v>2.5657202806508153</c:v>
                </c:pt>
                <c:pt idx="66" formatCode="0.0000\ \ \ &quot;[Km]&quot;">
                  <c:v>13.546068433084251</c:v>
                </c:pt>
                <c:pt idx="67" formatCode="0.0000\ \ \ &quot;[Km]&quot;">
                  <c:v>11.350387758278183</c:v>
                </c:pt>
                <c:pt idx="68" formatCode="0.0000\ \ \ &quot;[Km]&quot;">
                  <c:v>3.2755533556580412</c:v>
                </c:pt>
                <c:pt idx="69" formatCode="0.0000\ \ \ &quot;[Km]&quot;">
                  <c:v>4.4892553549526024</c:v>
                </c:pt>
                <c:pt idx="70" formatCode="0.0000\ \ \ &quot;[Km]&quot;">
                  <c:v>9.3390789295436889</c:v>
                </c:pt>
                <c:pt idx="71" formatCode="0.0000\ \ \ &quot;[Km]&quot;">
                  <c:v>7.8029992034860296</c:v>
                </c:pt>
                <c:pt idx="72" formatCode="0.0000\ \ \ &quot;[Km]&quot;">
                  <c:v>10.592840021372565</c:v>
                </c:pt>
                <c:pt idx="73" formatCode="0.0000\ \ \ &quot;[Km]&quot;">
                  <c:v>0.17801581522746668</c:v>
                </c:pt>
                <c:pt idx="74" formatCode="0.0000\ \ \ &quot;[Km]&quot;">
                  <c:v>0.43835247159595836</c:v>
                </c:pt>
                <c:pt idx="75" formatCode="0.0000\ \ \ &quot;[Km]&quot;">
                  <c:v>10.458110247745436</c:v>
                </c:pt>
                <c:pt idx="76" formatCode="0.0000\ \ \ &quot;[Km]&quot;">
                  <c:v>5.8636478357686874</c:v>
                </c:pt>
                <c:pt idx="77" formatCode="0.0000\ \ \ &quot;[Km]&quot;">
                  <c:v>9.081167081135872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8C4-4DEB-824E-AFC8584FB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0313744"/>
        <c:axId val="837115957"/>
      </c:scatterChart>
      <c:valAx>
        <c:axId val="63031374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.000\ \ \ &quot;[Km]&quot;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837115957"/>
        <c:crosses val="autoZero"/>
        <c:crossBetween val="midCat"/>
        <c:majorUnit val="1"/>
      </c:valAx>
      <c:valAx>
        <c:axId val="83711595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.000\ \ \ &quot;[Km]&quot;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630313744"/>
        <c:crosses val="autoZero"/>
        <c:crossBetween val="midCat"/>
        <c:majorUnit val="1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INSTANCIA 400.80.12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Y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'INSTANCIA 400.80.48'!$E$4:$E$132</c:f>
              <c:numCache>
                <c:formatCode>0.000\ \ \ "[Km]"</c:formatCode>
                <c:ptCount val="129"/>
                <c:pt idx="0">
                  <c:v>0</c:v>
                </c:pt>
                <c:pt idx="1">
                  <c:v>0.78530747587127547</c:v>
                </c:pt>
                <c:pt idx="2">
                  <c:v>1.0244743339147497</c:v>
                </c:pt>
                <c:pt idx="3">
                  <c:v>4.8746285620017771</c:v>
                </c:pt>
                <c:pt idx="4">
                  <c:v>2.7865637084856747</c:v>
                </c:pt>
                <c:pt idx="5">
                  <c:v>4.8428274374235061</c:v>
                </c:pt>
                <c:pt idx="6">
                  <c:v>2.7573728727105502</c:v>
                </c:pt>
                <c:pt idx="7">
                  <c:v>7.3206466837777313</c:v>
                </c:pt>
                <c:pt idx="8">
                  <c:v>5.881154598552941</c:v>
                </c:pt>
                <c:pt idx="9">
                  <c:v>6.518262964652938</c:v>
                </c:pt>
                <c:pt idx="10">
                  <c:v>8.4955891945279092</c:v>
                </c:pt>
                <c:pt idx="11">
                  <c:v>5.6390182807625013</c:v>
                </c:pt>
                <c:pt idx="12">
                  <c:v>7.13726044231215</c:v>
                </c:pt>
                <c:pt idx="13">
                  <c:v>3.0789885487318358</c:v>
                </c:pt>
                <c:pt idx="14">
                  <c:v>3.0511847994484183</c:v>
                </c:pt>
                <c:pt idx="15">
                  <c:v>3.0664836690281474</c:v>
                </c:pt>
                <c:pt idx="16">
                  <c:v>9.5701690322092858</c:v>
                </c:pt>
                <c:pt idx="17">
                  <c:v>6.3280159146326556</c:v>
                </c:pt>
                <c:pt idx="18">
                  <c:v>7.6312645805034194</c:v>
                </c:pt>
                <c:pt idx="19">
                  <c:v>10.046136744105562</c:v>
                </c:pt>
                <c:pt idx="20">
                  <c:v>13.541738716826364</c:v>
                </c:pt>
                <c:pt idx="21">
                  <c:v>14.044607378916776</c:v>
                </c:pt>
                <c:pt idx="22">
                  <c:v>12.899176374105595</c:v>
                </c:pt>
                <c:pt idx="23">
                  <c:v>14.344191866846444</c:v>
                </c:pt>
                <c:pt idx="24">
                  <c:v>14.70373902691199</c:v>
                </c:pt>
                <c:pt idx="25">
                  <c:v>12.642620246814104</c:v>
                </c:pt>
                <c:pt idx="26">
                  <c:v>11.585641674720025</c:v>
                </c:pt>
                <c:pt idx="27">
                  <c:v>14.045061573374898</c:v>
                </c:pt>
                <c:pt idx="28">
                  <c:v>15.025356189376051</c:v>
                </c:pt>
                <c:pt idx="29">
                  <c:v>19.902800053122803</c:v>
                </c:pt>
                <c:pt idx="30">
                  <c:v>16.99280440461277</c:v>
                </c:pt>
                <c:pt idx="31">
                  <c:v>8.2647713133374268</c:v>
                </c:pt>
                <c:pt idx="32">
                  <c:v>19.716293784960119</c:v>
                </c:pt>
                <c:pt idx="33">
                  <c:v>15.33701290328827</c:v>
                </c:pt>
                <c:pt idx="34">
                  <c:v>16.677085554091693</c:v>
                </c:pt>
                <c:pt idx="35">
                  <c:v>17.79029104630018</c:v>
                </c:pt>
                <c:pt idx="36">
                  <c:v>18.402272378874141</c:v>
                </c:pt>
                <c:pt idx="37">
                  <c:v>0.71775501876301673</c:v>
                </c:pt>
                <c:pt idx="38">
                  <c:v>2.5794469937639422</c:v>
                </c:pt>
                <c:pt idx="39">
                  <c:v>0.69402201960565801</c:v>
                </c:pt>
                <c:pt idx="40">
                  <c:v>8.7256531271263675</c:v>
                </c:pt>
                <c:pt idx="41">
                  <c:v>8.4876386854463313</c:v>
                </c:pt>
                <c:pt idx="42">
                  <c:v>5.9857247569148635</c:v>
                </c:pt>
                <c:pt idx="43">
                  <c:v>12.880361026141738</c:v>
                </c:pt>
                <c:pt idx="44">
                  <c:v>12.663195428360641</c:v>
                </c:pt>
                <c:pt idx="45">
                  <c:v>10.811235651998203</c:v>
                </c:pt>
                <c:pt idx="46">
                  <c:v>16.3579243791051</c:v>
                </c:pt>
                <c:pt idx="47">
                  <c:v>17.961218396171997</c:v>
                </c:pt>
                <c:pt idx="48">
                  <c:v>15.026575393938272</c:v>
                </c:pt>
                <c:pt idx="49">
                  <c:v>16.372045557966814</c:v>
                </c:pt>
                <c:pt idx="50">
                  <c:v>5.6938873877969529</c:v>
                </c:pt>
                <c:pt idx="51">
                  <c:v>15.8136284232218</c:v>
                </c:pt>
                <c:pt idx="52">
                  <c:v>7.4232608622686627</c:v>
                </c:pt>
                <c:pt idx="53">
                  <c:v>5.0653765494668956</c:v>
                </c:pt>
                <c:pt idx="54">
                  <c:v>2.1445198356877215</c:v>
                </c:pt>
                <c:pt idx="55">
                  <c:v>0.73424503941131491</c:v>
                </c:pt>
                <c:pt idx="56">
                  <c:v>18.979796042759848</c:v>
                </c:pt>
                <c:pt idx="57">
                  <c:v>17.580881379021694</c:v>
                </c:pt>
                <c:pt idx="58">
                  <c:v>3.3846482175577819</c:v>
                </c:pt>
                <c:pt idx="59">
                  <c:v>9.9747332313934756</c:v>
                </c:pt>
                <c:pt idx="60">
                  <c:v>0.86393913878018469</c:v>
                </c:pt>
                <c:pt idx="61">
                  <c:v>9.013983889151941</c:v>
                </c:pt>
                <c:pt idx="62">
                  <c:v>5.9146688668202501</c:v>
                </c:pt>
                <c:pt idx="63">
                  <c:v>10.813909089930421</c:v>
                </c:pt>
                <c:pt idx="64">
                  <c:v>16.835239255914324</c:v>
                </c:pt>
                <c:pt idx="65">
                  <c:v>9.4477714368051977</c:v>
                </c:pt>
                <c:pt idx="66">
                  <c:v>17.620458276418965</c:v>
                </c:pt>
                <c:pt idx="67">
                  <c:v>14.449117113701421</c:v>
                </c:pt>
                <c:pt idx="68">
                  <c:v>1.0046201494446017</c:v>
                </c:pt>
                <c:pt idx="69">
                  <c:v>15.179350696111065</c:v>
                </c:pt>
                <c:pt idx="70">
                  <c:v>4.609146937440431</c:v>
                </c:pt>
                <c:pt idx="71">
                  <c:v>15.096194295056275</c:v>
                </c:pt>
                <c:pt idx="72">
                  <c:v>5.1137344957406405</c:v>
                </c:pt>
                <c:pt idx="73">
                  <c:v>15.710102570194817</c:v>
                </c:pt>
                <c:pt idx="74">
                  <c:v>7.7090225517087436</c:v>
                </c:pt>
                <c:pt idx="75">
                  <c:v>12.420026328220121</c:v>
                </c:pt>
                <c:pt idx="76">
                  <c:v>5.7313460179153974</c:v>
                </c:pt>
                <c:pt idx="77">
                  <c:v>13.512815404075996</c:v>
                </c:pt>
                <c:pt idx="78">
                  <c:v>2.2957731252588309</c:v>
                </c:pt>
                <c:pt idx="79">
                  <c:v>9.5396975991592523</c:v>
                </c:pt>
                <c:pt idx="80">
                  <c:v>6.8719304692394232</c:v>
                </c:pt>
                <c:pt idx="81">
                  <c:v>4.1620389730349014</c:v>
                </c:pt>
                <c:pt idx="82">
                  <c:v>12.60955371279735</c:v>
                </c:pt>
                <c:pt idx="83">
                  <c:v>8.0618295212022666</c:v>
                </c:pt>
                <c:pt idx="84">
                  <c:v>14.10646539458177</c:v>
                </c:pt>
                <c:pt idx="85">
                  <c:v>14.64232142340755</c:v>
                </c:pt>
                <c:pt idx="86">
                  <c:v>13.520318649799444</c:v>
                </c:pt>
                <c:pt idx="87">
                  <c:v>0.99390138693488506</c:v>
                </c:pt>
                <c:pt idx="88">
                  <c:v>7.9473712197402886</c:v>
                </c:pt>
                <c:pt idx="89">
                  <c:v>9.4668004748604133</c:v>
                </c:pt>
                <c:pt idx="90">
                  <c:v>12.256642697810609</c:v>
                </c:pt>
                <c:pt idx="91">
                  <c:v>10.010538342810843</c:v>
                </c:pt>
                <c:pt idx="92">
                  <c:v>2.2313200721251301</c:v>
                </c:pt>
                <c:pt idx="93">
                  <c:v>14.102985312685995</c:v>
                </c:pt>
                <c:pt idx="94">
                  <c:v>18.97744894314863</c:v>
                </c:pt>
                <c:pt idx="95">
                  <c:v>1.4520020963845583</c:v>
                </c:pt>
                <c:pt idx="96">
                  <c:v>7.2235389035635968</c:v>
                </c:pt>
                <c:pt idx="97">
                  <c:v>15.506300067135497</c:v>
                </c:pt>
                <c:pt idx="98">
                  <c:v>12.496166554746356</c:v>
                </c:pt>
                <c:pt idx="99">
                  <c:v>2.7932902739907832</c:v>
                </c:pt>
                <c:pt idx="100">
                  <c:v>18.937090959097212</c:v>
                </c:pt>
                <c:pt idx="101">
                  <c:v>8.9203048680436758</c:v>
                </c:pt>
                <c:pt idx="102">
                  <c:v>2.9132734121797941</c:v>
                </c:pt>
                <c:pt idx="103">
                  <c:v>16.955806438803496</c:v>
                </c:pt>
                <c:pt idx="104">
                  <c:v>5.9906408437600636</c:v>
                </c:pt>
                <c:pt idx="105">
                  <c:v>15.300173967963088</c:v>
                </c:pt>
                <c:pt idx="106">
                  <c:v>13.782615112051664</c:v>
                </c:pt>
                <c:pt idx="107">
                  <c:v>4.6652077239391625</c:v>
                </c:pt>
                <c:pt idx="108">
                  <c:v>15.911368968509384</c:v>
                </c:pt>
                <c:pt idx="109">
                  <c:v>13.936296285405961</c:v>
                </c:pt>
                <c:pt idx="110">
                  <c:v>8.7355628667490333</c:v>
                </c:pt>
                <c:pt idx="111">
                  <c:v>4.029156670044868</c:v>
                </c:pt>
                <c:pt idx="112">
                  <c:v>15.947038114523718</c:v>
                </c:pt>
                <c:pt idx="113">
                  <c:v>3.2512838184126127</c:v>
                </c:pt>
                <c:pt idx="114">
                  <c:v>16.866136511747467</c:v>
                </c:pt>
                <c:pt idx="115">
                  <c:v>12.995302938428773</c:v>
                </c:pt>
                <c:pt idx="116">
                  <c:v>16.578507757895323</c:v>
                </c:pt>
                <c:pt idx="117">
                  <c:v>16.714209375066435</c:v>
                </c:pt>
                <c:pt idx="118">
                  <c:v>3.2912344454048421</c:v>
                </c:pt>
                <c:pt idx="119">
                  <c:v>10.357597877182046</c:v>
                </c:pt>
                <c:pt idx="120">
                  <c:v>12.821716501185151</c:v>
                </c:pt>
                <c:pt idx="121">
                  <c:v>5.1612557576788731</c:v>
                </c:pt>
                <c:pt idx="122">
                  <c:v>3.8220968245502975</c:v>
                </c:pt>
                <c:pt idx="123">
                  <c:v>4.3186801068346696</c:v>
                </c:pt>
                <c:pt idx="124">
                  <c:v>17.453860578283763</c:v>
                </c:pt>
                <c:pt idx="125">
                  <c:v>0.31909748415736694</c:v>
                </c:pt>
                <c:pt idx="126">
                  <c:v>2.3702148926742312</c:v>
                </c:pt>
                <c:pt idx="127">
                  <c:v>2.1170571556668274</c:v>
                </c:pt>
                <c:pt idx="128">
                  <c:v>4.6597108204879625</c:v>
                </c:pt>
              </c:numCache>
            </c:numRef>
          </c:xVal>
          <c:yVal>
            <c:numRef>
              <c:f>'INSTANCIA 400.80.48'!$F$4:$F$132</c:f>
              <c:numCache>
                <c:formatCode>0.000\ \ \ "[Km]"</c:formatCode>
                <c:ptCount val="129"/>
                <c:pt idx="0">
                  <c:v>0</c:v>
                </c:pt>
                <c:pt idx="1">
                  <c:v>0.16339544935897643</c:v>
                </c:pt>
                <c:pt idx="2">
                  <c:v>0.76585426903822351</c:v>
                </c:pt>
                <c:pt idx="3">
                  <c:v>2.4780028484454948</c:v>
                </c:pt>
                <c:pt idx="4">
                  <c:v>9.508830480176524</c:v>
                </c:pt>
                <c:pt idx="5">
                  <c:v>7.3040474165993752</c:v>
                </c:pt>
                <c:pt idx="6">
                  <c:v>5.6123808125356129</c:v>
                </c:pt>
                <c:pt idx="7">
                  <c:v>5.0959711721343135</c:v>
                </c:pt>
                <c:pt idx="8">
                  <c:v>6.2045417091335597</c:v>
                </c:pt>
                <c:pt idx="9">
                  <c:v>8.8981147073096896</c:v>
                </c:pt>
                <c:pt idx="10">
                  <c:v>1.9934873742417691</c:v>
                </c:pt>
                <c:pt idx="11">
                  <c:v>1.7271714570171417</c:v>
                </c:pt>
                <c:pt idx="12">
                  <c:v>0.6812191873473854</c:v>
                </c:pt>
                <c:pt idx="13">
                  <c:v>10.097156657760795</c:v>
                </c:pt>
                <c:pt idx="14">
                  <c:v>14.91808857247867</c:v>
                </c:pt>
                <c:pt idx="15">
                  <c:v>12.50660106048093</c:v>
                </c:pt>
                <c:pt idx="16">
                  <c:v>14.087936669359285</c:v>
                </c:pt>
                <c:pt idx="17">
                  <c:v>13.650484867733072</c:v>
                </c:pt>
                <c:pt idx="18">
                  <c:v>14.087719841577275</c:v>
                </c:pt>
                <c:pt idx="19">
                  <c:v>3.6002564886838222</c:v>
                </c:pt>
                <c:pt idx="20">
                  <c:v>1.3344788173287092</c:v>
                </c:pt>
                <c:pt idx="21">
                  <c:v>2.1159399587809826</c:v>
                </c:pt>
                <c:pt idx="22">
                  <c:v>7.1421721805532705</c:v>
                </c:pt>
                <c:pt idx="23">
                  <c:v>9.7432040682550518</c:v>
                </c:pt>
                <c:pt idx="24">
                  <c:v>8.4857887386203785</c:v>
                </c:pt>
                <c:pt idx="25">
                  <c:v>11.062545308684408</c:v>
                </c:pt>
                <c:pt idx="26">
                  <c:v>11.318376501555099</c:v>
                </c:pt>
                <c:pt idx="27">
                  <c:v>10.205163594615003</c:v>
                </c:pt>
                <c:pt idx="28">
                  <c:v>1.4239819603932768</c:v>
                </c:pt>
                <c:pt idx="29">
                  <c:v>4.4830265240003921</c:v>
                </c:pt>
                <c:pt idx="30">
                  <c:v>5.1484782644691585E-2</c:v>
                </c:pt>
                <c:pt idx="31">
                  <c:v>17.452482751488802</c:v>
                </c:pt>
                <c:pt idx="32">
                  <c:v>19.629902950474712</c:v>
                </c:pt>
                <c:pt idx="33">
                  <c:v>18.922037210410878</c:v>
                </c:pt>
                <c:pt idx="34">
                  <c:v>11.524839907918876</c:v>
                </c:pt>
                <c:pt idx="35">
                  <c:v>14.536978252528774</c:v>
                </c:pt>
                <c:pt idx="36">
                  <c:v>12.423346172651243</c:v>
                </c:pt>
                <c:pt idx="37">
                  <c:v>15.148443394793112</c:v>
                </c:pt>
                <c:pt idx="38">
                  <c:v>19.428643756989718</c:v>
                </c:pt>
                <c:pt idx="39">
                  <c:v>17.953482169501708</c:v>
                </c:pt>
                <c:pt idx="40">
                  <c:v>15.162010180333599</c:v>
                </c:pt>
                <c:pt idx="41">
                  <c:v>18.46588330438653</c:v>
                </c:pt>
                <c:pt idx="42">
                  <c:v>16.664772070222714</c:v>
                </c:pt>
                <c:pt idx="43">
                  <c:v>16.677348376934738</c:v>
                </c:pt>
                <c:pt idx="44">
                  <c:v>15.589974330396334</c:v>
                </c:pt>
                <c:pt idx="45">
                  <c:v>19.13358997839368</c:v>
                </c:pt>
                <c:pt idx="46">
                  <c:v>16.001982926614826</c:v>
                </c:pt>
                <c:pt idx="47">
                  <c:v>19.117296118714936</c:v>
                </c:pt>
                <c:pt idx="48">
                  <c:v>18.86420258377062</c:v>
                </c:pt>
                <c:pt idx="49">
                  <c:v>7.3504247066221229</c:v>
                </c:pt>
                <c:pt idx="50">
                  <c:v>7.431465402672969</c:v>
                </c:pt>
                <c:pt idx="51">
                  <c:v>19.905469505750805</c:v>
                </c:pt>
                <c:pt idx="52">
                  <c:v>19.960324694319837</c:v>
                </c:pt>
                <c:pt idx="53">
                  <c:v>3.0986840597345138</c:v>
                </c:pt>
                <c:pt idx="54">
                  <c:v>15.245347464279586</c:v>
                </c:pt>
                <c:pt idx="55">
                  <c:v>18.454931137010743</c:v>
                </c:pt>
                <c:pt idx="56">
                  <c:v>15.680239826991722</c:v>
                </c:pt>
                <c:pt idx="57">
                  <c:v>16.648643093074888</c:v>
                </c:pt>
                <c:pt idx="58">
                  <c:v>6.8913778915900696</c:v>
                </c:pt>
                <c:pt idx="59">
                  <c:v>13.909434529998709</c:v>
                </c:pt>
                <c:pt idx="60">
                  <c:v>1.5676095648963577</c:v>
                </c:pt>
                <c:pt idx="61">
                  <c:v>7.6401725511358896</c:v>
                </c:pt>
                <c:pt idx="62">
                  <c:v>1.3972829492498264</c:v>
                </c:pt>
                <c:pt idx="63">
                  <c:v>10.890017801317248</c:v>
                </c:pt>
                <c:pt idx="64">
                  <c:v>5.1589509030034169</c:v>
                </c:pt>
                <c:pt idx="65">
                  <c:v>15.698874321260593</c:v>
                </c:pt>
                <c:pt idx="66">
                  <c:v>2.3715545625198811</c:v>
                </c:pt>
                <c:pt idx="67">
                  <c:v>10.492864296017263</c:v>
                </c:pt>
                <c:pt idx="68">
                  <c:v>13.559394686400863</c:v>
                </c:pt>
                <c:pt idx="69">
                  <c:v>8.8949603525653007</c:v>
                </c:pt>
                <c:pt idx="70">
                  <c:v>4.1493693452222202E-2</c:v>
                </c:pt>
                <c:pt idx="71">
                  <c:v>9.4495553828038119</c:v>
                </c:pt>
                <c:pt idx="72">
                  <c:v>19.857351458826724</c:v>
                </c:pt>
                <c:pt idx="73">
                  <c:v>19.191817797561477</c:v>
                </c:pt>
                <c:pt idx="74">
                  <c:v>1.7522599035302164</c:v>
                </c:pt>
                <c:pt idx="75">
                  <c:v>8.0410338571399897</c:v>
                </c:pt>
                <c:pt idx="76">
                  <c:v>10.482848447794332</c:v>
                </c:pt>
                <c:pt idx="77">
                  <c:v>9.6590925636899385</c:v>
                </c:pt>
                <c:pt idx="78">
                  <c:v>16.189713588089365</c:v>
                </c:pt>
                <c:pt idx="79">
                  <c:v>6.6597668076433543</c:v>
                </c:pt>
                <c:pt idx="80">
                  <c:v>11.683246923013076</c:v>
                </c:pt>
                <c:pt idx="81">
                  <c:v>18.640749669732877</c:v>
                </c:pt>
                <c:pt idx="82">
                  <c:v>18.164897739675016</c:v>
                </c:pt>
                <c:pt idx="83">
                  <c:v>4.5328428273338623</c:v>
                </c:pt>
                <c:pt idx="84">
                  <c:v>6.0576732317737703</c:v>
                </c:pt>
                <c:pt idx="85">
                  <c:v>1.3347546506691828</c:v>
                </c:pt>
                <c:pt idx="86">
                  <c:v>3.2634654216019912</c:v>
                </c:pt>
                <c:pt idx="87">
                  <c:v>12.752898777090428</c:v>
                </c:pt>
                <c:pt idx="88">
                  <c:v>17.434769841537104</c:v>
                </c:pt>
                <c:pt idx="89">
                  <c:v>18.282103344264772</c:v>
                </c:pt>
                <c:pt idx="90">
                  <c:v>2.791189584608992</c:v>
                </c:pt>
                <c:pt idx="91">
                  <c:v>5.0043567943792198</c:v>
                </c:pt>
                <c:pt idx="92">
                  <c:v>10.555109810949753</c:v>
                </c:pt>
                <c:pt idx="93">
                  <c:v>8.1680779901466902</c:v>
                </c:pt>
                <c:pt idx="94">
                  <c:v>1.6564007476201803</c:v>
                </c:pt>
                <c:pt idx="95">
                  <c:v>4.7654572172737328</c:v>
                </c:pt>
                <c:pt idx="96">
                  <c:v>13.808196455829297</c:v>
                </c:pt>
                <c:pt idx="97">
                  <c:v>2.716813335187878</c:v>
                </c:pt>
                <c:pt idx="98">
                  <c:v>3.8637087593404171</c:v>
                </c:pt>
                <c:pt idx="99">
                  <c:v>8.5318088423266261</c:v>
                </c:pt>
                <c:pt idx="100">
                  <c:v>17.859925233090266</c:v>
                </c:pt>
                <c:pt idx="101">
                  <c:v>2.6722015073776575</c:v>
                </c:pt>
                <c:pt idx="102">
                  <c:v>16.584164455967414</c:v>
                </c:pt>
                <c:pt idx="103">
                  <c:v>0.55007597084071536</c:v>
                </c:pt>
                <c:pt idx="104">
                  <c:v>8.6403646910429845</c:v>
                </c:pt>
                <c:pt idx="105">
                  <c:v>2.0163729559400494</c:v>
                </c:pt>
                <c:pt idx="106">
                  <c:v>10.034702644879635</c:v>
                </c:pt>
                <c:pt idx="107">
                  <c:v>13.446058998679369</c:v>
                </c:pt>
                <c:pt idx="108">
                  <c:v>18.084993443596669</c:v>
                </c:pt>
                <c:pt idx="109">
                  <c:v>2.9350957112723188</c:v>
                </c:pt>
                <c:pt idx="110">
                  <c:v>8.2295584431466668</c:v>
                </c:pt>
                <c:pt idx="111">
                  <c:v>4.9105611548479029</c:v>
                </c:pt>
                <c:pt idx="112">
                  <c:v>9.4086819687693239</c:v>
                </c:pt>
                <c:pt idx="113">
                  <c:v>16.398025225367011</c:v>
                </c:pt>
                <c:pt idx="114">
                  <c:v>10.597805658029376</c:v>
                </c:pt>
                <c:pt idx="115">
                  <c:v>10.238857934577714</c:v>
                </c:pt>
                <c:pt idx="116">
                  <c:v>2.9399542919224997</c:v>
                </c:pt>
                <c:pt idx="117">
                  <c:v>4.7293485761823817</c:v>
                </c:pt>
                <c:pt idx="118">
                  <c:v>10.038417831057016</c:v>
                </c:pt>
                <c:pt idx="119">
                  <c:v>8.2876312362090196</c:v>
                </c:pt>
                <c:pt idx="120">
                  <c:v>1.5185277885953683</c:v>
                </c:pt>
                <c:pt idx="121">
                  <c:v>12.37043280676299</c:v>
                </c:pt>
                <c:pt idx="122">
                  <c:v>6.2500980543333231</c:v>
                </c:pt>
                <c:pt idx="123">
                  <c:v>18.760481495055064</c:v>
                </c:pt>
                <c:pt idx="124">
                  <c:v>19.498650939341772</c:v>
                </c:pt>
                <c:pt idx="125">
                  <c:v>2.2681175144807439</c:v>
                </c:pt>
                <c:pt idx="126">
                  <c:v>12.856071571899495</c:v>
                </c:pt>
                <c:pt idx="127">
                  <c:v>14.118283482099583</c:v>
                </c:pt>
                <c:pt idx="128">
                  <c:v>18.475539778821531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582-45FD-870B-9DF17D6EF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2891642"/>
        <c:axId val="2098068556"/>
      </c:scatterChart>
      <c:valAx>
        <c:axId val="97289164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.000\ \ \ &quot;[Km]&quot;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098068556"/>
        <c:crosses val="autoZero"/>
        <c:crossBetween val="midCat"/>
      </c:valAx>
      <c:valAx>
        <c:axId val="20980685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.000\ \ \ &quot;[Km]&quot;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972891642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INSTANCIA 625.100.15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Y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'INSTANCIA 625.100.75'!$E$7:$E$181</c:f>
              <c:numCache>
                <c:formatCode>0.0000\ \ \ "[Km]"</c:formatCode>
                <c:ptCount val="175"/>
                <c:pt idx="0">
                  <c:v>3.8124936429964875</c:v>
                </c:pt>
                <c:pt idx="1">
                  <c:v>1.7435987312739867</c:v>
                </c:pt>
                <c:pt idx="2">
                  <c:v>3.8794836613464403</c:v>
                </c:pt>
                <c:pt idx="3">
                  <c:v>3.6629435969388706</c:v>
                </c:pt>
                <c:pt idx="4">
                  <c:v>4.1326704171849835</c:v>
                </c:pt>
                <c:pt idx="5">
                  <c:v>1.2026224871699778</c:v>
                </c:pt>
                <c:pt idx="6">
                  <c:v>7.9686808418542752</c:v>
                </c:pt>
                <c:pt idx="7">
                  <c:v>7.7969410478506536</c:v>
                </c:pt>
                <c:pt idx="8">
                  <c:v>9.1093619979333482</c:v>
                </c:pt>
                <c:pt idx="9">
                  <c:v>6.5056914303489126</c:v>
                </c:pt>
                <c:pt idx="10">
                  <c:v>9.9943360996845101</c:v>
                </c:pt>
                <c:pt idx="11">
                  <c:v>7.1403749313896228</c:v>
                </c:pt>
                <c:pt idx="12">
                  <c:v>4.5772944943006939</c:v>
                </c:pt>
                <c:pt idx="13">
                  <c:v>2.4818379353793443</c:v>
                </c:pt>
                <c:pt idx="14">
                  <c:v>1.9568858751538465</c:v>
                </c:pt>
                <c:pt idx="15">
                  <c:v>6.7155882963525722</c:v>
                </c:pt>
                <c:pt idx="16">
                  <c:v>5.7280983758729782</c:v>
                </c:pt>
                <c:pt idx="17">
                  <c:v>9.6266615116545289</c:v>
                </c:pt>
                <c:pt idx="18">
                  <c:v>14.729961435400467</c:v>
                </c:pt>
                <c:pt idx="19">
                  <c:v>11.586548806257639</c:v>
                </c:pt>
                <c:pt idx="20">
                  <c:v>14.796871454002808</c:v>
                </c:pt>
                <c:pt idx="21">
                  <c:v>13.382649650298683</c:v>
                </c:pt>
                <c:pt idx="22">
                  <c:v>11.316718797062514</c:v>
                </c:pt>
                <c:pt idx="23">
                  <c:v>10.69811177112757</c:v>
                </c:pt>
                <c:pt idx="24">
                  <c:v>10.35266114312574</c:v>
                </c:pt>
                <c:pt idx="25">
                  <c:v>13.454256260427426</c:v>
                </c:pt>
                <c:pt idx="26">
                  <c:v>12.583438205635163</c:v>
                </c:pt>
                <c:pt idx="27">
                  <c:v>17.067470425241954</c:v>
                </c:pt>
                <c:pt idx="28">
                  <c:v>19.381517349077562</c:v>
                </c:pt>
                <c:pt idx="29">
                  <c:v>17.422917045438986</c:v>
                </c:pt>
                <c:pt idx="30">
                  <c:v>8.3059372009028252</c:v>
                </c:pt>
                <c:pt idx="31">
                  <c:v>15.496208726919027</c:v>
                </c:pt>
                <c:pt idx="32">
                  <c:v>16.783075817325876</c:v>
                </c:pt>
                <c:pt idx="33">
                  <c:v>16.300728698100226</c:v>
                </c:pt>
                <c:pt idx="34">
                  <c:v>17.863600683436999</c:v>
                </c:pt>
                <c:pt idx="35">
                  <c:v>19.815970839524319</c:v>
                </c:pt>
                <c:pt idx="36">
                  <c:v>2.3295523835301983</c:v>
                </c:pt>
                <c:pt idx="37">
                  <c:v>1.9364233010118754</c:v>
                </c:pt>
                <c:pt idx="38">
                  <c:v>4.534848937396605</c:v>
                </c:pt>
                <c:pt idx="39">
                  <c:v>6.5443370812764527</c:v>
                </c:pt>
                <c:pt idx="40">
                  <c:v>6.0231241669779907</c:v>
                </c:pt>
                <c:pt idx="41">
                  <c:v>7.9465890890031954</c:v>
                </c:pt>
                <c:pt idx="42">
                  <c:v>14.608575719670467</c:v>
                </c:pt>
                <c:pt idx="43">
                  <c:v>13.624956884559088</c:v>
                </c:pt>
                <c:pt idx="44">
                  <c:v>11.853551766823502</c:v>
                </c:pt>
                <c:pt idx="45">
                  <c:v>15.405645990713831</c:v>
                </c:pt>
                <c:pt idx="46">
                  <c:v>16.211379383574908</c:v>
                </c:pt>
                <c:pt idx="47">
                  <c:v>15.211010533270251</c:v>
                </c:pt>
                <c:pt idx="48">
                  <c:v>20.772696333004877</c:v>
                </c:pt>
                <c:pt idx="49">
                  <c:v>24.950378914424242</c:v>
                </c:pt>
                <c:pt idx="50">
                  <c:v>22.304114176246138</c:v>
                </c:pt>
                <c:pt idx="51">
                  <c:v>20.797140887741925</c:v>
                </c:pt>
                <c:pt idx="52">
                  <c:v>23.836962672536458</c:v>
                </c:pt>
                <c:pt idx="53">
                  <c:v>23.813028895547642</c:v>
                </c:pt>
                <c:pt idx="54">
                  <c:v>23.931168648609749</c:v>
                </c:pt>
                <c:pt idx="55">
                  <c:v>24.447431770825375</c:v>
                </c:pt>
                <c:pt idx="56">
                  <c:v>20.545801938379046</c:v>
                </c:pt>
                <c:pt idx="57">
                  <c:v>0.20888882420850685</c:v>
                </c:pt>
                <c:pt idx="58">
                  <c:v>3.9420506818254082</c:v>
                </c:pt>
                <c:pt idx="59">
                  <c:v>4.5102811743851312</c:v>
                </c:pt>
                <c:pt idx="60">
                  <c:v>8.8263428590523141</c:v>
                </c:pt>
                <c:pt idx="61">
                  <c:v>5.8035974253865552</c:v>
                </c:pt>
                <c:pt idx="62">
                  <c:v>5.7687084094539793</c:v>
                </c:pt>
                <c:pt idx="63">
                  <c:v>13.617940415805098</c:v>
                </c:pt>
                <c:pt idx="64">
                  <c:v>13.533338064339635</c:v>
                </c:pt>
                <c:pt idx="65">
                  <c:v>10.804945640751773</c:v>
                </c:pt>
                <c:pt idx="66">
                  <c:v>18.322200922018276</c:v>
                </c:pt>
                <c:pt idx="67">
                  <c:v>15.655719479052696</c:v>
                </c:pt>
                <c:pt idx="68">
                  <c:v>19.291511924894397</c:v>
                </c:pt>
                <c:pt idx="69">
                  <c:v>20.381820114964874</c:v>
                </c:pt>
                <c:pt idx="70">
                  <c:v>20.866099743021248</c:v>
                </c:pt>
                <c:pt idx="71">
                  <c:v>20.054517646239596</c:v>
                </c:pt>
                <c:pt idx="72">
                  <c:v>21.295840375713851</c:v>
                </c:pt>
                <c:pt idx="73">
                  <c:v>21.968052247811396</c:v>
                </c:pt>
                <c:pt idx="74">
                  <c:v>24.225353548134535</c:v>
                </c:pt>
                <c:pt idx="75" formatCode="0.000\ \ \ &quot;[Km]&quot;">
                  <c:v>5.8198980479998426</c:v>
                </c:pt>
                <c:pt idx="76" formatCode="0.000\ \ \ &quot;[Km]&quot;">
                  <c:v>22.826098369616634</c:v>
                </c:pt>
                <c:pt idx="77" formatCode="0.000\ \ \ &quot;[Km]&quot;">
                  <c:v>7.5289771808564794</c:v>
                </c:pt>
                <c:pt idx="78" formatCode="0.000\ \ \ &quot;[Km]&quot;">
                  <c:v>7.1150678447740265</c:v>
                </c:pt>
                <c:pt idx="79" formatCode="0.000\ \ \ &quot;[Km]&quot;">
                  <c:v>4.5479370523184626</c:v>
                </c:pt>
                <c:pt idx="80" formatCode="0.000\ \ \ &quot;[Km]&quot;">
                  <c:v>14.902934800807918</c:v>
                </c:pt>
                <c:pt idx="81" formatCode="0.000\ \ \ &quot;[Km]&quot;">
                  <c:v>10.563133800623493</c:v>
                </c:pt>
                <c:pt idx="82" formatCode="0.000\ \ \ &quot;[Km]&quot;">
                  <c:v>2.4177734495307677</c:v>
                </c:pt>
                <c:pt idx="83" formatCode="0.000\ \ \ &quot;[Km]&quot;">
                  <c:v>20.025773972334939</c:v>
                </c:pt>
                <c:pt idx="84" formatCode="0.000\ \ \ &quot;[Km]&quot;">
                  <c:v>18.536014498248573</c:v>
                </c:pt>
                <c:pt idx="85" formatCode="0.000\ \ \ &quot;[Km]&quot;">
                  <c:v>8.1874725365087428</c:v>
                </c:pt>
                <c:pt idx="86" formatCode="0.000\ \ \ &quot;[Km]&quot;">
                  <c:v>15.293641873061919</c:v>
                </c:pt>
                <c:pt idx="87" formatCode="0.000\ \ \ &quot;[Km]&quot;">
                  <c:v>23.567618407780962</c:v>
                </c:pt>
                <c:pt idx="88" formatCode="0.000\ \ \ &quot;[Km]&quot;">
                  <c:v>8.4641887272637426</c:v>
                </c:pt>
                <c:pt idx="89" formatCode="0.000\ \ \ &quot;[Km]&quot;">
                  <c:v>18.838593877031272</c:v>
                </c:pt>
                <c:pt idx="90" formatCode="0.000\ \ \ &quot;[Km]&quot;">
                  <c:v>21.676389548916681</c:v>
                </c:pt>
                <c:pt idx="91" formatCode="0.000\ \ \ &quot;[Km]&quot;">
                  <c:v>15.756478797817199</c:v>
                </c:pt>
                <c:pt idx="92" formatCode="0.000\ \ \ &quot;[Km]&quot;">
                  <c:v>19.369851908419093</c:v>
                </c:pt>
                <c:pt idx="93" formatCode="0.000\ \ \ &quot;[Km]&quot;">
                  <c:v>18.6687164089638</c:v>
                </c:pt>
                <c:pt idx="94" formatCode="0.000\ \ \ &quot;[Km]&quot;">
                  <c:v>5.2715192217173437</c:v>
                </c:pt>
                <c:pt idx="95" formatCode="0.000\ \ \ &quot;[Km]&quot;">
                  <c:v>10.824538129231806</c:v>
                </c:pt>
                <c:pt idx="96" formatCode="0.000\ \ \ &quot;[Km]&quot;">
                  <c:v>2.1179282898117413</c:v>
                </c:pt>
                <c:pt idx="97" formatCode="0.000\ \ \ &quot;[Km]&quot;">
                  <c:v>9.9724638993409549</c:v>
                </c:pt>
                <c:pt idx="98" formatCode="0.000\ \ \ &quot;[Km]&quot;">
                  <c:v>3.9832525956926785</c:v>
                </c:pt>
                <c:pt idx="99" formatCode="0.000\ \ \ &quot;[Km]&quot;">
                  <c:v>23.865103459232817</c:v>
                </c:pt>
                <c:pt idx="100" formatCode="0.000\ \ \ &quot;[Km]&quot;">
                  <c:v>9.7007579151714047</c:v>
                </c:pt>
                <c:pt idx="101" formatCode="0.000\ \ \ &quot;[Km]&quot;">
                  <c:v>12.794912514888221</c:v>
                </c:pt>
                <c:pt idx="102" formatCode="0.000\ \ \ &quot;[Km]&quot;">
                  <c:v>11.424114493864888</c:v>
                </c:pt>
                <c:pt idx="103" formatCode="0.000\ \ \ &quot;[Km]&quot;">
                  <c:v>24.48076153061368</c:v>
                </c:pt>
                <c:pt idx="104" formatCode="0.000\ \ \ &quot;[Km]&quot;">
                  <c:v>4.0211103331866322</c:v>
                </c:pt>
                <c:pt idx="105" formatCode="0.000\ \ \ &quot;[Km]&quot;">
                  <c:v>13.775301491644242</c:v>
                </c:pt>
                <c:pt idx="106" formatCode="0.000\ \ \ &quot;[Km]&quot;">
                  <c:v>1.4249055771609265</c:v>
                </c:pt>
                <c:pt idx="107" formatCode="0.000\ \ \ &quot;[Km]&quot;">
                  <c:v>8.564630668896104</c:v>
                </c:pt>
                <c:pt idx="108" formatCode="0.000\ \ \ &quot;[Km]&quot;">
                  <c:v>18.891174547241565</c:v>
                </c:pt>
                <c:pt idx="109" formatCode="0.000\ \ \ &quot;[Km]&quot;">
                  <c:v>5.5899497427841514</c:v>
                </c:pt>
                <c:pt idx="110" formatCode="0.000\ \ \ &quot;[Km]&quot;">
                  <c:v>7.6023903194467604</c:v>
                </c:pt>
                <c:pt idx="111" formatCode="0.000\ \ \ &quot;[Km]&quot;">
                  <c:v>7.9146324877742931</c:v>
                </c:pt>
                <c:pt idx="112" formatCode="0.000\ \ \ &quot;[Km]&quot;">
                  <c:v>12.609090233308864</c:v>
                </c:pt>
                <c:pt idx="113" formatCode="0.000\ \ \ &quot;[Km]&quot;">
                  <c:v>2.7083234059619947</c:v>
                </c:pt>
                <c:pt idx="114" formatCode="0.000\ \ \ &quot;[Km]&quot;">
                  <c:v>2.555081151988527</c:v>
                </c:pt>
                <c:pt idx="115" formatCode="0.000\ \ \ &quot;[Km]&quot;">
                  <c:v>3.8062035259579008</c:v>
                </c:pt>
                <c:pt idx="116" formatCode="0.000\ \ \ &quot;[Km]&quot;">
                  <c:v>6.5992469470087656</c:v>
                </c:pt>
                <c:pt idx="117" formatCode="0.000\ \ \ &quot;[Km]&quot;">
                  <c:v>20.456281422459156</c:v>
                </c:pt>
                <c:pt idx="118" formatCode="0.000\ \ \ &quot;[Km]&quot;">
                  <c:v>18.1416518326755</c:v>
                </c:pt>
                <c:pt idx="119" formatCode="0.000\ \ \ &quot;[Km]&quot;">
                  <c:v>19.74823622736265</c:v>
                </c:pt>
                <c:pt idx="120" formatCode="0.000\ \ \ &quot;[Km]&quot;">
                  <c:v>9.0025915113341206</c:v>
                </c:pt>
                <c:pt idx="121" formatCode="0.000\ \ \ &quot;[Km]&quot;">
                  <c:v>16.839308551427148</c:v>
                </c:pt>
                <c:pt idx="122" formatCode="0.000\ \ \ &quot;[Km]&quot;">
                  <c:v>10.517143388025088</c:v>
                </c:pt>
                <c:pt idx="123" formatCode="0.000\ \ \ &quot;[Km]&quot;">
                  <c:v>2.0404044961572985</c:v>
                </c:pt>
                <c:pt idx="124" formatCode="0.000\ \ \ &quot;[Km]&quot;">
                  <c:v>13.961519721904997</c:v>
                </c:pt>
                <c:pt idx="125" formatCode="0.000\ \ \ &quot;[Km]&quot;">
                  <c:v>24.448080700153152</c:v>
                </c:pt>
                <c:pt idx="126" formatCode="0.000\ \ \ &quot;[Km]&quot;">
                  <c:v>24.193976498409803</c:v>
                </c:pt>
                <c:pt idx="127" formatCode="0.000\ \ \ &quot;[Km]&quot;">
                  <c:v>9.2381040813889452</c:v>
                </c:pt>
                <c:pt idx="128" formatCode="0.000\ \ \ &quot;[Km]&quot;">
                  <c:v>12.822440059281409</c:v>
                </c:pt>
                <c:pt idx="129" formatCode="0.000\ \ \ &quot;[Km]&quot;">
                  <c:v>1.3810044389195482</c:v>
                </c:pt>
                <c:pt idx="130" formatCode="0.000\ \ \ &quot;[Km]&quot;">
                  <c:v>1.9528439479224569</c:v>
                </c:pt>
                <c:pt idx="131" formatCode="0.000\ \ \ &quot;[Km]&quot;">
                  <c:v>17.846349379494978</c:v>
                </c:pt>
                <c:pt idx="132" formatCode="0.000\ \ \ &quot;[Km]&quot;">
                  <c:v>18.387132340479752</c:v>
                </c:pt>
                <c:pt idx="133" formatCode="0.000\ \ \ &quot;[Km]&quot;">
                  <c:v>15.159038392922803</c:v>
                </c:pt>
                <c:pt idx="134" formatCode="0.000\ \ \ &quot;[Km]&quot;">
                  <c:v>2.6680301110624884</c:v>
                </c:pt>
                <c:pt idx="135" formatCode="0.000\ \ \ &quot;[Km]&quot;">
                  <c:v>8.8214189621249659</c:v>
                </c:pt>
                <c:pt idx="136" formatCode="0.000\ \ \ &quot;[Km]&quot;">
                  <c:v>12.485104694098309</c:v>
                </c:pt>
                <c:pt idx="137" formatCode="0.000\ \ \ &quot;[Km]&quot;">
                  <c:v>7.9406742329658559</c:v>
                </c:pt>
                <c:pt idx="138" formatCode="0.000\ \ \ &quot;[Km]&quot;">
                  <c:v>10.670552830761398</c:v>
                </c:pt>
                <c:pt idx="139" formatCode="0.000\ \ \ &quot;[Km]&quot;">
                  <c:v>5.9566442722327313</c:v>
                </c:pt>
                <c:pt idx="140" formatCode="0.000\ \ \ &quot;[Km]&quot;">
                  <c:v>14.605560137256722</c:v>
                </c:pt>
                <c:pt idx="141" formatCode="0.000\ \ \ &quot;[Km]&quot;">
                  <c:v>18.933019677453881</c:v>
                </c:pt>
                <c:pt idx="142" formatCode="0.000\ \ \ &quot;[Km]&quot;">
                  <c:v>4.80441961675582</c:v>
                </c:pt>
                <c:pt idx="143" formatCode="0.000\ \ \ &quot;[Km]&quot;">
                  <c:v>11.012763733514113</c:v>
                </c:pt>
                <c:pt idx="144" formatCode="0.000\ \ \ &quot;[Km]&quot;">
                  <c:v>8.1951195767073344</c:v>
                </c:pt>
                <c:pt idx="145" formatCode="0.000\ \ \ &quot;[Km]&quot;">
                  <c:v>20.625424931922005</c:v>
                </c:pt>
                <c:pt idx="146" formatCode="0.000\ \ \ &quot;[Km]&quot;">
                  <c:v>15.415896719335764</c:v>
                </c:pt>
                <c:pt idx="147" formatCode="0.000\ \ \ &quot;[Km]&quot;">
                  <c:v>21.409497949865813</c:v>
                </c:pt>
                <c:pt idx="148" formatCode="0.000\ \ \ &quot;[Km]&quot;">
                  <c:v>15.256618211421985</c:v>
                </c:pt>
                <c:pt idx="149" formatCode="0.000\ \ \ &quot;[Km]&quot;">
                  <c:v>12.215268365992628</c:v>
                </c:pt>
                <c:pt idx="150" formatCode="0.000\ \ \ &quot;[Km]&quot;">
                  <c:v>21.191206200694328</c:v>
                </c:pt>
                <c:pt idx="151" formatCode="0.000\ \ \ &quot;[Km]&quot;">
                  <c:v>22.409373793706706</c:v>
                </c:pt>
                <c:pt idx="152" formatCode="0.000\ \ \ &quot;[Km]&quot;">
                  <c:v>1.6741210931070576</c:v>
                </c:pt>
                <c:pt idx="153" formatCode="0.000\ \ \ &quot;[Km]&quot;">
                  <c:v>3.1846783433363051</c:v>
                </c:pt>
                <c:pt idx="154" formatCode="0.000\ \ \ &quot;[Km]&quot;">
                  <c:v>2.9943506963406303</c:v>
                </c:pt>
                <c:pt idx="155" formatCode="0.000\ \ \ &quot;[Km]&quot;">
                  <c:v>14.796725190037643</c:v>
                </c:pt>
                <c:pt idx="156" formatCode="0.000\ \ \ &quot;[Km]&quot;">
                  <c:v>8.4788103981287968</c:v>
                </c:pt>
                <c:pt idx="157" formatCode="0.000\ \ \ &quot;[Km]&quot;">
                  <c:v>8.3867039205380998</c:v>
                </c:pt>
                <c:pt idx="158" formatCode="0.000\ \ \ &quot;[Km]&quot;">
                  <c:v>10.395926128726398</c:v>
                </c:pt>
                <c:pt idx="159" formatCode="0.000\ \ \ &quot;[Km]&quot;">
                  <c:v>6.2238072388528352</c:v>
                </c:pt>
                <c:pt idx="160" formatCode="0.000\ \ \ &quot;[Km]&quot;">
                  <c:v>1.2622092154802109</c:v>
                </c:pt>
                <c:pt idx="161" formatCode="0.000\ \ \ &quot;[Km]&quot;">
                  <c:v>8.5504271906459763</c:v>
                </c:pt>
                <c:pt idx="162" formatCode="0.000\ \ \ &quot;[Km]&quot;">
                  <c:v>2.2445226857552028</c:v>
                </c:pt>
                <c:pt idx="163" formatCode="0.000\ \ \ &quot;[Km]&quot;">
                  <c:v>19.462501521051731</c:v>
                </c:pt>
                <c:pt idx="164" formatCode="0.000\ \ \ &quot;[Km]&quot;">
                  <c:v>2.6335451056045387</c:v>
                </c:pt>
                <c:pt idx="165" formatCode="0.000\ \ \ &quot;[Km]&quot;">
                  <c:v>10.981026630101137</c:v>
                </c:pt>
                <c:pt idx="166" formatCode="0.000\ \ \ &quot;[Km]&quot;">
                  <c:v>9.6464572545556333</c:v>
                </c:pt>
                <c:pt idx="167" formatCode="0.000\ \ \ &quot;[Km]&quot;">
                  <c:v>19.675980443593382</c:v>
                </c:pt>
                <c:pt idx="168" formatCode="0.000\ \ \ &quot;[Km]&quot;">
                  <c:v>23.922783342952169</c:v>
                </c:pt>
                <c:pt idx="169" formatCode="0.000\ \ \ &quot;[Km]&quot;">
                  <c:v>16.619711152869236</c:v>
                </c:pt>
                <c:pt idx="170" formatCode="0.000\ \ \ &quot;[Km]&quot;">
                  <c:v>15.744639925933797</c:v>
                </c:pt>
                <c:pt idx="171" formatCode="0.000\ \ \ &quot;[Km]&quot;">
                  <c:v>16.807310145856381</c:v>
                </c:pt>
                <c:pt idx="172" formatCode="0.000\ \ \ &quot;[Km]&quot;">
                  <c:v>16.129073340061002</c:v>
                </c:pt>
                <c:pt idx="173" formatCode="0.000\ \ \ &quot;[Km]&quot;">
                  <c:v>2.9911071666763571</c:v>
                </c:pt>
                <c:pt idx="174" formatCode="0.000\ \ \ &quot;[Km]&quot;">
                  <c:v>12.689144294354481</c:v>
                </c:pt>
              </c:numCache>
            </c:numRef>
          </c:xVal>
          <c:yVal>
            <c:numRef>
              <c:f>'INSTANCIA 625.100.75'!$F$7:$F$181</c:f>
              <c:numCache>
                <c:formatCode>0.0000\ \ \ "[Km]"</c:formatCode>
                <c:ptCount val="175"/>
                <c:pt idx="0">
                  <c:v>1.7525692586885202</c:v>
                </c:pt>
                <c:pt idx="1">
                  <c:v>0.5829432007774914</c:v>
                </c:pt>
                <c:pt idx="2">
                  <c:v>1.39514542039359</c:v>
                </c:pt>
                <c:pt idx="3">
                  <c:v>8.7158946474767873</c:v>
                </c:pt>
                <c:pt idx="4">
                  <c:v>8.0020182737056214</c:v>
                </c:pt>
                <c:pt idx="5">
                  <c:v>8.2049830798474481</c:v>
                </c:pt>
                <c:pt idx="6">
                  <c:v>9.2701228763356749</c:v>
                </c:pt>
                <c:pt idx="7">
                  <c:v>7.6431130507336063</c:v>
                </c:pt>
                <c:pt idx="8">
                  <c:v>6.0372721479017954</c:v>
                </c:pt>
                <c:pt idx="9">
                  <c:v>0.32217933686532063</c:v>
                </c:pt>
                <c:pt idx="10">
                  <c:v>1.9723696133091249</c:v>
                </c:pt>
                <c:pt idx="11">
                  <c:v>2.6952452699592402</c:v>
                </c:pt>
                <c:pt idx="12">
                  <c:v>10.405504797552707</c:v>
                </c:pt>
                <c:pt idx="13">
                  <c:v>14.134781068025356</c:v>
                </c:pt>
                <c:pt idx="14">
                  <c:v>11.545111276204389</c:v>
                </c:pt>
                <c:pt idx="15">
                  <c:v>13.417767175457247</c:v>
                </c:pt>
                <c:pt idx="16">
                  <c:v>14.868216371942996</c:v>
                </c:pt>
                <c:pt idx="17">
                  <c:v>10.629338698686201</c:v>
                </c:pt>
                <c:pt idx="18">
                  <c:v>2.5860205278422352</c:v>
                </c:pt>
                <c:pt idx="19">
                  <c:v>2.8191198499957233</c:v>
                </c:pt>
                <c:pt idx="20">
                  <c:v>1.9036611921508273</c:v>
                </c:pt>
                <c:pt idx="21">
                  <c:v>7.5091337118361494</c:v>
                </c:pt>
                <c:pt idx="22">
                  <c:v>7.1123414454985419</c:v>
                </c:pt>
                <c:pt idx="23">
                  <c:v>8.5180197484254752</c:v>
                </c:pt>
                <c:pt idx="24">
                  <c:v>14.669803766662058</c:v>
                </c:pt>
                <c:pt idx="25">
                  <c:v>11.746775564376566</c:v>
                </c:pt>
                <c:pt idx="26">
                  <c:v>13.12767316211734</c:v>
                </c:pt>
                <c:pt idx="27">
                  <c:v>0.91927533313351995</c:v>
                </c:pt>
                <c:pt idx="28">
                  <c:v>4.3504099145488793</c:v>
                </c:pt>
                <c:pt idx="29">
                  <c:v>1.7569746774177757</c:v>
                </c:pt>
                <c:pt idx="30">
                  <c:v>19.378569448667953</c:v>
                </c:pt>
                <c:pt idx="31">
                  <c:v>15.980283096035269</c:v>
                </c:pt>
                <c:pt idx="32">
                  <c:v>17.178591019331609</c:v>
                </c:pt>
                <c:pt idx="33">
                  <c:v>11.418074454960768</c:v>
                </c:pt>
                <c:pt idx="34">
                  <c:v>10.99388570482723</c:v>
                </c:pt>
                <c:pt idx="35">
                  <c:v>14.746236733017401</c:v>
                </c:pt>
                <c:pt idx="36">
                  <c:v>15.07812316470055</c:v>
                </c:pt>
                <c:pt idx="37">
                  <c:v>17.346593175298867</c:v>
                </c:pt>
                <c:pt idx="38">
                  <c:v>19.232913550982158</c:v>
                </c:pt>
                <c:pt idx="39">
                  <c:v>16.957653001147111</c:v>
                </c:pt>
                <c:pt idx="40">
                  <c:v>18.196632088276335</c:v>
                </c:pt>
                <c:pt idx="41">
                  <c:v>19.753056802648793</c:v>
                </c:pt>
                <c:pt idx="42">
                  <c:v>16.025713903915076</c:v>
                </c:pt>
                <c:pt idx="43">
                  <c:v>16.838912886594805</c:v>
                </c:pt>
                <c:pt idx="44">
                  <c:v>17.170116552195072</c:v>
                </c:pt>
                <c:pt idx="45">
                  <c:v>16.235019178411751</c:v>
                </c:pt>
                <c:pt idx="46">
                  <c:v>17.909770888258418</c:v>
                </c:pt>
                <c:pt idx="47">
                  <c:v>18.148110675475607</c:v>
                </c:pt>
                <c:pt idx="48">
                  <c:v>4.7119735659813085</c:v>
                </c:pt>
                <c:pt idx="49">
                  <c:v>1.9092529020342108</c:v>
                </c:pt>
                <c:pt idx="50">
                  <c:v>0.51970991849603509</c:v>
                </c:pt>
                <c:pt idx="51">
                  <c:v>5.9668564967932953</c:v>
                </c:pt>
                <c:pt idx="52">
                  <c:v>8.5327107476794648</c:v>
                </c:pt>
                <c:pt idx="53">
                  <c:v>8.0832425812452868</c:v>
                </c:pt>
                <c:pt idx="54">
                  <c:v>19.758455317383817</c:v>
                </c:pt>
                <c:pt idx="55">
                  <c:v>19.316027793338954</c:v>
                </c:pt>
                <c:pt idx="56">
                  <c:v>17.969601768770865</c:v>
                </c:pt>
                <c:pt idx="57">
                  <c:v>22.519799230760285</c:v>
                </c:pt>
                <c:pt idx="58">
                  <c:v>20.486759833350302</c:v>
                </c:pt>
                <c:pt idx="59">
                  <c:v>23.897659052013132</c:v>
                </c:pt>
                <c:pt idx="60">
                  <c:v>20.757737570150617</c:v>
                </c:pt>
                <c:pt idx="61">
                  <c:v>24.107194581805661</c:v>
                </c:pt>
                <c:pt idx="62">
                  <c:v>22.230689368811902</c:v>
                </c:pt>
                <c:pt idx="63">
                  <c:v>21.041466668362865</c:v>
                </c:pt>
                <c:pt idx="64">
                  <c:v>22.651025511350923</c:v>
                </c:pt>
                <c:pt idx="65">
                  <c:v>24.382917412783513</c:v>
                </c:pt>
                <c:pt idx="66">
                  <c:v>22.180097461524234</c:v>
                </c:pt>
                <c:pt idx="67">
                  <c:v>21.838571033685859</c:v>
                </c:pt>
                <c:pt idx="68">
                  <c:v>21.293867497468423</c:v>
                </c:pt>
                <c:pt idx="69">
                  <c:v>24.909539476294324</c:v>
                </c:pt>
                <c:pt idx="70">
                  <c:v>23.701789506598985</c:v>
                </c:pt>
                <c:pt idx="71">
                  <c:v>24.409551483034452</c:v>
                </c:pt>
                <c:pt idx="72">
                  <c:v>10.857246104301193</c:v>
                </c:pt>
                <c:pt idx="73">
                  <c:v>14.445873504096005</c:v>
                </c:pt>
                <c:pt idx="74">
                  <c:v>13.006554760387175</c:v>
                </c:pt>
                <c:pt idx="75" formatCode="0.000\ \ \ &quot;[Km]&quot;">
                  <c:v>18.351574813011098</c:v>
                </c:pt>
                <c:pt idx="76" formatCode="0.000\ \ \ &quot;[Km]&quot;">
                  <c:v>16.623747293812723</c:v>
                </c:pt>
                <c:pt idx="77" formatCode="0.000\ \ \ &quot;[Km]&quot;">
                  <c:v>7.409117776127597</c:v>
                </c:pt>
                <c:pt idx="78" formatCode="0.000\ \ \ &quot;[Km]&quot;">
                  <c:v>10.593645815323075</c:v>
                </c:pt>
                <c:pt idx="79" formatCode="0.000\ \ \ &quot;[Km]&quot;">
                  <c:v>20.547688247355442</c:v>
                </c:pt>
                <c:pt idx="80" formatCode="0.000\ \ \ &quot;[Km]&quot;">
                  <c:v>9.3864877665652831</c:v>
                </c:pt>
                <c:pt idx="81" formatCode="0.000\ \ \ &quot;[Km]&quot;">
                  <c:v>9.9554693447890443</c:v>
                </c:pt>
                <c:pt idx="82" formatCode="0.000\ \ \ &quot;[Km]&quot;">
                  <c:v>15.429149743529106</c:v>
                </c:pt>
                <c:pt idx="83" formatCode="0.000\ \ \ &quot;[Km]&quot;">
                  <c:v>8.1273484423871789</c:v>
                </c:pt>
                <c:pt idx="84" formatCode="0.000\ \ \ &quot;[Km]&quot;">
                  <c:v>13.017795104821607</c:v>
                </c:pt>
                <c:pt idx="85" formatCode="0.000\ \ \ &quot;[Km]&quot;">
                  <c:v>5.3990719987939082</c:v>
                </c:pt>
                <c:pt idx="86" formatCode="0.000\ \ \ &quot;[Km]&quot;">
                  <c:v>8.3953963533548972</c:v>
                </c:pt>
                <c:pt idx="87" formatCode="0.000\ \ \ &quot;[Km]&quot;">
                  <c:v>21.264306295110195</c:v>
                </c:pt>
                <c:pt idx="88" formatCode="0.000\ \ \ &quot;[Km]&quot;">
                  <c:v>2.5528667370134857</c:v>
                </c:pt>
                <c:pt idx="89" formatCode="0.000\ \ \ &quot;[Km]&quot;">
                  <c:v>5.1656805100868652</c:v>
                </c:pt>
                <c:pt idx="90" formatCode="0.000\ \ \ &quot;[Km]&quot;">
                  <c:v>21.548914597092484</c:v>
                </c:pt>
                <c:pt idx="91" formatCode="0.000\ \ \ &quot;[Km]&quot;">
                  <c:v>15.381936320950581</c:v>
                </c:pt>
                <c:pt idx="92" formatCode="0.000\ \ \ &quot;[Km]&quot;">
                  <c:v>23.294751358501951</c:v>
                </c:pt>
                <c:pt idx="93" formatCode="0.000\ \ \ &quot;[Km]&quot;">
                  <c:v>22.119270362851697</c:v>
                </c:pt>
                <c:pt idx="94" formatCode="0.000\ \ \ &quot;[Km]&quot;">
                  <c:v>21.959455066264457</c:v>
                </c:pt>
                <c:pt idx="95" formatCode="0.000\ \ \ &quot;[Km]&quot;">
                  <c:v>18.07213298056374</c:v>
                </c:pt>
                <c:pt idx="96" formatCode="0.000\ \ \ &quot;[Km]&quot;">
                  <c:v>7.7043894739957466</c:v>
                </c:pt>
                <c:pt idx="97" formatCode="0.000\ \ \ &quot;[Km]&quot;">
                  <c:v>22.84030723199055</c:v>
                </c:pt>
                <c:pt idx="98" formatCode="0.000\ \ \ &quot;[Km]&quot;">
                  <c:v>15.320477918737932</c:v>
                </c:pt>
                <c:pt idx="99" formatCode="0.000\ \ \ &quot;[Km]&quot;">
                  <c:v>9.9412502739521944</c:v>
                </c:pt>
                <c:pt idx="100" formatCode="0.000\ \ \ &quot;[Km]&quot;">
                  <c:v>14.961505584881417</c:v>
                </c:pt>
                <c:pt idx="101" formatCode="0.000\ \ \ &quot;[Km]&quot;">
                  <c:v>18.342937334240464</c:v>
                </c:pt>
                <c:pt idx="102" formatCode="0.000\ \ \ &quot;[Km]&quot;">
                  <c:v>5.3946057401250735</c:v>
                </c:pt>
                <c:pt idx="103" formatCode="0.000\ \ \ &quot;[Km]&quot;">
                  <c:v>20.036522223005235</c:v>
                </c:pt>
                <c:pt idx="104" formatCode="0.000\ \ \ &quot;[Km]&quot;">
                  <c:v>19.514794321918156</c:v>
                </c:pt>
                <c:pt idx="105" formatCode="0.000\ \ \ &quot;[Km]&quot;">
                  <c:v>7.6325860126559606</c:v>
                </c:pt>
                <c:pt idx="106" formatCode="0.000\ \ \ &quot;[Km]&quot;">
                  <c:v>17.03470032079661</c:v>
                </c:pt>
                <c:pt idx="107" formatCode="0.000\ \ \ &quot;[Km]&quot;">
                  <c:v>23.377112729119595</c:v>
                </c:pt>
                <c:pt idx="108" formatCode="0.000\ \ \ &quot;[Km]&quot;">
                  <c:v>20.165239895570075</c:v>
                </c:pt>
                <c:pt idx="109" formatCode="0.000\ \ \ &quot;[Km]&quot;">
                  <c:v>13.704243679656017</c:v>
                </c:pt>
                <c:pt idx="110" formatCode="0.000\ \ \ &quot;[Km]&quot;">
                  <c:v>10.045291796512785</c:v>
                </c:pt>
                <c:pt idx="111" formatCode="0.000\ \ \ &quot;[Km]&quot;">
                  <c:v>21.484582237140945</c:v>
                </c:pt>
                <c:pt idx="112" formatCode="0.000\ \ \ &quot;[Km]&quot;">
                  <c:v>1.159835892951711</c:v>
                </c:pt>
                <c:pt idx="113" formatCode="0.000\ \ \ &quot;[Km]&quot;">
                  <c:v>9.7141906535360043</c:v>
                </c:pt>
                <c:pt idx="114" formatCode="0.000\ \ \ &quot;[Km]&quot;">
                  <c:v>2.2584770455628926</c:v>
                </c:pt>
                <c:pt idx="115" formatCode="0.000\ \ \ &quot;[Km]&quot;">
                  <c:v>19.079556842340505</c:v>
                </c:pt>
                <c:pt idx="116" formatCode="0.000\ \ \ &quot;[Km]&quot;">
                  <c:v>18.15509238511801</c:v>
                </c:pt>
                <c:pt idx="117" formatCode="0.000\ \ \ &quot;[Km]&quot;">
                  <c:v>13.093598629499578</c:v>
                </c:pt>
                <c:pt idx="118" formatCode="0.000\ \ \ &quot;[Km]&quot;">
                  <c:v>3.406868444892718</c:v>
                </c:pt>
                <c:pt idx="119" formatCode="0.000\ \ \ &quot;[Km]&quot;">
                  <c:v>8.5313056481944223</c:v>
                </c:pt>
                <c:pt idx="120" formatCode="0.000\ \ \ &quot;[Km]&quot;">
                  <c:v>19.098815077580994</c:v>
                </c:pt>
                <c:pt idx="121" formatCode="0.000\ \ \ &quot;[Km]&quot;">
                  <c:v>17.61620213878933</c:v>
                </c:pt>
                <c:pt idx="122" formatCode="0.000\ \ \ &quot;[Km]&quot;">
                  <c:v>10.798535307762116</c:v>
                </c:pt>
                <c:pt idx="123" formatCode="0.000\ \ \ &quot;[Km]&quot;">
                  <c:v>1.6203856546339486</c:v>
                </c:pt>
                <c:pt idx="124" formatCode="0.000\ \ \ &quot;[Km]&quot;">
                  <c:v>14.78182058258629</c:v>
                </c:pt>
                <c:pt idx="125" formatCode="0.000\ \ \ &quot;[Km]&quot;">
                  <c:v>1.009823445662593</c:v>
                </c:pt>
                <c:pt idx="126" formatCode="0.000\ \ \ &quot;[Km]&quot;">
                  <c:v>12.527277164992542</c:v>
                </c:pt>
                <c:pt idx="127" formatCode="0.000\ \ \ &quot;[Km]&quot;">
                  <c:v>18.083908908568173</c:v>
                </c:pt>
                <c:pt idx="128" formatCode="0.000\ \ \ &quot;[Km]&quot;">
                  <c:v>4.9671621517090152</c:v>
                </c:pt>
                <c:pt idx="129" formatCode="0.000\ \ \ &quot;[Km]&quot;">
                  <c:v>21.079340509215658</c:v>
                </c:pt>
                <c:pt idx="130" formatCode="0.000\ \ \ &quot;[Km]&quot;">
                  <c:v>24.58039429493617</c:v>
                </c:pt>
                <c:pt idx="131" formatCode="0.000\ \ \ &quot;[Km]&quot;">
                  <c:v>2.7872868510216486</c:v>
                </c:pt>
                <c:pt idx="132" formatCode="0.000\ \ \ &quot;[Km]&quot;">
                  <c:v>8.4743823590340419</c:v>
                </c:pt>
                <c:pt idx="133" formatCode="0.000\ \ \ &quot;[Km]&quot;">
                  <c:v>14.894238455291456</c:v>
                </c:pt>
                <c:pt idx="134" formatCode="0.000\ \ \ &quot;[Km]&quot;">
                  <c:v>8.2356043705500177</c:v>
                </c:pt>
                <c:pt idx="135" formatCode="0.000\ \ \ &quot;[Km]&quot;">
                  <c:v>8.7962668813412073</c:v>
                </c:pt>
                <c:pt idx="136" formatCode="0.000\ \ \ &quot;[Km]&quot;">
                  <c:v>23.358073163060759</c:v>
                </c:pt>
                <c:pt idx="137" formatCode="0.000\ \ \ &quot;[Km]&quot;">
                  <c:v>7.9334661394243637</c:v>
                </c:pt>
                <c:pt idx="138" formatCode="0.000\ \ \ &quot;[Km]&quot;">
                  <c:v>20.910325722786119</c:v>
                </c:pt>
                <c:pt idx="139" formatCode="0.000\ \ \ &quot;[Km]&quot;">
                  <c:v>20.300131416044586</c:v>
                </c:pt>
                <c:pt idx="140" formatCode="0.000\ \ \ &quot;[Km]&quot;">
                  <c:v>6.4463585966302848</c:v>
                </c:pt>
                <c:pt idx="141" formatCode="0.000\ \ \ &quot;[Km]&quot;">
                  <c:v>7.3932043294824279</c:v>
                </c:pt>
                <c:pt idx="142" formatCode="0.000\ \ \ &quot;[Km]&quot;">
                  <c:v>23.980126997819166</c:v>
                </c:pt>
                <c:pt idx="143" formatCode="0.000\ \ \ &quot;[Km]&quot;">
                  <c:v>11.105851115967546</c:v>
                </c:pt>
                <c:pt idx="144" formatCode="0.000\ \ \ &quot;[Km]&quot;">
                  <c:v>13.12595327839</c:v>
                </c:pt>
                <c:pt idx="145" formatCode="0.000\ \ \ &quot;[Km]&quot;">
                  <c:v>8.3200416657505283</c:v>
                </c:pt>
                <c:pt idx="146" formatCode="0.000\ \ \ &quot;[Km]&quot;">
                  <c:v>24.388725401697386</c:v>
                </c:pt>
                <c:pt idx="147" formatCode="0.000\ \ \ &quot;[Km]&quot;">
                  <c:v>9.76647181852905</c:v>
                </c:pt>
                <c:pt idx="148" formatCode="0.000\ \ \ &quot;[Km]&quot;">
                  <c:v>19.476380392484252</c:v>
                </c:pt>
                <c:pt idx="149" formatCode="0.000\ \ \ &quot;[Km]&quot;">
                  <c:v>21.148907921638823</c:v>
                </c:pt>
                <c:pt idx="150" formatCode="0.000\ \ \ &quot;[Km]&quot;">
                  <c:v>10.005081155435626</c:v>
                </c:pt>
                <c:pt idx="151" formatCode="0.000\ \ \ &quot;[Km]&quot;">
                  <c:v>19.787286497901256</c:v>
                </c:pt>
                <c:pt idx="152" formatCode="0.000\ \ \ &quot;[Km]&quot;">
                  <c:v>14.499704105207128</c:v>
                </c:pt>
                <c:pt idx="153" formatCode="0.000\ \ \ &quot;[Km]&quot;">
                  <c:v>23.200957622134542</c:v>
                </c:pt>
                <c:pt idx="154" formatCode="0.000\ \ \ &quot;[Km]&quot;">
                  <c:v>9.7538172498032392</c:v>
                </c:pt>
                <c:pt idx="155" formatCode="0.000\ \ \ &quot;[Km]&quot;">
                  <c:v>17.423801103135499</c:v>
                </c:pt>
                <c:pt idx="156" formatCode="0.000\ \ \ &quot;[Km]&quot;">
                  <c:v>9.9966351409477028</c:v>
                </c:pt>
                <c:pt idx="157" formatCode="0.000\ \ \ &quot;[Km]&quot;">
                  <c:v>14.926244143462895</c:v>
                </c:pt>
                <c:pt idx="158" formatCode="0.000\ \ \ &quot;[Km]&quot;">
                  <c:v>5.0091279289558077</c:v>
                </c:pt>
                <c:pt idx="159" formatCode="0.000\ \ \ &quot;[Km]&quot;">
                  <c:v>13.11396869152048</c:v>
                </c:pt>
                <c:pt idx="160" formatCode="0.000\ \ \ &quot;[Km]&quot;">
                  <c:v>12.944129585231206</c:v>
                </c:pt>
                <c:pt idx="161" formatCode="0.000\ \ \ &quot;[Km]&quot;">
                  <c:v>14.675896695425946</c:v>
                </c:pt>
                <c:pt idx="162" formatCode="0.000\ \ \ &quot;[Km]&quot;">
                  <c:v>11.309797887919821</c:v>
                </c:pt>
                <c:pt idx="163" formatCode="0.000\ \ \ &quot;[Km]&quot;">
                  <c:v>16.376039765104913</c:v>
                </c:pt>
                <c:pt idx="164" formatCode="0.000\ \ \ &quot;[Km]&quot;">
                  <c:v>14.463990005020765</c:v>
                </c:pt>
                <c:pt idx="165" formatCode="0.000\ \ \ &quot;[Km]&quot;">
                  <c:v>14.502858031936942</c:v>
                </c:pt>
                <c:pt idx="166" formatCode="0.000\ \ \ &quot;[Km]&quot;">
                  <c:v>23.993120998745539</c:v>
                </c:pt>
                <c:pt idx="167" formatCode="0.000\ \ \ &quot;[Km]&quot;">
                  <c:v>17.505130809627307</c:v>
                </c:pt>
                <c:pt idx="168" formatCode="0.000\ \ \ &quot;[Km]&quot;">
                  <c:v>23.920756873017254</c:v>
                </c:pt>
                <c:pt idx="169" formatCode="0.000\ \ \ &quot;[Km]&quot;">
                  <c:v>14.795344058643826</c:v>
                </c:pt>
                <c:pt idx="170" formatCode="0.000\ \ \ &quot;[Km]&quot;">
                  <c:v>22.684462744992363</c:v>
                </c:pt>
                <c:pt idx="171" formatCode="0.000\ \ \ &quot;[Km]&quot;">
                  <c:v>23.23196872916316</c:v>
                </c:pt>
                <c:pt idx="172" formatCode="0.000\ \ \ &quot;[Km]&quot;">
                  <c:v>16.901666189851632</c:v>
                </c:pt>
                <c:pt idx="173" formatCode="0.000\ \ \ &quot;[Km]&quot;">
                  <c:v>17.503168978887899</c:v>
                </c:pt>
                <c:pt idx="174" formatCode="0.000\ \ \ &quot;[Km]&quot;">
                  <c:v>11.703557065191861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138-4AA5-AEB7-A8E41BE3C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86427"/>
        <c:axId val="493402743"/>
      </c:scatterChart>
      <c:valAx>
        <c:axId val="1606686427"/>
        <c:scaling>
          <c:orientation val="minMax"/>
          <c:max val="25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.0000\ \ \ &quot;[Km]&quot;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493402743"/>
        <c:crosses val="autoZero"/>
        <c:crossBetween val="midCat"/>
        <c:majorUnit val="1"/>
      </c:valAx>
      <c:valAx>
        <c:axId val="493402743"/>
        <c:scaling>
          <c:orientation val="minMax"/>
          <c:max val="25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.0000\ \ \ &quot;[Km]&quot;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606686427"/>
        <c:crosses val="autoZero"/>
        <c:crossBetween val="midCat"/>
        <c:majorUnit val="1"/>
        <c:minorUnit val="0.2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37</xdr:row>
      <xdr:rowOff>9525</xdr:rowOff>
    </xdr:from>
    <xdr:ext cx="8143875" cy="4972050"/>
    <xdr:graphicFrame macro="">
      <xdr:nvGraphicFramePr>
        <xdr:cNvPr id="49771660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9525</xdr:colOff>
      <xdr:row>51</xdr:row>
      <xdr:rowOff>238125</xdr:rowOff>
    </xdr:from>
    <xdr:ext cx="30003750" cy="11258550"/>
    <xdr:graphicFrame macro="">
      <xdr:nvGraphicFramePr>
        <xdr:cNvPr id="1075235408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</xdr:colOff>
      <xdr:row>91</xdr:row>
      <xdr:rowOff>38100</xdr:rowOff>
    </xdr:from>
    <xdr:ext cx="64836675" cy="30079950"/>
    <xdr:graphicFrame macro="">
      <xdr:nvGraphicFramePr>
        <xdr:cNvPr id="349876161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140</xdr:row>
      <xdr:rowOff>9525</xdr:rowOff>
    </xdr:from>
    <xdr:ext cx="105308400" cy="24222075"/>
    <xdr:graphicFrame macro="">
      <xdr:nvGraphicFramePr>
        <xdr:cNvPr id="1594601377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123825</xdr:colOff>
      <xdr:row>189</xdr:row>
      <xdr:rowOff>85725</xdr:rowOff>
    </xdr:from>
    <xdr:ext cx="143151225" cy="14497050"/>
    <xdr:graphicFrame macro="">
      <xdr:nvGraphicFramePr>
        <xdr:cNvPr id="356551205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0" workbookViewId="0">
      <selection activeCell="S6" sqref="S6"/>
    </sheetView>
  </sheetViews>
  <sheetFormatPr baseColWidth="10" defaultColWidth="14.42578125" defaultRowHeight="15" customHeight="1" x14ac:dyDescent="0.25"/>
  <cols>
    <col min="1" max="1" width="15" customWidth="1"/>
    <col min="2" max="2" width="12.140625" customWidth="1"/>
    <col min="3" max="13" width="11.42578125" customWidth="1"/>
    <col min="14" max="26" width="10.7109375" customWidth="1"/>
  </cols>
  <sheetData>
    <row r="1" spans="1:26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" x14ac:dyDescent="0.25">
      <c r="A2" s="3" t="s">
        <v>0</v>
      </c>
      <c r="B2" s="218">
        <v>10</v>
      </c>
      <c r="C2" s="219"/>
      <c r="D2" s="219"/>
      <c r="E2" s="219"/>
      <c r="F2" s="2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x14ac:dyDescent="0.25">
      <c r="A4" s="3" t="s">
        <v>1</v>
      </c>
      <c r="B4" s="221">
        <v>20</v>
      </c>
      <c r="C4" s="219"/>
      <c r="D4" s="219"/>
      <c r="E4" s="219"/>
      <c r="F4" s="220"/>
      <c r="G4" s="2"/>
      <c r="H4" s="4"/>
      <c r="I4" s="5" t="s">
        <v>2</v>
      </c>
      <c r="J4" s="6"/>
      <c r="K4" s="6"/>
      <c r="L4" s="6"/>
      <c r="M4" s="6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1" t="s">
        <v>3</v>
      </c>
      <c r="B6" s="222">
        <v>1</v>
      </c>
      <c r="C6" s="219"/>
      <c r="D6" s="219"/>
      <c r="E6" s="219"/>
      <c r="F6" s="220"/>
      <c r="G6" s="2"/>
      <c r="H6" s="2"/>
      <c r="I6" s="7" t="s">
        <v>4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1" t="s">
        <v>5</v>
      </c>
      <c r="B8" s="8" t="s">
        <v>6</v>
      </c>
      <c r="C8" s="9" t="s">
        <v>7</v>
      </c>
      <c r="D8" s="10" t="s">
        <v>8</v>
      </c>
      <c r="E8" s="11" t="s">
        <v>9</v>
      </c>
      <c r="F8" s="12" t="s">
        <v>10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1" t="s">
        <v>11</v>
      </c>
      <c r="B10" s="13">
        <f>5*5</f>
        <v>25</v>
      </c>
      <c r="C10" s="14">
        <f>10*10</f>
        <v>100</v>
      </c>
      <c r="D10" s="15">
        <f>15*15</f>
        <v>225</v>
      </c>
      <c r="E10" s="16">
        <f>20*20</f>
        <v>400</v>
      </c>
      <c r="F10" s="17">
        <f>25*25</f>
        <v>625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1" t="s">
        <v>12</v>
      </c>
      <c r="B12" s="18">
        <v>6</v>
      </c>
      <c r="C12" s="19">
        <v>25</v>
      </c>
      <c r="D12" s="20">
        <v>50</v>
      </c>
      <c r="E12" s="21">
        <v>80</v>
      </c>
      <c r="F12" s="22">
        <v>100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1" t="s">
        <v>13</v>
      </c>
      <c r="B14" s="18">
        <v>3</v>
      </c>
      <c r="C14" s="19">
        <v>12</v>
      </c>
      <c r="D14" s="20">
        <f>3*3*3</f>
        <v>27</v>
      </c>
      <c r="E14" s="21">
        <f>16*3</f>
        <v>48</v>
      </c>
      <c r="F14" s="22">
        <f>25*3</f>
        <v>75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5" x14ac:dyDescent="0.25">
      <c r="A16" s="3" t="s">
        <v>14</v>
      </c>
      <c r="B16" s="23">
        <f t="shared" ref="B16:F16" si="0">+B12/B10</f>
        <v>0.24</v>
      </c>
      <c r="C16" s="24">
        <f t="shared" si="0"/>
        <v>0.25</v>
      </c>
      <c r="D16" s="25">
        <f t="shared" si="0"/>
        <v>0.22222222222222221</v>
      </c>
      <c r="E16" s="26">
        <f t="shared" si="0"/>
        <v>0.2</v>
      </c>
      <c r="F16" s="27">
        <f t="shared" si="0"/>
        <v>0.16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5" x14ac:dyDescent="0.25">
      <c r="A18" s="3" t="s">
        <v>15</v>
      </c>
      <c r="B18" s="23">
        <f t="shared" ref="B18:F18" si="1">+B14/B10</f>
        <v>0.12</v>
      </c>
      <c r="C18" s="24">
        <f t="shared" si="1"/>
        <v>0.12</v>
      </c>
      <c r="D18" s="25">
        <f t="shared" si="1"/>
        <v>0.12</v>
      </c>
      <c r="E18" s="26">
        <f t="shared" si="1"/>
        <v>0.12</v>
      </c>
      <c r="F18" s="27">
        <f t="shared" si="1"/>
        <v>0.12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B2:F2"/>
    <mergeCell ref="B4:F4"/>
    <mergeCell ref="B6:F6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EEAF6"/>
  </sheetPr>
  <dimension ref="A1:AV1002"/>
  <sheetViews>
    <sheetView topLeftCell="A7" zoomScale="84" zoomScaleNormal="84" workbookViewId="0">
      <selection activeCell="N1" sqref="N1:AO1"/>
    </sheetView>
  </sheetViews>
  <sheetFormatPr baseColWidth="10" defaultColWidth="14.42578125" defaultRowHeight="15" customHeight="1" x14ac:dyDescent="0.25"/>
  <cols>
    <col min="1" max="1" width="21.85546875" customWidth="1"/>
    <col min="2" max="2" width="11.85546875" customWidth="1"/>
    <col min="3" max="3" width="8.7109375" customWidth="1"/>
    <col min="4" max="4" width="2.7109375" customWidth="1"/>
    <col min="5" max="6" width="11.42578125" customWidth="1"/>
    <col min="7" max="7" width="6.85546875" customWidth="1"/>
    <col min="8" max="8" width="3.7109375" customWidth="1"/>
    <col min="9" max="9" width="13" customWidth="1"/>
    <col min="10" max="10" width="12.42578125" customWidth="1"/>
    <col min="11" max="11" width="3.42578125" customWidth="1"/>
    <col min="12" max="12" width="0.5703125" customWidth="1"/>
    <col min="13" max="13" width="4.5703125" customWidth="1"/>
    <col min="14" max="14" width="5.42578125" customWidth="1"/>
    <col min="15" max="24" width="11.7109375" customWidth="1"/>
    <col min="25" max="25" width="11.42578125" customWidth="1"/>
    <col min="26" max="26" width="0.5703125" customWidth="1"/>
    <col min="27" max="27" width="11.42578125" customWidth="1"/>
    <col min="28" max="28" width="16.85546875" customWidth="1"/>
    <col min="29" max="29" width="15.5703125" customWidth="1"/>
    <col min="30" max="30" width="4.28515625" customWidth="1"/>
    <col min="31" max="32" width="15.5703125" customWidth="1"/>
    <col min="33" max="33" width="11.42578125" customWidth="1"/>
    <col min="34" max="34" width="0.5703125" customWidth="1"/>
    <col min="35" max="48" width="11.42578125" customWidth="1"/>
  </cols>
  <sheetData>
    <row r="1" spans="1:48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  <c r="M1" s="28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8"/>
      <c r="AQ1" s="28"/>
      <c r="AR1" s="28"/>
      <c r="AS1" s="28"/>
      <c r="AT1" s="28"/>
      <c r="AU1" s="28"/>
      <c r="AV1" s="28"/>
    </row>
    <row r="2" spans="1:48" ht="21" x14ac:dyDescent="0.25">
      <c r="A2" s="227" t="s">
        <v>18</v>
      </c>
      <c r="B2" s="225"/>
      <c r="C2" s="30"/>
      <c r="D2" s="227" t="s">
        <v>19</v>
      </c>
      <c r="E2" s="224"/>
      <c r="F2" s="225"/>
      <c r="G2" s="28"/>
      <c r="H2" s="227" t="s">
        <v>20</v>
      </c>
      <c r="I2" s="224"/>
      <c r="J2" s="225"/>
      <c r="K2" s="28"/>
      <c r="L2" s="29"/>
      <c r="M2" s="28"/>
      <c r="N2" s="223" t="s">
        <v>16</v>
      </c>
      <c r="O2" s="224"/>
      <c r="P2" s="224"/>
      <c r="Q2" s="224"/>
      <c r="R2" s="224"/>
      <c r="S2" s="224"/>
      <c r="T2" s="224"/>
      <c r="U2" s="224"/>
      <c r="V2" s="224"/>
      <c r="W2" s="224"/>
      <c r="X2" s="225"/>
      <c r="Y2" s="28"/>
      <c r="Z2" s="29"/>
      <c r="AA2" s="28"/>
      <c r="AB2" s="226" t="s">
        <v>17</v>
      </c>
      <c r="AC2" s="224"/>
      <c r="AD2" s="224"/>
      <c r="AE2" s="224"/>
      <c r="AF2" s="225"/>
      <c r="AG2" s="28"/>
      <c r="AH2" s="29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</row>
    <row r="3" spans="1:48" ht="33.75" customHeight="1" thickBot="1" x14ac:dyDescent="0.3">
      <c r="A3" s="32" t="s">
        <v>11</v>
      </c>
      <c r="B3" s="33">
        <f>+CONSOLIDADO!B10</f>
        <v>25</v>
      </c>
      <c r="C3" s="34"/>
      <c r="D3" s="28"/>
      <c r="E3" s="35" t="s">
        <v>22</v>
      </c>
      <c r="F3" s="35" t="s">
        <v>23</v>
      </c>
      <c r="G3" s="28"/>
      <c r="H3" s="36" t="s">
        <v>24</v>
      </c>
      <c r="I3" s="37" t="s">
        <v>25</v>
      </c>
      <c r="J3" s="37" t="s">
        <v>26</v>
      </c>
      <c r="K3" s="28"/>
      <c r="L3" s="29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A3" s="28"/>
      <c r="AB3" s="228" t="s">
        <v>21</v>
      </c>
      <c r="AC3" s="229"/>
      <c r="AD3" s="229"/>
      <c r="AE3" s="229"/>
      <c r="AF3" s="229"/>
      <c r="AG3" s="28"/>
      <c r="AH3" s="29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</row>
    <row r="4" spans="1:48" ht="15.75" thickBot="1" x14ac:dyDescent="0.3">
      <c r="A4" s="32" t="s">
        <v>12</v>
      </c>
      <c r="B4" s="47">
        <f>+CONSOLIDADO!B12</f>
        <v>6</v>
      </c>
      <c r="C4" s="30"/>
      <c r="D4" s="48">
        <v>0</v>
      </c>
      <c r="E4" s="49">
        <v>0</v>
      </c>
      <c r="F4" s="49">
        <v>0</v>
      </c>
      <c r="G4" s="28"/>
      <c r="H4" s="50">
        <v>4</v>
      </c>
      <c r="I4" s="51">
        <v>0</v>
      </c>
      <c r="J4" s="51">
        <v>3</v>
      </c>
      <c r="K4" s="28"/>
      <c r="L4" s="29"/>
      <c r="M4" s="28"/>
      <c r="N4" s="38"/>
      <c r="O4" s="39">
        <v>0</v>
      </c>
      <c r="P4" s="40">
        <v>1</v>
      </c>
      <c r="Q4" s="40">
        <v>2</v>
      </c>
      <c r="R4" s="40">
        <v>3</v>
      </c>
      <c r="S4" s="41">
        <v>4</v>
      </c>
      <c r="T4" s="41">
        <v>5</v>
      </c>
      <c r="U4" s="41">
        <v>6</v>
      </c>
      <c r="V4" s="41">
        <v>7</v>
      </c>
      <c r="W4" s="41">
        <v>8</v>
      </c>
      <c r="X4" s="41">
        <v>9</v>
      </c>
      <c r="Y4" s="28"/>
      <c r="Z4" s="29"/>
      <c r="AA4" s="28"/>
      <c r="AB4" s="42" t="s">
        <v>27</v>
      </c>
      <c r="AC4" s="43">
        <v>0</v>
      </c>
      <c r="AD4" s="44">
        <v>2</v>
      </c>
      <c r="AE4" s="44">
        <v>3</v>
      </c>
      <c r="AF4" s="45">
        <v>0</v>
      </c>
      <c r="AG4" s="28"/>
      <c r="AH4" s="29"/>
      <c r="AI4" s="28"/>
      <c r="AJ4" s="46">
        <v>0</v>
      </c>
      <c r="AK4" s="46">
        <v>2</v>
      </c>
      <c r="AL4" s="46">
        <v>3</v>
      </c>
      <c r="AM4" s="46">
        <v>0</v>
      </c>
      <c r="AN4" s="28"/>
      <c r="AO4" s="28"/>
      <c r="AP4" s="28"/>
      <c r="AQ4" s="28"/>
      <c r="AR4" s="28"/>
      <c r="AS4" s="28"/>
      <c r="AT4" s="28"/>
      <c r="AU4" s="28"/>
      <c r="AV4" s="28"/>
    </row>
    <row r="5" spans="1:48" x14ac:dyDescent="0.25">
      <c r="A5" s="32" t="s">
        <v>13</v>
      </c>
      <c r="B5" s="47">
        <f>+CONSOLIDADO!B14</f>
        <v>3</v>
      </c>
      <c r="C5" s="30"/>
      <c r="D5" s="55">
        <v>1</v>
      </c>
      <c r="E5" s="56">
        <v>1.4324008622242546</v>
      </c>
      <c r="F5" s="57">
        <v>4.3645159232009405</v>
      </c>
      <c r="G5" s="28"/>
      <c r="H5" s="50">
        <v>5</v>
      </c>
      <c r="I5" s="51">
        <v>2</v>
      </c>
      <c r="J5" s="51">
        <v>0</v>
      </c>
      <c r="K5" s="28"/>
      <c r="L5" s="29"/>
      <c r="M5" s="28"/>
      <c r="N5" s="52" t="s">
        <v>22</v>
      </c>
      <c r="O5" s="53">
        <f>+E4</f>
        <v>0</v>
      </c>
      <c r="P5" s="53">
        <f>+E5</f>
        <v>1.4324008622242546</v>
      </c>
      <c r="Q5" s="53">
        <f>+E6</f>
        <v>2.8223291587898274</v>
      </c>
      <c r="R5" s="53">
        <f>+E7</f>
        <v>1.9499447218101009</v>
      </c>
      <c r="S5" s="53">
        <f>+E8</f>
        <v>3.045319605348888</v>
      </c>
      <c r="T5" s="53">
        <f>+E9</f>
        <v>2.2620295616322275</v>
      </c>
      <c r="U5" s="53">
        <f>+E10</f>
        <v>1.0545833004563616</v>
      </c>
      <c r="V5" s="53">
        <f>+E11</f>
        <v>1.8197195569772462</v>
      </c>
      <c r="W5" s="53">
        <f>+E12</f>
        <v>3.9794782463329588</v>
      </c>
      <c r="X5" s="53">
        <f>+E13</f>
        <v>4.0614530522605925</v>
      </c>
      <c r="Y5" s="28"/>
      <c r="Z5" s="29"/>
      <c r="AA5" s="28"/>
      <c r="AB5" s="28"/>
      <c r="AC5" s="28"/>
      <c r="AD5" s="28"/>
      <c r="AE5" s="28"/>
      <c r="AF5" s="28"/>
      <c r="AG5" s="28"/>
      <c r="AH5" s="29"/>
      <c r="AI5" s="28"/>
      <c r="AJ5" s="54">
        <f t="shared" ref="AJ5:AL5" si="0">IF(AJ4&lt;AK4,INDEX($N$10:$X$20,MATCH(AJ4,$N$10:$N$20,0),MATCH(AK4,$N$10:$X$10,0)),INDEX($N$10:$X$20,MATCH(AK4,$N$10:$N$20,0),MATCH(AJ4,$N$10:$X$10,0)))</f>
        <v>2.932688606914863</v>
      </c>
      <c r="AK5" s="54">
        <f t="shared" si="0"/>
        <v>0.9205568292393036</v>
      </c>
      <c r="AL5" s="54">
        <f t="shared" si="0"/>
        <v>1.9719672127319354</v>
      </c>
      <c r="AM5" s="28"/>
      <c r="AN5" s="28"/>
      <c r="AO5" s="28"/>
      <c r="AP5" s="28"/>
      <c r="AQ5" s="28"/>
      <c r="AR5" s="28"/>
      <c r="AS5" s="28"/>
      <c r="AT5" s="28"/>
      <c r="AU5" s="28"/>
      <c r="AV5" s="28"/>
    </row>
    <row r="6" spans="1:48" x14ac:dyDescent="0.25">
      <c r="A6" s="58" t="s">
        <v>28</v>
      </c>
      <c r="B6" s="59">
        <f>+CONSOLIDADO!B16</f>
        <v>0.24</v>
      </c>
      <c r="C6" s="60"/>
      <c r="D6" s="61">
        <v>2</v>
      </c>
      <c r="E6" s="53">
        <v>2.8223291587898274</v>
      </c>
      <c r="F6" s="62">
        <v>3.5675713927768049</v>
      </c>
      <c r="G6" s="28"/>
      <c r="H6" s="50">
        <v>6</v>
      </c>
      <c r="I6" s="51">
        <v>4</v>
      </c>
      <c r="J6" s="51">
        <v>6</v>
      </c>
      <c r="K6" s="28"/>
      <c r="L6" s="29"/>
      <c r="M6" s="28"/>
      <c r="N6" s="52" t="s">
        <v>23</v>
      </c>
      <c r="O6" s="53">
        <f>+F4</f>
        <v>0</v>
      </c>
      <c r="P6" s="53">
        <f>+F5</f>
        <v>4.3645159232009405</v>
      </c>
      <c r="Q6" s="53">
        <f>+F6</f>
        <v>3.5675713927768049</v>
      </c>
      <c r="R6" s="53">
        <f>+F7</f>
        <v>3.273683199794021</v>
      </c>
      <c r="S6" s="53">
        <f>+F8</f>
        <v>3.576882758269408</v>
      </c>
      <c r="T6" s="53">
        <f>+F9</f>
        <v>2.1994948162997181</v>
      </c>
      <c r="U6" s="53">
        <f>+F10</f>
        <v>2.5221692815709589</v>
      </c>
      <c r="V6" s="53">
        <f>+F11</f>
        <v>3.74292363466706</v>
      </c>
      <c r="W6" s="53">
        <f>+F12</f>
        <v>0.29166610503928037</v>
      </c>
      <c r="X6" s="53">
        <f>+F13</f>
        <v>2.5261711658318999</v>
      </c>
      <c r="Y6" s="28"/>
      <c r="Z6" s="29"/>
      <c r="AA6" s="28"/>
      <c r="AB6" s="28"/>
      <c r="AC6" s="28"/>
      <c r="AD6" s="28"/>
      <c r="AE6" s="28"/>
      <c r="AF6" s="28"/>
      <c r="AG6" s="28"/>
      <c r="AH6" s="29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</row>
    <row r="7" spans="1:48" ht="15.75" thickBot="1" x14ac:dyDescent="0.3">
      <c r="A7" s="28"/>
      <c r="B7" s="28"/>
      <c r="C7" s="28"/>
      <c r="D7" s="63">
        <v>3</v>
      </c>
      <c r="E7" s="64">
        <v>1.9499447218101009</v>
      </c>
      <c r="F7" s="65">
        <v>3.273683199794021</v>
      </c>
      <c r="G7" s="28"/>
      <c r="H7" s="50">
        <v>7</v>
      </c>
      <c r="I7" s="51">
        <v>4</v>
      </c>
      <c r="J7" s="51">
        <v>0</v>
      </c>
      <c r="K7" s="28"/>
      <c r="L7" s="29"/>
      <c r="M7" s="2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28"/>
      <c r="Z7" s="29"/>
      <c r="AA7" s="28"/>
      <c r="AB7" s="230" t="s">
        <v>29</v>
      </c>
      <c r="AC7" s="220"/>
      <c r="AD7" s="28"/>
      <c r="AE7" s="230" t="s">
        <v>29</v>
      </c>
      <c r="AF7" s="220"/>
      <c r="AG7" s="28"/>
      <c r="AH7" s="29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</row>
    <row r="8" spans="1:48" ht="15.75" x14ac:dyDescent="0.25">
      <c r="A8" s="28"/>
      <c r="B8" s="28"/>
      <c r="C8" s="28"/>
      <c r="D8" s="67">
        <v>4</v>
      </c>
      <c r="E8" s="68">
        <v>3.045319605348888</v>
      </c>
      <c r="F8" s="68">
        <v>3.576882758269408</v>
      </c>
      <c r="G8" s="28"/>
      <c r="H8" s="50">
        <v>8</v>
      </c>
      <c r="I8" s="51">
        <v>3</v>
      </c>
      <c r="J8" s="51">
        <v>6</v>
      </c>
      <c r="K8" s="28"/>
      <c r="L8" s="29"/>
      <c r="M8" s="28"/>
      <c r="N8" s="231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8"/>
      <c r="Z8" s="29"/>
      <c r="AA8" s="28"/>
      <c r="AB8" s="66" t="s">
        <v>30</v>
      </c>
      <c r="AC8" s="66" t="s">
        <v>31</v>
      </c>
      <c r="AD8" s="28"/>
      <c r="AE8" s="66" t="s">
        <v>30</v>
      </c>
      <c r="AF8" s="66" t="s">
        <v>31</v>
      </c>
      <c r="AG8" s="28"/>
      <c r="AH8" s="29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</row>
    <row r="9" spans="1:48" x14ac:dyDescent="0.25">
      <c r="A9" s="28"/>
      <c r="B9" s="28"/>
      <c r="C9" s="28"/>
      <c r="D9" s="67">
        <v>5</v>
      </c>
      <c r="E9" s="53">
        <v>2.2620295616322275</v>
      </c>
      <c r="F9" s="53">
        <v>2.1994948162997181</v>
      </c>
      <c r="G9" s="28"/>
      <c r="H9" s="50">
        <v>9</v>
      </c>
      <c r="I9" s="51">
        <v>1</v>
      </c>
      <c r="J9" s="51">
        <v>3</v>
      </c>
      <c r="K9" s="28"/>
      <c r="L9" s="29"/>
      <c r="M9" s="28"/>
      <c r="N9" s="232" t="s">
        <v>32</v>
      </c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8"/>
      <c r="Z9" s="29"/>
      <c r="AA9" s="28"/>
      <c r="AB9" s="69">
        <v>1</v>
      </c>
      <c r="AC9" s="70">
        <f>SUM(AJ5:AL5)</f>
        <v>5.8252126488861018</v>
      </c>
      <c r="AD9" s="28"/>
      <c r="AE9" s="69">
        <v>1</v>
      </c>
      <c r="AF9" s="70">
        <f>AC9</f>
        <v>5.8252126488861018</v>
      </c>
      <c r="AG9" s="28"/>
      <c r="AH9" s="29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</row>
    <row r="10" spans="1:48" ht="15.75" thickBot="1" x14ac:dyDescent="0.3">
      <c r="A10" s="28"/>
      <c r="B10" s="28"/>
      <c r="C10" s="28"/>
      <c r="D10" s="67">
        <v>6</v>
      </c>
      <c r="E10" s="53">
        <v>1.0545833004563616</v>
      </c>
      <c r="F10" s="53">
        <v>2.5221692815709589</v>
      </c>
      <c r="G10" s="28"/>
      <c r="H10" s="28"/>
      <c r="I10" s="28"/>
      <c r="J10" s="28"/>
      <c r="K10" s="28"/>
      <c r="L10" s="29"/>
      <c r="M10" s="28"/>
      <c r="N10" s="38"/>
      <c r="O10" s="71">
        <v>0</v>
      </c>
      <c r="P10" s="72">
        <v>1</v>
      </c>
      <c r="Q10" s="72">
        <v>2</v>
      </c>
      <c r="R10" s="72">
        <v>3</v>
      </c>
      <c r="S10" s="73">
        <v>4</v>
      </c>
      <c r="T10" s="73">
        <v>5</v>
      </c>
      <c r="U10" s="73">
        <v>6</v>
      </c>
      <c r="V10" s="73">
        <v>7</v>
      </c>
      <c r="W10" s="73">
        <v>8</v>
      </c>
      <c r="X10" s="73">
        <v>9</v>
      </c>
      <c r="Y10" s="28"/>
      <c r="Z10" s="29"/>
      <c r="AA10" s="28"/>
      <c r="AB10" s="28"/>
      <c r="AC10" s="28"/>
      <c r="AD10" s="28"/>
      <c r="AE10" s="28"/>
      <c r="AF10" s="28"/>
      <c r="AG10" s="28"/>
      <c r="AH10" s="29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</row>
    <row r="11" spans="1:48" x14ac:dyDescent="0.25">
      <c r="A11" s="28"/>
      <c r="B11" s="28"/>
      <c r="C11" s="28"/>
      <c r="D11" s="67">
        <v>7</v>
      </c>
      <c r="E11" s="53">
        <v>1.8197195569772462</v>
      </c>
      <c r="F11" s="53">
        <v>3.74292363466706</v>
      </c>
      <c r="G11" s="28"/>
      <c r="H11" s="28"/>
      <c r="I11" s="28"/>
      <c r="J11" s="28"/>
      <c r="K11" s="28"/>
      <c r="L11" s="29"/>
      <c r="M11" s="28"/>
      <c r="N11" s="71">
        <v>0</v>
      </c>
      <c r="O11" s="74">
        <v>0</v>
      </c>
      <c r="P11" s="75">
        <f t="shared" ref="P11:X11" si="1">+SQRT(((P5-$O$5)^2)+((P6-O6)^2))</f>
        <v>4.5935576053833644</v>
      </c>
      <c r="Q11" s="75">
        <f t="shared" si="1"/>
        <v>2.932688606914863</v>
      </c>
      <c r="R11" s="75">
        <f t="shared" si="1"/>
        <v>1.9719672127319354</v>
      </c>
      <c r="S11" s="75">
        <f t="shared" si="1"/>
        <v>3.0603760342451345</v>
      </c>
      <c r="T11" s="75">
        <f t="shared" si="1"/>
        <v>2.6483910739129115</v>
      </c>
      <c r="U11" s="75">
        <f t="shared" si="1"/>
        <v>1.1028439364386575</v>
      </c>
      <c r="V11" s="75">
        <f t="shared" si="1"/>
        <v>2.1912600157554434</v>
      </c>
      <c r="W11" s="75">
        <f t="shared" si="1"/>
        <v>5.2675825241613143</v>
      </c>
      <c r="X11" s="76">
        <f t="shared" si="1"/>
        <v>4.6355597032531799</v>
      </c>
      <c r="Y11" s="28"/>
      <c r="Z11" s="29"/>
      <c r="AA11" s="28"/>
      <c r="AB11" s="228" t="s">
        <v>33</v>
      </c>
      <c r="AC11" s="229"/>
      <c r="AD11" s="229"/>
      <c r="AE11" s="229"/>
      <c r="AF11" s="229"/>
      <c r="AG11" s="28"/>
      <c r="AH11" s="29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</row>
    <row r="12" spans="1:48" x14ac:dyDescent="0.25">
      <c r="A12" s="28"/>
      <c r="B12" s="28"/>
      <c r="C12" s="28"/>
      <c r="D12" s="67">
        <v>8</v>
      </c>
      <c r="E12" s="53">
        <v>3.9794782463329588</v>
      </c>
      <c r="F12" s="53">
        <v>0.29166610503928037</v>
      </c>
      <c r="G12" s="28"/>
      <c r="H12" s="28"/>
      <c r="I12" s="28"/>
      <c r="J12" s="28"/>
      <c r="K12" s="28"/>
      <c r="L12" s="29"/>
      <c r="M12" s="28"/>
      <c r="N12" s="72">
        <v>1</v>
      </c>
      <c r="O12" s="77"/>
      <c r="P12" s="78">
        <v>0</v>
      </c>
      <c r="Q12" s="78">
        <f t="shared" ref="Q12:X12" si="2">+SQRT(((Q$5-$P$5)^2)+((Q$6-$P$6)^2))</f>
        <v>1.6021926395307839</v>
      </c>
      <c r="R12" s="78">
        <f t="shared" si="2"/>
        <v>1.2073805021824608</v>
      </c>
      <c r="S12" s="78">
        <f t="shared" si="2"/>
        <v>1.7949576246872265</v>
      </c>
      <c r="T12" s="78">
        <f t="shared" si="2"/>
        <v>2.3185340567283368</v>
      </c>
      <c r="U12" s="78">
        <f t="shared" si="2"/>
        <v>1.8806879746267076</v>
      </c>
      <c r="V12" s="78">
        <f t="shared" si="2"/>
        <v>0.73238838362575631</v>
      </c>
      <c r="W12" s="78">
        <f t="shared" si="2"/>
        <v>4.8037182309058784</v>
      </c>
      <c r="X12" s="79">
        <f t="shared" si="2"/>
        <v>3.2080253840768003</v>
      </c>
      <c r="Y12" s="28"/>
      <c r="Z12" s="29"/>
      <c r="AA12" s="28"/>
      <c r="AB12" s="230" t="s">
        <v>34</v>
      </c>
      <c r="AC12" s="220"/>
      <c r="AD12" s="28"/>
      <c r="AE12" s="230" t="s">
        <v>35</v>
      </c>
      <c r="AF12" s="220"/>
      <c r="AG12" s="28"/>
      <c r="AH12" s="29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</row>
    <row r="13" spans="1:48" x14ac:dyDescent="0.25">
      <c r="A13" s="28"/>
      <c r="B13" s="28"/>
      <c r="C13" s="28"/>
      <c r="D13" s="67">
        <v>9</v>
      </c>
      <c r="E13" s="53">
        <v>4.0614530522605925</v>
      </c>
      <c r="F13" s="53">
        <v>2.5261711658318999</v>
      </c>
      <c r="G13" s="28"/>
      <c r="H13" s="28"/>
      <c r="I13" s="28"/>
      <c r="J13" s="28"/>
      <c r="K13" s="28"/>
      <c r="L13" s="29"/>
      <c r="M13" s="28"/>
      <c r="N13" s="72">
        <v>2</v>
      </c>
      <c r="O13" s="77"/>
      <c r="P13" s="80"/>
      <c r="Q13" s="81">
        <v>0</v>
      </c>
      <c r="R13" s="78">
        <f t="shared" ref="R13:X13" si="3">+SQRT(((R$5-$Q$5)^2)+((R$6-$Q$6)^2))</f>
        <v>0.9205568292393036</v>
      </c>
      <c r="S13" s="78">
        <f t="shared" si="3"/>
        <v>0.22318476826151493</v>
      </c>
      <c r="T13" s="78">
        <f t="shared" si="3"/>
        <v>1.4783670578311177</v>
      </c>
      <c r="U13" s="78">
        <f t="shared" si="3"/>
        <v>2.053726124333223</v>
      </c>
      <c r="V13" s="78">
        <f t="shared" si="3"/>
        <v>1.017828287277732</v>
      </c>
      <c r="W13" s="78">
        <f t="shared" si="3"/>
        <v>3.4742696304444438</v>
      </c>
      <c r="X13" s="79">
        <f t="shared" si="3"/>
        <v>1.6186236301410677</v>
      </c>
      <c r="Y13" s="28"/>
      <c r="Z13" s="29"/>
      <c r="AA13" s="28"/>
      <c r="AB13" s="66" t="s">
        <v>36</v>
      </c>
      <c r="AC13" s="66" t="s">
        <v>30</v>
      </c>
      <c r="AD13" s="28"/>
      <c r="AE13" s="66" t="s">
        <v>36</v>
      </c>
      <c r="AF13" s="66" t="s">
        <v>30</v>
      </c>
      <c r="AG13" s="28"/>
      <c r="AH13" s="29"/>
      <c r="AI13" s="28"/>
      <c r="AJ13" s="28"/>
      <c r="AK13" s="28"/>
      <c r="AL13" s="28"/>
      <c r="AM13" s="28"/>
      <c r="AN13" s="28"/>
      <c r="AO13" s="28"/>
      <c r="AP13" s="2"/>
      <c r="AQ13" s="2"/>
      <c r="AR13" s="2"/>
      <c r="AS13" s="2"/>
      <c r="AT13" s="2"/>
      <c r="AU13" s="2"/>
      <c r="AV13" s="2"/>
    </row>
    <row r="14" spans="1:48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9"/>
      <c r="M14" s="28"/>
      <c r="N14" s="72">
        <v>3</v>
      </c>
      <c r="O14" s="82"/>
      <c r="P14" s="83"/>
      <c r="Q14" s="80"/>
      <c r="R14" s="78">
        <v>0</v>
      </c>
      <c r="S14" s="78">
        <f t="shared" ref="S14:X14" si="4">+SQRT(((S$5-$R$5)^2)+((S$6-$R$6)^2))</f>
        <v>1.1365632880518712</v>
      </c>
      <c r="T14" s="78">
        <f t="shared" si="4"/>
        <v>1.1186052165446512</v>
      </c>
      <c r="U14" s="78">
        <f t="shared" si="4"/>
        <v>1.1689504883148676</v>
      </c>
      <c r="V14" s="78">
        <f t="shared" si="4"/>
        <v>0.48697554278996696</v>
      </c>
      <c r="W14" s="78">
        <f t="shared" si="4"/>
        <v>3.6071362991397593</v>
      </c>
      <c r="X14" s="79">
        <f t="shared" si="4"/>
        <v>2.2399200143040843</v>
      </c>
      <c r="Y14" s="28"/>
      <c r="Z14" s="29"/>
      <c r="AA14" s="28"/>
      <c r="AB14" s="84">
        <v>2</v>
      </c>
      <c r="AC14" s="69">
        <v>1</v>
      </c>
      <c r="AD14" s="28"/>
      <c r="AE14" s="84">
        <v>2</v>
      </c>
      <c r="AF14" s="69">
        <v>1</v>
      </c>
      <c r="AG14" s="2" t="s">
        <v>37</v>
      </c>
      <c r="AH14" s="29"/>
      <c r="AI14" s="2"/>
      <c r="AJ14" s="2"/>
      <c r="AK14" s="2"/>
      <c r="AL14" s="2"/>
      <c r="AM14" s="2"/>
      <c r="AN14" s="2"/>
      <c r="AO14" s="2"/>
      <c r="AP14" s="28"/>
      <c r="AQ14" s="28"/>
      <c r="AR14" s="28"/>
      <c r="AS14" s="28"/>
      <c r="AT14" s="28"/>
      <c r="AU14" s="28"/>
      <c r="AV14" s="28"/>
    </row>
    <row r="15" spans="1:48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9"/>
      <c r="M15" s="28"/>
      <c r="N15" s="73">
        <v>4</v>
      </c>
      <c r="O15" s="82"/>
      <c r="P15" s="83"/>
      <c r="Q15" s="80"/>
      <c r="R15" s="80"/>
      <c r="S15" s="78">
        <v>0</v>
      </c>
      <c r="T15" s="78">
        <f t="shared" ref="T15:X15" si="5">+SQRT(((T$5-$S$5)^2)+((T$6-$S$6)^2))</f>
        <v>1.5845317400636525</v>
      </c>
      <c r="U15" s="78">
        <f t="shared" si="5"/>
        <v>2.2528762845630204</v>
      </c>
      <c r="V15" s="78">
        <f t="shared" si="5"/>
        <v>1.2367962852480885</v>
      </c>
      <c r="W15" s="78">
        <f t="shared" si="5"/>
        <v>3.415450310747584</v>
      </c>
      <c r="X15" s="79">
        <f t="shared" si="5"/>
        <v>1.4616846555995673</v>
      </c>
      <c r="Y15" s="28"/>
      <c r="Z15" s="29"/>
      <c r="AA15" s="28"/>
      <c r="AB15" s="85">
        <v>4</v>
      </c>
      <c r="AC15" s="69">
        <v>1</v>
      </c>
      <c r="AD15" s="28"/>
      <c r="AE15" s="85">
        <v>4</v>
      </c>
      <c r="AF15" s="69">
        <v>1</v>
      </c>
      <c r="AG15" s="28"/>
      <c r="AH15" s="29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</row>
    <row r="16" spans="1:48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8"/>
      <c r="N16" s="73">
        <v>5</v>
      </c>
      <c r="O16" s="82"/>
      <c r="P16" s="83"/>
      <c r="Q16" s="80"/>
      <c r="R16" s="80"/>
      <c r="S16" s="80"/>
      <c r="T16" s="78">
        <v>0</v>
      </c>
      <c r="U16" s="78">
        <f t="shared" ref="U16:X16" si="6">+SQRT(((U$5-$T$5)^2)+((U$6-$T$6)^2))</f>
        <v>1.2498181004312821</v>
      </c>
      <c r="V16" s="78">
        <f t="shared" si="6"/>
        <v>1.6055561832538587</v>
      </c>
      <c r="W16" s="78">
        <f t="shared" si="6"/>
        <v>2.5669905290222506</v>
      </c>
      <c r="X16" s="79">
        <f t="shared" si="6"/>
        <v>1.8288363338387725</v>
      </c>
      <c r="Y16" s="28"/>
      <c r="Z16" s="29"/>
      <c r="AA16" s="28"/>
      <c r="AB16" s="85">
        <v>9</v>
      </c>
      <c r="AC16" s="69">
        <v>1</v>
      </c>
      <c r="AD16" s="28"/>
      <c r="AE16" s="85">
        <v>9</v>
      </c>
      <c r="AF16" s="69">
        <v>1</v>
      </c>
      <c r="AG16" s="28"/>
      <c r="AH16" s="29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</row>
    <row r="17" spans="1:48" x14ac:dyDescent="0.2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9"/>
      <c r="M17" s="28"/>
      <c r="N17" s="73">
        <v>6</v>
      </c>
      <c r="O17" s="82"/>
      <c r="P17" s="83"/>
      <c r="Q17" s="80"/>
      <c r="R17" s="80"/>
      <c r="S17" s="80"/>
      <c r="T17" s="80"/>
      <c r="U17" s="78">
        <v>0</v>
      </c>
      <c r="V17" s="78">
        <f t="shared" ref="V17:X17" si="7">+SQRT(((V$5-$U$5)^2)+((V$6-$U$6)^2))</f>
        <v>1.4407201954737336</v>
      </c>
      <c r="W17" s="78">
        <f t="shared" si="7"/>
        <v>3.6783358825605323</v>
      </c>
      <c r="X17" s="79">
        <f t="shared" si="7"/>
        <v>3.0068724148844219</v>
      </c>
      <c r="Y17" s="28"/>
      <c r="Z17" s="29"/>
      <c r="AA17" s="28"/>
      <c r="AB17" s="85">
        <v>8</v>
      </c>
      <c r="AC17" s="69">
        <v>1</v>
      </c>
      <c r="AD17" s="28"/>
      <c r="AE17" s="85">
        <v>8</v>
      </c>
      <c r="AF17" s="69">
        <v>1</v>
      </c>
      <c r="AG17" s="28"/>
      <c r="AH17" s="29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</row>
    <row r="18" spans="1:48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9"/>
      <c r="M18" s="28"/>
      <c r="N18" s="73">
        <v>7</v>
      </c>
      <c r="O18" s="82"/>
      <c r="P18" s="83"/>
      <c r="Q18" s="80"/>
      <c r="R18" s="80"/>
      <c r="S18" s="80"/>
      <c r="T18" s="80"/>
      <c r="U18" s="80"/>
      <c r="V18" s="78">
        <v>0</v>
      </c>
      <c r="W18" s="78">
        <f t="shared" ref="W18:X18" si="8">+SQRT(((W$5-$V$5)^2)+((W$6-$V$6)^2))</f>
        <v>4.0713310025174758</v>
      </c>
      <c r="X18" s="79">
        <f t="shared" si="8"/>
        <v>2.5506578826435633</v>
      </c>
      <c r="Y18" s="28"/>
      <c r="Z18" s="29"/>
      <c r="AA18" s="28"/>
      <c r="AB18" s="85">
        <v>5</v>
      </c>
      <c r="AC18" s="69">
        <v>1</v>
      </c>
      <c r="AD18" s="28"/>
      <c r="AE18" s="85">
        <v>5</v>
      </c>
      <c r="AF18" s="69">
        <v>1</v>
      </c>
      <c r="AG18" s="28"/>
      <c r="AH18" s="29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</row>
    <row r="19" spans="1:48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8"/>
      <c r="N19" s="73">
        <v>8</v>
      </c>
      <c r="O19" s="82"/>
      <c r="P19" s="83"/>
      <c r="Q19" s="80"/>
      <c r="R19" s="80"/>
      <c r="S19" s="80"/>
      <c r="T19" s="80"/>
      <c r="U19" s="80"/>
      <c r="V19" s="80"/>
      <c r="W19" s="78">
        <v>0</v>
      </c>
      <c r="X19" s="79">
        <f>+SQRT(((X$5-$W$5)^2)+((X$6-$W$6)^2))</f>
        <v>2.2360082145454432</v>
      </c>
      <c r="Y19" s="28"/>
      <c r="Z19" s="29"/>
      <c r="AA19" s="28"/>
      <c r="AB19" s="84">
        <v>3</v>
      </c>
      <c r="AC19" s="69">
        <v>1</v>
      </c>
      <c r="AD19" s="28"/>
      <c r="AE19" s="84">
        <v>3</v>
      </c>
      <c r="AF19" s="69">
        <v>1</v>
      </c>
      <c r="AG19" s="28"/>
      <c r="AH19" s="29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</row>
    <row r="20" spans="1:48" ht="15.75" thickBot="1" x14ac:dyDescent="0.3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28"/>
      <c r="N20" s="73">
        <v>9</v>
      </c>
      <c r="O20" s="86"/>
      <c r="P20" s="87"/>
      <c r="Q20" s="88"/>
      <c r="R20" s="88"/>
      <c r="S20" s="88"/>
      <c r="T20" s="88"/>
      <c r="U20" s="88"/>
      <c r="V20" s="88"/>
      <c r="W20" s="88"/>
      <c r="X20" s="89">
        <v>0</v>
      </c>
      <c r="Y20" s="28"/>
      <c r="Z20" s="29"/>
      <c r="AA20" s="28"/>
      <c r="AB20" s="84">
        <v>3</v>
      </c>
      <c r="AC20" s="69">
        <v>2</v>
      </c>
      <c r="AD20" s="28"/>
      <c r="AE20" s="84">
        <v>3</v>
      </c>
      <c r="AF20" s="69">
        <v>2</v>
      </c>
      <c r="AG20" s="28"/>
      <c r="AH20" s="29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</row>
    <row r="21" spans="1:48" ht="15.75" customHeight="1" x14ac:dyDescent="0.25">
      <c r="A21" s="28"/>
      <c r="B21" s="28"/>
      <c r="C21" s="28"/>
      <c r="D21" s="28"/>
      <c r="E21" s="28" t="s">
        <v>38</v>
      </c>
      <c r="F21" s="28"/>
      <c r="G21" s="28"/>
      <c r="H21" s="28"/>
      <c r="I21" s="28"/>
      <c r="J21" s="28"/>
      <c r="K21" s="28"/>
      <c r="L21" s="29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9"/>
      <c r="AA21" s="28"/>
      <c r="AB21" s="85">
        <v>7</v>
      </c>
      <c r="AC21" s="69">
        <v>2</v>
      </c>
      <c r="AD21" s="28"/>
      <c r="AE21" s="85">
        <v>7</v>
      </c>
      <c r="AF21" s="69">
        <v>2</v>
      </c>
      <c r="AG21" s="28"/>
      <c r="AH21" s="29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</row>
    <row r="22" spans="1:48" ht="15.75" customHeight="1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9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9"/>
      <c r="AA22" s="28"/>
      <c r="AB22" s="85">
        <v>6</v>
      </c>
      <c r="AC22" s="69">
        <v>2</v>
      </c>
      <c r="AD22" s="28"/>
      <c r="AE22" s="85">
        <v>6</v>
      </c>
      <c r="AF22" s="69">
        <v>2</v>
      </c>
      <c r="AG22" s="28"/>
      <c r="AH22" s="29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</row>
    <row r="23" spans="1:48" ht="15.75" customHeight="1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9"/>
      <c r="M23" s="28"/>
      <c r="N23" s="232" t="s">
        <v>39</v>
      </c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8"/>
      <c r="Z23" s="29"/>
      <c r="AA23" s="28"/>
      <c r="AB23" s="84">
        <v>3</v>
      </c>
      <c r="AC23" s="69">
        <v>2</v>
      </c>
      <c r="AD23" s="28"/>
      <c r="AE23" s="84">
        <v>3</v>
      </c>
      <c r="AF23" s="69">
        <v>2</v>
      </c>
      <c r="AG23" s="28"/>
      <c r="AH23" s="29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</row>
    <row r="24" spans="1:48" ht="15.75" customHeight="1" thickBot="1" x14ac:dyDescent="0.3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9"/>
      <c r="M24" s="28"/>
      <c r="N24" s="38"/>
      <c r="O24" s="71">
        <v>0</v>
      </c>
      <c r="P24" s="72">
        <v>1</v>
      </c>
      <c r="Q24" s="72">
        <v>2</v>
      </c>
      <c r="R24" s="72">
        <v>3</v>
      </c>
      <c r="S24" s="73">
        <v>4</v>
      </c>
      <c r="T24" s="73">
        <v>5</v>
      </c>
      <c r="U24" s="73">
        <v>6</v>
      </c>
      <c r="V24" s="73">
        <v>7</v>
      </c>
      <c r="W24" s="73">
        <v>8</v>
      </c>
      <c r="X24" s="73">
        <v>9</v>
      </c>
      <c r="Y24" s="28"/>
      <c r="Z24" s="29"/>
      <c r="AA24" s="28"/>
      <c r="AB24" s="28"/>
      <c r="AC24" s="28"/>
      <c r="AD24" s="28"/>
      <c r="AE24" s="28"/>
      <c r="AF24" s="28"/>
      <c r="AG24" s="28"/>
      <c r="AH24" s="29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</row>
    <row r="25" spans="1:48" ht="15.75" customHeight="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9"/>
      <c r="M25" s="28"/>
      <c r="N25" s="71">
        <v>0</v>
      </c>
      <c r="O25" s="74">
        <v>0</v>
      </c>
      <c r="P25" s="75">
        <f t="shared" ref="P25:X25" si="9">+SQRT(((P18-$O$5)^2)+((P19-O19)^2))</f>
        <v>0</v>
      </c>
      <c r="Q25" s="75">
        <f t="shared" si="9"/>
        <v>0</v>
      </c>
      <c r="R25" s="75">
        <f t="shared" si="9"/>
        <v>0</v>
      </c>
      <c r="S25" s="75">
        <f t="shared" si="9"/>
        <v>0</v>
      </c>
      <c r="T25" s="75">
        <f t="shared" si="9"/>
        <v>0</v>
      </c>
      <c r="U25" s="75">
        <f t="shared" si="9"/>
        <v>0</v>
      </c>
      <c r="V25" s="75">
        <f t="shared" si="9"/>
        <v>0</v>
      </c>
      <c r="W25" s="75">
        <f t="shared" si="9"/>
        <v>4.0713310025174758</v>
      </c>
      <c r="X25" s="76">
        <f t="shared" si="9"/>
        <v>3.3919888516630543</v>
      </c>
      <c r="Y25" s="28"/>
      <c r="Z25" s="29"/>
      <c r="AA25" s="28"/>
      <c r="AB25" s="230" t="s">
        <v>40</v>
      </c>
      <c r="AC25" s="220"/>
      <c r="AD25" s="28"/>
      <c r="AE25" s="230" t="s">
        <v>40</v>
      </c>
      <c r="AF25" s="220"/>
      <c r="AG25" s="28"/>
      <c r="AH25" s="29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</row>
    <row r="26" spans="1:48" ht="15.75" customHeight="1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9"/>
      <c r="M26" s="28"/>
      <c r="N26" s="72">
        <v>1</v>
      </c>
      <c r="O26" s="77"/>
      <c r="P26" s="78">
        <v>0</v>
      </c>
      <c r="Q26" s="78">
        <f t="shared" ref="Q26:X26" si="10">+SQRT(((Q$5-$P$5)^2)+((Q$6-$P$6)^2))</f>
        <v>1.6021926395307839</v>
      </c>
      <c r="R26" s="78">
        <f t="shared" si="10"/>
        <v>1.2073805021824608</v>
      </c>
      <c r="S26" s="78">
        <f t="shared" si="10"/>
        <v>1.7949576246872265</v>
      </c>
      <c r="T26" s="78">
        <f t="shared" si="10"/>
        <v>2.3185340567283368</v>
      </c>
      <c r="U26" s="78">
        <f t="shared" si="10"/>
        <v>1.8806879746267076</v>
      </c>
      <c r="V26" s="78">
        <f t="shared" si="10"/>
        <v>0.73238838362575631</v>
      </c>
      <c r="W26" s="78">
        <f t="shared" si="10"/>
        <v>4.8037182309058784</v>
      </c>
      <c r="X26" s="79">
        <f t="shared" si="10"/>
        <v>3.2080253840768003</v>
      </c>
      <c r="Y26" s="28"/>
      <c r="Z26" s="29"/>
      <c r="AA26" s="28"/>
      <c r="AB26" s="66" t="s">
        <v>30</v>
      </c>
      <c r="AC26" s="66" t="s">
        <v>31</v>
      </c>
      <c r="AD26" s="28"/>
      <c r="AE26" s="66" t="s">
        <v>30</v>
      </c>
      <c r="AF26" s="66" t="s">
        <v>31</v>
      </c>
      <c r="AG26" s="28"/>
      <c r="AH26" s="29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</row>
    <row r="27" spans="1:48" ht="15.75" customHeight="1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9"/>
      <c r="M27" s="28"/>
      <c r="N27" s="72">
        <v>2</v>
      </c>
      <c r="O27" s="77"/>
      <c r="P27" s="80"/>
      <c r="Q27" s="81">
        <v>0</v>
      </c>
      <c r="R27" s="78">
        <f t="shared" ref="R27:X27" si="11">+SQRT(((R$5-$Q$5)^2)+((R$6-$Q$6)^2))</f>
        <v>0.9205568292393036</v>
      </c>
      <c r="S27" s="78">
        <f t="shared" si="11"/>
        <v>0.22318476826151493</v>
      </c>
      <c r="T27" s="78">
        <f t="shared" si="11"/>
        <v>1.4783670578311177</v>
      </c>
      <c r="U27" s="78">
        <f t="shared" si="11"/>
        <v>2.053726124333223</v>
      </c>
      <c r="V27" s="78">
        <f t="shared" si="11"/>
        <v>1.017828287277732</v>
      </c>
      <c r="W27" s="78">
        <f t="shared" si="11"/>
        <v>3.4742696304444438</v>
      </c>
      <c r="X27" s="79">
        <f t="shared" si="11"/>
        <v>1.6186236301410677</v>
      </c>
      <c r="Y27" s="28"/>
      <c r="Z27" s="29"/>
      <c r="AA27" s="28"/>
      <c r="AB27" s="69">
        <v>1</v>
      </c>
      <c r="AC27" s="70">
        <f>7605/1000</f>
        <v>7.6050000000000004</v>
      </c>
      <c r="AD27" s="28"/>
      <c r="AE27" s="69">
        <v>1</v>
      </c>
      <c r="AF27" s="70">
        <f>7605/1000</f>
        <v>7.6050000000000004</v>
      </c>
      <c r="AG27" s="28"/>
      <c r="AH27" s="29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</row>
    <row r="28" spans="1:48" ht="15.75" customHeight="1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9"/>
      <c r="M28" s="28"/>
      <c r="N28" s="72">
        <v>3</v>
      </c>
      <c r="O28" s="82"/>
      <c r="P28" s="83"/>
      <c r="Q28" s="80"/>
      <c r="R28" s="78">
        <v>0</v>
      </c>
      <c r="S28" s="78">
        <f t="shared" ref="S28:X28" si="12">+SQRT(((S$5-$R$5)^2)+((S$6-$R$6)^2))</f>
        <v>1.1365632880518712</v>
      </c>
      <c r="T28" s="78">
        <f t="shared" si="12"/>
        <v>1.1186052165446512</v>
      </c>
      <c r="U28" s="78">
        <f t="shared" si="12"/>
        <v>1.1689504883148676</v>
      </c>
      <c r="V28" s="78">
        <f t="shared" si="12"/>
        <v>0.48697554278996696</v>
      </c>
      <c r="W28" s="78">
        <f t="shared" si="12"/>
        <v>3.6071362991397593</v>
      </c>
      <c r="X28" s="79">
        <f t="shared" si="12"/>
        <v>2.2399200143040843</v>
      </c>
      <c r="Y28" s="28"/>
      <c r="Z28" s="29"/>
      <c r="AA28" s="28"/>
      <c r="AB28" s="69">
        <v>2</v>
      </c>
      <c r="AC28" s="70">
        <f>3096/1000</f>
        <v>3.0960000000000001</v>
      </c>
      <c r="AD28" s="28"/>
      <c r="AE28" s="69">
        <v>2</v>
      </c>
      <c r="AF28" s="70">
        <f>3096/1000</f>
        <v>3.0960000000000001</v>
      </c>
      <c r="AG28" s="28"/>
      <c r="AH28" s="29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</row>
    <row r="29" spans="1:48" ht="15.75" customHeight="1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9"/>
      <c r="M29" s="28"/>
      <c r="N29" s="73">
        <v>4</v>
      </c>
      <c r="O29" s="82"/>
      <c r="P29" s="83"/>
      <c r="Q29" s="80"/>
      <c r="R29" s="80"/>
      <c r="S29" s="78">
        <v>0</v>
      </c>
      <c r="T29" s="78">
        <f t="shared" ref="T29:X29" si="13">+SQRT(((T$5-$S$5)^2)+((T$6-$S$6)^2))</f>
        <v>1.5845317400636525</v>
      </c>
      <c r="U29" s="78">
        <f t="shared" si="13"/>
        <v>2.2528762845630204</v>
      </c>
      <c r="V29" s="78">
        <f t="shared" si="13"/>
        <v>1.2367962852480885</v>
      </c>
      <c r="W29" s="78">
        <f t="shared" si="13"/>
        <v>3.415450310747584</v>
      </c>
      <c r="X29" s="79">
        <f t="shared" si="13"/>
        <v>1.4616846555995673</v>
      </c>
      <c r="Y29" s="28"/>
      <c r="Z29" s="29"/>
      <c r="AA29" s="28"/>
      <c r="AB29" s="2"/>
      <c r="AC29" s="216"/>
      <c r="AD29" s="46"/>
      <c r="AE29" s="2"/>
      <c r="AF29" s="216"/>
      <c r="AG29" s="28"/>
      <c r="AH29" s="29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</row>
    <row r="30" spans="1:48" ht="15.75" customHeight="1" thickBot="1" x14ac:dyDescent="0.3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9"/>
      <c r="M30" s="28"/>
      <c r="N30" s="73">
        <v>5</v>
      </c>
      <c r="O30" s="82"/>
      <c r="P30" s="83"/>
      <c r="Q30" s="80"/>
      <c r="R30" s="80"/>
      <c r="S30" s="80"/>
      <c r="T30" s="78">
        <v>0</v>
      </c>
      <c r="U30" s="78">
        <f t="shared" ref="U30:X30" si="14">+SQRT(((U$5-$T$5)^2)+((U$6-$T$6)^2))</f>
        <v>1.2498181004312821</v>
      </c>
      <c r="V30" s="78">
        <f t="shared" si="14"/>
        <v>1.6055561832538587</v>
      </c>
      <c r="W30" s="78">
        <f t="shared" si="14"/>
        <v>2.5669905290222506</v>
      </c>
      <c r="X30" s="79">
        <f t="shared" si="14"/>
        <v>1.8288363338387725</v>
      </c>
      <c r="Y30" s="28"/>
      <c r="Z30" s="29"/>
      <c r="AA30" s="28"/>
      <c r="AB30" s="2"/>
      <c r="AC30" s="216"/>
      <c r="AD30" s="46"/>
      <c r="AE30" s="2"/>
      <c r="AF30" s="216"/>
      <c r="AG30" s="28"/>
      <c r="AH30" s="29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</row>
    <row r="31" spans="1:48" ht="15.75" customHeight="1" thickBot="1" x14ac:dyDescent="0.3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9"/>
      <c r="M31" s="28"/>
      <c r="N31" s="73">
        <v>6</v>
      </c>
      <c r="O31" s="82"/>
      <c r="P31" s="83"/>
      <c r="Q31" s="80"/>
      <c r="R31" s="80"/>
      <c r="S31" s="80"/>
      <c r="T31" s="80"/>
      <c r="U31" s="78">
        <v>0</v>
      </c>
      <c r="V31" s="78">
        <f t="shared" ref="V31:X31" si="15">+SQRT(((V$5-$U$5)^2)+((V$6-$U$6)^2))</f>
        <v>1.4407201954737336</v>
      </c>
      <c r="W31" s="78">
        <f t="shared" si="15"/>
        <v>3.6783358825605323</v>
      </c>
      <c r="X31" s="79">
        <f t="shared" si="15"/>
        <v>3.0068724148844219</v>
      </c>
      <c r="Y31" s="28"/>
      <c r="Z31" s="29"/>
      <c r="AA31" s="28"/>
      <c r="AB31" s="91" t="s">
        <v>41</v>
      </c>
      <c r="AC31" s="233" t="s">
        <v>42</v>
      </c>
      <c r="AD31" s="234"/>
      <c r="AE31" s="234"/>
      <c r="AF31" s="235"/>
      <c r="AG31" s="28"/>
      <c r="AH31" s="29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</row>
    <row r="32" spans="1:48" ht="15.75" customHeight="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9"/>
      <c r="M32" s="28"/>
      <c r="N32" s="73">
        <v>7</v>
      </c>
      <c r="O32" s="82"/>
      <c r="P32" s="83"/>
      <c r="Q32" s="80"/>
      <c r="R32" s="80"/>
      <c r="S32" s="80"/>
      <c r="T32" s="80"/>
      <c r="U32" s="80"/>
      <c r="V32" s="78">
        <v>0</v>
      </c>
      <c r="W32" s="78">
        <f t="shared" ref="W32:X32" si="16">+SQRT(((W$5-$V$5)^2)+((W$6-$V$6)^2))</f>
        <v>4.0713310025174758</v>
      </c>
      <c r="X32" s="79">
        <f t="shared" si="16"/>
        <v>2.5506578826435633</v>
      </c>
      <c r="Y32" s="28"/>
      <c r="Z32" s="29"/>
      <c r="AA32" s="28"/>
      <c r="AB32" s="28"/>
      <c r="AC32" s="28"/>
      <c r="AD32" s="28"/>
      <c r="AE32" s="28"/>
      <c r="AF32" s="28"/>
      <c r="AG32" s="28"/>
      <c r="AH32" s="29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</row>
    <row r="33" spans="1:48" ht="15.75" customHeight="1" thickBot="1" x14ac:dyDescent="0.3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9"/>
      <c r="M33" s="28"/>
      <c r="N33" s="73">
        <v>8</v>
      </c>
      <c r="O33" s="82"/>
      <c r="P33" s="83"/>
      <c r="Q33" s="80"/>
      <c r="R33" s="80"/>
      <c r="S33" s="80"/>
      <c r="T33" s="80"/>
      <c r="U33" s="80"/>
      <c r="V33" s="80"/>
      <c r="W33" s="78">
        <v>0</v>
      </c>
      <c r="X33" s="79">
        <f>+SQRT(((X$5-$W$5)^2)+((X$6-$W$6)^2))</f>
        <v>2.2360082145454432</v>
      </c>
      <c r="Y33" s="28"/>
      <c r="Z33" s="29"/>
      <c r="AA33" s="28"/>
      <c r="AB33" s="28"/>
      <c r="AC33" s="28"/>
      <c r="AD33" s="28"/>
      <c r="AE33" s="28"/>
      <c r="AF33" s="28"/>
      <c r="AG33" s="28"/>
      <c r="AH33" s="29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</row>
    <row r="34" spans="1:48" ht="15.75" customHeight="1" thickBot="1" x14ac:dyDescent="0.3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9"/>
      <c r="M34" s="28"/>
      <c r="N34" s="73">
        <v>9</v>
      </c>
      <c r="O34" s="86"/>
      <c r="P34" s="87"/>
      <c r="Q34" s="88"/>
      <c r="R34" s="88"/>
      <c r="S34" s="88"/>
      <c r="T34" s="88"/>
      <c r="U34" s="88"/>
      <c r="V34" s="88"/>
      <c r="W34" s="88"/>
      <c r="X34" s="89">
        <v>0</v>
      </c>
      <c r="Y34" s="28"/>
      <c r="Z34" s="29"/>
      <c r="AA34" s="28"/>
      <c r="AB34" s="92" t="s">
        <v>43</v>
      </c>
      <c r="AC34" s="236" t="s">
        <v>44</v>
      </c>
      <c r="AD34" s="234"/>
      <c r="AE34" s="234"/>
      <c r="AF34" s="235"/>
      <c r="AG34" s="28"/>
      <c r="AH34" s="29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</row>
    <row r="35" spans="1:48" ht="15.75" customHeight="1" thickBot="1" x14ac:dyDescent="0.3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9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9"/>
      <c r="AA35" s="28"/>
      <c r="AB35" s="28"/>
      <c r="AC35" s="28"/>
      <c r="AD35" s="28"/>
      <c r="AE35" s="28"/>
      <c r="AF35" s="28"/>
      <c r="AG35" s="28"/>
      <c r="AH35" s="29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</row>
    <row r="36" spans="1:48" ht="15.75" customHeight="1" thickBot="1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9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9"/>
      <c r="AA36" s="28"/>
      <c r="AB36" s="92" t="s">
        <v>45</v>
      </c>
      <c r="AC36" s="237">
        <f>+AF9+AF27+AF28</f>
        <v>16.526212648886101</v>
      </c>
      <c r="AD36" s="234"/>
      <c r="AE36" s="234"/>
      <c r="AF36" s="235"/>
      <c r="AG36" s="28"/>
      <c r="AH36" s="29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</row>
    <row r="37" spans="1:48" ht="15.75" customHeight="1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9"/>
      <c r="M37" s="28"/>
      <c r="N37" s="238" t="s">
        <v>46</v>
      </c>
      <c r="O37" s="224"/>
      <c r="P37" s="224"/>
      <c r="Q37" s="224"/>
      <c r="R37" s="224"/>
      <c r="S37" s="224"/>
      <c r="T37" s="224"/>
      <c r="U37" s="224"/>
      <c r="V37" s="224"/>
      <c r="W37" s="224"/>
      <c r="X37" s="225"/>
      <c r="Y37" s="28"/>
      <c r="Z37" s="29"/>
      <c r="AA37" s="28"/>
      <c r="AB37" s="28"/>
      <c r="AC37" s="28"/>
      <c r="AD37" s="28"/>
      <c r="AE37" s="28"/>
      <c r="AF37" s="28"/>
      <c r="AG37" s="28"/>
      <c r="AH37" s="29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</row>
    <row r="38" spans="1:48" ht="15.75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9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9"/>
      <c r="AA38" s="28"/>
      <c r="AB38" s="28"/>
      <c r="AC38" s="28"/>
      <c r="AD38" s="28"/>
      <c r="AE38" s="28"/>
      <c r="AF38" s="28"/>
      <c r="AG38" s="28"/>
      <c r="AH38" s="29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</row>
    <row r="39" spans="1:48" ht="15.75" customHeight="1" thickBot="1" x14ac:dyDescent="0.3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9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9"/>
      <c r="AA39" s="28"/>
      <c r="AB39" s="228" t="s">
        <v>47</v>
      </c>
      <c r="AC39" s="229"/>
      <c r="AD39" s="229"/>
      <c r="AE39" s="229"/>
      <c r="AF39" s="229"/>
      <c r="AG39" s="28"/>
      <c r="AH39" s="29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</row>
    <row r="40" spans="1:48" ht="15.7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9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9"/>
      <c r="AA40" s="28"/>
      <c r="AB40" s="246" t="s">
        <v>48</v>
      </c>
      <c r="AC40" s="247"/>
      <c r="AD40" s="93" t="s">
        <v>49</v>
      </c>
      <c r="AE40" s="248" t="s">
        <v>50</v>
      </c>
      <c r="AF40" s="249"/>
      <c r="AG40" s="28"/>
      <c r="AH40" s="29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</row>
    <row r="41" spans="1:48" ht="15.7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9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9"/>
      <c r="AA41" s="28"/>
      <c r="AB41" s="245" t="s">
        <v>51</v>
      </c>
      <c r="AC41" s="229"/>
      <c r="AD41" s="2" t="s">
        <v>49</v>
      </c>
      <c r="AE41" s="241" t="s">
        <v>52</v>
      </c>
      <c r="AF41" s="242"/>
      <c r="AG41" s="28"/>
      <c r="AH41" s="29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</row>
    <row r="42" spans="1:48" ht="15.75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9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9"/>
      <c r="AA42" s="28"/>
      <c r="AB42" s="245" t="s">
        <v>53</v>
      </c>
      <c r="AC42" s="229"/>
      <c r="AD42" s="2" t="s">
        <v>49</v>
      </c>
      <c r="AE42" s="241" t="s">
        <v>54</v>
      </c>
      <c r="AF42" s="242"/>
      <c r="AG42" s="28"/>
      <c r="AH42" s="29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</row>
    <row r="43" spans="1:48" ht="15.75" customHeight="1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9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9"/>
      <c r="AA43" s="28"/>
      <c r="AB43" s="245" t="s">
        <v>55</v>
      </c>
      <c r="AC43" s="229"/>
      <c r="AD43" s="2" t="s">
        <v>49</v>
      </c>
      <c r="AE43" s="241" t="s">
        <v>56</v>
      </c>
      <c r="AF43" s="242"/>
      <c r="AG43" s="28"/>
      <c r="AH43" s="29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</row>
    <row r="44" spans="1:48" ht="15.75" customHeight="1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9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9"/>
      <c r="AA44" s="28"/>
      <c r="AB44" s="245" t="s">
        <v>57</v>
      </c>
      <c r="AC44" s="229"/>
      <c r="AD44" s="2" t="s">
        <v>49</v>
      </c>
      <c r="AE44" s="241" t="s">
        <v>58</v>
      </c>
      <c r="AF44" s="242"/>
      <c r="AG44" s="28"/>
      <c r="AH44" s="29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</row>
    <row r="45" spans="1:48" ht="15.75" customHeight="1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9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9"/>
      <c r="AA45" s="28"/>
      <c r="AB45" s="245" t="s">
        <v>59</v>
      </c>
      <c r="AC45" s="229"/>
      <c r="AD45" s="2" t="s">
        <v>49</v>
      </c>
      <c r="AE45" s="241" t="s">
        <v>60</v>
      </c>
      <c r="AF45" s="242"/>
      <c r="AG45" s="28"/>
      <c r="AH45" s="29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</row>
    <row r="46" spans="1:48" ht="15.75" customHeight="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9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9"/>
      <c r="AA46" s="28"/>
      <c r="AB46" s="245" t="s">
        <v>61</v>
      </c>
      <c r="AC46" s="229"/>
      <c r="AD46" s="2" t="s">
        <v>49</v>
      </c>
      <c r="AE46" s="241" t="s">
        <v>54</v>
      </c>
      <c r="AF46" s="242"/>
      <c r="AG46" s="28"/>
      <c r="AH46" s="29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</row>
    <row r="47" spans="1:48" ht="15.75" customHeight="1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9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9"/>
      <c r="AA47" s="28"/>
      <c r="AB47" s="245" t="s">
        <v>62</v>
      </c>
      <c r="AC47" s="229"/>
      <c r="AD47" s="2" t="s">
        <v>49</v>
      </c>
      <c r="AE47" s="241" t="s">
        <v>54</v>
      </c>
      <c r="AF47" s="242"/>
      <c r="AG47" s="28"/>
      <c r="AH47" s="29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</row>
    <row r="48" spans="1:48" ht="15.75" customHeight="1" thickBot="1" x14ac:dyDescent="0.3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9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9"/>
      <c r="AA48" s="28"/>
      <c r="AB48" s="239" t="s">
        <v>63</v>
      </c>
      <c r="AC48" s="240"/>
      <c r="AD48" s="94" t="s">
        <v>49</v>
      </c>
      <c r="AE48" s="243" t="s">
        <v>64</v>
      </c>
      <c r="AF48" s="244"/>
      <c r="AG48" s="28"/>
      <c r="AH48" s="29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</row>
    <row r="49" spans="1:48" ht="15.75" customHeight="1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9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9"/>
      <c r="AA49" s="28"/>
      <c r="AB49" s="28"/>
      <c r="AC49" s="28"/>
      <c r="AD49" s="28"/>
      <c r="AE49" s="28"/>
      <c r="AF49" s="28"/>
      <c r="AG49" s="28"/>
      <c r="AH49" s="29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</row>
    <row r="50" spans="1:48" ht="15.75" customHeight="1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9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9"/>
      <c r="AA50" s="28"/>
      <c r="AB50" s="28"/>
      <c r="AC50" s="28"/>
      <c r="AD50" s="28"/>
      <c r="AE50" s="28"/>
      <c r="AF50" s="28"/>
      <c r="AG50" s="28"/>
      <c r="AH50" s="29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</row>
    <row r="51" spans="1:48" ht="15.75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9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9"/>
      <c r="AA51" s="28"/>
      <c r="AB51" s="28"/>
      <c r="AC51" s="28"/>
      <c r="AD51" s="28"/>
      <c r="AE51" s="28"/>
      <c r="AF51" s="28"/>
      <c r="AG51" s="28"/>
      <c r="AH51" s="29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</row>
    <row r="52" spans="1:48" ht="15.75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9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9"/>
      <c r="AA52" s="28"/>
      <c r="AB52" s="28"/>
      <c r="AC52" s="28"/>
      <c r="AD52" s="28"/>
      <c r="AE52" s="28"/>
      <c r="AF52" s="28"/>
      <c r="AG52" s="28"/>
      <c r="AH52" s="29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</row>
    <row r="53" spans="1:48" ht="15.75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9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9"/>
      <c r="AA53" s="28"/>
      <c r="AB53" s="28"/>
      <c r="AC53" s="28"/>
      <c r="AD53" s="28"/>
      <c r="AE53" s="28"/>
      <c r="AF53" s="28"/>
      <c r="AG53" s="28"/>
      <c r="AH53" s="29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</row>
    <row r="54" spans="1:48" ht="15.75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9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9"/>
      <c r="AA54" s="28"/>
      <c r="AB54" s="28"/>
      <c r="AC54" s="28"/>
      <c r="AD54" s="28"/>
      <c r="AE54" s="28"/>
      <c r="AF54" s="28"/>
      <c r="AG54" s="28"/>
      <c r="AH54" s="29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</row>
    <row r="55" spans="1:48" ht="15.75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9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9"/>
      <c r="AA55" s="28"/>
      <c r="AB55" s="28"/>
      <c r="AC55" s="28"/>
      <c r="AD55" s="28"/>
      <c r="AE55" s="28"/>
      <c r="AF55" s="28"/>
      <c r="AG55" s="28"/>
      <c r="AH55" s="29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</row>
    <row r="56" spans="1:48" ht="15.7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9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9"/>
      <c r="AA56" s="28"/>
      <c r="AB56" s="28"/>
      <c r="AC56" s="28"/>
      <c r="AD56" s="28"/>
      <c r="AE56" s="28"/>
      <c r="AF56" s="28"/>
      <c r="AG56" s="28"/>
      <c r="AH56" s="29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</row>
    <row r="57" spans="1:48" ht="15.7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9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9"/>
      <c r="AA57" s="28"/>
      <c r="AB57" s="28"/>
      <c r="AC57" s="28"/>
      <c r="AD57" s="28"/>
      <c r="AE57" s="28"/>
      <c r="AF57" s="28"/>
      <c r="AG57" s="28"/>
      <c r="AH57" s="29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</row>
    <row r="58" spans="1:48" ht="15.75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9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9"/>
      <c r="AA58" s="28"/>
      <c r="AB58" s="28"/>
      <c r="AC58" s="28"/>
      <c r="AD58" s="28"/>
      <c r="AE58" s="28"/>
      <c r="AF58" s="28"/>
      <c r="AG58" s="28"/>
      <c r="AH58" s="29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</row>
    <row r="59" spans="1:48" ht="15.75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9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9"/>
      <c r="AA59" s="28"/>
      <c r="AB59" s="28"/>
      <c r="AC59" s="28"/>
      <c r="AD59" s="28"/>
      <c r="AE59" s="28"/>
      <c r="AF59" s="28"/>
      <c r="AG59" s="28"/>
      <c r="AH59" s="29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</row>
    <row r="60" spans="1:48" ht="15.75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9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9"/>
      <c r="AA60" s="28"/>
      <c r="AB60" s="28"/>
      <c r="AC60" s="28"/>
      <c r="AD60" s="28"/>
      <c r="AE60" s="28"/>
      <c r="AF60" s="28"/>
      <c r="AG60" s="28"/>
      <c r="AH60" s="29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</row>
    <row r="61" spans="1:48" ht="15.75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9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9"/>
      <c r="AA61" s="28"/>
      <c r="AB61" s="28"/>
      <c r="AC61" s="28"/>
      <c r="AD61" s="28"/>
      <c r="AE61" s="28"/>
      <c r="AF61" s="28"/>
      <c r="AG61" s="28"/>
      <c r="AH61" s="29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</row>
    <row r="62" spans="1:48" ht="15.7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9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9"/>
      <c r="AA62" s="28"/>
      <c r="AB62" s="28"/>
      <c r="AC62" s="28"/>
      <c r="AD62" s="28"/>
      <c r="AE62" s="28"/>
      <c r="AF62" s="28"/>
      <c r="AG62" s="28"/>
      <c r="AH62" s="29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</row>
    <row r="63" spans="1:48" ht="15.75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9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9"/>
      <c r="AA63" s="28"/>
      <c r="AB63" s="28"/>
      <c r="AC63" s="28"/>
      <c r="AD63" s="28"/>
      <c r="AE63" s="28"/>
      <c r="AF63" s="28"/>
      <c r="AG63" s="28"/>
      <c r="AH63" s="29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</row>
    <row r="64" spans="1:48" ht="15.75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9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9"/>
      <c r="AA64" s="28"/>
      <c r="AB64" s="28"/>
      <c r="AC64" s="28"/>
      <c r="AD64" s="28"/>
      <c r="AE64" s="28"/>
      <c r="AF64" s="28"/>
      <c r="AG64" s="28"/>
      <c r="AH64" s="29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</row>
    <row r="65" spans="1:48" ht="15.75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9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9"/>
      <c r="AA65" s="28"/>
      <c r="AB65" s="28"/>
      <c r="AC65" s="28"/>
      <c r="AD65" s="28"/>
      <c r="AE65" s="28"/>
      <c r="AF65" s="28"/>
      <c r="AG65" s="28"/>
      <c r="AH65" s="29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</row>
    <row r="66" spans="1:48" ht="15.75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9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9"/>
      <c r="AA66" s="28"/>
      <c r="AB66" s="28"/>
      <c r="AC66" s="28"/>
      <c r="AD66" s="28"/>
      <c r="AE66" s="28"/>
      <c r="AF66" s="28"/>
      <c r="AG66" s="28"/>
      <c r="AH66" s="29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</row>
    <row r="67" spans="1:48" ht="15.75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9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9"/>
      <c r="AA67" s="28"/>
      <c r="AB67" s="28"/>
      <c r="AC67" s="28"/>
      <c r="AD67" s="28"/>
      <c r="AE67" s="28"/>
      <c r="AF67" s="28"/>
      <c r="AG67" s="28"/>
      <c r="AH67" s="29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</row>
    <row r="68" spans="1:48" ht="15.75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9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9"/>
      <c r="AA68" s="28"/>
      <c r="AB68" s="28"/>
      <c r="AC68" s="28"/>
      <c r="AD68" s="28"/>
      <c r="AE68" s="28"/>
      <c r="AF68" s="28"/>
      <c r="AG68" s="28"/>
      <c r="AH68" s="29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</row>
    <row r="69" spans="1:48" ht="15.75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9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9"/>
      <c r="AA69" s="28"/>
      <c r="AB69" s="28"/>
      <c r="AC69" s="28"/>
      <c r="AD69" s="28"/>
      <c r="AE69" s="28"/>
      <c r="AF69" s="28"/>
      <c r="AG69" s="28"/>
      <c r="AH69" s="29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</row>
    <row r="70" spans="1:48" ht="15.75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9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9"/>
      <c r="AA70" s="28"/>
      <c r="AB70" s="28"/>
      <c r="AC70" s="28"/>
      <c r="AD70" s="28"/>
      <c r="AE70" s="28"/>
      <c r="AF70" s="28"/>
      <c r="AG70" s="28"/>
      <c r="AH70" s="29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</row>
    <row r="71" spans="1:48" ht="15.75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9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9"/>
      <c r="AA71" s="28"/>
      <c r="AB71" s="28"/>
      <c r="AC71" s="28"/>
      <c r="AD71" s="28"/>
      <c r="AE71" s="28"/>
      <c r="AF71" s="28"/>
      <c r="AG71" s="28"/>
      <c r="AH71" s="29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</row>
    <row r="72" spans="1:48" ht="15.7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9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9"/>
      <c r="AA72" s="28"/>
      <c r="AB72" s="28"/>
      <c r="AC72" s="28"/>
      <c r="AD72" s="28"/>
      <c r="AE72" s="28"/>
      <c r="AF72" s="28"/>
      <c r="AG72" s="28"/>
      <c r="AH72" s="29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</row>
    <row r="73" spans="1:48" ht="15.7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9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9"/>
      <c r="AA73" s="28"/>
      <c r="AB73" s="28"/>
      <c r="AC73" s="28"/>
      <c r="AD73" s="28"/>
      <c r="AE73" s="28"/>
      <c r="AF73" s="28"/>
      <c r="AG73" s="28"/>
      <c r="AH73" s="29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</row>
    <row r="74" spans="1:48" ht="15.7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9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9"/>
      <c r="AA74" s="28"/>
      <c r="AB74" s="28"/>
      <c r="AC74" s="28"/>
      <c r="AD74" s="28"/>
      <c r="AE74" s="28"/>
      <c r="AF74" s="28"/>
      <c r="AG74" s="28"/>
      <c r="AH74" s="29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</row>
    <row r="75" spans="1:48" ht="15.7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9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9"/>
      <c r="AA75" s="28"/>
      <c r="AB75" s="28"/>
      <c r="AC75" s="28"/>
      <c r="AD75" s="28"/>
      <c r="AE75" s="28"/>
      <c r="AF75" s="28"/>
      <c r="AG75" s="28"/>
      <c r="AH75" s="29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</row>
    <row r="76" spans="1:48" ht="15.7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9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9"/>
      <c r="AA76" s="28"/>
      <c r="AB76" s="28"/>
      <c r="AC76" s="28"/>
      <c r="AD76" s="28"/>
      <c r="AE76" s="28"/>
      <c r="AF76" s="28"/>
      <c r="AG76" s="28"/>
      <c r="AH76" s="29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</row>
    <row r="77" spans="1:48" ht="15.7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9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9"/>
      <c r="AA77" s="28"/>
      <c r="AB77" s="28"/>
      <c r="AC77" s="28"/>
      <c r="AD77" s="28"/>
      <c r="AE77" s="28"/>
      <c r="AF77" s="28"/>
      <c r="AG77" s="28"/>
      <c r="AH77" s="29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</row>
    <row r="78" spans="1:48" ht="15.75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9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9"/>
      <c r="AA78" s="28"/>
      <c r="AB78" s="28"/>
      <c r="AC78" s="28"/>
      <c r="AD78" s="28"/>
      <c r="AE78" s="28"/>
      <c r="AF78" s="28"/>
      <c r="AG78" s="28"/>
      <c r="AH78" s="29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</row>
    <row r="79" spans="1:48" ht="15.75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9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9"/>
      <c r="AA79" s="28"/>
      <c r="AB79" s="28"/>
      <c r="AC79" s="28"/>
      <c r="AD79" s="28"/>
      <c r="AE79" s="28"/>
      <c r="AF79" s="28"/>
      <c r="AG79" s="28"/>
      <c r="AH79" s="29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</row>
    <row r="80" spans="1:48" ht="15.75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9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9"/>
      <c r="AA80" s="28"/>
      <c r="AB80" s="28"/>
      <c r="AC80" s="28"/>
      <c r="AD80" s="28"/>
      <c r="AE80" s="28"/>
      <c r="AF80" s="28"/>
      <c r="AG80" s="28"/>
      <c r="AH80" s="29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</row>
    <row r="81" spans="1:48" ht="15.75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9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9"/>
      <c r="AA81" s="28"/>
      <c r="AB81" s="28"/>
      <c r="AC81" s="28"/>
      <c r="AD81" s="28"/>
      <c r="AE81" s="28"/>
      <c r="AF81" s="28"/>
      <c r="AG81" s="28"/>
      <c r="AH81" s="29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</row>
    <row r="82" spans="1:48" ht="15.7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9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9"/>
      <c r="AA82" s="28"/>
      <c r="AB82" s="28"/>
      <c r="AC82" s="28"/>
      <c r="AD82" s="28"/>
      <c r="AE82" s="28"/>
      <c r="AF82" s="28"/>
      <c r="AG82" s="28"/>
      <c r="AH82" s="29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</row>
    <row r="83" spans="1:48" ht="15.75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9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9"/>
      <c r="AA83" s="28"/>
      <c r="AB83" s="28"/>
      <c r="AC83" s="28"/>
      <c r="AD83" s="28"/>
      <c r="AE83" s="28"/>
      <c r="AF83" s="28"/>
      <c r="AG83" s="28"/>
      <c r="AH83" s="29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</row>
    <row r="84" spans="1:48" ht="15.7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9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9"/>
      <c r="AA84" s="28"/>
      <c r="AB84" s="28"/>
      <c r="AC84" s="28"/>
      <c r="AD84" s="28"/>
      <c r="AE84" s="28"/>
      <c r="AF84" s="28"/>
      <c r="AG84" s="28"/>
      <c r="AH84" s="29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</row>
    <row r="85" spans="1:48" ht="15.7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9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9"/>
      <c r="AA85" s="28"/>
      <c r="AB85" s="28"/>
      <c r="AC85" s="28"/>
      <c r="AD85" s="28"/>
      <c r="AE85" s="28"/>
      <c r="AF85" s="28"/>
      <c r="AG85" s="28"/>
      <c r="AH85" s="29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</row>
    <row r="86" spans="1:48" ht="15.75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9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9"/>
      <c r="AA86" s="28"/>
      <c r="AB86" s="28"/>
      <c r="AC86" s="28"/>
      <c r="AD86" s="28"/>
      <c r="AE86" s="28"/>
      <c r="AF86" s="28"/>
      <c r="AG86" s="28"/>
      <c r="AH86" s="29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</row>
    <row r="87" spans="1:48" ht="15.75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9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9"/>
      <c r="AA87" s="28"/>
      <c r="AB87" s="28"/>
      <c r="AC87" s="28"/>
      <c r="AD87" s="28"/>
      <c r="AE87" s="28"/>
      <c r="AF87" s="28"/>
      <c r="AG87" s="28"/>
      <c r="AH87" s="29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</row>
    <row r="88" spans="1:48" ht="15.75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9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9"/>
      <c r="AA88" s="28"/>
      <c r="AB88" s="28"/>
      <c r="AC88" s="28"/>
      <c r="AD88" s="28"/>
      <c r="AE88" s="28"/>
      <c r="AF88" s="28"/>
      <c r="AG88" s="28"/>
      <c r="AH88" s="29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</row>
    <row r="89" spans="1:48" ht="15.75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9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9"/>
      <c r="AA89" s="28"/>
      <c r="AB89" s="28"/>
      <c r="AC89" s="28"/>
      <c r="AD89" s="28"/>
      <c r="AE89" s="28"/>
      <c r="AF89" s="28"/>
      <c r="AG89" s="28"/>
      <c r="AH89" s="29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</row>
    <row r="90" spans="1:48" ht="15.75" customHeight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9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9"/>
      <c r="AA90" s="28"/>
      <c r="AB90" s="28"/>
      <c r="AC90" s="28"/>
      <c r="AD90" s="28"/>
      <c r="AE90" s="28"/>
      <c r="AF90" s="28"/>
      <c r="AG90" s="28"/>
      <c r="AH90" s="29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</row>
    <row r="91" spans="1:48" ht="15.75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9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9"/>
      <c r="AA91" s="28"/>
      <c r="AB91" s="28"/>
      <c r="AC91" s="28"/>
      <c r="AD91" s="28"/>
      <c r="AE91" s="28"/>
      <c r="AF91" s="28"/>
      <c r="AG91" s="28"/>
      <c r="AH91" s="29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</row>
    <row r="92" spans="1:48" ht="15.75" customHeigh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9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9"/>
      <c r="AA92" s="28"/>
      <c r="AB92" s="28"/>
      <c r="AC92" s="28"/>
      <c r="AD92" s="28"/>
      <c r="AE92" s="28"/>
      <c r="AF92" s="28"/>
      <c r="AG92" s="28"/>
      <c r="AH92" s="29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</row>
    <row r="93" spans="1:48" ht="15.7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9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9"/>
      <c r="AA93" s="28"/>
      <c r="AB93" s="28"/>
      <c r="AC93" s="28"/>
      <c r="AD93" s="28"/>
      <c r="AE93" s="28"/>
      <c r="AF93" s="28"/>
      <c r="AG93" s="28"/>
      <c r="AH93" s="29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</row>
    <row r="94" spans="1:48" ht="15.7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9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9"/>
      <c r="AA94" s="28"/>
      <c r="AB94" s="28"/>
      <c r="AC94" s="28"/>
      <c r="AD94" s="28"/>
      <c r="AE94" s="28"/>
      <c r="AF94" s="28"/>
      <c r="AG94" s="28"/>
      <c r="AH94" s="29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</row>
    <row r="95" spans="1:48" ht="15.7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9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9"/>
      <c r="AA95" s="28"/>
      <c r="AB95" s="28"/>
      <c r="AC95" s="28"/>
      <c r="AD95" s="28"/>
      <c r="AE95" s="28"/>
      <c r="AF95" s="28"/>
      <c r="AG95" s="28"/>
      <c r="AH95" s="29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</row>
    <row r="96" spans="1:48" ht="15.75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9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9"/>
      <c r="AA96" s="28"/>
      <c r="AB96" s="28"/>
      <c r="AC96" s="28"/>
      <c r="AD96" s="28"/>
      <c r="AE96" s="28"/>
      <c r="AF96" s="28"/>
      <c r="AG96" s="28"/>
      <c r="AH96" s="29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</row>
    <row r="97" spans="1:48" ht="15.75" customHeight="1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9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9"/>
      <c r="AA97" s="28"/>
      <c r="AB97" s="28"/>
      <c r="AC97" s="28"/>
      <c r="AD97" s="28"/>
      <c r="AE97" s="28"/>
      <c r="AF97" s="28"/>
      <c r="AG97" s="28"/>
      <c r="AH97" s="29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</row>
    <row r="98" spans="1:48" ht="15.7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9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9"/>
      <c r="AA98" s="28"/>
      <c r="AB98" s="28"/>
      <c r="AC98" s="28"/>
      <c r="AD98" s="28"/>
      <c r="AE98" s="28"/>
      <c r="AF98" s="28"/>
      <c r="AG98" s="28"/>
      <c r="AH98" s="29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</row>
    <row r="99" spans="1:48" ht="15.7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9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9"/>
      <c r="AA99" s="28"/>
      <c r="AB99" s="28"/>
      <c r="AC99" s="28"/>
      <c r="AD99" s="28"/>
      <c r="AE99" s="28"/>
      <c r="AF99" s="28"/>
      <c r="AG99" s="28"/>
      <c r="AH99" s="29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</row>
    <row r="100" spans="1:48" ht="15.7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9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9"/>
      <c r="AA100" s="28"/>
      <c r="AB100" s="28"/>
      <c r="AC100" s="28"/>
      <c r="AD100" s="28"/>
      <c r="AE100" s="28"/>
      <c r="AF100" s="28"/>
      <c r="AG100" s="28"/>
      <c r="AH100" s="29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</row>
    <row r="101" spans="1:48" ht="15.7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9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9"/>
      <c r="AA101" s="28"/>
      <c r="AB101" s="28"/>
      <c r="AC101" s="28"/>
      <c r="AD101" s="28"/>
      <c r="AE101" s="28"/>
      <c r="AF101" s="28"/>
      <c r="AG101" s="28"/>
      <c r="AH101" s="29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</row>
    <row r="102" spans="1:48" ht="15.7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9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9"/>
      <c r="AA102" s="28"/>
      <c r="AB102" s="28"/>
      <c r="AC102" s="28"/>
      <c r="AD102" s="28"/>
      <c r="AE102" s="28"/>
      <c r="AF102" s="28"/>
      <c r="AG102" s="28"/>
      <c r="AH102" s="29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</row>
    <row r="103" spans="1:48" ht="15.7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9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9"/>
      <c r="AA103" s="28"/>
      <c r="AB103" s="28"/>
      <c r="AC103" s="28"/>
      <c r="AD103" s="28"/>
      <c r="AE103" s="28"/>
      <c r="AF103" s="28"/>
      <c r="AG103" s="28"/>
      <c r="AH103" s="29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</row>
    <row r="104" spans="1:48" ht="15.7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9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9"/>
      <c r="AA104" s="28"/>
      <c r="AB104" s="28"/>
      <c r="AC104" s="28"/>
      <c r="AD104" s="28"/>
      <c r="AE104" s="28"/>
      <c r="AF104" s="28"/>
      <c r="AG104" s="28"/>
      <c r="AH104" s="29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</row>
    <row r="105" spans="1:48" ht="15.7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9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9"/>
      <c r="AA105" s="28"/>
      <c r="AB105" s="28"/>
      <c r="AC105" s="28"/>
      <c r="AD105" s="28"/>
      <c r="AE105" s="28"/>
      <c r="AF105" s="28"/>
      <c r="AG105" s="28"/>
      <c r="AH105" s="29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</row>
    <row r="106" spans="1:48" ht="15.7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9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9"/>
      <c r="AA106" s="28"/>
      <c r="AB106" s="28"/>
      <c r="AC106" s="28"/>
      <c r="AD106" s="28"/>
      <c r="AE106" s="28"/>
      <c r="AF106" s="28"/>
      <c r="AG106" s="28"/>
      <c r="AH106" s="29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</row>
    <row r="107" spans="1:48" ht="15.7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9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9"/>
      <c r="AA107" s="28"/>
      <c r="AB107" s="28"/>
      <c r="AC107" s="28"/>
      <c r="AD107" s="28"/>
      <c r="AE107" s="28"/>
      <c r="AF107" s="28"/>
      <c r="AG107" s="28"/>
      <c r="AH107" s="29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</row>
    <row r="108" spans="1:48" ht="15.7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9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9"/>
      <c r="AA108" s="28"/>
      <c r="AB108" s="28"/>
      <c r="AC108" s="28"/>
      <c r="AD108" s="28"/>
      <c r="AE108" s="28"/>
      <c r="AF108" s="28"/>
      <c r="AG108" s="28"/>
      <c r="AH108" s="29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</row>
    <row r="109" spans="1:48" ht="15.7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9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9"/>
      <c r="AA109" s="28"/>
      <c r="AB109" s="28"/>
      <c r="AC109" s="28"/>
      <c r="AD109" s="28"/>
      <c r="AE109" s="28"/>
      <c r="AF109" s="28"/>
      <c r="AG109" s="28"/>
      <c r="AH109" s="29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</row>
    <row r="110" spans="1:48" ht="15.7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9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9"/>
      <c r="AA110" s="28"/>
      <c r="AB110" s="28"/>
      <c r="AC110" s="28"/>
      <c r="AD110" s="28"/>
      <c r="AE110" s="28"/>
      <c r="AF110" s="28"/>
      <c r="AG110" s="28"/>
      <c r="AH110" s="29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</row>
    <row r="111" spans="1:48" ht="15.7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9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9"/>
      <c r="AA111" s="28"/>
      <c r="AB111" s="28"/>
      <c r="AC111" s="28"/>
      <c r="AD111" s="28"/>
      <c r="AE111" s="28"/>
      <c r="AF111" s="28"/>
      <c r="AG111" s="28"/>
      <c r="AH111" s="29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</row>
    <row r="112" spans="1:48" ht="15.7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9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9"/>
      <c r="AA112" s="28"/>
      <c r="AB112" s="28"/>
      <c r="AC112" s="28"/>
      <c r="AD112" s="28"/>
      <c r="AE112" s="28"/>
      <c r="AF112" s="28"/>
      <c r="AG112" s="28"/>
      <c r="AH112" s="29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</row>
    <row r="113" spans="1:48" ht="15.7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9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9"/>
      <c r="AA113" s="28"/>
      <c r="AB113" s="28"/>
      <c r="AC113" s="28"/>
      <c r="AD113" s="28"/>
      <c r="AE113" s="28"/>
      <c r="AF113" s="28"/>
      <c r="AG113" s="28"/>
      <c r="AH113" s="29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</row>
    <row r="114" spans="1:48" ht="15.7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9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9"/>
      <c r="AA114" s="28"/>
      <c r="AB114" s="28"/>
      <c r="AC114" s="28"/>
      <c r="AD114" s="28"/>
      <c r="AE114" s="28"/>
      <c r="AF114" s="28"/>
      <c r="AG114" s="28"/>
      <c r="AH114" s="29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</row>
    <row r="115" spans="1:48" ht="15.7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9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9"/>
      <c r="AA115" s="28"/>
      <c r="AB115" s="28"/>
      <c r="AC115" s="28"/>
      <c r="AD115" s="28"/>
      <c r="AE115" s="28"/>
      <c r="AF115" s="28"/>
      <c r="AG115" s="28"/>
      <c r="AH115" s="29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</row>
    <row r="116" spans="1:48" ht="15.7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9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9"/>
      <c r="AA116" s="28"/>
      <c r="AB116" s="28"/>
      <c r="AC116" s="28"/>
      <c r="AD116" s="28"/>
      <c r="AE116" s="28"/>
      <c r="AF116" s="28"/>
      <c r="AG116" s="28"/>
      <c r="AH116" s="29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</row>
    <row r="117" spans="1:48" ht="15.7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9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9"/>
      <c r="AA117" s="28"/>
      <c r="AB117" s="28"/>
      <c r="AC117" s="28"/>
      <c r="AD117" s="28"/>
      <c r="AE117" s="28"/>
      <c r="AF117" s="28"/>
      <c r="AG117" s="28"/>
      <c r="AH117" s="29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</row>
    <row r="118" spans="1:48" ht="15.7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9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9"/>
      <c r="AA118" s="28"/>
      <c r="AB118" s="28"/>
      <c r="AC118" s="28"/>
      <c r="AD118" s="28"/>
      <c r="AE118" s="28"/>
      <c r="AF118" s="28"/>
      <c r="AG118" s="28"/>
      <c r="AH118" s="29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</row>
    <row r="119" spans="1:48" ht="15.7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9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9"/>
      <c r="AA119" s="28"/>
      <c r="AB119" s="28"/>
      <c r="AC119" s="28"/>
      <c r="AD119" s="28"/>
      <c r="AE119" s="28"/>
      <c r="AF119" s="28"/>
      <c r="AG119" s="28"/>
      <c r="AH119" s="29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</row>
    <row r="120" spans="1:48" ht="15.7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9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9"/>
      <c r="AA120" s="28"/>
      <c r="AB120" s="28"/>
      <c r="AC120" s="28"/>
      <c r="AD120" s="28"/>
      <c r="AE120" s="28"/>
      <c r="AF120" s="28"/>
      <c r="AG120" s="28"/>
      <c r="AH120" s="29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</row>
    <row r="121" spans="1:48" ht="15.7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9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9"/>
      <c r="AA121" s="28"/>
      <c r="AB121" s="28"/>
      <c r="AC121" s="28"/>
      <c r="AD121" s="28"/>
      <c r="AE121" s="28"/>
      <c r="AF121" s="28"/>
      <c r="AG121" s="28"/>
      <c r="AH121" s="29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</row>
    <row r="122" spans="1:48" ht="15.7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9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9"/>
      <c r="AA122" s="28"/>
      <c r="AB122" s="28"/>
      <c r="AC122" s="28"/>
      <c r="AD122" s="28"/>
      <c r="AE122" s="28"/>
      <c r="AF122" s="28"/>
      <c r="AG122" s="28"/>
      <c r="AH122" s="29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</row>
    <row r="123" spans="1:48" ht="15.7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9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9"/>
      <c r="AA123" s="28"/>
      <c r="AB123" s="28"/>
      <c r="AC123" s="28"/>
      <c r="AD123" s="28"/>
      <c r="AE123" s="28"/>
      <c r="AF123" s="28"/>
      <c r="AG123" s="28"/>
      <c r="AH123" s="29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</row>
    <row r="124" spans="1:48" ht="15.7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9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9"/>
      <c r="AA124" s="28"/>
      <c r="AB124" s="28"/>
      <c r="AC124" s="28"/>
      <c r="AD124" s="28"/>
      <c r="AE124" s="28"/>
      <c r="AF124" s="28"/>
      <c r="AG124" s="28"/>
      <c r="AH124" s="29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</row>
    <row r="125" spans="1:48" ht="15.7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9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9"/>
      <c r="AA125" s="28"/>
      <c r="AB125" s="28"/>
      <c r="AC125" s="28"/>
      <c r="AD125" s="28"/>
      <c r="AE125" s="28"/>
      <c r="AF125" s="28"/>
      <c r="AG125" s="28"/>
      <c r="AH125" s="29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</row>
    <row r="126" spans="1:48" ht="15.7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9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9"/>
      <c r="AA126" s="28"/>
      <c r="AB126" s="28"/>
      <c r="AC126" s="28"/>
      <c r="AD126" s="28"/>
      <c r="AE126" s="28"/>
      <c r="AF126" s="28"/>
      <c r="AG126" s="28"/>
      <c r="AH126" s="29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</row>
    <row r="127" spans="1:48" ht="15.7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9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9"/>
      <c r="AA127" s="28"/>
      <c r="AB127" s="28"/>
      <c r="AC127" s="28"/>
      <c r="AD127" s="28"/>
      <c r="AE127" s="28"/>
      <c r="AF127" s="28"/>
      <c r="AG127" s="28"/>
      <c r="AH127" s="29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</row>
    <row r="128" spans="1:48" ht="15.7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9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9"/>
      <c r="AA128" s="28"/>
      <c r="AB128" s="28"/>
      <c r="AC128" s="28"/>
      <c r="AD128" s="28"/>
      <c r="AE128" s="28"/>
      <c r="AF128" s="28"/>
      <c r="AG128" s="28"/>
      <c r="AH128" s="29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</row>
    <row r="129" spans="1:48" ht="15.7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9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9"/>
      <c r="AA129" s="28"/>
      <c r="AB129" s="28"/>
      <c r="AC129" s="28"/>
      <c r="AD129" s="28"/>
      <c r="AE129" s="28"/>
      <c r="AF129" s="28"/>
      <c r="AG129" s="28"/>
      <c r="AH129" s="29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</row>
    <row r="130" spans="1:48" ht="15.7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9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9"/>
      <c r="AA130" s="28"/>
      <c r="AB130" s="28"/>
      <c r="AC130" s="28"/>
      <c r="AD130" s="28"/>
      <c r="AE130" s="28"/>
      <c r="AF130" s="28"/>
      <c r="AG130" s="28"/>
      <c r="AH130" s="29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</row>
    <row r="131" spans="1:48" ht="15.7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9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9"/>
      <c r="AA131" s="28"/>
      <c r="AB131" s="28"/>
      <c r="AC131" s="28"/>
      <c r="AD131" s="28"/>
      <c r="AE131" s="28"/>
      <c r="AF131" s="28"/>
      <c r="AG131" s="28"/>
      <c r="AH131" s="29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</row>
    <row r="132" spans="1:48" ht="15.7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9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9"/>
      <c r="AA132" s="28"/>
      <c r="AB132" s="28"/>
      <c r="AC132" s="28"/>
      <c r="AD132" s="28"/>
      <c r="AE132" s="28"/>
      <c r="AF132" s="28"/>
      <c r="AG132" s="28"/>
      <c r="AH132" s="29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</row>
    <row r="133" spans="1:48" ht="15.7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9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9"/>
      <c r="AA133" s="28"/>
      <c r="AB133" s="28"/>
      <c r="AC133" s="28"/>
      <c r="AD133" s="28"/>
      <c r="AE133" s="28"/>
      <c r="AF133" s="28"/>
      <c r="AG133" s="28"/>
      <c r="AH133" s="29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</row>
    <row r="134" spans="1:48" ht="15.7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9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9"/>
      <c r="AA134" s="28"/>
      <c r="AB134" s="28"/>
      <c r="AC134" s="28"/>
      <c r="AD134" s="28"/>
      <c r="AE134" s="28"/>
      <c r="AF134" s="28"/>
      <c r="AG134" s="28"/>
      <c r="AH134" s="29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</row>
    <row r="135" spans="1:48" ht="15.7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9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9"/>
      <c r="AA135" s="28"/>
      <c r="AB135" s="28"/>
      <c r="AC135" s="28"/>
      <c r="AD135" s="28"/>
      <c r="AE135" s="28"/>
      <c r="AF135" s="28"/>
      <c r="AG135" s="28"/>
      <c r="AH135" s="29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</row>
    <row r="136" spans="1:48" ht="15.7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9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9"/>
      <c r="AA136" s="28"/>
      <c r="AB136" s="28"/>
      <c r="AC136" s="28"/>
      <c r="AD136" s="28"/>
      <c r="AE136" s="28"/>
      <c r="AF136" s="28"/>
      <c r="AG136" s="28"/>
      <c r="AH136" s="29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</row>
    <row r="137" spans="1:48" ht="15.7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9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9"/>
      <c r="AA137" s="28"/>
      <c r="AB137" s="28"/>
      <c r="AC137" s="28"/>
      <c r="AD137" s="28"/>
      <c r="AE137" s="28"/>
      <c r="AF137" s="28"/>
      <c r="AG137" s="28"/>
      <c r="AH137" s="29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</row>
    <row r="138" spans="1:48" ht="15.7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9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9"/>
      <c r="AA138" s="28"/>
      <c r="AB138" s="28"/>
      <c r="AC138" s="28"/>
      <c r="AD138" s="28"/>
      <c r="AE138" s="28"/>
      <c r="AF138" s="28"/>
      <c r="AG138" s="28"/>
      <c r="AH138" s="29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</row>
    <row r="139" spans="1:48" ht="15.7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9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9"/>
      <c r="AA139" s="28"/>
      <c r="AB139" s="28"/>
      <c r="AC139" s="28"/>
      <c r="AD139" s="28"/>
      <c r="AE139" s="28"/>
      <c r="AF139" s="28"/>
      <c r="AG139" s="28"/>
      <c r="AH139" s="29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</row>
    <row r="140" spans="1:48" ht="15.7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9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9"/>
      <c r="AA140" s="28"/>
      <c r="AB140" s="28"/>
      <c r="AC140" s="28"/>
      <c r="AD140" s="28"/>
      <c r="AE140" s="28"/>
      <c r="AF140" s="28"/>
      <c r="AG140" s="28"/>
      <c r="AH140" s="29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</row>
    <row r="141" spans="1:48" ht="15.7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9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9"/>
      <c r="AA141" s="28"/>
      <c r="AB141" s="28"/>
      <c r="AC141" s="28"/>
      <c r="AD141" s="28"/>
      <c r="AE141" s="28"/>
      <c r="AF141" s="28"/>
      <c r="AG141" s="28"/>
      <c r="AH141" s="29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</row>
    <row r="142" spans="1:48" ht="15.7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9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9"/>
      <c r="AA142" s="28"/>
      <c r="AB142" s="28"/>
      <c r="AC142" s="28"/>
      <c r="AD142" s="28"/>
      <c r="AE142" s="28"/>
      <c r="AF142" s="28"/>
      <c r="AG142" s="28"/>
      <c r="AH142" s="29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</row>
    <row r="143" spans="1:48" ht="15.7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9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9"/>
      <c r="AA143" s="28"/>
      <c r="AB143" s="28"/>
      <c r="AC143" s="28"/>
      <c r="AD143" s="28"/>
      <c r="AE143" s="28"/>
      <c r="AF143" s="28"/>
      <c r="AG143" s="28"/>
      <c r="AH143" s="29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</row>
    <row r="144" spans="1:48" ht="15.7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9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9"/>
      <c r="AA144" s="28"/>
      <c r="AB144" s="28"/>
      <c r="AC144" s="28"/>
      <c r="AD144" s="28"/>
      <c r="AE144" s="28"/>
      <c r="AF144" s="28"/>
      <c r="AG144" s="28"/>
      <c r="AH144" s="29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</row>
    <row r="145" spans="1:48" ht="15.7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9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9"/>
      <c r="AA145" s="28"/>
      <c r="AB145" s="28"/>
      <c r="AC145" s="28"/>
      <c r="AD145" s="28"/>
      <c r="AE145" s="28"/>
      <c r="AF145" s="28"/>
      <c r="AG145" s="28"/>
      <c r="AH145" s="29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</row>
    <row r="146" spans="1:48" ht="15.7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9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9"/>
      <c r="AA146" s="28"/>
      <c r="AB146" s="28"/>
      <c r="AC146" s="28"/>
      <c r="AD146" s="28"/>
      <c r="AE146" s="28"/>
      <c r="AF146" s="28"/>
      <c r="AG146" s="28"/>
      <c r="AH146" s="29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</row>
    <row r="147" spans="1:48" ht="15.7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9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9"/>
      <c r="AA147" s="28"/>
      <c r="AB147" s="28"/>
      <c r="AC147" s="28"/>
      <c r="AD147" s="28"/>
      <c r="AE147" s="28"/>
      <c r="AF147" s="28"/>
      <c r="AG147" s="28"/>
      <c r="AH147" s="29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</row>
    <row r="148" spans="1:48" ht="15.7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9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9"/>
      <c r="AA148" s="28"/>
      <c r="AB148" s="28"/>
      <c r="AC148" s="28"/>
      <c r="AD148" s="28"/>
      <c r="AE148" s="28"/>
      <c r="AF148" s="28"/>
      <c r="AG148" s="28"/>
      <c r="AH148" s="29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</row>
    <row r="149" spans="1:48" ht="15.7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9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9"/>
      <c r="AA149" s="28"/>
      <c r="AB149" s="28"/>
      <c r="AC149" s="28"/>
      <c r="AD149" s="28"/>
      <c r="AE149" s="28"/>
      <c r="AF149" s="28"/>
      <c r="AG149" s="28"/>
      <c r="AH149" s="29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</row>
    <row r="150" spans="1:48" ht="15.7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9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9"/>
      <c r="AA150" s="28"/>
      <c r="AB150" s="28"/>
      <c r="AC150" s="28"/>
      <c r="AD150" s="28"/>
      <c r="AE150" s="28"/>
      <c r="AF150" s="28"/>
      <c r="AG150" s="28"/>
      <c r="AH150" s="29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</row>
    <row r="151" spans="1:48" ht="15.7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9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9"/>
      <c r="AA151" s="28"/>
      <c r="AB151" s="28"/>
      <c r="AC151" s="28"/>
      <c r="AD151" s="28"/>
      <c r="AE151" s="28"/>
      <c r="AF151" s="28"/>
      <c r="AG151" s="28"/>
      <c r="AH151" s="29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</row>
    <row r="152" spans="1:48" ht="15.7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9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9"/>
      <c r="AA152" s="28"/>
      <c r="AB152" s="28"/>
      <c r="AC152" s="28"/>
      <c r="AD152" s="28"/>
      <c r="AE152" s="28"/>
      <c r="AF152" s="28"/>
      <c r="AG152" s="28"/>
      <c r="AH152" s="29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</row>
    <row r="153" spans="1:48" ht="15.7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9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9"/>
      <c r="AA153" s="28"/>
      <c r="AB153" s="28"/>
      <c r="AC153" s="28"/>
      <c r="AD153" s="28"/>
      <c r="AE153" s="28"/>
      <c r="AF153" s="28"/>
      <c r="AG153" s="28"/>
      <c r="AH153" s="29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</row>
    <row r="154" spans="1:48" ht="15.7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9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9"/>
      <c r="AA154" s="28"/>
      <c r="AB154" s="28"/>
      <c r="AC154" s="28"/>
      <c r="AD154" s="28"/>
      <c r="AE154" s="28"/>
      <c r="AF154" s="28"/>
      <c r="AG154" s="28"/>
      <c r="AH154" s="29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</row>
    <row r="155" spans="1:48" ht="15.7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9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9"/>
      <c r="AA155" s="28"/>
      <c r="AB155" s="28"/>
      <c r="AC155" s="28"/>
      <c r="AD155" s="28"/>
      <c r="AE155" s="28"/>
      <c r="AF155" s="28"/>
      <c r="AG155" s="28"/>
      <c r="AH155" s="29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</row>
    <row r="156" spans="1:48" ht="15.7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9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9"/>
      <c r="AA156" s="28"/>
      <c r="AB156" s="28"/>
      <c r="AC156" s="28"/>
      <c r="AD156" s="28"/>
      <c r="AE156" s="28"/>
      <c r="AF156" s="28"/>
      <c r="AG156" s="28"/>
      <c r="AH156" s="29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</row>
    <row r="157" spans="1:48" ht="15.7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9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9"/>
      <c r="AA157" s="28"/>
      <c r="AB157" s="28"/>
      <c r="AC157" s="28"/>
      <c r="AD157" s="28"/>
      <c r="AE157" s="28"/>
      <c r="AF157" s="28"/>
      <c r="AG157" s="28"/>
      <c r="AH157" s="29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</row>
    <row r="158" spans="1:48" ht="15.7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9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9"/>
      <c r="AA158" s="28"/>
      <c r="AB158" s="28"/>
      <c r="AC158" s="28"/>
      <c r="AD158" s="28"/>
      <c r="AE158" s="28"/>
      <c r="AF158" s="28"/>
      <c r="AG158" s="28"/>
      <c r="AH158" s="29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</row>
    <row r="159" spans="1:48" ht="15.7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9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9"/>
      <c r="AA159" s="28"/>
      <c r="AB159" s="28"/>
      <c r="AC159" s="28"/>
      <c r="AD159" s="28"/>
      <c r="AE159" s="28"/>
      <c r="AF159" s="28"/>
      <c r="AG159" s="28"/>
      <c r="AH159" s="29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</row>
    <row r="160" spans="1:48" ht="15.7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9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9"/>
      <c r="AA160" s="28"/>
      <c r="AB160" s="28"/>
      <c r="AC160" s="28"/>
      <c r="AD160" s="28"/>
      <c r="AE160" s="28"/>
      <c r="AF160" s="28"/>
      <c r="AG160" s="28"/>
      <c r="AH160" s="29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</row>
    <row r="161" spans="1:48" ht="15.7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9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9"/>
      <c r="AA161" s="28"/>
      <c r="AB161" s="28"/>
      <c r="AC161" s="28"/>
      <c r="AD161" s="28"/>
      <c r="AE161" s="28"/>
      <c r="AF161" s="28"/>
      <c r="AG161" s="28"/>
      <c r="AH161" s="29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</row>
    <row r="162" spans="1:48" ht="15.7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9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9"/>
      <c r="AA162" s="28"/>
      <c r="AB162" s="28"/>
      <c r="AC162" s="28"/>
      <c r="AD162" s="28"/>
      <c r="AE162" s="28"/>
      <c r="AF162" s="28"/>
      <c r="AG162" s="28"/>
      <c r="AH162" s="29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</row>
    <row r="163" spans="1:48" ht="15.7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9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9"/>
      <c r="AA163" s="28"/>
      <c r="AB163" s="28"/>
      <c r="AC163" s="28"/>
      <c r="AD163" s="28"/>
      <c r="AE163" s="28"/>
      <c r="AF163" s="28"/>
      <c r="AG163" s="28"/>
      <c r="AH163" s="29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</row>
    <row r="164" spans="1:48" ht="15.7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9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9"/>
      <c r="AA164" s="28"/>
      <c r="AB164" s="28"/>
      <c r="AC164" s="28"/>
      <c r="AD164" s="28"/>
      <c r="AE164" s="28"/>
      <c r="AF164" s="28"/>
      <c r="AG164" s="28"/>
      <c r="AH164" s="29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</row>
    <row r="165" spans="1:48" ht="15.7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9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9"/>
      <c r="AA165" s="28"/>
      <c r="AB165" s="28"/>
      <c r="AC165" s="28"/>
      <c r="AD165" s="28"/>
      <c r="AE165" s="28"/>
      <c r="AF165" s="28"/>
      <c r="AG165" s="28"/>
      <c r="AH165" s="29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</row>
    <row r="166" spans="1:48" ht="15.7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9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9"/>
      <c r="AA166" s="28"/>
      <c r="AB166" s="28"/>
      <c r="AC166" s="28"/>
      <c r="AD166" s="28"/>
      <c r="AE166" s="28"/>
      <c r="AF166" s="28"/>
      <c r="AG166" s="28"/>
      <c r="AH166" s="29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</row>
    <row r="167" spans="1:48" ht="15.7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9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9"/>
      <c r="AA167" s="28"/>
      <c r="AB167" s="28"/>
      <c r="AC167" s="28"/>
      <c r="AD167" s="28"/>
      <c r="AE167" s="28"/>
      <c r="AF167" s="28"/>
      <c r="AG167" s="28"/>
      <c r="AH167" s="29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</row>
    <row r="168" spans="1:48" ht="15.75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9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9"/>
      <c r="AA168" s="28"/>
      <c r="AB168" s="28"/>
      <c r="AC168" s="28"/>
      <c r="AD168" s="28"/>
      <c r="AE168" s="28"/>
      <c r="AF168" s="28"/>
      <c r="AG168" s="28"/>
      <c r="AH168" s="29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</row>
    <row r="169" spans="1:48" ht="15.75" customHeight="1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9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9"/>
      <c r="AA169" s="28"/>
      <c r="AB169" s="28"/>
      <c r="AC169" s="28"/>
      <c r="AD169" s="28"/>
      <c r="AE169" s="28"/>
      <c r="AF169" s="28"/>
      <c r="AG169" s="28"/>
      <c r="AH169" s="29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</row>
    <row r="170" spans="1:48" ht="15.75" customHeight="1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9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9"/>
      <c r="AA170" s="28"/>
      <c r="AB170" s="28"/>
      <c r="AC170" s="28"/>
      <c r="AD170" s="28"/>
      <c r="AE170" s="28"/>
      <c r="AF170" s="28"/>
      <c r="AG170" s="28"/>
      <c r="AH170" s="29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</row>
    <row r="171" spans="1:48" ht="15.75" customHeight="1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9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9"/>
      <c r="AA171" s="28"/>
      <c r="AB171" s="28"/>
      <c r="AC171" s="28"/>
      <c r="AD171" s="28"/>
      <c r="AE171" s="28"/>
      <c r="AF171" s="28"/>
      <c r="AG171" s="28"/>
      <c r="AH171" s="29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</row>
    <row r="172" spans="1:48" ht="15.75" customHeight="1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9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9"/>
      <c r="AA172" s="28"/>
      <c r="AB172" s="28"/>
      <c r="AC172" s="28"/>
      <c r="AD172" s="28"/>
      <c r="AE172" s="28"/>
      <c r="AF172" s="28"/>
      <c r="AG172" s="28"/>
      <c r="AH172" s="29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</row>
    <row r="173" spans="1:48" ht="15.75" customHeight="1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9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9"/>
      <c r="AA173" s="28"/>
      <c r="AB173" s="28"/>
      <c r="AC173" s="28"/>
      <c r="AD173" s="28"/>
      <c r="AE173" s="28"/>
      <c r="AF173" s="28"/>
      <c r="AG173" s="28"/>
      <c r="AH173" s="29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</row>
    <row r="174" spans="1:48" ht="15.75" customHeight="1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9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9"/>
      <c r="AA174" s="28"/>
      <c r="AB174" s="28"/>
      <c r="AC174" s="28"/>
      <c r="AD174" s="28"/>
      <c r="AE174" s="28"/>
      <c r="AF174" s="28"/>
      <c r="AG174" s="28"/>
      <c r="AH174" s="29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</row>
    <row r="175" spans="1:48" ht="15.75" customHeight="1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9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9"/>
      <c r="AA175" s="28"/>
      <c r="AB175" s="28"/>
      <c r="AC175" s="28"/>
      <c r="AD175" s="28"/>
      <c r="AE175" s="28"/>
      <c r="AF175" s="28"/>
      <c r="AG175" s="28"/>
      <c r="AH175" s="29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</row>
    <row r="176" spans="1:48" ht="15.75" customHeight="1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9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9"/>
      <c r="AA176" s="28"/>
      <c r="AB176" s="28"/>
      <c r="AC176" s="28"/>
      <c r="AD176" s="28"/>
      <c r="AE176" s="28"/>
      <c r="AF176" s="28"/>
      <c r="AG176" s="28"/>
      <c r="AH176" s="29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</row>
    <row r="177" spans="1:48" ht="15.75" customHeight="1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9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9"/>
      <c r="AA177" s="28"/>
      <c r="AB177" s="28"/>
      <c r="AC177" s="28"/>
      <c r="AD177" s="28"/>
      <c r="AE177" s="28"/>
      <c r="AF177" s="28"/>
      <c r="AG177" s="28"/>
      <c r="AH177" s="29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</row>
    <row r="178" spans="1:48" ht="15.75" customHeight="1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9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9"/>
      <c r="AA178" s="28"/>
      <c r="AB178" s="28"/>
      <c r="AC178" s="28"/>
      <c r="AD178" s="28"/>
      <c r="AE178" s="28"/>
      <c r="AF178" s="28"/>
      <c r="AG178" s="28"/>
      <c r="AH178" s="29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</row>
    <row r="179" spans="1:48" ht="15.75" customHeight="1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9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9"/>
      <c r="AA179" s="28"/>
      <c r="AB179" s="28"/>
      <c r="AC179" s="28"/>
      <c r="AD179" s="28"/>
      <c r="AE179" s="28"/>
      <c r="AF179" s="28"/>
      <c r="AG179" s="28"/>
      <c r="AH179" s="29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</row>
    <row r="180" spans="1:48" ht="15.75" customHeight="1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9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9"/>
      <c r="AA180" s="28"/>
      <c r="AB180" s="28"/>
      <c r="AC180" s="28"/>
      <c r="AD180" s="28"/>
      <c r="AE180" s="28"/>
      <c r="AF180" s="28"/>
      <c r="AG180" s="28"/>
      <c r="AH180" s="29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</row>
    <row r="181" spans="1:48" ht="15.75" customHeight="1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9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9"/>
      <c r="AA181" s="28"/>
      <c r="AB181" s="28"/>
      <c r="AC181" s="28"/>
      <c r="AD181" s="28"/>
      <c r="AE181" s="28"/>
      <c r="AF181" s="28"/>
      <c r="AG181" s="28"/>
      <c r="AH181" s="29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</row>
    <row r="182" spans="1:48" ht="15.75" customHeight="1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9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9"/>
      <c r="AA182" s="28"/>
      <c r="AB182" s="28"/>
      <c r="AC182" s="28"/>
      <c r="AD182" s="28"/>
      <c r="AE182" s="28"/>
      <c r="AF182" s="28"/>
      <c r="AG182" s="28"/>
      <c r="AH182" s="29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</row>
    <row r="183" spans="1:48" ht="15.75" customHeight="1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9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9"/>
      <c r="AA183" s="28"/>
      <c r="AB183" s="28"/>
      <c r="AC183" s="28"/>
      <c r="AD183" s="28"/>
      <c r="AE183" s="28"/>
      <c r="AF183" s="28"/>
      <c r="AG183" s="28"/>
      <c r="AH183" s="29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</row>
    <row r="184" spans="1:48" ht="15.75" customHeight="1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9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9"/>
      <c r="AA184" s="28"/>
      <c r="AB184" s="28"/>
      <c r="AC184" s="28"/>
      <c r="AD184" s="28"/>
      <c r="AE184" s="28"/>
      <c r="AF184" s="28"/>
      <c r="AG184" s="28"/>
      <c r="AH184" s="29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</row>
    <row r="185" spans="1:48" ht="15.75" customHeight="1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9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9"/>
      <c r="AA185" s="28"/>
      <c r="AB185" s="28"/>
      <c r="AC185" s="28"/>
      <c r="AD185" s="28"/>
      <c r="AE185" s="28"/>
      <c r="AF185" s="28"/>
      <c r="AG185" s="28"/>
      <c r="AH185" s="29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</row>
    <row r="186" spans="1:48" ht="15.75" customHeight="1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9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9"/>
      <c r="AA186" s="28"/>
      <c r="AB186" s="28"/>
      <c r="AC186" s="28"/>
      <c r="AD186" s="28"/>
      <c r="AE186" s="28"/>
      <c r="AF186" s="28"/>
      <c r="AG186" s="28"/>
      <c r="AH186" s="29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</row>
    <row r="187" spans="1:48" ht="15.75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9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9"/>
      <c r="AA187" s="28"/>
      <c r="AB187" s="28"/>
      <c r="AC187" s="28"/>
      <c r="AD187" s="28"/>
      <c r="AE187" s="28"/>
      <c r="AF187" s="28"/>
      <c r="AG187" s="28"/>
      <c r="AH187" s="29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</row>
    <row r="188" spans="1:48" ht="15.75" customHeight="1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9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9"/>
      <c r="AA188" s="28"/>
      <c r="AB188" s="28"/>
      <c r="AC188" s="28"/>
      <c r="AD188" s="28"/>
      <c r="AE188" s="28"/>
      <c r="AF188" s="28"/>
      <c r="AG188" s="28"/>
      <c r="AH188" s="29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</row>
    <row r="189" spans="1:48" ht="15.75" customHeight="1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9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9"/>
      <c r="AA189" s="28"/>
      <c r="AB189" s="28"/>
      <c r="AC189" s="28"/>
      <c r="AD189" s="28"/>
      <c r="AE189" s="28"/>
      <c r="AF189" s="28"/>
      <c r="AG189" s="28"/>
      <c r="AH189" s="29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</row>
    <row r="190" spans="1:48" ht="15.75" customHeight="1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9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9"/>
      <c r="AA190" s="28"/>
      <c r="AB190" s="28"/>
      <c r="AC190" s="28"/>
      <c r="AD190" s="28"/>
      <c r="AE190" s="28"/>
      <c r="AF190" s="28"/>
      <c r="AG190" s="28"/>
      <c r="AH190" s="29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</row>
    <row r="191" spans="1:48" ht="15.75" customHeight="1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9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9"/>
      <c r="AA191" s="28"/>
      <c r="AB191" s="28"/>
      <c r="AC191" s="28"/>
      <c r="AD191" s="28"/>
      <c r="AE191" s="28"/>
      <c r="AF191" s="28"/>
      <c r="AG191" s="28"/>
      <c r="AH191" s="29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</row>
    <row r="192" spans="1:48" ht="15.75" customHeight="1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9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9"/>
      <c r="AA192" s="28"/>
      <c r="AB192" s="28"/>
      <c r="AC192" s="28"/>
      <c r="AD192" s="28"/>
      <c r="AE192" s="28"/>
      <c r="AF192" s="28"/>
      <c r="AG192" s="28"/>
      <c r="AH192" s="29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</row>
    <row r="193" spans="1:48" ht="15.75" customHeight="1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9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9"/>
      <c r="AA193" s="28"/>
      <c r="AB193" s="28"/>
      <c r="AC193" s="28"/>
      <c r="AD193" s="28"/>
      <c r="AE193" s="28"/>
      <c r="AF193" s="28"/>
      <c r="AG193" s="28"/>
      <c r="AH193" s="29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</row>
    <row r="194" spans="1:48" ht="15.75" customHeight="1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9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9"/>
      <c r="AA194" s="28"/>
      <c r="AB194" s="28"/>
      <c r="AC194" s="28"/>
      <c r="AD194" s="28"/>
      <c r="AE194" s="28"/>
      <c r="AF194" s="28"/>
      <c r="AG194" s="28"/>
      <c r="AH194" s="29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</row>
    <row r="195" spans="1:48" ht="15.75" customHeight="1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9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9"/>
      <c r="AA195" s="28"/>
      <c r="AB195" s="28"/>
      <c r="AC195" s="28"/>
      <c r="AD195" s="28"/>
      <c r="AE195" s="28"/>
      <c r="AF195" s="28"/>
      <c r="AG195" s="28"/>
      <c r="AH195" s="29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</row>
    <row r="196" spans="1:48" ht="15.75" customHeight="1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9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9"/>
      <c r="AA196" s="28"/>
      <c r="AB196" s="28"/>
      <c r="AC196" s="28"/>
      <c r="AD196" s="28"/>
      <c r="AE196" s="28"/>
      <c r="AF196" s="28"/>
      <c r="AG196" s="28"/>
      <c r="AH196" s="29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</row>
    <row r="197" spans="1:48" ht="15.75" customHeight="1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9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9"/>
      <c r="AA197" s="28"/>
      <c r="AB197" s="28"/>
      <c r="AC197" s="28"/>
      <c r="AD197" s="28"/>
      <c r="AE197" s="28"/>
      <c r="AF197" s="28"/>
      <c r="AG197" s="28"/>
      <c r="AH197" s="29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</row>
    <row r="198" spans="1:48" ht="15.75" customHeight="1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9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9"/>
      <c r="AA198" s="28"/>
      <c r="AB198" s="28"/>
      <c r="AC198" s="28"/>
      <c r="AD198" s="28"/>
      <c r="AE198" s="28"/>
      <c r="AF198" s="28"/>
      <c r="AG198" s="28"/>
      <c r="AH198" s="29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</row>
    <row r="199" spans="1:48" ht="15.75" customHeight="1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9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9"/>
      <c r="AA199" s="28"/>
      <c r="AB199" s="28"/>
      <c r="AC199" s="28"/>
      <c r="AD199" s="28"/>
      <c r="AE199" s="28"/>
      <c r="AF199" s="28"/>
      <c r="AG199" s="28"/>
      <c r="AH199" s="29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</row>
    <row r="200" spans="1:48" ht="15.75" customHeight="1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9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9"/>
      <c r="AA200" s="28"/>
      <c r="AB200" s="28"/>
      <c r="AC200" s="28"/>
      <c r="AD200" s="28"/>
      <c r="AE200" s="28"/>
      <c r="AF200" s="28"/>
      <c r="AG200" s="28"/>
      <c r="AH200" s="29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</row>
    <row r="201" spans="1:48" ht="15.75" customHeight="1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9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9"/>
      <c r="AA201" s="28"/>
      <c r="AB201" s="28"/>
      <c r="AC201" s="28"/>
      <c r="AD201" s="28"/>
      <c r="AE201" s="28"/>
      <c r="AF201" s="28"/>
      <c r="AG201" s="28"/>
      <c r="AH201" s="29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</row>
    <row r="202" spans="1:48" ht="15.75" customHeight="1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9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9"/>
      <c r="AA202" s="28"/>
      <c r="AB202" s="28"/>
      <c r="AC202" s="28"/>
      <c r="AD202" s="28"/>
      <c r="AE202" s="28"/>
      <c r="AF202" s="28"/>
      <c r="AG202" s="28"/>
      <c r="AH202" s="29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</row>
    <row r="203" spans="1:48" ht="15.75" customHeight="1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9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9"/>
      <c r="AA203" s="28"/>
      <c r="AB203" s="28"/>
      <c r="AC203" s="28"/>
      <c r="AD203" s="28"/>
      <c r="AE203" s="28"/>
      <c r="AF203" s="28"/>
      <c r="AG203" s="28"/>
      <c r="AH203" s="29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</row>
    <row r="204" spans="1:48" ht="15.75" customHeight="1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9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9"/>
      <c r="AA204" s="28"/>
      <c r="AB204" s="28"/>
      <c r="AC204" s="28"/>
      <c r="AD204" s="28"/>
      <c r="AE204" s="28"/>
      <c r="AF204" s="28"/>
      <c r="AG204" s="28"/>
      <c r="AH204" s="29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</row>
    <row r="205" spans="1:48" ht="15.75" customHeight="1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9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9"/>
      <c r="AA205" s="28"/>
      <c r="AB205" s="28"/>
      <c r="AC205" s="28"/>
      <c r="AD205" s="28"/>
      <c r="AE205" s="28"/>
      <c r="AF205" s="28"/>
      <c r="AG205" s="28"/>
      <c r="AH205" s="29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</row>
    <row r="206" spans="1:48" ht="15.75" customHeight="1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9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9"/>
      <c r="AA206" s="28"/>
      <c r="AB206" s="28"/>
      <c r="AC206" s="28"/>
      <c r="AD206" s="28"/>
      <c r="AE206" s="28"/>
      <c r="AF206" s="28"/>
      <c r="AG206" s="28"/>
      <c r="AH206" s="29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</row>
    <row r="207" spans="1:48" ht="15.75" customHeight="1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9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9"/>
      <c r="AA207" s="28"/>
      <c r="AB207" s="28"/>
      <c r="AC207" s="28"/>
      <c r="AD207" s="28"/>
      <c r="AE207" s="28"/>
      <c r="AF207" s="28"/>
      <c r="AG207" s="28"/>
      <c r="AH207" s="29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</row>
    <row r="208" spans="1:48" ht="15.75" customHeight="1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9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9"/>
      <c r="AA208" s="28"/>
      <c r="AB208" s="28"/>
      <c r="AC208" s="28"/>
      <c r="AD208" s="28"/>
      <c r="AE208" s="28"/>
      <c r="AF208" s="28"/>
      <c r="AG208" s="28"/>
      <c r="AH208" s="29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</row>
    <row r="209" spans="1:48" ht="15.75" customHeight="1" x14ac:dyDescent="0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9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9"/>
      <c r="AA209" s="28"/>
      <c r="AB209" s="28"/>
      <c r="AC209" s="28"/>
      <c r="AD209" s="28"/>
      <c r="AE209" s="28"/>
      <c r="AF209" s="28"/>
      <c r="AG209" s="28"/>
      <c r="AH209" s="29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</row>
    <row r="210" spans="1:48" ht="15.75" customHeight="1" x14ac:dyDescent="0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9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9"/>
      <c r="AA210" s="28"/>
      <c r="AB210" s="28"/>
      <c r="AC210" s="28"/>
      <c r="AD210" s="28"/>
      <c r="AE210" s="28"/>
      <c r="AF210" s="28"/>
      <c r="AG210" s="28"/>
      <c r="AH210" s="29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</row>
    <row r="211" spans="1:48" ht="15.75" customHeight="1" x14ac:dyDescent="0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9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9"/>
      <c r="AA211" s="28"/>
      <c r="AB211" s="28"/>
      <c r="AC211" s="28"/>
      <c r="AD211" s="28"/>
      <c r="AE211" s="28"/>
      <c r="AF211" s="28"/>
      <c r="AG211" s="28"/>
      <c r="AH211" s="29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</row>
    <row r="212" spans="1:48" ht="15.75" customHeight="1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9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9"/>
      <c r="AA212" s="28"/>
      <c r="AB212" s="28"/>
      <c r="AC212" s="28"/>
      <c r="AD212" s="28"/>
      <c r="AE212" s="28"/>
      <c r="AF212" s="28"/>
      <c r="AG212" s="28"/>
      <c r="AH212" s="29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</row>
    <row r="213" spans="1:48" ht="15.75" customHeight="1" x14ac:dyDescent="0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9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9"/>
      <c r="AA213" s="28"/>
      <c r="AB213" s="28"/>
      <c r="AC213" s="28"/>
      <c r="AD213" s="28"/>
      <c r="AE213" s="28"/>
      <c r="AF213" s="28"/>
      <c r="AG213" s="28"/>
      <c r="AH213" s="29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</row>
    <row r="214" spans="1:48" ht="15.75" customHeight="1" x14ac:dyDescent="0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9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9"/>
      <c r="AA214" s="28"/>
      <c r="AB214" s="28"/>
      <c r="AC214" s="28"/>
      <c r="AD214" s="28"/>
      <c r="AE214" s="28"/>
      <c r="AF214" s="28"/>
      <c r="AG214" s="28"/>
      <c r="AH214" s="29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</row>
    <row r="215" spans="1:48" ht="15.75" customHeight="1" x14ac:dyDescent="0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9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9"/>
      <c r="AA215" s="28"/>
      <c r="AB215" s="28"/>
      <c r="AC215" s="28"/>
      <c r="AD215" s="28"/>
      <c r="AE215" s="28"/>
      <c r="AF215" s="28"/>
      <c r="AG215" s="28"/>
      <c r="AH215" s="29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</row>
    <row r="216" spans="1:48" ht="15.75" customHeight="1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9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9"/>
      <c r="AA216" s="28"/>
      <c r="AB216" s="28"/>
      <c r="AC216" s="28"/>
      <c r="AD216" s="28"/>
      <c r="AE216" s="28"/>
      <c r="AF216" s="28"/>
      <c r="AG216" s="28"/>
      <c r="AH216" s="29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</row>
    <row r="217" spans="1:48" ht="15.75" customHeight="1" x14ac:dyDescent="0.2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9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9"/>
      <c r="AA217" s="28"/>
      <c r="AB217" s="28"/>
      <c r="AC217" s="28"/>
      <c r="AD217" s="28"/>
      <c r="AE217" s="28"/>
      <c r="AF217" s="28"/>
      <c r="AG217" s="28"/>
      <c r="AH217" s="29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</row>
    <row r="218" spans="1:48" ht="15.75" customHeight="1" x14ac:dyDescent="0.2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9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9"/>
      <c r="AA218" s="28"/>
      <c r="AB218" s="28"/>
      <c r="AC218" s="28"/>
      <c r="AD218" s="28"/>
      <c r="AE218" s="28"/>
      <c r="AF218" s="28"/>
      <c r="AG218" s="28"/>
      <c r="AH218" s="29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</row>
    <row r="219" spans="1:48" ht="15.75" customHeight="1" x14ac:dyDescent="0.2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9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9"/>
      <c r="AA219" s="28"/>
      <c r="AB219" s="28"/>
      <c r="AC219" s="28"/>
      <c r="AD219" s="28"/>
      <c r="AE219" s="28"/>
      <c r="AF219" s="28"/>
      <c r="AG219" s="28"/>
      <c r="AH219" s="29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</row>
    <row r="220" spans="1:48" ht="15.75" customHeight="1" x14ac:dyDescent="0.2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9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9"/>
      <c r="AA220" s="28"/>
      <c r="AB220" s="28"/>
      <c r="AC220" s="28"/>
      <c r="AD220" s="28"/>
      <c r="AE220" s="28"/>
      <c r="AF220" s="28"/>
      <c r="AG220" s="28"/>
      <c r="AH220" s="29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</row>
    <row r="221" spans="1:48" ht="15.75" customHeight="1" x14ac:dyDescent="0.2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9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9"/>
      <c r="AA221" s="28"/>
      <c r="AB221" s="28"/>
      <c r="AC221" s="28"/>
      <c r="AD221" s="28"/>
      <c r="AE221" s="28"/>
      <c r="AF221" s="28"/>
      <c r="AG221" s="28"/>
      <c r="AH221" s="29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</row>
    <row r="222" spans="1:48" ht="15.75" customHeight="1" x14ac:dyDescent="0.2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9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9"/>
      <c r="AA222" s="28"/>
      <c r="AB222" s="28"/>
      <c r="AC222" s="28"/>
      <c r="AD222" s="28"/>
      <c r="AE222" s="28"/>
      <c r="AF222" s="28"/>
      <c r="AG222" s="28"/>
      <c r="AH222" s="29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</row>
    <row r="223" spans="1:48" ht="15.75" customHeight="1" x14ac:dyDescent="0.2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9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9"/>
      <c r="AA223" s="28"/>
      <c r="AB223" s="28"/>
      <c r="AC223" s="28"/>
      <c r="AD223" s="28"/>
      <c r="AE223" s="28"/>
      <c r="AF223" s="28"/>
      <c r="AG223" s="28"/>
      <c r="AH223" s="29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</row>
    <row r="224" spans="1:48" ht="15.75" customHeight="1" x14ac:dyDescent="0.2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9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9"/>
      <c r="AA224" s="28"/>
      <c r="AB224" s="28"/>
      <c r="AC224" s="28"/>
      <c r="AD224" s="28"/>
      <c r="AE224" s="28"/>
      <c r="AF224" s="28"/>
      <c r="AG224" s="28"/>
      <c r="AH224" s="29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</row>
    <row r="225" spans="1:48" ht="15.75" customHeight="1" x14ac:dyDescent="0.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9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9"/>
      <c r="AA225" s="28"/>
      <c r="AB225" s="28"/>
      <c r="AC225" s="28"/>
      <c r="AD225" s="28"/>
      <c r="AE225" s="28"/>
      <c r="AF225" s="28"/>
      <c r="AG225" s="28"/>
      <c r="AH225" s="29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</row>
    <row r="226" spans="1:48" ht="15.75" customHeight="1" x14ac:dyDescent="0.2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9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9"/>
      <c r="AA226" s="28"/>
      <c r="AB226" s="28"/>
      <c r="AC226" s="28"/>
      <c r="AD226" s="28"/>
      <c r="AE226" s="28"/>
      <c r="AF226" s="28"/>
      <c r="AG226" s="28"/>
      <c r="AH226" s="29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</row>
    <row r="227" spans="1:48" ht="15.75" customHeight="1" x14ac:dyDescent="0.2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9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9"/>
      <c r="AA227" s="28"/>
      <c r="AB227" s="28"/>
      <c r="AC227" s="28"/>
      <c r="AD227" s="28"/>
      <c r="AE227" s="28"/>
      <c r="AF227" s="28"/>
      <c r="AG227" s="28"/>
      <c r="AH227" s="29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</row>
    <row r="228" spans="1:48" ht="15.75" customHeight="1" x14ac:dyDescent="0.2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9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9"/>
      <c r="AA228" s="28"/>
      <c r="AB228" s="28"/>
      <c r="AC228" s="28"/>
      <c r="AD228" s="28"/>
      <c r="AE228" s="28"/>
      <c r="AF228" s="28"/>
      <c r="AG228" s="28"/>
      <c r="AH228" s="29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</row>
    <row r="229" spans="1:48" ht="15.75" customHeight="1" x14ac:dyDescent="0.2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9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9"/>
      <c r="AA229" s="28"/>
      <c r="AB229" s="28"/>
      <c r="AC229" s="28"/>
      <c r="AD229" s="28"/>
      <c r="AE229" s="28"/>
      <c r="AF229" s="28"/>
      <c r="AG229" s="28"/>
      <c r="AH229" s="29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</row>
    <row r="230" spans="1:48" ht="15.75" customHeight="1" x14ac:dyDescent="0.2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9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9"/>
      <c r="AA230" s="28"/>
      <c r="AB230" s="28"/>
      <c r="AC230" s="28"/>
      <c r="AD230" s="28"/>
      <c r="AE230" s="28"/>
      <c r="AF230" s="28"/>
      <c r="AG230" s="28"/>
      <c r="AH230" s="29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</row>
    <row r="231" spans="1:48" ht="15.75" customHeight="1" x14ac:dyDescent="0.2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9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9"/>
      <c r="AA231" s="28"/>
      <c r="AB231" s="28"/>
      <c r="AC231" s="28"/>
      <c r="AD231" s="28"/>
      <c r="AE231" s="28"/>
      <c r="AF231" s="28"/>
      <c r="AG231" s="28"/>
      <c r="AH231" s="29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</row>
    <row r="232" spans="1:48" ht="15.75" customHeight="1" x14ac:dyDescent="0.2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9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9"/>
      <c r="AA232" s="28"/>
      <c r="AB232" s="28"/>
      <c r="AC232" s="28"/>
      <c r="AD232" s="28"/>
      <c r="AE232" s="28"/>
      <c r="AF232" s="28"/>
      <c r="AG232" s="28"/>
      <c r="AH232" s="29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</row>
    <row r="233" spans="1:48" ht="15.75" customHeight="1" x14ac:dyDescent="0.2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9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9"/>
      <c r="AA233" s="28"/>
      <c r="AB233" s="28"/>
      <c r="AC233" s="28"/>
      <c r="AD233" s="28"/>
      <c r="AE233" s="28"/>
      <c r="AF233" s="28"/>
      <c r="AG233" s="28"/>
      <c r="AH233" s="29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</row>
    <row r="234" spans="1:48" ht="15.75" customHeight="1" x14ac:dyDescent="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9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9"/>
      <c r="AA234" s="28"/>
      <c r="AB234" s="28"/>
      <c r="AC234" s="28"/>
      <c r="AD234" s="28"/>
      <c r="AE234" s="28"/>
      <c r="AF234" s="28"/>
      <c r="AG234" s="28"/>
      <c r="AH234" s="29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</row>
    <row r="235" spans="1:48" ht="15.75" customHeight="1" x14ac:dyDescent="0.2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9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9"/>
      <c r="AA235" s="28"/>
      <c r="AB235" s="28"/>
      <c r="AC235" s="28"/>
      <c r="AD235" s="28"/>
      <c r="AE235" s="28"/>
      <c r="AF235" s="28"/>
      <c r="AG235" s="28"/>
      <c r="AH235" s="29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</row>
    <row r="236" spans="1:48" ht="15.75" customHeight="1" x14ac:dyDescent="0.2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9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9"/>
      <c r="AA236" s="28"/>
      <c r="AB236" s="28"/>
      <c r="AC236" s="28"/>
      <c r="AD236" s="28"/>
      <c r="AE236" s="28"/>
      <c r="AF236" s="28"/>
      <c r="AG236" s="28"/>
      <c r="AH236" s="29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</row>
    <row r="237" spans="1:48" ht="15.75" customHeight="1" x14ac:dyDescent="0.2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9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9"/>
      <c r="AA237" s="28"/>
      <c r="AB237" s="28"/>
      <c r="AC237" s="28"/>
      <c r="AD237" s="28"/>
      <c r="AE237" s="28"/>
      <c r="AF237" s="28"/>
      <c r="AG237" s="28"/>
      <c r="AH237" s="29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</row>
    <row r="238" spans="1:48" ht="15.75" customHeight="1" x14ac:dyDescent="0.2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9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9"/>
      <c r="AA238" s="28"/>
      <c r="AB238" s="28"/>
      <c r="AC238" s="28"/>
      <c r="AD238" s="28"/>
      <c r="AE238" s="28"/>
      <c r="AF238" s="28"/>
      <c r="AG238" s="28"/>
      <c r="AH238" s="29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</row>
    <row r="239" spans="1:48" ht="15.75" customHeight="1" x14ac:dyDescent="0.2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9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9"/>
      <c r="AA239" s="28"/>
      <c r="AB239" s="28"/>
      <c r="AC239" s="28"/>
      <c r="AD239" s="28"/>
      <c r="AE239" s="28"/>
      <c r="AF239" s="28"/>
      <c r="AG239" s="28"/>
      <c r="AH239" s="29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</row>
    <row r="240" spans="1:48" ht="15.75" customHeight="1" x14ac:dyDescent="0.2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9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9"/>
      <c r="AA240" s="28"/>
      <c r="AB240" s="28"/>
      <c r="AC240" s="28"/>
      <c r="AD240" s="28"/>
      <c r="AE240" s="28"/>
      <c r="AF240" s="28"/>
      <c r="AG240" s="28"/>
      <c r="AH240" s="29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</row>
    <row r="241" spans="1:48" ht="15.75" customHeight="1" x14ac:dyDescent="0.2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9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9"/>
      <c r="AA241" s="28"/>
      <c r="AB241" s="28"/>
      <c r="AC241" s="28"/>
      <c r="AD241" s="28"/>
      <c r="AE241" s="28"/>
      <c r="AF241" s="28"/>
      <c r="AG241" s="28"/>
      <c r="AH241" s="29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</row>
    <row r="242" spans="1:48" ht="15.75" customHeight="1" x14ac:dyDescent="0.2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9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9"/>
      <c r="AA242" s="28"/>
      <c r="AB242" s="28"/>
      <c r="AC242" s="28"/>
      <c r="AD242" s="28"/>
      <c r="AE242" s="28"/>
      <c r="AF242" s="28"/>
      <c r="AG242" s="28"/>
      <c r="AH242" s="29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</row>
    <row r="243" spans="1:48" ht="15.75" customHeight="1" x14ac:dyDescent="0.2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9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9"/>
      <c r="AA243" s="28"/>
      <c r="AB243" s="28"/>
      <c r="AC243" s="28"/>
      <c r="AD243" s="28"/>
      <c r="AE243" s="28"/>
      <c r="AF243" s="28"/>
      <c r="AG243" s="28"/>
      <c r="AH243" s="29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</row>
    <row r="244" spans="1:48" ht="15.75" customHeight="1" x14ac:dyDescent="0.2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9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9"/>
      <c r="AA244" s="28"/>
      <c r="AB244" s="28"/>
      <c r="AC244" s="28"/>
      <c r="AD244" s="28"/>
      <c r="AE244" s="28"/>
      <c r="AF244" s="28"/>
      <c r="AG244" s="28"/>
      <c r="AH244" s="29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</row>
    <row r="245" spans="1:48" ht="15.75" customHeight="1" x14ac:dyDescent="0.2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9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9"/>
      <c r="AA245" s="28"/>
      <c r="AB245" s="28"/>
      <c r="AC245" s="28"/>
      <c r="AD245" s="28"/>
      <c r="AE245" s="28"/>
      <c r="AF245" s="28"/>
      <c r="AG245" s="28"/>
      <c r="AH245" s="29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</row>
    <row r="246" spans="1:48" ht="15.75" customHeight="1" x14ac:dyDescent="0.2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9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9"/>
      <c r="AA246" s="28"/>
      <c r="AB246" s="28"/>
      <c r="AC246" s="28"/>
      <c r="AD246" s="28"/>
      <c r="AE246" s="28"/>
      <c r="AF246" s="28"/>
      <c r="AG246" s="28"/>
      <c r="AH246" s="29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</row>
    <row r="247" spans="1:48" ht="15.75" customHeight="1" x14ac:dyDescent="0.2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9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9"/>
      <c r="AA247" s="28"/>
      <c r="AB247" s="28"/>
      <c r="AC247" s="28"/>
      <c r="AD247" s="28"/>
      <c r="AE247" s="28"/>
      <c r="AF247" s="28"/>
      <c r="AG247" s="28"/>
      <c r="AH247" s="29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</row>
    <row r="248" spans="1:48" ht="15.75" customHeight="1" x14ac:dyDescent="0.2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9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9"/>
      <c r="AA248" s="28"/>
      <c r="AB248" s="28"/>
      <c r="AC248" s="28"/>
      <c r="AD248" s="28"/>
      <c r="AE248" s="28"/>
      <c r="AF248" s="28"/>
      <c r="AG248" s="28"/>
      <c r="AH248" s="29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</row>
    <row r="249" spans="1:48" ht="15.75" customHeight="1" x14ac:dyDescent="0.2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9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9"/>
      <c r="AA249" s="28"/>
      <c r="AB249" s="28"/>
      <c r="AC249" s="28"/>
      <c r="AD249" s="28"/>
      <c r="AE249" s="28"/>
      <c r="AF249" s="28"/>
      <c r="AG249" s="28"/>
      <c r="AH249" s="29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</row>
    <row r="250" spans="1:48" ht="15.75" customHeight="1" x14ac:dyDescent="0.2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9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9"/>
      <c r="AA250" s="28"/>
      <c r="AB250" s="28"/>
      <c r="AC250" s="28"/>
      <c r="AD250" s="28"/>
      <c r="AE250" s="28"/>
      <c r="AF250" s="28"/>
      <c r="AG250" s="28"/>
      <c r="AH250" s="29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</row>
    <row r="251" spans="1:48" ht="15.75" customHeight="1" x14ac:dyDescent="0.25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9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9"/>
      <c r="AA251" s="28"/>
      <c r="AB251" s="28"/>
      <c r="AC251" s="28"/>
      <c r="AD251" s="28"/>
      <c r="AE251" s="28"/>
      <c r="AF251" s="28"/>
      <c r="AG251" s="28"/>
      <c r="AH251" s="29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</row>
    <row r="252" spans="1:48" ht="15.75" customHeight="1" x14ac:dyDescent="0.25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9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9"/>
      <c r="AA252" s="28"/>
      <c r="AB252" s="28"/>
      <c r="AC252" s="28"/>
      <c r="AD252" s="28"/>
      <c r="AE252" s="28"/>
      <c r="AF252" s="28"/>
      <c r="AG252" s="28"/>
      <c r="AH252" s="29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</row>
    <row r="253" spans="1:48" ht="15.75" customHeight="1" x14ac:dyDescent="0.25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9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9"/>
      <c r="AA253" s="28"/>
      <c r="AB253" s="28"/>
      <c r="AC253" s="28"/>
      <c r="AD253" s="28"/>
      <c r="AE253" s="28"/>
      <c r="AF253" s="28"/>
      <c r="AG253" s="28"/>
      <c r="AH253" s="29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</row>
    <row r="254" spans="1:48" ht="15.75" customHeight="1" x14ac:dyDescent="0.25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9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9"/>
      <c r="AA254" s="28"/>
      <c r="AB254" s="28"/>
      <c r="AC254" s="28"/>
      <c r="AD254" s="28"/>
      <c r="AE254" s="28"/>
      <c r="AF254" s="28"/>
      <c r="AG254" s="28"/>
      <c r="AH254" s="29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</row>
    <row r="255" spans="1:48" ht="15.75" customHeight="1" x14ac:dyDescent="0.25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9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9"/>
      <c r="AA255" s="28"/>
      <c r="AB255" s="28"/>
      <c r="AC255" s="28"/>
      <c r="AD255" s="28"/>
      <c r="AE255" s="28"/>
      <c r="AF255" s="28"/>
      <c r="AG255" s="28"/>
      <c r="AH255" s="29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</row>
    <row r="256" spans="1:48" ht="15.75" customHeight="1" x14ac:dyDescent="0.25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9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9"/>
      <c r="AA256" s="28"/>
      <c r="AB256" s="28"/>
      <c r="AC256" s="28"/>
      <c r="AD256" s="28"/>
      <c r="AE256" s="28"/>
      <c r="AF256" s="28"/>
      <c r="AG256" s="28"/>
      <c r="AH256" s="29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</row>
    <row r="257" spans="1:48" ht="15.75" customHeight="1" x14ac:dyDescent="0.25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9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9"/>
      <c r="AA257" s="28"/>
      <c r="AB257" s="28"/>
      <c r="AC257" s="28"/>
      <c r="AD257" s="28"/>
      <c r="AE257" s="28"/>
      <c r="AF257" s="28"/>
      <c r="AG257" s="28"/>
      <c r="AH257" s="29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</row>
    <row r="258" spans="1:48" ht="15.75" customHeight="1" x14ac:dyDescent="0.25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9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9"/>
      <c r="AA258" s="28"/>
      <c r="AB258" s="28"/>
      <c r="AC258" s="28"/>
      <c r="AD258" s="28"/>
      <c r="AE258" s="28"/>
      <c r="AF258" s="28"/>
      <c r="AG258" s="28"/>
      <c r="AH258" s="29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</row>
    <row r="259" spans="1:48" ht="15.75" customHeight="1" x14ac:dyDescent="0.25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9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9"/>
      <c r="AA259" s="28"/>
      <c r="AB259" s="28"/>
      <c r="AC259" s="28"/>
      <c r="AD259" s="28"/>
      <c r="AE259" s="28"/>
      <c r="AF259" s="28"/>
      <c r="AG259" s="28"/>
      <c r="AH259" s="29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</row>
    <row r="260" spans="1:48" ht="15.75" customHeight="1" x14ac:dyDescent="0.25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9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9"/>
      <c r="AA260" s="28"/>
      <c r="AB260" s="28"/>
      <c r="AC260" s="28"/>
      <c r="AD260" s="28"/>
      <c r="AE260" s="28"/>
      <c r="AF260" s="28"/>
      <c r="AG260" s="28"/>
      <c r="AH260" s="29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</row>
    <row r="261" spans="1:48" ht="15.75" customHeight="1" x14ac:dyDescent="0.25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9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9"/>
      <c r="AA261" s="28"/>
      <c r="AB261" s="28"/>
      <c r="AC261" s="28"/>
      <c r="AD261" s="28"/>
      <c r="AE261" s="28"/>
      <c r="AF261" s="28"/>
      <c r="AG261" s="28"/>
      <c r="AH261" s="29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</row>
    <row r="262" spans="1:48" ht="15.75" customHeight="1" x14ac:dyDescent="0.25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9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9"/>
      <c r="AA262" s="28"/>
      <c r="AB262" s="28"/>
      <c r="AC262" s="28"/>
      <c r="AD262" s="28"/>
      <c r="AE262" s="28"/>
      <c r="AF262" s="28"/>
      <c r="AG262" s="28"/>
      <c r="AH262" s="29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</row>
    <row r="263" spans="1:48" ht="15.75" customHeight="1" x14ac:dyDescent="0.25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9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9"/>
      <c r="AA263" s="28"/>
      <c r="AB263" s="28"/>
      <c r="AC263" s="28"/>
      <c r="AD263" s="28"/>
      <c r="AE263" s="28"/>
      <c r="AF263" s="28"/>
      <c r="AG263" s="28"/>
      <c r="AH263" s="29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</row>
    <row r="264" spans="1:48" ht="15.75" customHeight="1" x14ac:dyDescent="0.25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9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9"/>
      <c r="AA264" s="28"/>
      <c r="AB264" s="28"/>
      <c r="AC264" s="28"/>
      <c r="AD264" s="28"/>
      <c r="AE264" s="28"/>
      <c r="AF264" s="28"/>
      <c r="AG264" s="28"/>
      <c r="AH264" s="29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</row>
    <row r="265" spans="1:48" ht="15.75" customHeight="1" x14ac:dyDescent="0.25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9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9"/>
      <c r="AA265" s="28"/>
      <c r="AB265" s="28"/>
      <c r="AC265" s="28"/>
      <c r="AD265" s="28"/>
      <c r="AE265" s="28"/>
      <c r="AF265" s="28"/>
      <c r="AG265" s="28"/>
      <c r="AH265" s="29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</row>
    <row r="266" spans="1:48" ht="15.75" customHeight="1" x14ac:dyDescent="0.25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9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9"/>
      <c r="AA266" s="28"/>
      <c r="AB266" s="28"/>
      <c r="AC266" s="28"/>
      <c r="AD266" s="28"/>
      <c r="AE266" s="28"/>
      <c r="AF266" s="28"/>
      <c r="AG266" s="28"/>
      <c r="AH266" s="29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</row>
    <row r="267" spans="1:48" ht="15.75" customHeight="1" x14ac:dyDescent="0.25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9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9"/>
      <c r="AA267" s="28"/>
      <c r="AB267" s="28"/>
      <c r="AC267" s="28"/>
      <c r="AD267" s="28"/>
      <c r="AE267" s="28"/>
      <c r="AF267" s="28"/>
      <c r="AG267" s="28"/>
      <c r="AH267" s="29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</row>
    <row r="268" spans="1:48" ht="15.75" customHeight="1" x14ac:dyDescent="0.25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9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9"/>
      <c r="AA268" s="28"/>
      <c r="AB268" s="28"/>
      <c r="AC268" s="28"/>
      <c r="AD268" s="28"/>
      <c r="AE268" s="28"/>
      <c r="AF268" s="28"/>
      <c r="AG268" s="28"/>
      <c r="AH268" s="29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</row>
    <row r="269" spans="1:48" ht="15.75" customHeight="1" x14ac:dyDescent="0.25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9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9"/>
      <c r="AA269" s="28"/>
      <c r="AB269" s="28"/>
      <c r="AC269" s="28"/>
      <c r="AD269" s="28"/>
      <c r="AE269" s="28"/>
      <c r="AF269" s="28"/>
      <c r="AG269" s="28"/>
      <c r="AH269" s="29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</row>
    <row r="270" spans="1:48" ht="15.75" customHeight="1" x14ac:dyDescent="0.25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9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9"/>
      <c r="AA270" s="28"/>
      <c r="AB270" s="28"/>
      <c r="AC270" s="28"/>
      <c r="AD270" s="28"/>
      <c r="AE270" s="28"/>
      <c r="AF270" s="28"/>
      <c r="AG270" s="28"/>
      <c r="AH270" s="29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</row>
    <row r="271" spans="1:48" ht="15.75" customHeight="1" x14ac:dyDescent="0.25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9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9"/>
      <c r="AA271" s="28"/>
      <c r="AB271" s="28"/>
      <c r="AC271" s="28"/>
      <c r="AD271" s="28"/>
      <c r="AE271" s="28"/>
      <c r="AF271" s="28"/>
      <c r="AG271" s="28"/>
      <c r="AH271" s="29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</row>
    <row r="272" spans="1:48" ht="15.75" customHeight="1" x14ac:dyDescent="0.25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9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9"/>
      <c r="AA272" s="28"/>
      <c r="AB272" s="28"/>
      <c r="AC272" s="28"/>
      <c r="AD272" s="28"/>
      <c r="AE272" s="28"/>
      <c r="AF272" s="28"/>
      <c r="AG272" s="28"/>
      <c r="AH272" s="29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</row>
    <row r="273" spans="1:48" ht="15.75" customHeight="1" x14ac:dyDescent="0.25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9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9"/>
      <c r="AA273" s="28"/>
      <c r="AB273" s="28"/>
      <c r="AC273" s="28"/>
      <c r="AD273" s="28"/>
      <c r="AE273" s="28"/>
      <c r="AF273" s="28"/>
      <c r="AG273" s="28"/>
      <c r="AH273" s="29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</row>
    <row r="274" spans="1:48" ht="15.75" customHeight="1" x14ac:dyDescent="0.25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9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9"/>
      <c r="AA274" s="28"/>
      <c r="AB274" s="28"/>
      <c r="AC274" s="28"/>
      <c r="AD274" s="28"/>
      <c r="AE274" s="28"/>
      <c r="AF274" s="28"/>
      <c r="AG274" s="28"/>
      <c r="AH274" s="29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</row>
    <row r="275" spans="1:48" ht="15.75" customHeight="1" x14ac:dyDescent="0.25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9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9"/>
      <c r="AA275" s="28"/>
      <c r="AB275" s="28"/>
      <c r="AC275" s="28"/>
      <c r="AD275" s="28"/>
      <c r="AE275" s="28"/>
      <c r="AF275" s="28"/>
      <c r="AG275" s="28"/>
      <c r="AH275" s="29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</row>
    <row r="276" spans="1:48" ht="15.75" customHeight="1" x14ac:dyDescent="0.25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9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9"/>
      <c r="AA276" s="28"/>
      <c r="AB276" s="28"/>
      <c r="AC276" s="28"/>
      <c r="AD276" s="28"/>
      <c r="AE276" s="28"/>
      <c r="AF276" s="28"/>
      <c r="AG276" s="28"/>
      <c r="AH276" s="29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</row>
    <row r="277" spans="1:48" ht="15.75" customHeight="1" x14ac:dyDescent="0.25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9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9"/>
      <c r="AA277" s="28"/>
      <c r="AB277" s="28"/>
      <c r="AC277" s="28"/>
      <c r="AD277" s="28"/>
      <c r="AE277" s="28"/>
      <c r="AF277" s="28"/>
      <c r="AG277" s="28"/>
      <c r="AH277" s="29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</row>
    <row r="278" spans="1:48" ht="15.75" customHeight="1" x14ac:dyDescent="0.25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9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9"/>
      <c r="AA278" s="28"/>
      <c r="AB278" s="28"/>
      <c r="AC278" s="28"/>
      <c r="AD278" s="28"/>
      <c r="AE278" s="28"/>
      <c r="AF278" s="28"/>
      <c r="AG278" s="28"/>
      <c r="AH278" s="29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</row>
    <row r="279" spans="1:48" ht="15.75" customHeight="1" x14ac:dyDescent="0.25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9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9"/>
      <c r="AA279" s="28"/>
      <c r="AB279" s="28"/>
      <c r="AC279" s="28"/>
      <c r="AD279" s="28"/>
      <c r="AE279" s="28"/>
      <c r="AF279" s="28"/>
      <c r="AG279" s="28"/>
      <c r="AH279" s="29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</row>
    <row r="280" spans="1:48" ht="15.75" customHeight="1" x14ac:dyDescent="0.25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9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9"/>
      <c r="AA280" s="28"/>
      <c r="AB280" s="28"/>
      <c r="AC280" s="28"/>
      <c r="AD280" s="28"/>
      <c r="AE280" s="28"/>
      <c r="AF280" s="28"/>
      <c r="AG280" s="28"/>
      <c r="AH280" s="29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</row>
    <row r="281" spans="1:48" ht="15.75" customHeight="1" x14ac:dyDescent="0.25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9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9"/>
      <c r="AA281" s="28"/>
      <c r="AB281" s="28"/>
      <c r="AC281" s="28"/>
      <c r="AD281" s="28"/>
      <c r="AE281" s="28"/>
      <c r="AF281" s="28"/>
      <c r="AG281" s="28"/>
      <c r="AH281" s="29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</row>
    <row r="282" spans="1:48" ht="15.75" customHeight="1" x14ac:dyDescent="0.25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9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9"/>
      <c r="AA282" s="28"/>
      <c r="AB282" s="28"/>
      <c r="AC282" s="28"/>
      <c r="AD282" s="28"/>
      <c r="AE282" s="28"/>
      <c r="AF282" s="28"/>
      <c r="AG282" s="28"/>
      <c r="AH282" s="29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</row>
    <row r="283" spans="1:48" ht="15.75" customHeight="1" x14ac:dyDescent="0.25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9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9"/>
      <c r="AA283" s="28"/>
      <c r="AB283" s="28"/>
      <c r="AC283" s="28"/>
      <c r="AD283" s="28"/>
      <c r="AE283" s="28"/>
      <c r="AF283" s="28"/>
      <c r="AG283" s="28"/>
      <c r="AH283" s="29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</row>
    <row r="284" spans="1:48" ht="15.75" customHeight="1" x14ac:dyDescent="0.25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9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9"/>
      <c r="AA284" s="28"/>
      <c r="AB284" s="28"/>
      <c r="AC284" s="28"/>
      <c r="AD284" s="28"/>
      <c r="AE284" s="28"/>
      <c r="AF284" s="28"/>
      <c r="AG284" s="28"/>
      <c r="AH284" s="29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</row>
    <row r="285" spans="1:48" ht="15.75" customHeight="1" x14ac:dyDescent="0.25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9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9"/>
      <c r="AA285" s="28"/>
      <c r="AB285" s="28"/>
      <c r="AC285" s="28"/>
      <c r="AD285" s="28"/>
      <c r="AE285" s="28"/>
      <c r="AF285" s="28"/>
      <c r="AG285" s="28"/>
      <c r="AH285" s="29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</row>
    <row r="286" spans="1:48" ht="15.75" customHeight="1" x14ac:dyDescent="0.25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9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9"/>
      <c r="AA286" s="28"/>
      <c r="AB286" s="28"/>
      <c r="AC286" s="28"/>
      <c r="AD286" s="28"/>
      <c r="AE286" s="28"/>
      <c r="AF286" s="28"/>
      <c r="AG286" s="28"/>
      <c r="AH286" s="29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</row>
    <row r="287" spans="1:48" ht="15.75" customHeight="1" x14ac:dyDescent="0.25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9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9"/>
      <c r="AA287" s="28"/>
      <c r="AB287" s="28"/>
      <c r="AC287" s="28"/>
      <c r="AD287" s="28"/>
      <c r="AE287" s="28"/>
      <c r="AF287" s="28"/>
      <c r="AG287" s="28"/>
      <c r="AH287" s="29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</row>
    <row r="288" spans="1:48" ht="15.75" customHeight="1" x14ac:dyDescent="0.25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9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9"/>
      <c r="AA288" s="28"/>
      <c r="AB288" s="28"/>
      <c r="AC288" s="28"/>
      <c r="AD288" s="28"/>
      <c r="AE288" s="28"/>
      <c r="AF288" s="28"/>
      <c r="AG288" s="28"/>
      <c r="AH288" s="29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</row>
    <row r="289" spans="1:48" ht="15.75" customHeight="1" x14ac:dyDescent="0.25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9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9"/>
      <c r="AA289" s="28"/>
      <c r="AB289" s="28"/>
      <c r="AC289" s="28"/>
      <c r="AD289" s="28"/>
      <c r="AE289" s="28"/>
      <c r="AF289" s="28"/>
      <c r="AG289" s="28"/>
      <c r="AH289" s="29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</row>
    <row r="290" spans="1:48" ht="15.75" customHeight="1" x14ac:dyDescent="0.25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9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9"/>
      <c r="AA290" s="28"/>
      <c r="AB290" s="28"/>
      <c r="AC290" s="28"/>
      <c r="AD290" s="28"/>
      <c r="AE290" s="28"/>
      <c r="AF290" s="28"/>
      <c r="AG290" s="28"/>
      <c r="AH290" s="29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</row>
    <row r="291" spans="1:48" ht="15.75" customHeight="1" x14ac:dyDescent="0.25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9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9"/>
      <c r="AA291" s="28"/>
      <c r="AB291" s="28"/>
      <c r="AC291" s="28"/>
      <c r="AD291" s="28"/>
      <c r="AE291" s="28"/>
      <c r="AF291" s="28"/>
      <c r="AG291" s="28"/>
      <c r="AH291" s="29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</row>
    <row r="292" spans="1:48" ht="15.75" customHeight="1" x14ac:dyDescent="0.25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9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9"/>
      <c r="AA292" s="28"/>
      <c r="AB292" s="28"/>
      <c r="AC292" s="28"/>
      <c r="AD292" s="28"/>
      <c r="AE292" s="28"/>
      <c r="AF292" s="28"/>
      <c r="AG292" s="28"/>
      <c r="AH292" s="29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</row>
    <row r="293" spans="1:48" ht="15.75" customHeight="1" x14ac:dyDescent="0.25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9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9"/>
      <c r="AA293" s="28"/>
      <c r="AB293" s="28"/>
      <c r="AC293" s="28"/>
      <c r="AD293" s="28"/>
      <c r="AE293" s="28"/>
      <c r="AF293" s="28"/>
      <c r="AG293" s="28"/>
      <c r="AH293" s="29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</row>
    <row r="294" spans="1:48" ht="15.75" customHeight="1" x14ac:dyDescent="0.25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9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9"/>
      <c r="AA294" s="28"/>
      <c r="AB294" s="28"/>
      <c r="AC294" s="28"/>
      <c r="AD294" s="28"/>
      <c r="AE294" s="28"/>
      <c r="AF294" s="28"/>
      <c r="AG294" s="28"/>
      <c r="AH294" s="29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</row>
    <row r="295" spans="1:48" ht="15.75" customHeight="1" x14ac:dyDescent="0.25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9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9"/>
      <c r="AA295" s="28"/>
      <c r="AB295" s="28"/>
      <c r="AC295" s="28"/>
      <c r="AD295" s="28"/>
      <c r="AE295" s="28"/>
      <c r="AF295" s="28"/>
      <c r="AG295" s="28"/>
      <c r="AH295" s="29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</row>
    <row r="296" spans="1:48" ht="15.75" customHeight="1" x14ac:dyDescent="0.25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9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9"/>
      <c r="AA296" s="28"/>
      <c r="AB296" s="28"/>
      <c r="AC296" s="28"/>
      <c r="AD296" s="28"/>
      <c r="AE296" s="28"/>
      <c r="AF296" s="28"/>
      <c r="AG296" s="28"/>
      <c r="AH296" s="29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</row>
    <row r="297" spans="1:48" ht="15.75" customHeight="1" x14ac:dyDescent="0.25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9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9"/>
      <c r="AA297" s="28"/>
      <c r="AB297" s="28"/>
      <c r="AC297" s="28"/>
      <c r="AD297" s="28"/>
      <c r="AE297" s="28"/>
      <c r="AF297" s="28"/>
      <c r="AG297" s="28"/>
      <c r="AH297" s="29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</row>
    <row r="298" spans="1:48" ht="15.75" customHeight="1" x14ac:dyDescent="0.25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9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9"/>
      <c r="AA298" s="28"/>
      <c r="AB298" s="28"/>
      <c r="AC298" s="28"/>
      <c r="AD298" s="28"/>
      <c r="AE298" s="28"/>
      <c r="AF298" s="28"/>
      <c r="AG298" s="28"/>
      <c r="AH298" s="29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</row>
    <row r="299" spans="1:48" ht="15.75" customHeight="1" x14ac:dyDescent="0.25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9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9"/>
      <c r="AA299" s="28"/>
      <c r="AB299" s="28"/>
      <c r="AC299" s="28"/>
      <c r="AD299" s="28"/>
      <c r="AE299" s="28"/>
      <c r="AF299" s="28"/>
      <c r="AG299" s="28"/>
      <c r="AH299" s="29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</row>
    <row r="300" spans="1:48" ht="15.75" customHeight="1" x14ac:dyDescent="0.25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9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9"/>
      <c r="AA300" s="28"/>
      <c r="AB300" s="28"/>
      <c r="AC300" s="28"/>
      <c r="AD300" s="28"/>
      <c r="AE300" s="28"/>
      <c r="AF300" s="28"/>
      <c r="AG300" s="28"/>
      <c r="AH300" s="29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</row>
    <row r="301" spans="1:48" ht="15.75" customHeight="1" x14ac:dyDescent="0.25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9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9"/>
      <c r="AA301" s="28"/>
      <c r="AB301" s="28"/>
      <c r="AC301" s="28"/>
      <c r="AD301" s="28"/>
      <c r="AE301" s="28"/>
      <c r="AF301" s="28"/>
      <c r="AG301" s="28"/>
      <c r="AH301" s="29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</row>
    <row r="302" spans="1:48" ht="15.75" customHeight="1" x14ac:dyDescent="0.25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9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9"/>
      <c r="AA302" s="28"/>
      <c r="AB302" s="28"/>
      <c r="AC302" s="28"/>
      <c r="AD302" s="28"/>
      <c r="AE302" s="28"/>
      <c r="AF302" s="28"/>
      <c r="AG302" s="28"/>
      <c r="AH302" s="29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</row>
    <row r="303" spans="1:48" ht="15.75" customHeight="1" x14ac:dyDescent="0.25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9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9"/>
      <c r="AA303" s="28"/>
      <c r="AB303" s="28"/>
      <c r="AC303" s="28"/>
      <c r="AD303" s="28"/>
      <c r="AE303" s="28"/>
      <c r="AF303" s="28"/>
      <c r="AG303" s="28"/>
      <c r="AH303" s="29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</row>
    <row r="304" spans="1:48" ht="15.75" customHeight="1" x14ac:dyDescent="0.25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9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9"/>
      <c r="AA304" s="28"/>
      <c r="AB304" s="28"/>
      <c r="AC304" s="28"/>
      <c r="AD304" s="28"/>
      <c r="AE304" s="28"/>
      <c r="AF304" s="28"/>
      <c r="AG304" s="28"/>
      <c r="AH304" s="29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</row>
    <row r="305" spans="1:48" ht="15.75" customHeight="1" x14ac:dyDescent="0.25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9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9"/>
      <c r="AA305" s="28"/>
      <c r="AB305" s="28"/>
      <c r="AC305" s="28"/>
      <c r="AD305" s="28"/>
      <c r="AE305" s="28"/>
      <c r="AF305" s="28"/>
      <c r="AG305" s="28"/>
      <c r="AH305" s="29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</row>
    <row r="306" spans="1:48" ht="15.75" customHeight="1" x14ac:dyDescent="0.25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9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9"/>
      <c r="AA306" s="28"/>
      <c r="AB306" s="28"/>
      <c r="AC306" s="28"/>
      <c r="AD306" s="28"/>
      <c r="AE306" s="28"/>
      <c r="AF306" s="28"/>
      <c r="AG306" s="28"/>
      <c r="AH306" s="29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</row>
    <row r="307" spans="1:48" ht="15.75" customHeight="1" x14ac:dyDescent="0.25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9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9"/>
      <c r="AA307" s="28"/>
      <c r="AB307" s="28"/>
      <c r="AC307" s="28"/>
      <c r="AD307" s="28"/>
      <c r="AE307" s="28"/>
      <c r="AF307" s="28"/>
      <c r="AG307" s="28"/>
      <c r="AH307" s="29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</row>
    <row r="308" spans="1:48" ht="15.75" customHeight="1" x14ac:dyDescent="0.25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9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9"/>
      <c r="AA308" s="28"/>
      <c r="AB308" s="28"/>
      <c r="AC308" s="28"/>
      <c r="AD308" s="28"/>
      <c r="AE308" s="28"/>
      <c r="AF308" s="28"/>
      <c r="AG308" s="28"/>
      <c r="AH308" s="29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</row>
    <row r="309" spans="1:48" ht="15.75" customHeight="1" x14ac:dyDescent="0.25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9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9"/>
      <c r="AA309" s="28"/>
      <c r="AB309" s="28"/>
      <c r="AC309" s="28"/>
      <c r="AD309" s="28"/>
      <c r="AE309" s="28"/>
      <c r="AF309" s="28"/>
      <c r="AG309" s="28"/>
      <c r="AH309" s="29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</row>
    <row r="310" spans="1:48" ht="15.75" customHeight="1" x14ac:dyDescent="0.25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9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9"/>
      <c r="AA310" s="28"/>
      <c r="AB310" s="28"/>
      <c r="AC310" s="28"/>
      <c r="AD310" s="28"/>
      <c r="AE310" s="28"/>
      <c r="AF310" s="28"/>
      <c r="AG310" s="28"/>
      <c r="AH310" s="29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</row>
    <row r="311" spans="1:48" ht="15.75" customHeight="1" x14ac:dyDescent="0.25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9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9"/>
      <c r="AA311" s="28"/>
      <c r="AB311" s="28"/>
      <c r="AC311" s="28"/>
      <c r="AD311" s="28"/>
      <c r="AE311" s="28"/>
      <c r="AF311" s="28"/>
      <c r="AG311" s="28"/>
      <c r="AH311" s="29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</row>
    <row r="312" spans="1:48" ht="15.75" customHeight="1" x14ac:dyDescent="0.25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9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9"/>
      <c r="AA312" s="28"/>
      <c r="AB312" s="28"/>
      <c r="AC312" s="28"/>
      <c r="AD312" s="28"/>
      <c r="AE312" s="28"/>
      <c r="AF312" s="28"/>
      <c r="AG312" s="28"/>
      <c r="AH312" s="29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</row>
    <row r="313" spans="1:48" ht="15.75" customHeight="1" x14ac:dyDescent="0.25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9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9"/>
      <c r="AA313" s="28"/>
      <c r="AB313" s="28"/>
      <c r="AC313" s="28"/>
      <c r="AD313" s="28"/>
      <c r="AE313" s="28"/>
      <c r="AF313" s="28"/>
      <c r="AG313" s="28"/>
      <c r="AH313" s="29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</row>
    <row r="314" spans="1:48" ht="15.75" customHeight="1" x14ac:dyDescent="0.25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9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9"/>
      <c r="AA314" s="28"/>
      <c r="AB314" s="28"/>
      <c r="AC314" s="28"/>
      <c r="AD314" s="28"/>
      <c r="AE314" s="28"/>
      <c r="AF314" s="28"/>
      <c r="AG314" s="28"/>
      <c r="AH314" s="29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</row>
    <row r="315" spans="1:48" ht="15.75" customHeight="1" x14ac:dyDescent="0.25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9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9"/>
      <c r="AA315" s="28"/>
      <c r="AB315" s="28"/>
      <c r="AC315" s="28"/>
      <c r="AD315" s="28"/>
      <c r="AE315" s="28"/>
      <c r="AF315" s="28"/>
      <c r="AG315" s="28"/>
      <c r="AH315" s="29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</row>
    <row r="316" spans="1:48" ht="15.75" customHeight="1" x14ac:dyDescent="0.25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9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9"/>
      <c r="AA316" s="28"/>
      <c r="AB316" s="28"/>
      <c r="AC316" s="28"/>
      <c r="AD316" s="28"/>
      <c r="AE316" s="28"/>
      <c r="AF316" s="28"/>
      <c r="AG316" s="28"/>
      <c r="AH316" s="29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</row>
    <row r="317" spans="1:48" ht="15.75" customHeight="1" x14ac:dyDescent="0.25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9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9"/>
      <c r="AA317" s="28"/>
      <c r="AB317" s="28"/>
      <c r="AC317" s="28"/>
      <c r="AD317" s="28"/>
      <c r="AE317" s="28"/>
      <c r="AF317" s="28"/>
      <c r="AG317" s="28"/>
      <c r="AH317" s="29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</row>
    <row r="318" spans="1:48" ht="15.75" customHeight="1" x14ac:dyDescent="0.25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9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9"/>
      <c r="AA318" s="28"/>
      <c r="AB318" s="28"/>
      <c r="AC318" s="28"/>
      <c r="AD318" s="28"/>
      <c r="AE318" s="28"/>
      <c r="AF318" s="28"/>
      <c r="AG318" s="28"/>
      <c r="AH318" s="29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</row>
    <row r="319" spans="1:48" ht="15.75" customHeight="1" x14ac:dyDescent="0.25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9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9"/>
      <c r="AA319" s="28"/>
      <c r="AB319" s="28"/>
      <c r="AC319" s="28"/>
      <c r="AD319" s="28"/>
      <c r="AE319" s="28"/>
      <c r="AF319" s="28"/>
      <c r="AG319" s="28"/>
      <c r="AH319" s="29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</row>
    <row r="320" spans="1:48" ht="15.75" customHeight="1" x14ac:dyDescent="0.25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9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9"/>
      <c r="AA320" s="28"/>
      <c r="AB320" s="28"/>
      <c r="AC320" s="28"/>
      <c r="AD320" s="28"/>
      <c r="AE320" s="28"/>
      <c r="AF320" s="28"/>
      <c r="AG320" s="28"/>
      <c r="AH320" s="29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</row>
    <row r="321" spans="1:48" ht="15.75" customHeight="1" x14ac:dyDescent="0.25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9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9"/>
      <c r="AA321" s="28"/>
      <c r="AB321" s="28"/>
      <c r="AC321" s="28"/>
      <c r="AD321" s="28"/>
      <c r="AE321" s="28"/>
      <c r="AF321" s="28"/>
      <c r="AG321" s="28"/>
      <c r="AH321" s="29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</row>
    <row r="322" spans="1:48" ht="15.75" customHeight="1" x14ac:dyDescent="0.25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9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9"/>
      <c r="AA322" s="28"/>
      <c r="AB322" s="28"/>
      <c r="AC322" s="28"/>
      <c r="AD322" s="28"/>
      <c r="AE322" s="28"/>
      <c r="AF322" s="28"/>
      <c r="AG322" s="28"/>
      <c r="AH322" s="29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</row>
    <row r="323" spans="1:48" ht="15.75" customHeight="1" x14ac:dyDescent="0.25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9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9"/>
      <c r="AA323" s="28"/>
      <c r="AB323" s="28"/>
      <c r="AC323" s="28"/>
      <c r="AD323" s="28"/>
      <c r="AE323" s="28"/>
      <c r="AF323" s="28"/>
      <c r="AG323" s="28"/>
      <c r="AH323" s="29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</row>
    <row r="324" spans="1:48" ht="15.75" customHeight="1" x14ac:dyDescent="0.25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9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9"/>
      <c r="AA324" s="28"/>
      <c r="AB324" s="28"/>
      <c r="AC324" s="28"/>
      <c r="AD324" s="28"/>
      <c r="AE324" s="28"/>
      <c r="AF324" s="28"/>
      <c r="AG324" s="28"/>
      <c r="AH324" s="29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</row>
    <row r="325" spans="1:48" ht="15.75" customHeight="1" x14ac:dyDescent="0.25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9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9"/>
      <c r="AA325" s="28"/>
      <c r="AB325" s="28"/>
      <c r="AC325" s="28"/>
      <c r="AD325" s="28"/>
      <c r="AE325" s="28"/>
      <c r="AF325" s="28"/>
      <c r="AG325" s="28"/>
      <c r="AH325" s="29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</row>
    <row r="326" spans="1:48" ht="15.75" customHeight="1" x14ac:dyDescent="0.25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9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9"/>
      <c r="AA326" s="28"/>
      <c r="AB326" s="28"/>
      <c r="AC326" s="28"/>
      <c r="AD326" s="28"/>
      <c r="AE326" s="28"/>
      <c r="AF326" s="28"/>
      <c r="AG326" s="28"/>
      <c r="AH326" s="29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</row>
    <row r="327" spans="1:48" ht="15.75" customHeight="1" x14ac:dyDescent="0.25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9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9"/>
      <c r="AA327" s="28"/>
      <c r="AB327" s="28"/>
      <c r="AC327" s="28"/>
      <c r="AD327" s="28"/>
      <c r="AE327" s="28"/>
      <c r="AF327" s="28"/>
      <c r="AG327" s="28"/>
      <c r="AH327" s="29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</row>
    <row r="328" spans="1:48" ht="15.75" customHeight="1" x14ac:dyDescent="0.25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9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9"/>
      <c r="AA328" s="28"/>
      <c r="AB328" s="28"/>
      <c r="AC328" s="28"/>
      <c r="AD328" s="28"/>
      <c r="AE328" s="28"/>
      <c r="AF328" s="28"/>
      <c r="AG328" s="28"/>
      <c r="AH328" s="29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</row>
    <row r="329" spans="1:48" ht="15.75" customHeight="1" x14ac:dyDescent="0.25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9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9"/>
      <c r="AA329" s="28"/>
      <c r="AB329" s="28"/>
      <c r="AC329" s="28"/>
      <c r="AD329" s="28"/>
      <c r="AE329" s="28"/>
      <c r="AF329" s="28"/>
      <c r="AG329" s="28"/>
      <c r="AH329" s="29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</row>
    <row r="330" spans="1:48" ht="15.75" customHeight="1" x14ac:dyDescent="0.25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9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9"/>
      <c r="AA330" s="28"/>
      <c r="AB330" s="28"/>
      <c r="AC330" s="28"/>
      <c r="AD330" s="28"/>
      <c r="AE330" s="28"/>
      <c r="AF330" s="28"/>
      <c r="AG330" s="28"/>
      <c r="AH330" s="29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</row>
    <row r="331" spans="1:48" ht="15.75" customHeight="1" x14ac:dyDescent="0.25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9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9"/>
      <c r="AA331" s="28"/>
      <c r="AB331" s="28"/>
      <c r="AC331" s="28"/>
      <c r="AD331" s="28"/>
      <c r="AE331" s="28"/>
      <c r="AF331" s="28"/>
      <c r="AG331" s="28"/>
      <c r="AH331" s="29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</row>
    <row r="332" spans="1:48" ht="15.75" customHeight="1" x14ac:dyDescent="0.25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9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9"/>
      <c r="AA332" s="28"/>
      <c r="AB332" s="28"/>
      <c r="AC332" s="28"/>
      <c r="AD332" s="28"/>
      <c r="AE332" s="28"/>
      <c r="AF332" s="28"/>
      <c r="AG332" s="28"/>
      <c r="AH332" s="29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</row>
    <row r="333" spans="1:48" ht="15.75" customHeight="1" x14ac:dyDescent="0.25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9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9"/>
      <c r="AA333" s="28"/>
      <c r="AB333" s="28"/>
      <c r="AC333" s="28"/>
      <c r="AD333" s="28"/>
      <c r="AE333" s="28"/>
      <c r="AF333" s="28"/>
      <c r="AG333" s="28"/>
      <c r="AH333" s="29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</row>
    <row r="334" spans="1:48" ht="15.75" customHeight="1" x14ac:dyDescent="0.25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9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9"/>
      <c r="AA334" s="28"/>
      <c r="AB334" s="28"/>
      <c r="AC334" s="28"/>
      <c r="AD334" s="28"/>
      <c r="AE334" s="28"/>
      <c r="AF334" s="28"/>
      <c r="AG334" s="28"/>
      <c r="AH334" s="29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</row>
    <row r="335" spans="1:48" ht="15.75" customHeight="1" x14ac:dyDescent="0.25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9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9"/>
      <c r="AA335" s="28"/>
      <c r="AB335" s="28"/>
      <c r="AC335" s="28"/>
      <c r="AD335" s="28"/>
      <c r="AE335" s="28"/>
      <c r="AF335" s="28"/>
      <c r="AG335" s="28"/>
      <c r="AH335" s="29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</row>
    <row r="336" spans="1:48" ht="15.75" customHeight="1" x14ac:dyDescent="0.25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9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9"/>
      <c r="AA336" s="28"/>
      <c r="AB336" s="28"/>
      <c r="AC336" s="28"/>
      <c r="AD336" s="28"/>
      <c r="AE336" s="28"/>
      <c r="AF336" s="28"/>
      <c r="AG336" s="28"/>
      <c r="AH336" s="29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</row>
    <row r="337" spans="1:48" ht="15.75" customHeight="1" x14ac:dyDescent="0.25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9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9"/>
      <c r="AA337" s="28"/>
      <c r="AB337" s="28"/>
      <c r="AC337" s="28"/>
      <c r="AD337" s="28"/>
      <c r="AE337" s="28"/>
      <c r="AF337" s="28"/>
      <c r="AG337" s="28"/>
      <c r="AH337" s="29"/>
      <c r="AI337" s="28"/>
      <c r="AJ337" s="28"/>
      <c r="AK337" s="28"/>
      <c r="AL337" s="28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</row>
    <row r="338" spans="1:48" ht="15.75" customHeight="1" x14ac:dyDescent="0.25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9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9"/>
      <c r="AA338" s="28"/>
      <c r="AB338" s="28"/>
      <c r="AC338" s="28"/>
      <c r="AD338" s="28"/>
      <c r="AE338" s="28"/>
      <c r="AF338" s="28"/>
      <c r="AG338" s="28"/>
      <c r="AH338" s="29"/>
      <c r="AI338" s="28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</row>
    <row r="339" spans="1:48" ht="15.75" customHeight="1" x14ac:dyDescent="0.25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9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9"/>
      <c r="AA339" s="28"/>
      <c r="AB339" s="28"/>
      <c r="AC339" s="28"/>
      <c r="AD339" s="28"/>
      <c r="AE339" s="28"/>
      <c r="AF339" s="28"/>
      <c r="AG339" s="28"/>
      <c r="AH339" s="29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</row>
    <row r="340" spans="1:48" ht="15.75" customHeight="1" x14ac:dyDescent="0.25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9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9"/>
      <c r="AA340" s="28"/>
      <c r="AB340" s="28"/>
      <c r="AC340" s="28"/>
      <c r="AD340" s="28"/>
      <c r="AE340" s="28"/>
      <c r="AF340" s="28"/>
      <c r="AG340" s="28"/>
      <c r="AH340" s="29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</row>
    <row r="341" spans="1:48" ht="15.75" customHeight="1" x14ac:dyDescent="0.25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9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9"/>
      <c r="AA341" s="28"/>
      <c r="AB341" s="28"/>
      <c r="AC341" s="28"/>
      <c r="AD341" s="28"/>
      <c r="AE341" s="28"/>
      <c r="AF341" s="28"/>
      <c r="AG341" s="28"/>
      <c r="AH341" s="29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</row>
    <row r="342" spans="1:48" ht="15.75" customHeight="1" x14ac:dyDescent="0.25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9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9"/>
      <c r="AA342" s="28"/>
      <c r="AB342" s="28"/>
      <c r="AC342" s="28"/>
      <c r="AD342" s="28"/>
      <c r="AE342" s="28"/>
      <c r="AF342" s="28"/>
      <c r="AG342" s="28"/>
      <c r="AH342" s="29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</row>
    <row r="343" spans="1:48" ht="15.75" customHeight="1" x14ac:dyDescent="0.25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9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9"/>
      <c r="AA343" s="28"/>
      <c r="AB343" s="28"/>
      <c r="AC343" s="28"/>
      <c r="AD343" s="28"/>
      <c r="AE343" s="28"/>
      <c r="AF343" s="28"/>
      <c r="AG343" s="28"/>
      <c r="AH343" s="29"/>
      <c r="AI343" s="28"/>
      <c r="AJ343" s="28"/>
      <c r="AK343" s="28"/>
      <c r="AL343" s="28"/>
      <c r="AM343" s="28"/>
      <c r="AN343" s="28"/>
      <c r="AO343" s="28"/>
      <c r="AP343" s="28"/>
      <c r="AQ343" s="28"/>
      <c r="AR343" s="28"/>
      <c r="AS343" s="28"/>
      <c r="AT343" s="28"/>
      <c r="AU343" s="28"/>
      <c r="AV343" s="28"/>
    </row>
    <row r="344" spans="1:48" ht="15.75" customHeight="1" x14ac:dyDescent="0.25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9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9"/>
      <c r="AA344" s="28"/>
      <c r="AB344" s="28"/>
      <c r="AC344" s="28"/>
      <c r="AD344" s="28"/>
      <c r="AE344" s="28"/>
      <c r="AF344" s="28"/>
      <c r="AG344" s="28"/>
      <c r="AH344" s="29"/>
      <c r="AI344" s="28"/>
      <c r="AJ344" s="28"/>
      <c r="AK344" s="28"/>
      <c r="AL344" s="28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</row>
    <row r="345" spans="1:48" ht="15.75" customHeight="1" x14ac:dyDescent="0.25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9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9"/>
      <c r="AA345" s="28"/>
      <c r="AB345" s="28"/>
      <c r="AC345" s="28"/>
      <c r="AD345" s="28"/>
      <c r="AE345" s="28"/>
      <c r="AF345" s="28"/>
      <c r="AG345" s="28"/>
      <c r="AH345" s="29"/>
      <c r="AI345" s="28"/>
      <c r="AJ345" s="28"/>
      <c r="AK345" s="28"/>
      <c r="AL345" s="28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</row>
    <row r="346" spans="1:48" ht="15.75" customHeight="1" x14ac:dyDescent="0.25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9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9"/>
      <c r="AA346" s="28"/>
      <c r="AB346" s="28"/>
      <c r="AC346" s="28"/>
      <c r="AD346" s="28"/>
      <c r="AE346" s="28"/>
      <c r="AF346" s="28"/>
      <c r="AG346" s="28"/>
      <c r="AH346" s="29"/>
      <c r="AI346" s="28"/>
      <c r="AJ346" s="28"/>
      <c r="AK346" s="28"/>
      <c r="AL346" s="28"/>
      <c r="AM346" s="28"/>
      <c r="AN346" s="28"/>
      <c r="AO346" s="28"/>
      <c r="AP346" s="28"/>
      <c r="AQ346" s="28"/>
      <c r="AR346" s="28"/>
      <c r="AS346" s="28"/>
      <c r="AT346" s="28"/>
      <c r="AU346" s="28"/>
      <c r="AV346" s="28"/>
    </row>
    <row r="347" spans="1:48" ht="15.75" customHeight="1" x14ac:dyDescent="0.25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9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9"/>
      <c r="AA347" s="28"/>
      <c r="AB347" s="28"/>
      <c r="AC347" s="28"/>
      <c r="AD347" s="28"/>
      <c r="AE347" s="28"/>
      <c r="AF347" s="28"/>
      <c r="AG347" s="28"/>
      <c r="AH347" s="29"/>
      <c r="AI347" s="28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</row>
    <row r="348" spans="1:48" ht="15.75" customHeight="1" x14ac:dyDescent="0.25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9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9"/>
      <c r="AA348" s="28"/>
      <c r="AB348" s="28"/>
      <c r="AC348" s="28"/>
      <c r="AD348" s="28"/>
      <c r="AE348" s="28"/>
      <c r="AF348" s="28"/>
      <c r="AG348" s="28"/>
      <c r="AH348" s="29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</row>
    <row r="349" spans="1:48" ht="15.75" customHeight="1" x14ac:dyDescent="0.25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9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9"/>
      <c r="AA349" s="28"/>
      <c r="AB349" s="28"/>
      <c r="AC349" s="28"/>
      <c r="AD349" s="28"/>
      <c r="AE349" s="28"/>
      <c r="AF349" s="28"/>
      <c r="AG349" s="28"/>
      <c r="AH349" s="29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</row>
    <row r="350" spans="1:48" ht="15.75" customHeight="1" x14ac:dyDescent="0.25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9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9"/>
      <c r="AA350" s="28"/>
      <c r="AB350" s="28"/>
      <c r="AC350" s="28"/>
      <c r="AD350" s="28"/>
      <c r="AE350" s="28"/>
      <c r="AF350" s="28"/>
      <c r="AG350" s="28"/>
      <c r="AH350" s="29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</row>
    <row r="351" spans="1:48" ht="15.75" customHeight="1" x14ac:dyDescent="0.25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9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9"/>
      <c r="AA351" s="28"/>
      <c r="AB351" s="28"/>
      <c r="AC351" s="28"/>
      <c r="AD351" s="28"/>
      <c r="AE351" s="28"/>
      <c r="AF351" s="28"/>
      <c r="AG351" s="28"/>
      <c r="AH351" s="29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</row>
    <row r="352" spans="1:48" ht="15.75" customHeight="1" x14ac:dyDescent="0.25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9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9"/>
      <c r="AA352" s="28"/>
      <c r="AB352" s="28"/>
      <c r="AC352" s="28"/>
      <c r="AD352" s="28"/>
      <c r="AE352" s="28"/>
      <c r="AF352" s="28"/>
      <c r="AG352" s="28"/>
      <c r="AH352" s="29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</row>
    <row r="353" spans="1:48" ht="15.75" customHeight="1" x14ac:dyDescent="0.25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9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9"/>
      <c r="AA353" s="28"/>
      <c r="AB353" s="28"/>
      <c r="AC353" s="28"/>
      <c r="AD353" s="28"/>
      <c r="AE353" s="28"/>
      <c r="AF353" s="28"/>
      <c r="AG353" s="28"/>
      <c r="AH353" s="29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</row>
    <row r="354" spans="1:48" ht="15.75" customHeight="1" x14ac:dyDescent="0.25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9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9"/>
      <c r="AA354" s="28"/>
      <c r="AB354" s="28"/>
      <c r="AC354" s="28"/>
      <c r="AD354" s="28"/>
      <c r="AE354" s="28"/>
      <c r="AF354" s="28"/>
      <c r="AG354" s="28"/>
      <c r="AH354" s="29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  <c r="AT354" s="28"/>
      <c r="AU354" s="28"/>
      <c r="AV354" s="28"/>
    </row>
    <row r="355" spans="1:48" ht="15.75" customHeight="1" x14ac:dyDescent="0.25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9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9"/>
      <c r="AA355" s="28"/>
      <c r="AB355" s="28"/>
      <c r="AC355" s="28"/>
      <c r="AD355" s="28"/>
      <c r="AE355" s="28"/>
      <c r="AF355" s="28"/>
      <c r="AG355" s="28"/>
      <c r="AH355" s="29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</row>
    <row r="356" spans="1:48" ht="15.75" customHeight="1" x14ac:dyDescent="0.25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9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9"/>
      <c r="AA356" s="28"/>
      <c r="AB356" s="28"/>
      <c r="AC356" s="28"/>
      <c r="AD356" s="28"/>
      <c r="AE356" s="28"/>
      <c r="AF356" s="28"/>
      <c r="AG356" s="28"/>
      <c r="AH356" s="29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  <c r="AT356" s="28"/>
      <c r="AU356" s="28"/>
      <c r="AV356" s="28"/>
    </row>
    <row r="357" spans="1:48" ht="15.75" customHeight="1" x14ac:dyDescent="0.25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9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9"/>
      <c r="AA357" s="28"/>
      <c r="AB357" s="28"/>
      <c r="AC357" s="28"/>
      <c r="AD357" s="28"/>
      <c r="AE357" s="28"/>
      <c r="AF357" s="28"/>
      <c r="AG357" s="28"/>
      <c r="AH357" s="29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</row>
    <row r="358" spans="1:48" ht="15.75" customHeight="1" x14ac:dyDescent="0.25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9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9"/>
      <c r="AA358" s="28"/>
      <c r="AB358" s="28"/>
      <c r="AC358" s="28"/>
      <c r="AD358" s="28"/>
      <c r="AE358" s="28"/>
      <c r="AF358" s="28"/>
      <c r="AG358" s="28"/>
      <c r="AH358" s="29"/>
      <c r="AI358" s="28"/>
      <c r="AJ358" s="28"/>
      <c r="AK358" s="28"/>
      <c r="AL358" s="28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</row>
    <row r="359" spans="1:48" ht="15.75" customHeight="1" x14ac:dyDescent="0.25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9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9"/>
      <c r="AA359" s="28"/>
      <c r="AB359" s="28"/>
      <c r="AC359" s="28"/>
      <c r="AD359" s="28"/>
      <c r="AE359" s="28"/>
      <c r="AF359" s="28"/>
      <c r="AG359" s="28"/>
      <c r="AH359" s="29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</row>
    <row r="360" spans="1:48" ht="15.75" customHeight="1" x14ac:dyDescent="0.25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9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9"/>
      <c r="AA360" s="28"/>
      <c r="AB360" s="28"/>
      <c r="AC360" s="28"/>
      <c r="AD360" s="28"/>
      <c r="AE360" s="28"/>
      <c r="AF360" s="28"/>
      <c r="AG360" s="28"/>
      <c r="AH360" s="29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</row>
    <row r="361" spans="1:48" ht="15.75" customHeight="1" x14ac:dyDescent="0.25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9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9"/>
      <c r="AA361" s="28"/>
      <c r="AB361" s="28"/>
      <c r="AC361" s="28"/>
      <c r="AD361" s="28"/>
      <c r="AE361" s="28"/>
      <c r="AF361" s="28"/>
      <c r="AG361" s="28"/>
      <c r="AH361" s="29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</row>
    <row r="362" spans="1:48" ht="15.75" customHeight="1" x14ac:dyDescent="0.25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9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9"/>
      <c r="AA362" s="28"/>
      <c r="AB362" s="28"/>
      <c r="AC362" s="28"/>
      <c r="AD362" s="28"/>
      <c r="AE362" s="28"/>
      <c r="AF362" s="28"/>
      <c r="AG362" s="28"/>
      <c r="AH362" s="29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</row>
    <row r="363" spans="1:48" ht="15.75" customHeight="1" x14ac:dyDescent="0.25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9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9"/>
      <c r="AA363" s="28"/>
      <c r="AB363" s="28"/>
      <c r="AC363" s="28"/>
      <c r="AD363" s="28"/>
      <c r="AE363" s="28"/>
      <c r="AF363" s="28"/>
      <c r="AG363" s="28"/>
      <c r="AH363" s="29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</row>
    <row r="364" spans="1:48" ht="15.75" customHeight="1" x14ac:dyDescent="0.25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9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9"/>
      <c r="AA364" s="28"/>
      <c r="AB364" s="28"/>
      <c r="AC364" s="28"/>
      <c r="AD364" s="28"/>
      <c r="AE364" s="28"/>
      <c r="AF364" s="28"/>
      <c r="AG364" s="28"/>
      <c r="AH364" s="29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</row>
    <row r="365" spans="1:48" ht="15.75" customHeight="1" x14ac:dyDescent="0.25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9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9"/>
      <c r="AA365" s="28"/>
      <c r="AB365" s="28"/>
      <c r="AC365" s="28"/>
      <c r="AD365" s="28"/>
      <c r="AE365" s="28"/>
      <c r="AF365" s="28"/>
      <c r="AG365" s="28"/>
      <c r="AH365" s="29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</row>
    <row r="366" spans="1:48" ht="15.75" customHeight="1" x14ac:dyDescent="0.25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9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9"/>
      <c r="AA366" s="28"/>
      <c r="AB366" s="28"/>
      <c r="AC366" s="28"/>
      <c r="AD366" s="28"/>
      <c r="AE366" s="28"/>
      <c r="AF366" s="28"/>
      <c r="AG366" s="28"/>
      <c r="AH366" s="29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</row>
    <row r="367" spans="1:48" ht="15.75" customHeight="1" x14ac:dyDescent="0.25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9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9"/>
      <c r="AA367" s="28"/>
      <c r="AB367" s="28"/>
      <c r="AC367" s="28"/>
      <c r="AD367" s="28"/>
      <c r="AE367" s="28"/>
      <c r="AF367" s="28"/>
      <c r="AG367" s="28"/>
      <c r="AH367" s="29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</row>
    <row r="368" spans="1:48" ht="15.75" customHeight="1" x14ac:dyDescent="0.25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9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9"/>
      <c r="AA368" s="28"/>
      <c r="AB368" s="28"/>
      <c r="AC368" s="28"/>
      <c r="AD368" s="28"/>
      <c r="AE368" s="28"/>
      <c r="AF368" s="28"/>
      <c r="AG368" s="28"/>
      <c r="AH368" s="29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</row>
    <row r="369" spans="1:48" ht="15.75" customHeight="1" x14ac:dyDescent="0.25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9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9"/>
      <c r="AA369" s="28"/>
      <c r="AB369" s="28"/>
      <c r="AC369" s="28"/>
      <c r="AD369" s="28"/>
      <c r="AE369" s="28"/>
      <c r="AF369" s="28"/>
      <c r="AG369" s="28"/>
      <c r="AH369" s="29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</row>
    <row r="370" spans="1:48" ht="15.75" customHeight="1" x14ac:dyDescent="0.25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9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9"/>
      <c r="AA370" s="28"/>
      <c r="AB370" s="28"/>
      <c r="AC370" s="28"/>
      <c r="AD370" s="28"/>
      <c r="AE370" s="28"/>
      <c r="AF370" s="28"/>
      <c r="AG370" s="28"/>
      <c r="AH370" s="29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</row>
    <row r="371" spans="1:48" ht="15.75" customHeight="1" x14ac:dyDescent="0.25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9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9"/>
      <c r="AA371" s="28"/>
      <c r="AB371" s="28"/>
      <c r="AC371" s="28"/>
      <c r="AD371" s="28"/>
      <c r="AE371" s="28"/>
      <c r="AF371" s="28"/>
      <c r="AG371" s="28"/>
      <c r="AH371" s="29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</row>
    <row r="372" spans="1:48" ht="15.75" customHeight="1" x14ac:dyDescent="0.25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9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9"/>
      <c r="AA372" s="28"/>
      <c r="AB372" s="28"/>
      <c r="AC372" s="28"/>
      <c r="AD372" s="28"/>
      <c r="AE372" s="28"/>
      <c r="AF372" s="28"/>
      <c r="AG372" s="28"/>
      <c r="AH372" s="29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</row>
    <row r="373" spans="1:48" ht="15.75" customHeight="1" x14ac:dyDescent="0.25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9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9"/>
      <c r="AA373" s="28"/>
      <c r="AB373" s="28"/>
      <c r="AC373" s="28"/>
      <c r="AD373" s="28"/>
      <c r="AE373" s="28"/>
      <c r="AF373" s="28"/>
      <c r="AG373" s="28"/>
      <c r="AH373" s="29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</row>
    <row r="374" spans="1:48" ht="15.75" customHeight="1" x14ac:dyDescent="0.25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9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9"/>
      <c r="AA374" s="28"/>
      <c r="AB374" s="28"/>
      <c r="AC374" s="28"/>
      <c r="AD374" s="28"/>
      <c r="AE374" s="28"/>
      <c r="AF374" s="28"/>
      <c r="AG374" s="28"/>
      <c r="AH374" s="29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</row>
    <row r="375" spans="1:48" ht="15.75" customHeight="1" x14ac:dyDescent="0.25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9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9"/>
      <c r="AA375" s="28"/>
      <c r="AB375" s="28"/>
      <c r="AC375" s="28"/>
      <c r="AD375" s="28"/>
      <c r="AE375" s="28"/>
      <c r="AF375" s="28"/>
      <c r="AG375" s="28"/>
      <c r="AH375" s="29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</row>
    <row r="376" spans="1:48" ht="15.75" customHeight="1" x14ac:dyDescent="0.25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9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9"/>
      <c r="AA376" s="28"/>
      <c r="AB376" s="28"/>
      <c r="AC376" s="28"/>
      <c r="AD376" s="28"/>
      <c r="AE376" s="28"/>
      <c r="AF376" s="28"/>
      <c r="AG376" s="28"/>
      <c r="AH376" s="29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</row>
    <row r="377" spans="1:48" ht="15.75" customHeight="1" x14ac:dyDescent="0.25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9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9"/>
      <c r="AA377" s="28"/>
      <c r="AB377" s="28"/>
      <c r="AC377" s="28"/>
      <c r="AD377" s="28"/>
      <c r="AE377" s="28"/>
      <c r="AF377" s="28"/>
      <c r="AG377" s="28"/>
      <c r="AH377" s="29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</row>
    <row r="378" spans="1:48" ht="15.75" customHeight="1" x14ac:dyDescent="0.25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9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9"/>
      <c r="AA378" s="28"/>
      <c r="AB378" s="28"/>
      <c r="AC378" s="28"/>
      <c r="AD378" s="28"/>
      <c r="AE378" s="28"/>
      <c r="AF378" s="28"/>
      <c r="AG378" s="28"/>
      <c r="AH378" s="29"/>
      <c r="AI378" s="28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</row>
    <row r="379" spans="1:48" ht="15.75" customHeight="1" x14ac:dyDescent="0.25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9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9"/>
      <c r="AA379" s="28"/>
      <c r="AB379" s="28"/>
      <c r="AC379" s="28"/>
      <c r="AD379" s="28"/>
      <c r="AE379" s="28"/>
      <c r="AF379" s="28"/>
      <c r="AG379" s="28"/>
      <c r="AH379" s="29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</row>
    <row r="380" spans="1:48" ht="15.75" customHeight="1" x14ac:dyDescent="0.25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9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9"/>
      <c r="AA380" s="28"/>
      <c r="AB380" s="28"/>
      <c r="AC380" s="28"/>
      <c r="AD380" s="28"/>
      <c r="AE380" s="28"/>
      <c r="AF380" s="28"/>
      <c r="AG380" s="28"/>
      <c r="AH380" s="29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</row>
    <row r="381" spans="1:48" ht="15.75" customHeight="1" x14ac:dyDescent="0.25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9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9"/>
      <c r="AA381" s="28"/>
      <c r="AB381" s="28"/>
      <c r="AC381" s="28"/>
      <c r="AD381" s="28"/>
      <c r="AE381" s="28"/>
      <c r="AF381" s="28"/>
      <c r="AG381" s="28"/>
      <c r="AH381" s="29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</row>
    <row r="382" spans="1:48" ht="15.75" customHeight="1" x14ac:dyDescent="0.25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9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9"/>
      <c r="AA382" s="28"/>
      <c r="AB382" s="28"/>
      <c r="AC382" s="28"/>
      <c r="AD382" s="28"/>
      <c r="AE382" s="28"/>
      <c r="AF382" s="28"/>
      <c r="AG382" s="28"/>
      <c r="AH382" s="29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</row>
    <row r="383" spans="1:48" ht="15.75" customHeight="1" x14ac:dyDescent="0.25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9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9"/>
      <c r="AA383" s="28"/>
      <c r="AB383" s="28"/>
      <c r="AC383" s="28"/>
      <c r="AD383" s="28"/>
      <c r="AE383" s="28"/>
      <c r="AF383" s="28"/>
      <c r="AG383" s="28"/>
      <c r="AH383" s="29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</row>
    <row r="384" spans="1:48" ht="15.75" customHeight="1" x14ac:dyDescent="0.25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9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9"/>
      <c r="AA384" s="28"/>
      <c r="AB384" s="28"/>
      <c r="AC384" s="28"/>
      <c r="AD384" s="28"/>
      <c r="AE384" s="28"/>
      <c r="AF384" s="28"/>
      <c r="AG384" s="28"/>
      <c r="AH384" s="29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</row>
    <row r="385" spans="1:48" ht="15.75" customHeight="1" x14ac:dyDescent="0.25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9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9"/>
      <c r="AA385" s="28"/>
      <c r="AB385" s="28"/>
      <c r="AC385" s="28"/>
      <c r="AD385" s="28"/>
      <c r="AE385" s="28"/>
      <c r="AF385" s="28"/>
      <c r="AG385" s="28"/>
      <c r="AH385" s="29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</row>
    <row r="386" spans="1:48" ht="15.75" customHeight="1" x14ac:dyDescent="0.25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9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9"/>
      <c r="AA386" s="28"/>
      <c r="AB386" s="28"/>
      <c r="AC386" s="28"/>
      <c r="AD386" s="28"/>
      <c r="AE386" s="28"/>
      <c r="AF386" s="28"/>
      <c r="AG386" s="28"/>
      <c r="AH386" s="29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</row>
    <row r="387" spans="1:48" ht="15.75" customHeight="1" x14ac:dyDescent="0.25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9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9"/>
      <c r="AA387" s="28"/>
      <c r="AB387" s="28"/>
      <c r="AC387" s="28"/>
      <c r="AD387" s="28"/>
      <c r="AE387" s="28"/>
      <c r="AF387" s="28"/>
      <c r="AG387" s="28"/>
      <c r="AH387" s="29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</row>
    <row r="388" spans="1:48" ht="15.75" customHeight="1" x14ac:dyDescent="0.25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9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9"/>
      <c r="AA388" s="28"/>
      <c r="AB388" s="28"/>
      <c r="AC388" s="28"/>
      <c r="AD388" s="28"/>
      <c r="AE388" s="28"/>
      <c r="AF388" s="28"/>
      <c r="AG388" s="28"/>
      <c r="AH388" s="29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</row>
    <row r="389" spans="1:48" ht="15.75" customHeight="1" x14ac:dyDescent="0.25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9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9"/>
      <c r="AA389" s="28"/>
      <c r="AB389" s="28"/>
      <c r="AC389" s="28"/>
      <c r="AD389" s="28"/>
      <c r="AE389" s="28"/>
      <c r="AF389" s="28"/>
      <c r="AG389" s="28"/>
      <c r="AH389" s="29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</row>
    <row r="390" spans="1:48" ht="15.75" customHeight="1" x14ac:dyDescent="0.25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9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9"/>
      <c r="AA390" s="28"/>
      <c r="AB390" s="28"/>
      <c r="AC390" s="28"/>
      <c r="AD390" s="28"/>
      <c r="AE390" s="28"/>
      <c r="AF390" s="28"/>
      <c r="AG390" s="28"/>
      <c r="AH390" s="29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</row>
    <row r="391" spans="1:48" ht="15.75" customHeight="1" x14ac:dyDescent="0.25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9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9"/>
      <c r="AA391" s="28"/>
      <c r="AB391" s="28"/>
      <c r="AC391" s="28"/>
      <c r="AD391" s="28"/>
      <c r="AE391" s="28"/>
      <c r="AF391" s="28"/>
      <c r="AG391" s="28"/>
      <c r="AH391" s="29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</row>
    <row r="392" spans="1:48" ht="15.75" customHeight="1" x14ac:dyDescent="0.25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9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9"/>
      <c r="AA392" s="28"/>
      <c r="AB392" s="28"/>
      <c r="AC392" s="28"/>
      <c r="AD392" s="28"/>
      <c r="AE392" s="28"/>
      <c r="AF392" s="28"/>
      <c r="AG392" s="28"/>
      <c r="AH392" s="29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</row>
    <row r="393" spans="1:48" ht="15.75" customHeight="1" x14ac:dyDescent="0.25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9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9"/>
      <c r="AA393" s="28"/>
      <c r="AB393" s="28"/>
      <c r="AC393" s="28"/>
      <c r="AD393" s="28"/>
      <c r="AE393" s="28"/>
      <c r="AF393" s="28"/>
      <c r="AG393" s="28"/>
      <c r="AH393" s="29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</row>
    <row r="394" spans="1:48" ht="15.75" customHeight="1" x14ac:dyDescent="0.25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9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9"/>
      <c r="AA394" s="28"/>
      <c r="AB394" s="28"/>
      <c r="AC394" s="28"/>
      <c r="AD394" s="28"/>
      <c r="AE394" s="28"/>
      <c r="AF394" s="28"/>
      <c r="AG394" s="28"/>
      <c r="AH394" s="29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</row>
    <row r="395" spans="1:48" ht="15.75" customHeight="1" x14ac:dyDescent="0.25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9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9"/>
      <c r="AA395" s="28"/>
      <c r="AB395" s="28"/>
      <c r="AC395" s="28"/>
      <c r="AD395" s="28"/>
      <c r="AE395" s="28"/>
      <c r="AF395" s="28"/>
      <c r="AG395" s="28"/>
      <c r="AH395" s="29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</row>
    <row r="396" spans="1:48" ht="15.75" customHeight="1" x14ac:dyDescent="0.25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9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9"/>
      <c r="AA396" s="28"/>
      <c r="AB396" s="28"/>
      <c r="AC396" s="28"/>
      <c r="AD396" s="28"/>
      <c r="AE396" s="28"/>
      <c r="AF396" s="28"/>
      <c r="AG396" s="28"/>
      <c r="AH396" s="29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</row>
    <row r="397" spans="1:48" ht="15.75" customHeight="1" x14ac:dyDescent="0.25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9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9"/>
      <c r="AA397" s="28"/>
      <c r="AB397" s="28"/>
      <c r="AC397" s="28"/>
      <c r="AD397" s="28"/>
      <c r="AE397" s="28"/>
      <c r="AF397" s="28"/>
      <c r="AG397" s="28"/>
      <c r="AH397" s="29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</row>
    <row r="398" spans="1:48" ht="15.75" customHeight="1" x14ac:dyDescent="0.25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9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9"/>
      <c r="AA398" s="28"/>
      <c r="AB398" s="28"/>
      <c r="AC398" s="28"/>
      <c r="AD398" s="28"/>
      <c r="AE398" s="28"/>
      <c r="AF398" s="28"/>
      <c r="AG398" s="28"/>
      <c r="AH398" s="29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</row>
    <row r="399" spans="1:48" ht="15.75" customHeight="1" x14ac:dyDescent="0.25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9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9"/>
      <c r="AA399" s="28"/>
      <c r="AB399" s="28"/>
      <c r="AC399" s="28"/>
      <c r="AD399" s="28"/>
      <c r="AE399" s="28"/>
      <c r="AF399" s="28"/>
      <c r="AG399" s="28"/>
      <c r="AH399" s="29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</row>
    <row r="400" spans="1:48" ht="15.75" customHeight="1" x14ac:dyDescent="0.25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9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9"/>
      <c r="AA400" s="28"/>
      <c r="AB400" s="28"/>
      <c r="AC400" s="28"/>
      <c r="AD400" s="28"/>
      <c r="AE400" s="28"/>
      <c r="AF400" s="28"/>
      <c r="AG400" s="28"/>
      <c r="AH400" s="29"/>
      <c r="AI400" s="28"/>
      <c r="AJ400" s="28"/>
      <c r="AK400" s="28"/>
      <c r="AL400" s="28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</row>
    <row r="401" spans="1:48" ht="15.75" customHeight="1" x14ac:dyDescent="0.25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9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9"/>
      <c r="AA401" s="28"/>
      <c r="AB401" s="28"/>
      <c r="AC401" s="28"/>
      <c r="AD401" s="28"/>
      <c r="AE401" s="28"/>
      <c r="AF401" s="28"/>
      <c r="AG401" s="28"/>
      <c r="AH401" s="29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</row>
    <row r="402" spans="1:48" ht="15.75" customHeight="1" x14ac:dyDescent="0.25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9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9"/>
      <c r="AA402" s="28"/>
      <c r="AB402" s="28"/>
      <c r="AC402" s="28"/>
      <c r="AD402" s="28"/>
      <c r="AE402" s="28"/>
      <c r="AF402" s="28"/>
      <c r="AG402" s="28"/>
      <c r="AH402" s="29"/>
      <c r="AI402" s="28"/>
      <c r="AJ402" s="28"/>
      <c r="AK402" s="28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</row>
    <row r="403" spans="1:48" ht="15.75" customHeight="1" x14ac:dyDescent="0.25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9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9"/>
      <c r="AA403" s="28"/>
      <c r="AB403" s="28"/>
      <c r="AC403" s="28"/>
      <c r="AD403" s="28"/>
      <c r="AE403" s="28"/>
      <c r="AF403" s="28"/>
      <c r="AG403" s="28"/>
      <c r="AH403" s="29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</row>
    <row r="404" spans="1:48" ht="15.75" customHeight="1" x14ac:dyDescent="0.25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9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9"/>
      <c r="AA404" s="28"/>
      <c r="AB404" s="28"/>
      <c r="AC404" s="28"/>
      <c r="AD404" s="28"/>
      <c r="AE404" s="28"/>
      <c r="AF404" s="28"/>
      <c r="AG404" s="28"/>
      <c r="AH404" s="29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</row>
    <row r="405" spans="1:48" ht="15.75" customHeight="1" x14ac:dyDescent="0.25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9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9"/>
      <c r="AA405" s="28"/>
      <c r="AB405" s="28"/>
      <c r="AC405" s="28"/>
      <c r="AD405" s="28"/>
      <c r="AE405" s="28"/>
      <c r="AF405" s="28"/>
      <c r="AG405" s="28"/>
      <c r="AH405" s="29"/>
      <c r="AI405" s="28"/>
      <c r="AJ405" s="28"/>
      <c r="AK405" s="28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</row>
    <row r="406" spans="1:48" ht="15.75" customHeight="1" x14ac:dyDescent="0.25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9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9"/>
      <c r="AA406" s="28"/>
      <c r="AB406" s="28"/>
      <c r="AC406" s="28"/>
      <c r="AD406" s="28"/>
      <c r="AE406" s="28"/>
      <c r="AF406" s="28"/>
      <c r="AG406" s="28"/>
      <c r="AH406" s="29"/>
      <c r="AI406" s="28"/>
      <c r="AJ406" s="28"/>
      <c r="AK406" s="28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</row>
    <row r="407" spans="1:48" ht="15.75" customHeight="1" x14ac:dyDescent="0.25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9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9"/>
      <c r="AA407" s="28"/>
      <c r="AB407" s="28"/>
      <c r="AC407" s="28"/>
      <c r="AD407" s="28"/>
      <c r="AE407" s="28"/>
      <c r="AF407" s="28"/>
      <c r="AG407" s="28"/>
      <c r="AH407" s="29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</row>
    <row r="408" spans="1:48" ht="15.75" customHeight="1" x14ac:dyDescent="0.25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9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9"/>
      <c r="AA408" s="28"/>
      <c r="AB408" s="28"/>
      <c r="AC408" s="28"/>
      <c r="AD408" s="28"/>
      <c r="AE408" s="28"/>
      <c r="AF408" s="28"/>
      <c r="AG408" s="28"/>
      <c r="AH408" s="29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</row>
    <row r="409" spans="1:48" ht="15.75" customHeight="1" x14ac:dyDescent="0.25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9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9"/>
      <c r="AA409" s="28"/>
      <c r="AB409" s="28"/>
      <c r="AC409" s="28"/>
      <c r="AD409" s="28"/>
      <c r="AE409" s="28"/>
      <c r="AF409" s="28"/>
      <c r="AG409" s="28"/>
      <c r="AH409" s="29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</row>
    <row r="410" spans="1:48" ht="15.75" customHeight="1" x14ac:dyDescent="0.25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9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9"/>
      <c r="AA410" s="28"/>
      <c r="AB410" s="28"/>
      <c r="AC410" s="28"/>
      <c r="AD410" s="28"/>
      <c r="AE410" s="28"/>
      <c r="AF410" s="28"/>
      <c r="AG410" s="28"/>
      <c r="AH410" s="29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</row>
    <row r="411" spans="1:48" ht="15.75" customHeight="1" x14ac:dyDescent="0.25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9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9"/>
      <c r="AA411" s="28"/>
      <c r="AB411" s="28"/>
      <c r="AC411" s="28"/>
      <c r="AD411" s="28"/>
      <c r="AE411" s="28"/>
      <c r="AF411" s="28"/>
      <c r="AG411" s="28"/>
      <c r="AH411" s="29"/>
      <c r="AI411" s="28"/>
      <c r="AJ411" s="28"/>
      <c r="AK411" s="28"/>
      <c r="AL411" s="28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</row>
    <row r="412" spans="1:48" ht="15.75" customHeight="1" x14ac:dyDescent="0.25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9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9"/>
      <c r="AA412" s="28"/>
      <c r="AB412" s="28"/>
      <c r="AC412" s="28"/>
      <c r="AD412" s="28"/>
      <c r="AE412" s="28"/>
      <c r="AF412" s="28"/>
      <c r="AG412" s="28"/>
      <c r="AH412" s="29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</row>
    <row r="413" spans="1:48" ht="15.75" customHeight="1" x14ac:dyDescent="0.25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9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9"/>
      <c r="AA413" s="28"/>
      <c r="AB413" s="28"/>
      <c r="AC413" s="28"/>
      <c r="AD413" s="28"/>
      <c r="AE413" s="28"/>
      <c r="AF413" s="28"/>
      <c r="AG413" s="28"/>
      <c r="AH413" s="29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</row>
    <row r="414" spans="1:48" ht="15.75" customHeight="1" x14ac:dyDescent="0.25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9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9"/>
      <c r="AA414" s="28"/>
      <c r="AB414" s="28"/>
      <c r="AC414" s="28"/>
      <c r="AD414" s="28"/>
      <c r="AE414" s="28"/>
      <c r="AF414" s="28"/>
      <c r="AG414" s="28"/>
      <c r="AH414" s="29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</row>
    <row r="415" spans="1:48" ht="15.75" customHeight="1" x14ac:dyDescent="0.25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9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9"/>
      <c r="AA415" s="28"/>
      <c r="AB415" s="28"/>
      <c r="AC415" s="28"/>
      <c r="AD415" s="28"/>
      <c r="AE415" s="28"/>
      <c r="AF415" s="28"/>
      <c r="AG415" s="28"/>
      <c r="AH415" s="29"/>
      <c r="AI415" s="28"/>
      <c r="AJ415" s="28"/>
      <c r="AK415" s="28"/>
      <c r="AL415" s="28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</row>
    <row r="416" spans="1:48" ht="15.75" customHeight="1" x14ac:dyDescent="0.25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9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9"/>
      <c r="AA416" s="28"/>
      <c r="AB416" s="28"/>
      <c r="AC416" s="28"/>
      <c r="AD416" s="28"/>
      <c r="AE416" s="28"/>
      <c r="AF416" s="28"/>
      <c r="AG416" s="28"/>
      <c r="AH416" s="29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</row>
    <row r="417" spans="1:48" ht="15.75" customHeight="1" x14ac:dyDescent="0.25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9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9"/>
      <c r="AA417" s="28"/>
      <c r="AB417" s="28"/>
      <c r="AC417" s="28"/>
      <c r="AD417" s="28"/>
      <c r="AE417" s="28"/>
      <c r="AF417" s="28"/>
      <c r="AG417" s="28"/>
      <c r="AH417" s="29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</row>
    <row r="418" spans="1:48" ht="15.75" customHeight="1" x14ac:dyDescent="0.25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9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9"/>
      <c r="AA418" s="28"/>
      <c r="AB418" s="28"/>
      <c r="AC418" s="28"/>
      <c r="AD418" s="28"/>
      <c r="AE418" s="28"/>
      <c r="AF418" s="28"/>
      <c r="AG418" s="28"/>
      <c r="AH418" s="29"/>
      <c r="AI418" s="28"/>
      <c r="AJ418" s="28"/>
      <c r="AK418" s="28"/>
      <c r="AL418" s="28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</row>
    <row r="419" spans="1:48" ht="15.75" customHeight="1" x14ac:dyDescent="0.25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9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9"/>
      <c r="AA419" s="28"/>
      <c r="AB419" s="28"/>
      <c r="AC419" s="28"/>
      <c r="AD419" s="28"/>
      <c r="AE419" s="28"/>
      <c r="AF419" s="28"/>
      <c r="AG419" s="28"/>
      <c r="AH419" s="29"/>
      <c r="AI419" s="28"/>
      <c r="AJ419" s="28"/>
      <c r="AK419" s="28"/>
      <c r="AL419" s="28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</row>
    <row r="420" spans="1:48" ht="15.75" customHeight="1" x14ac:dyDescent="0.25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9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9"/>
      <c r="AA420" s="28"/>
      <c r="AB420" s="28"/>
      <c r="AC420" s="28"/>
      <c r="AD420" s="28"/>
      <c r="AE420" s="28"/>
      <c r="AF420" s="28"/>
      <c r="AG420" s="28"/>
      <c r="AH420" s="29"/>
      <c r="AI420" s="28"/>
      <c r="AJ420" s="28"/>
      <c r="AK420" s="28"/>
      <c r="AL420" s="28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</row>
    <row r="421" spans="1:48" ht="15.75" customHeight="1" x14ac:dyDescent="0.25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9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9"/>
      <c r="AA421" s="28"/>
      <c r="AB421" s="28"/>
      <c r="AC421" s="28"/>
      <c r="AD421" s="28"/>
      <c r="AE421" s="28"/>
      <c r="AF421" s="28"/>
      <c r="AG421" s="28"/>
      <c r="AH421" s="29"/>
      <c r="AI421" s="28"/>
      <c r="AJ421" s="28"/>
      <c r="AK421" s="28"/>
      <c r="AL421" s="28"/>
      <c r="AM421" s="28"/>
      <c r="AN421" s="28"/>
      <c r="AO421" s="28"/>
      <c r="AP421" s="28"/>
      <c r="AQ421" s="28"/>
      <c r="AR421" s="28"/>
      <c r="AS421" s="28"/>
      <c r="AT421" s="28"/>
      <c r="AU421" s="28"/>
      <c r="AV421" s="28"/>
    </row>
    <row r="422" spans="1:48" ht="15.75" customHeight="1" x14ac:dyDescent="0.25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9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9"/>
      <c r="AA422" s="28"/>
      <c r="AB422" s="28"/>
      <c r="AC422" s="28"/>
      <c r="AD422" s="28"/>
      <c r="AE422" s="28"/>
      <c r="AF422" s="28"/>
      <c r="AG422" s="28"/>
      <c r="AH422" s="29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</row>
    <row r="423" spans="1:48" ht="15.75" customHeight="1" x14ac:dyDescent="0.25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9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9"/>
      <c r="AA423" s="28"/>
      <c r="AB423" s="28"/>
      <c r="AC423" s="28"/>
      <c r="AD423" s="28"/>
      <c r="AE423" s="28"/>
      <c r="AF423" s="28"/>
      <c r="AG423" s="28"/>
      <c r="AH423" s="29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</row>
    <row r="424" spans="1:48" ht="15.75" customHeight="1" x14ac:dyDescent="0.25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9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9"/>
      <c r="AA424" s="28"/>
      <c r="AB424" s="28"/>
      <c r="AC424" s="28"/>
      <c r="AD424" s="28"/>
      <c r="AE424" s="28"/>
      <c r="AF424" s="28"/>
      <c r="AG424" s="28"/>
      <c r="AH424" s="29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</row>
    <row r="425" spans="1:48" ht="15.75" customHeight="1" x14ac:dyDescent="0.25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9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9"/>
      <c r="AA425" s="28"/>
      <c r="AB425" s="28"/>
      <c r="AC425" s="28"/>
      <c r="AD425" s="28"/>
      <c r="AE425" s="28"/>
      <c r="AF425" s="28"/>
      <c r="AG425" s="28"/>
      <c r="AH425" s="29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</row>
    <row r="426" spans="1:48" ht="15.75" customHeight="1" x14ac:dyDescent="0.25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9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9"/>
      <c r="AA426" s="28"/>
      <c r="AB426" s="28"/>
      <c r="AC426" s="28"/>
      <c r="AD426" s="28"/>
      <c r="AE426" s="28"/>
      <c r="AF426" s="28"/>
      <c r="AG426" s="28"/>
      <c r="AH426" s="29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</row>
    <row r="427" spans="1:48" ht="15.75" customHeight="1" x14ac:dyDescent="0.25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9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9"/>
      <c r="AA427" s="28"/>
      <c r="AB427" s="28"/>
      <c r="AC427" s="28"/>
      <c r="AD427" s="28"/>
      <c r="AE427" s="28"/>
      <c r="AF427" s="28"/>
      <c r="AG427" s="28"/>
      <c r="AH427" s="29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</row>
    <row r="428" spans="1:48" ht="15.75" customHeight="1" x14ac:dyDescent="0.25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9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9"/>
      <c r="AA428" s="28"/>
      <c r="AB428" s="28"/>
      <c r="AC428" s="28"/>
      <c r="AD428" s="28"/>
      <c r="AE428" s="28"/>
      <c r="AF428" s="28"/>
      <c r="AG428" s="28"/>
      <c r="AH428" s="29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</row>
    <row r="429" spans="1:48" ht="15.75" customHeight="1" x14ac:dyDescent="0.25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9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9"/>
      <c r="AA429" s="28"/>
      <c r="AB429" s="28"/>
      <c r="AC429" s="28"/>
      <c r="AD429" s="28"/>
      <c r="AE429" s="28"/>
      <c r="AF429" s="28"/>
      <c r="AG429" s="28"/>
      <c r="AH429" s="29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</row>
    <row r="430" spans="1:48" ht="15.75" customHeight="1" x14ac:dyDescent="0.25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9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9"/>
      <c r="AA430" s="28"/>
      <c r="AB430" s="28"/>
      <c r="AC430" s="28"/>
      <c r="AD430" s="28"/>
      <c r="AE430" s="28"/>
      <c r="AF430" s="28"/>
      <c r="AG430" s="28"/>
      <c r="AH430" s="29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</row>
    <row r="431" spans="1:48" ht="15.75" customHeight="1" x14ac:dyDescent="0.25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9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9"/>
      <c r="AA431" s="28"/>
      <c r="AB431" s="28"/>
      <c r="AC431" s="28"/>
      <c r="AD431" s="28"/>
      <c r="AE431" s="28"/>
      <c r="AF431" s="28"/>
      <c r="AG431" s="28"/>
      <c r="AH431" s="29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</row>
    <row r="432" spans="1:48" ht="15.75" customHeight="1" x14ac:dyDescent="0.25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9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9"/>
      <c r="AA432" s="28"/>
      <c r="AB432" s="28"/>
      <c r="AC432" s="28"/>
      <c r="AD432" s="28"/>
      <c r="AE432" s="28"/>
      <c r="AF432" s="28"/>
      <c r="AG432" s="28"/>
      <c r="AH432" s="29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</row>
    <row r="433" spans="1:48" ht="15.75" customHeight="1" x14ac:dyDescent="0.25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9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9"/>
      <c r="AA433" s="28"/>
      <c r="AB433" s="28"/>
      <c r="AC433" s="28"/>
      <c r="AD433" s="28"/>
      <c r="AE433" s="28"/>
      <c r="AF433" s="28"/>
      <c r="AG433" s="28"/>
      <c r="AH433" s="29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</row>
    <row r="434" spans="1:48" ht="15.75" customHeight="1" x14ac:dyDescent="0.25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9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9"/>
      <c r="AA434" s="28"/>
      <c r="AB434" s="28"/>
      <c r="AC434" s="28"/>
      <c r="AD434" s="28"/>
      <c r="AE434" s="28"/>
      <c r="AF434" s="28"/>
      <c r="AG434" s="28"/>
      <c r="AH434" s="29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</row>
    <row r="435" spans="1:48" ht="15.75" customHeight="1" x14ac:dyDescent="0.25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9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9"/>
      <c r="AA435" s="28"/>
      <c r="AB435" s="28"/>
      <c r="AC435" s="28"/>
      <c r="AD435" s="28"/>
      <c r="AE435" s="28"/>
      <c r="AF435" s="28"/>
      <c r="AG435" s="28"/>
      <c r="AH435" s="29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</row>
    <row r="436" spans="1:48" ht="15.75" customHeight="1" x14ac:dyDescent="0.25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9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9"/>
      <c r="AA436" s="28"/>
      <c r="AB436" s="28"/>
      <c r="AC436" s="28"/>
      <c r="AD436" s="28"/>
      <c r="AE436" s="28"/>
      <c r="AF436" s="28"/>
      <c r="AG436" s="28"/>
      <c r="AH436" s="29"/>
      <c r="AI436" s="28"/>
      <c r="AJ436" s="28"/>
      <c r="AK436" s="28"/>
      <c r="AL436" s="28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</row>
    <row r="437" spans="1:48" ht="15.75" customHeight="1" x14ac:dyDescent="0.25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9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9"/>
      <c r="AA437" s="28"/>
      <c r="AB437" s="28"/>
      <c r="AC437" s="28"/>
      <c r="AD437" s="28"/>
      <c r="AE437" s="28"/>
      <c r="AF437" s="28"/>
      <c r="AG437" s="28"/>
      <c r="AH437" s="29"/>
      <c r="AI437" s="28"/>
      <c r="AJ437" s="28"/>
      <c r="AK437" s="28"/>
      <c r="AL437" s="28"/>
      <c r="AM437" s="28"/>
      <c r="AN437" s="28"/>
      <c r="AO437" s="28"/>
      <c r="AP437" s="28"/>
      <c r="AQ437" s="28"/>
      <c r="AR437" s="28"/>
      <c r="AS437" s="28"/>
      <c r="AT437" s="28"/>
      <c r="AU437" s="28"/>
      <c r="AV437" s="28"/>
    </row>
    <row r="438" spans="1:48" ht="15.75" customHeight="1" x14ac:dyDescent="0.25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9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9"/>
      <c r="AA438" s="28"/>
      <c r="AB438" s="28"/>
      <c r="AC438" s="28"/>
      <c r="AD438" s="28"/>
      <c r="AE438" s="28"/>
      <c r="AF438" s="28"/>
      <c r="AG438" s="28"/>
      <c r="AH438" s="29"/>
      <c r="AI438" s="28"/>
      <c r="AJ438" s="28"/>
      <c r="AK438" s="28"/>
      <c r="AL438" s="28"/>
      <c r="AM438" s="28"/>
      <c r="AN438" s="28"/>
      <c r="AO438" s="28"/>
      <c r="AP438" s="28"/>
      <c r="AQ438" s="28"/>
      <c r="AR438" s="28"/>
      <c r="AS438" s="28"/>
      <c r="AT438" s="28"/>
      <c r="AU438" s="28"/>
      <c r="AV438" s="28"/>
    </row>
    <row r="439" spans="1:48" ht="15.75" customHeight="1" x14ac:dyDescent="0.25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9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9"/>
      <c r="AA439" s="28"/>
      <c r="AB439" s="28"/>
      <c r="AC439" s="28"/>
      <c r="AD439" s="28"/>
      <c r="AE439" s="28"/>
      <c r="AF439" s="28"/>
      <c r="AG439" s="28"/>
      <c r="AH439" s="29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</row>
    <row r="440" spans="1:48" ht="15.75" customHeight="1" x14ac:dyDescent="0.25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9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9"/>
      <c r="AA440" s="28"/>
      <c r="AB440" s="28"/>
      <c r="AC440" s="28"/>
      <c r="AD440" s="28"/>
      <c r="AE440" s="28"/>
      <c r="AF440" s="28"/>
      <c r="AG440" s="28"/>
      <c r="AH440" s="29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</row>
    <row r="441" spans="1:48" ht="15.75" customHeight="1" x14ac:dyDescent="0.25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9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9"/>
      <c r="AA441" s="28"/>
      <c r="AB441" s="28"/>
      <c r="AC441" s="28"/>
      <c r="AD441" s="28"/>
      <c r="AE441" s="28"/>
      <c r="AF441" s="28"/>
      <c r="AG441" s="28"/>
      <c r="AH441" s="29"/>
      <c r="AI441" s="28"/>
      <c r="AJ441" s="28"/>
      <c r="AK441" s="28"/>
      <c r="AL441" s="28"/>
      <c r="AM441" s="28"/>
      <c r="AN441" s="28"/>
      <c r="AO441" s="28"/>
      <c r="AP441" s="28"/>
      <c r="AQ441" s="28"/>
      <c r="AR441" s="28"/>
      <c r="AS441" s="28"/>
      <c r="AT441" s="28"/>
      <c r="AU441" s="28"/>
      <c r="AV441" s="28"/>
    </row>
    <row r="442" spans="1:48" ht="15.75" customHeight="1" x14ac:dyDescent="0.25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9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9"/>
      <c r="AA442" s="28"/>
      <c r="AB442" s="28"/>
      <c r="AC442" s="28"/>
      <c r="AD442" s="28"/>
      <c r="AE442" s="28"/>
      <c r="AF442" s="28"/>
      <c r="AG442" s="28"/>
      <c r="AH442" s="29"/>
      <c r="AI442" s="28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</row>
    <row r="443" spans="1:48" ht="15.75" customHeight="1" x14ac:dyDescent="0.25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9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9"/>
      <c r="AA443" s="28"/>
      <c r="AB443" s="28"/>
      <c r="AC443" s="28"/>
      <c r="AD443" s="28"/>
      <c r="AE443" s="28"/>
      <c r="AF443" s="28"/>
      <c r="AG443" s="28"/>
      <c r="AH443" s="29"/>
      <c r="AI443" s="28"/>
      <c r="AJ443" s="28"/>
      <c r="AK443" s="28"/>
      <c r="AL443" s="28"/>
      <c r="AM443" s="28"/>
      <c r="AN443" s="28"/>
      <c r="AO443" s="28"/>
      <c r="AP443" s="28"/>
      <c r="AQ443" s="28"/>
      <c r="AR443" s="28"/>
      <c r="AS443" s="28"/>
      <c r="AT443" s="28"/>
      <c r="AU443" s="28"/>
      <c r="AV443" s="28"/>
    </row>
    <row r="444" spans="1:48" ht="15.75" customHeight="1" x14ac:dyDescent="0.25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9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9"/>
      <c r="AA444" s="28"/>
      <c r="AB444" s="28"/>
      <c r="AC444" s="28"/>
      <c r="AD444" s="28"/>
      <c r="AE444" s="28"/>
      <c r="AF444" s="28"/>
      <c r="AG444" s="28"/>
      <c r="AH444" s="29"/>
      <c r="AI444" s="28"/>
      <c r="AJ444" s="28"/>
      <c r="AK444" s="28"/>
      <c r="AL444" s="28"/>
      <c r="AM444" s="28"/>
      <c r="AN444" s="28"/>
      <c r="AO444" s="28"/>
      <c r="AP444" s="28"/>
      <c r="AQ444" s="28"/>
      <c r="AR444" s="28"/>
      <c r="AS444" s="28"/>
      <c r="AT444" s="28"/>
      <c r="AU444" s="28"/>
      <c r="AV444" s="28"/>
    </row>
    <row r="445" spans="1:48" ht="15.75" customHeight="1" x14ac:dyDescent="0.25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9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9"/>
      <c r="AA445" s="28"/>
      <c r="AB445" s="28"/>
      <c r="AC445" s="28"/>
      <c r="AD445" s="28"/>
      <c r="AE445" s="28"/>
      <c r="AF445" s="28"/>
      <c r="AG445" s="28"/>
      <c r="AH445" s="29"/>
      <c r="AI445" s="28"/>
      <c r="AJ445" s="28"/>
      <c r="AK445" s="28"/>
      <c r="AL445" s="28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</row>
    <row r="446" spans="1:48" ht="15.75" customHeight="1" x14ac:dyDescent="0.25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9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9"/>
      <c r="AA446" s="28"/>
      <c r="AB446" s="28"/>
      <c r="AC446" s="28"/>
      <c r="AD446" s="28"/>
      <c r="AE446" s="28"/>
      <c r="AF446" s="28"/>
      <c r="AG446" s="28"/>
      <c r="AH446" s="29"/>
      <c r="AI446" s="28"/>
      <c r="AJ446" s="28"/>
      <c r="AK446" s="28"/>
      <c r="AL446" s="28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</row>
    <row r="447" spans="1:48" ht="15.75" customHeight="1" x14ac:dyDescent="0.25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9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9"/>
      <c r="AA447" s="28"/>
      <c r="AB447" s="28"/>
      <c r="AC447" s="28"/>
      <c r="AD447" s="28"/>
      <c r="AE447" s="28"/>
      <c r="AF447" s="28"/>
      <c r="AG447" s="28"/>
      <c r="AH447" s="29"/>
      <c r="AI447" s="28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</row>
    <row r="448" spans="1:48" ht="15.75" customHeight="1" x14ac:dyDescent="0.25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9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9"/>
      <c r="AA448" s="28"/>
      <c r="AB448" s="28"/>
      <c r="AC448" s="28"/>
      <c r="AD448" s="28"/>
      <c r="AE448" s="28"/>
      <c r="AF448" s="28"/>
      <c r="AG448" s="28"/>
      <c r="AH448" s="29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</row>
    <row r="449" spans="1:48" ht="15.75" customHeight="1" x14ac:dyDescent="0.25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9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9"/>
      <c r="AA449" s="28"/>
      <c r="AB449" s="28"/>
      <c r="AC449" s="28"/>
      <c r="AD449" s="28"/>
      <c r="AE449" s="28"/>
      <c r="AF449" s="28"/>
      <c r="AG449" s="28"/>
      <c r="AH449" s="29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</row>
    <row r="450" spans="1:48" ht="15.75" customHeight="1" x14ac:dyDescent="0.25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9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9"/>
      <c r="AA450" s="28"/>
      <c r="AB450" s="28"/>
      <c r="AC450" s="28"/>
      <c r="AD450" s="28"/>
      <c r="AE450" s="28"/>
      <c r="AF450" s="28"/>
      <c r="AG450" s="28"/>
      <c r="AH450" s="29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</row>
    <row r="451" spans="1:48" ht="15.75" customHeight="1" x14ac:dyDescent="0.25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9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9"/>
      <c r="AA451" s="28"/>
      <c r="AB451" s="28"/>
      <c r="AC451" s="28"/>
      <c r="AD451" s="28"/>
      <c r="AE451" s="28"/>
      <c r="AF451" s="28"/>
      <c r="AG451" s="28"/>
      <c r="AH451" s="29"/>
      <c r="AI451" s="28"/>
      <c r="AJ451" s="28"/>
      <c r="AK451" s="28"/>
      <c r="AL451" s="28"/>
      <c r="AM451" s="28"/>
      <c r="AN451" s="28"/>
      <c r="AO451" s="28"/>
      <c r="AP451" s="28"/>
      <c r="AQ451" s="28"/>
      <c r="AR451" s="28"/>
      <c r="AS451" s="28"/>
      <c r="AT451" s="28"/>
      <c r="AU451" s="28"/>
      <c r="AV451" s="28"/>
    </row>
    <row r="452" spans="1:48" ht="15.75" customHeight="1" x14ac:dyDescent="0.25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9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9"/>
      <c r="AA452" s="28"/>
      <c r="AB452" s="28"/>
      <c r="AC452" s="28"/>
      <c r="AD452" s="28"/>
      <c r="AE452" s="28"/>
      <c r="AF452" s="28"/>
      <c r="AG452" s="28"/>
      <c r="AH452" s="29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  <c r="AT452" s="28"/>
      <c r="AU452" s="28"/>
      <c r="AV452" s="28"/>
    </row>
    <row r="453" spans="1:48" ht="15.75" customHeight="1" x14ac:dyDescent="0.25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9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9"/>
      <c r="AA453" s="28"/>
      <c r="AB453" s="28"/>
      <c r="AC453" s="28"/>
      <c r="AD453" s="28"/>
      <c r="AE453" s="28"/>
      <c r="AF453" s="28"/>
      <c r="AG453" s="28"/>
      <c r="AH453" s="29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</row>
    <row r="454" spans="1:48" ht="15.75" customHeight="1" x14ac:dyDescent="0.25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9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9"/>
      <c r="AA454" s="28"/>
      <c r="AB454" s="28"/>
      <c r="AC454" s="28"/>
      <c r="AD454" s="28"/>
      <c r="AE454" s="28"/>
      <c r="AF454" s="28"/>
      <c r="AG454" s="28"/>
      <c r="AH454" s="29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</row>
    <row r="455" spans="1:48" ht="15.75" customHeight="1" x14ac:dyDescent="0.25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9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9"/>
      <c r="AA455" s="28"/>
      <c r="AB455" s="28"/>
      <c r="AC455" s="28"/>
      <c r="AD455" s="28"/>
      <c r="AE455" s="28"/>
      <c r="AF455" s="28"/>
      <c r="AG455" s="28"/>
      <c r="AH455" s="29"/>
      <c r="AI455" s="28"/>
      <c r="AJ455" s="28"/>
      <c r="AK455" s="28"/>
      <c r="AL455" s="28"/>
      <c r="AM455" s="28"/>
      <c r="AN455" s="28"/>
      <c r="AO455" s="28"/>
      <c r="AP455" s="28"/>
      <c r="AQ455" s="28"/>
      <c r="AR455" s="28"/>
      <c r="AS455" s="28"/>
      <c r="AT455" s="28"/>
      <c r="AU455" s="28"/>
      <c r="AV455" s="28"/>
    </row>
    <row r="456" spans="1:48" ht="15.75" customHeight="1" x14ac:dyDescent="0.25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9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9"/>
      <c r="AA456" s="28"/>
      <c r="AB456" s="28"/>
      <c r="AC456" s="28"/>
      <c r="AD456" s="28"/>
      <c r="AE456" s="28"/>
      <c r="AF456" s="28"/>
      <c r="AG456" s="28"/>
      <c r="AH456" s="29"/>
      <c r="AI456" s="28"/>
      <c r="AJ456" s="28"/>
      <c r="AK456" s="28"/>
      <c r="AL456" s="28"/>
      <c r="AM456" s="28"/>
      <c r="AN456" s="28"/>
      <c r="AO456" s="28"/>
      <c r="AP456" s="28"/>
      <c r="AQ456" s="28"/>
      <c r="AR456" s="28"/>
      <c r="AS456" s="28"/>
      <c r="AT456" s="28"/>
      <c r="AU456" s="28"/>
      <c r="AV456" s="28"/>
    </row>
    <row r="457" spans="1:48" ht="15.75" customHeight="1" x14ac:dyDescent="0.25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9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9"/>
      <c r="AA457" s="28"/>
      <c r="AB457" s="28"/>
      <c r="AC457" s="28"/>
      <c r="AD457" s="28"/>
      <c r="AE457" s="28"/>
      <c r="AF457" s="28"/>
      <c r="AG457" s="28"/>
      <c r="AH457" s="29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</row>
    <row r="458" spans="1:48" ht="15.75" customHeight="1" x14ac:dyDescent="0.25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9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9"/>
      <c r="AA458" s="28"/>
      <c r="AB458" s="28"/>
      <c r="AC458" s="28"/>
      <c r="AD458" s="28"/>
      <c r="AE458" s="28"/>
      <c r="AF458" s="28"/>
      <c r="AG458" s="28"/>
      <c r="AH458" s="29"/>
      <c r="AI458" s="28"/>
      <c r="AJ458" s="28"/>
      <c r="AK458" s="28"/>
      <c r="AL458" s="28"/>
      <c r="AM458" s="28"/>
      <c r="AN458" s="28"/>
      <c r="AO458" s="28"/>
      <c r="AP458" s="28"/>
      <c r="AQ458" s="28"/>
      <c r="AR458" s="28"/>
      <c r="AS458" s="28"/>
      <c r="AT458" s="28"/>
      <c r="AU458" s="28"/>
      <c r="AV458" s="28"/>
    </row>
    <row r="459" spans="1:48" ht="15.75" customHeight="1" x14ac:dyDescent="0.25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9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9"/>
      <c r="AA459" s="28"/>
      <c r="AB459" s="28"/>
      <c r="AC459" s="28"/>
      <c r="AD459" s="28"/>
      <c r="AE459" s="28"/>
      <c r="AF459" s="28"/>
      <c r="AG459" s="28"/>
      <c r="AH459" s="29"/>
      <c r="AI459" s="28"/>
      <c r="AJ459" s="28"/>
      <c r="AK459" s="28"/>
      <c r="AL459" s="28"/>
      <c r="AM459" s="28"/>
      <c r="AN459" s="28"/>
      <c r="AO459" s="28"/>
      <c r="AP459" s="28"/>
      <c r="AQ459" s="28"/>
      <c r="AR459" s="28"/>
      <c r="AS459" s="28"/>
      <c r="AT459" s="28"/>
      <c r="AU459" s="28"/>
      <c r="AV459" s="28"/>
    </row>
    <row r="460" spans="1:48" ht="15.75" customHeight="1" x14ac:dyDescent="0.25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9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9"/>
      <c r="AA460" s="28"/>
      <c r="AB460" s="28"/>
      <c r="AC460" s="28"/>
      <c r="AD460" s="28"/>
      <c r="AE460" s="28"/>
      <c r="AF460" s="28"/>
      <c r="AG460" s="28"/>
      <c r="AH460" s="29"/>
      <c r="AI460" s="28"/>
      <c r="AJ460" s="28"/>
      <c r="AK460" s="28"/>
      <c r="AL460" s="28"/>
      <c r="AM460" s="28"/>
      <c r="AN460" s="28"/>
      <c r="AO460" s="28"/>
      <c r="AP460" s="28"/>
      <c r="AQ460" s="28"/>
      <c r="AR460" s="28"/>
      <c r="AS460" s="28"/>
      <c r="AT460" s="28"/>
      <c r="AU460" s="28"/>
      <c r="AV460" s="28"/>
    </row>
    <row r="461" spans="1:48" ht="15.75" customHeight="1" x14ac:dyDescent="0.25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9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9"/>
      <c r="AA461" s="28"/>
      <c r="AB461" s="28"/>
      <c r="AC461" s="28"/>
      <c r="AD461" s="28"/>
      <c r="AE461" s="28"/>
      <c r="AF461" s="28"/>
      <c r="AG461" s="28"/>
      <c r="AH461" s="29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  <c r="AT461" s="28"/>
      <c r="AU461" s="28"/>
      <c r="AV461" s="28"/>
    </row>
    <row r="462" spans="1:48" ht="15.75" customHeight="1" x14ac:dyDescent="0.25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9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9"/>
      <c r="AA462" s="28"/>
      <c r="AB462" s="28"/>
      <c r="AC462" s="28"/>
      <c r="AD462" s="28"/>
      <c r="AE462" s="28"/>
      <c r="AF462" s="28"/>
      <c r="AG462" s="28"/>
      <c r="AH462" s="29"/>
      <c r="AI462" s="28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  <c r="AT462" s="28"/>
      <c r="AU462" s="28"/>
      <c r="AV462" s="28"/>
    </row>
    <row r="463" spans="1:48" ht="15.75" customHeight="1" x14ac:dyDescent="0.25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9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9"/>
      <c r="AA463" s="28"/>
      <c r="AB463" s="28"/>
      <c r="AC463" s="28"/>
      <c r="AD463" s="28"/>
      <c r="AE463" s="28"/>
      <c r="AF463" s="28"/>
      <c r="AG463" s="28"/>
      <c r="AH463" s="29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</row>
    <row r="464" spans="1:48" ht="15.75" customHeight="1" x14ac:dyDescent="0.25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9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9"/>
      <c r="AA464" s="28"/>
      <c r="AB464" s="28"/>
      <c r="AC464" s="28"/>
      <c r="AD464" s="28"/>
      <c r="AE464" s="28"/>
      <c r="AF464" s="28"/>
      <c r="AG464" s="28"/>
      <c r="AH464" s="29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</row>
    <row r="465" spans="1:48" ht="15.75" customHeight="1" x14ac:dyDescent="0.25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9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9"/>
      <c r="AA465" s="28"/>
      <c r="AB465" s="28"/>
      <c r="AC465" s="28"/>
      <c r="AD465" s="28"/>
      <c r="AE465" s="28"/>
      <c r="AF465" s="28"/>
      <c r="AG465" s="28"/>
      <c r="AH465" s="29"/>
      <c r="AI465" s="28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  <c r="AT465" s="28"/>
      <c r="AU465" s="28"/>
      <c r="AV465" s="28"/>
    </row>
    <row r="466" spans="1:48" ht="15.75" customHeight="1" x14ac:dyDescent="0.25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9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9"/>
      <c r="AA466" s="28"/>
      <c r="AB466" s="28"/>
      <c r="AC466" s="28"/>
      <c r="AD466" s="28"/>
      <c r="AE466" s="28"/>
      <c r="AF466" s="28"/>
      <c r="AG466" s="28"/>
      <c r="AH466" s="29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</row>
    <row r="467" spans="1:48" ht="15.75" customHeight="1" x14ac:dyDescent="0.25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9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9"/>
      <c r="AA467" s="28"/>
      <c r="AB467" s="28"/>
      <c r="AC467" s="28"/>
      <c r="AD467" s="28"/>
      <c r="AE467" s="28"/>
      <c r="AF467" s="28"/>
      <c r="AG467" s="28"/>
      <c r="AH467" s="29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</row>
    <row r="468" spans="1:48" ht="15.75" customHeight="1" x14ac:dyDescent="0.25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9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9"/>
      <c r="AA468" s="28"/>
      <c r="AB468" s="28"/>
      <c r="AC468" s="28"/>
      <c r="AD468" s="28"/>
      <c r="AE468" s="28"/>
      <c r="AF468" s="28"/>
      <c r="AG468" s="28"/>
      <c r="AH468" s="29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</row>
    <row r="469" spans="1:48" ht="15.75" customHeight="1" x14ac:dyDescent="0.25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9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9"/>
      <c r="AA469" s="28"/>
      <c r="AB469" s="28"/>
      <c r="AC469" s="28"/>
      <c r="AD469" s="28"/>
      <c r="AE469" s="28"/>
      <c r="AF469" s="28"/>
      <c r="AG469" s="28"/>
      <c r="AH469" s="29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</row>
    <row r="470" spans="1:48" ht="15.75" customHeight="1" x14ac:dyDescent="0.25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9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9"/>
      <c r="AA470" s="28"/>
      <c r="AB470" s="28"/>
      <c r="AC470" s="28"/>
      <c r="AD470" s="28"/>
      <c r="AE470" s="28"/>
      <c r="AF470" s="28"/>
      <c r="AG470" s="28"/>
      <c r="AH470" s="29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</row>
    <row r="471" spans="1:48" ht="15.75" customHeight="1" x14ac:dyDescent="0.25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9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9"/>
      <c r="AA471" s="28"/>
      <c r="AB471" s="28"/>
      <c r="AC471" s="28"/>
      <c r="AD471" s="28"/>
      <c r="AE471" s="28"/>
      <c r="AF471" s="28"/>
      <c r="AG471" s="28"/>
      <c r="AH471" s="29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</row>
    <row r="472" spans="1:48" ht="15.75" customHeight="1" x14ac:dyDescent="0.25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9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9"/>
      <c r="AA472" s="28"/>
      <c r="AB472" s="28"/>
      <c r="AC472" s="28"/>
      <c r="AD472" s="28"/>
      <c r="AE472" s="28"/>
      <c r="AF472" s="28"/>
      <c r="AG472" s="28"/>
      <c r="AH472" s="29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</row>
    <row r="473" spans="1:48" ht="15.75" customHeight="1" x14ac:dyDescent="0.25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9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9"/>
      <c r="AA473" s="28"/>
      <c r="AB473" s="28"/>
      <c r="AC473" s="28"/>
      <c r="AD473" s="28"/>
      <c r="AE473" s="28"/>
      <c r="AF473" s="28"/>
      <c r="AG473" s="28"/>
      <c r="AH473" s="29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  <c r="AT473" s="28"/>
      <c r="AU473" s="28"/>
      <c r="AV473" s="28"/>
    </row>
    <row r="474" spans="1:48" ht="15.75" customHeight="1" x14ac:dyDescent="0.25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9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9"/>
      <c r="AA474" s="28"/>
      <c r="AB474" s="28"/>
      <c r="AC474" s="28"/>
      <c r="AD474" s="28"/>
      <c r="AE474" s="28"/>
      <c r="AF474" s="28"/>
      <c r="AG474" s="28"/>
      <c r="AH474" s="29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</row>
    <row r="475" spans="1:48" ht="15.75" customHeight="1" x14ac:dyDescent="0.25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9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9"/>
      <c r="AA475" s="28"/>
      <c r="AB475" s="28"/>
      <c r="AC475" s="28"/>
      <c r="AD475" s="28"/>
      <c r="AE475" s="28"/>
      <c r="AF475" s="28"/>
      <c r="AG475" s="28"/>
      <c r="AH475" s="29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</row>
    <row r="476" spans="1:48" ht="15.75" customHeight="1" x14ac:dyDescent="0.25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9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9"/>
      <c r="AA476" s="28"/>
      <c r="AB476" s="28"/>
      <c r="AC476" s="28"/>
      <c r="AD476" s="28"/>
      <c r="AE476" s="28"/>
      <c r="AF476" s="28"/>
      <c r="AG476" s="28"/>
      <c r="AH476" s="29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</row>
    <row r="477" spans="1:48" ht="15.75" customHeight="1" x14ac:dyDescent="0.25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9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9"/>
      <c r="AA477" s="28"/>
      <c r="AB477" s="28"/>
      <c r="AC477" s="28"/>
      <c r="AD477" s="28"/>
      <c r="AE477" s="28"/>
      <c r="AF477" s="28"/>
      <c r="AG477" s="28"/>
      <c r="AH477" s="29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</row>
    <row r="478" spans="1:48" ht="15.75" customHeight="1" x14ac:dyDescent="0.25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9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9"/>
      <c r="AA478" s="28"/>
      <c r="AB478" s="28"/>
      <c r="AC478" s="28"/>
      <c r="AD478" s="28"/>
      <c r="AE478" s="28"/>
      <c r="AF478" s="28"/>
      <c r="AG478" s="28"/>
      <c r="AH478" s="29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</row>
    <row r="479" spans="1:48" ht="15.75" customHeight="1" x14ac:dyDescent="0.25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9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9"/>
      <c r="AA479" s="28"/>
      <c r="AB479" s="28"/>
      <c r="AC479" s="28"/>
      <c r="AD479" s="28"/>
      <c r="AE479" s="28"/>
      <c r="AF479" s="28"/>
      <c r="AG479" s="28"/>
      <c r="AH479" s="29"/>
      <c r="AI479" s="28"/>
      <c r="AJ479" s="28"/>
      <c r="AK479" s="28"/>
      <c r="AL479" s="28"/>
      <c r="AM479" s="28"/>
      <c r="AN479" s="28"/>
      <c r="AO479" s="28"/>
      <c r="AP479" s="28"/>
      <c r="AQ479" s="28"/>
      <c r="AR479" s="28"/>
      <c r="AS479" s="28"/>
      <c r="AT479" s="28"/>
      <c r="AU479" s="28"/>
      <c r="AV479" s="28"/>
    </row>
    <row r="480" spans="1:48" ht="15.75" customHeight="1" x14ac:dyDescent="0.25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9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9"/>
      <c r="AA480" s="28"/>
      <c r="AB480" s="28"/>
      <c r="AC480" s="28"/>
      <c r="AD480" s="28"/>
      <c r="AE480" s="28"/>
      <c r="AF480" s="28"/>
      <c r="AG480" s="28"/>
      <c r="AH480" s="29"/>
      <c r="AI480" s="28"/>
      <c r="AJ480" s="28"/>
      <c r="AK480" s="28"/>
      <c r="AL480" s="28"/>
      <c r="AM480" s="28"/>
      <c r="AN480" s="28"/>
      <c r="AO480" s="28"/>
      <c r="AP480" s="28"/>
      <c r="AQ480" s="28"/>
      <c r="AR480" s="28"/>
      <c r="AS480" s="28"/>
      <c r="AT480" s="28"/>
      <c r="AU480" s="28"/>
      <c r="AV480" s="28"/>
    </row>
    <row r="481" spans="1:48" ht="15.75" customHeight="1" x14ac:dyDescent="0.25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9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9"/>
      <c r="AA481" s="28"/>
      <c r="AB481" s="28"/>
      <c r="AC481" s="28"/>
      <c r="AD481" s="28"/>
      <c r="AE481" s="28"/>
      <c r="AF481" s="28"/>
      <c r="AG481" s="28"/>
      <c r="AH481" s="29"/>
      <c r="AI481" s="28"/>
      <c r="AJ481" s="28"/>
      <c r="AK481" s="28"/>
      <c r="AL481" s="28"/>
      <c r="AM481" s="28"/>
      <c r="AN481" s="28"/>
      <c r="AO481" s="28"/>
      <c r="AP481" s="28"/>
      <c r="AQ481" s="28"/>
      <c r="AR481" s="28"/>
      <c r="AS481" s="28"/>
      <c r="AT481" s="28"/>
      <c r="AU481" s="28"/>
      <c r="AV481" s="28"/>
    </row>
    <row r="482" spans="1:48" ht="15.75" customHeight="1" x14ac:dyDescent="0.25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9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9"/>
      <c r="AA482" s="28"/>
      <c r="AB482" s="28"/>
      <c r="AC482" s="28"/>
      <c r="AD482" s="28"/>
      <c r="AE482" s="28"/>
      <c r="AF482" s="28"/>
      <c r="AG482" s="28"/>
      <c r="AH482" s="29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</row>
    <row r="483" spans="1:48" ht="15.75" customHeight="1" x14ac:dyDescent="0.25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9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9"/>
      <c r="AA483" s="28"/>
      <c r="AB483" s="28"/>
      <c r="AC483" s="28"/>
      <c r="AD483" s="28"/>
      <c r="AE483" s="28"/>
      <c r="AF483" s="28"/>
      <c r="AG483" s="28"/>
      <c r="AH483" s="29"/>
      <c r="AI483" s="28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  <c r="AT483" s="28"/>
      <c r="AU483" s="28"/>
      <c r="AV483" s="28"/>
    </row>
    <row r="484" spans="1:48" ht="15.75" customHeight="1" x14ac:dyDescent="0.25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9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9"/>
      <c r="AA484" s="28"/>
      <c r="AB484" s="28"/>
      <c r="AC484" s="28"/>
      <c r="AD484" s="28"/>
      <c r="AE484" s="28"/>
      <c r="AF484" s="28"/>
      <c r="AG484" s="28"/>
      <c r="AH484" s="29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</row>
    <row r="485" spans="1:48" ht="15.75" customHeight="1" x14ac:dyDescent="0.25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9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9"/>
      <c r="AA485" s="28"/>
      <c r="AB485" s="28"/>
      <c r="AC485" s="28"/>
      <c r="AD485" s="28"/>
      <c r="AE485" s="28"/>
      <c r="AF485" s="28"/>
      <c r="AG485" s="28"/>
      <c r="AH485" s="29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</row>
    <row r="486" spans="1:48" ht="15.75" customHeight="1" x14ac:dyDescent="0.25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9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9"/>
      <c r="AA486" s="28"/>
      <c r="AB486" s="28"/>
      <c r="AC486" s="28"/>
      <c r="AD486" s="28"/>
      <c r="AE486" s="28"/>
      <c r="AF486" s="28"/>
      <c r="AG486" s="28"/>
      <c r="AH486" s="29"/>
      <c r="AI486" s="28"/>
      <c r="AJ486" s="28"/>
      <c r="AK486" s="28"/>
      <c r="AL486" s="28"/>
      <c r="AM486" s="28"/>
      <c r="AN486" s="28"/>
      <c r="AO486" s="28"/>
      <c r="AP486" s="28"/>
      <c r="AQ486" s="28"/>
      <c r="AR486" s="28"/>
      <c r="AS486" s="28"/>
      <c r="AT486" s="28"/>
      <c r="AU486" s="28"/>
      <c r="AV486" s="28"/>
    </row>
    <row r="487" spans="1:48" ht="15.75" customHeight="1" x14ac:dyDescent="0.25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9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9"/>
      <c r="AA487" s="28"/>
      <c r="AB487" s="28"/>
      <c r="AC487" s="28"/>
      <c r="AD487" s="28"/>
      <c r="AE487" s="28"/>
      <c r="AF487" s="28"/>
      <c r="AG487" s="28"/>
      <c r="AH487" s="29"/>
      <c r="AI487" s="28"/>
      <c r="AJ487" s="28"/>
      <c r="AK487" s="28"/>
      <c r="AL487" s="28"/>
      <c r="AM487" s="28"/>
      <c r="AN487" s="28"/>
      <c r="AO487" s="28"/>
      <c r="AP487" s="28"/>
      <c r="AQ487" s="28"/>
      <c r="AR487" s="28"/>
      <c r="AS487" s="28"/>
      <c r="AT487" s="28"/>
      <c r="AU487" s="28"/>
      <c r="AV487" s="28"/>
    </row>
    <row r="488" spans="1:48" ht="15.75" customHeight="1" x14ac:dyDescent="0.25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9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9"/>
      <c r="AA488" s="28"/>
      <c r="AB488" s="28"/>
      <c r="AC488" s="28"/>
      <c r="AD488" s="28"/>
      <c r="AE488" s="28"/>
      <c r="AF488" s="28"/>
      <c r="AG488" s="28"/>
      <c r="AH488" s="29"/>
      <c r="AI488" s="28"/>
      <c r="AJ488" s="28"/>
      <c r="AK488" s="28"/>
      <c r="AL488" s="28"/>
      <c r="AM488" s="28"/>
      <c r="AN488" s="28"/>
      <c r="AO488" s="28"/>
      <c r="AP488" s="28"/>
      <c r="AQ488" s="28"/>
      <c r="AR488" s="28"/>
      <c r="AS488" s="28"/>
      <c r="AT488" s="28"/>
      <c r="AU488" s="28"/>
      <c r="AV488" s="28"/>
    </row>
    <row r="489" spans="1:48" ht="15.75" customHeight="1" x14ac:dyDescent="0.25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9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9"/>
      <c r="AA489" s="28"/>
      <c r="AB489" s="28"/>
      <c r="AC489" s="28"/>
      <c r="AD489" s="28"/>
      <c r="AE489" s="28"/>
      <c r="AF489" s="28"/>
      <c r="AG489" s="28"/>
      <c r="AH489" s="29"/>
      <c r="AI489" s="28"/>
      <c r="AJ489" s="28"/>
      <c r="AK489" s="28"/>
      <c r="AL489" s="28"/>
      <c r="AM489" s="28"/>
      <c r="AN489" s="28"/>
      <c r="AO489" s="28"/>
      <c r="AP489" s="28"/>
      <c r="AQ489" s="28"/>
      <c r="AR489" s="28"/>
      <c r="AS489" s="28"/>
      <c r="AT489" s="28"/>
      <c r="AU489" s="28"/>
      <c r="AV489" s="28"/>
    </row>
    <row r="490" spans="1:48" ht="15.75" customHeight="1" x14ac:dyDescent="0.25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9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9"/>
      <c r="AA490" s="28"/>
      <c r="AB490" s="28"/>
      <c r="AC490" s="28"/>
      <c r="AD490" s="28"/>
      <c r="AE490" s="28"/>
      <c r="AF490" s="28"/>
      <c r="AG490" s="28"/>
      <c r="AH490" s="29"/>
      <c r="AI490" s="28"/>
      <c r="AJ490" s="28"/>
      <c r="AK490" s="28"/>
      <c r="AL490" s="28"/>
      <c r="AM490" s="28"/>
      <c r="AN490" s="28"/>
      <c r="AO490" s="28"/>
      <c r="AP490" s="28"/>
      <c r="AQ490" s="28"/>
      <c r="AR490" s="28"/>
      <c r="AS490" s="28"/>
      <c r="AT490" s="28"/>
      <c r="AU490" s="28"/>
      <c r="AV490" s="28"/>
    </row>
    <row r="491" spans="1:48" ht="15.75" customHeight="1" x14ac:dyDescent="0.25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9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9"/>
      <c r="AA491" s="28"/>
      <c r="AB491" s="28"/>
      <c r="AC491" s="28"/>
      <c r="AD491" s="28"/>
      <c r="AE491" s="28"/>
      <c r="AF491" s="28"/>
      <c r="AG491" s="28"/>
      <c r="AH491" s="29"/>
      <c r="AI491" s="28"/>
      <c r="AJ491" s="28"/>
      <c r="AK491" s="28"/>
      <c r="AL491" s="28"/>
      <c r="AM491" s="28"/>
      <c r="AN491" s="28"/>
      <c r="AO491" s="28"/>
      <c r="AP491" s="28"/>
      <c r="AQ491" s="28"/>
      <c r="AR491" s="28"/>
      <c r="AS491" s="28"/>
      <c r="AT491" s="28"/>
      <c r="AU491" s="28"/>
      <c r="AV491" s="28"/>
    </row>
    <row r="492" spans="1:48" ht="15.75" customHeight="1" x14ac:dyDescent="0.25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9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9"/>
      <c r="AA492" s="28"/>
      <c r="AB492" s="28"/>
      <c r="AC492" s="28"/>
      <c r="AD492" s="28"/>
      <c r="AE492" s="28"/>
      <c r="AF492" s="28"/>
      <c r="AG492" s="28"/>
      <c r="AH492" s="29"/>
      <c r="AI492" s="28"/>
      <c r="AJ492" s="28"/>
      <c r="AK492" s="28"/>
      <c r="AL492" s="28"/>
      <c r="AM492" s="28"/>
      <c r="AN492" s="28"/>
      <c r="AO492" s="28"/>
      <c r="AP492" s="28"/>
      <c r="AQ492" s="28"/>
      <c r="AR492" s="28"/>
      <c r="AS492" s="28"/>
      <c r="AT492" s="28"/>
      <c r="AU492" s="28"/>
      <c r="AV492" s="28"/>
    </row>
    <row r="493" spans="1:48" ht="15.75" customHeight="1" x14ac:dyDescent="0.25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9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9"/>
      <c r="AA493" s="28"/>
      <c r="AB493" s="28"/>
      <c r="AC493" s="28"/>
      <c r="AD493" s="28"/>
      <c r="AE493" s="28"/>
      <c r="AF493" s="28"/>
      <c r="AG493" s="28"/>
      <c r="AH493" s="29"/>
      <c r="AI493" s="28"/>
      <c r="AJ493" s="28"/>
      <c r="AK493" s="28"/>
      <c r="AL493" s="28"/>
      <c r="AM493" s="28"/>
      <c r="AN493" s="28"/>
      <c r="AO493" s="28"/>
      <c r="AP493" s="28"/>
      <c r="AQ493" s="28"/>
      <c r="AR493" s="28"/>
      <c r="AS493" s="28"/>
      <c r="AT493" s="28"/>
      <c r="AU493" s="28"/>
      <c r="AV493" s="28"/>
    </row>
    <row r="494" spans="1:48" ht="15.75" customHeight="1" x14ac:dyDescent="0.25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9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9"/>
      <c r="AA494" s="28"/>
      <c r="AB494" s="28"/>
      <c r="AC494" s="28"/>
      <c r="AD494" s="28"/>
      <c r="AE494" s="28"/>
      <c r="AF494" s="28"/>
      <c r="AG494" s="28"/>
      <c r="AH494" s="29"/>
      <c r="AI494" s="28"/>
      <c r="AJ494" s="28"/>
      <c r="AK494" s="28"/>
      <c r="AL494" s="28"/>
      <c r="AM494" s="28"/>
      <c r="AN494" s="28"/>
      <c r="AO494" s="28"/>
      <c r="AP494" s="28"/>
      <c r="AQ494" s="28"/>
      <c r="AR494" s="28"/>
      <c r="AS494" s="28"/>
      <c r="AT494" s="28"/>
      <c r="AU494" s="28"/>
      <c r="AV494" s="28"/>
    </row>
    <row r="495" spans="1:48" ht="15.75" customHeight="1" x14ac:dyDescent="0.25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9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9"/>
      <c r="AA495" s="28"/>
      <c r="AB495" s="28"/>
      <c r="AC495" s="28"/>
      <c r="AD495" s="28"/>
      <c r="AE495" s="28"/>
      <c r="AF495" s="28"/>
      <c r="AG495" s="28"/>
      <c r="AH495" s="29"/>
      <c r="AI495" s="28"/>
      <c r="AJ495" s="28"/>
      <c r="AK495" s="28"/>
      <c r="AL495" s="28"/>
      <c r="AM495" s="28"/>
      <c r="AN495" s="28"/>
      <c r="AO495" s="28"/>
      <c r="AP495" s="28"/>
      <c r="AQ495" s="28"/>
      <c r="AR495" s="28"/>
      <c r="AS495" s="28"/>
      <c r="AT495" s="28"/>
      <c r="AU495" s="28"/>
      <c r="AV495" s="28"/>
    </row>
    <row r="496" spans="1:48" ht="15.75" customHeight="1" x14ac:dyDescent="0.25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9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9"/>
      <c r="AA496" s="28"/>
      <c r="AB496" s="28"/>
      <c r="AC496" s="28"/>
      <c r="AD496" s="28"/>
      <c r="AE496" s="28"/>
      <c r="AF496" s="28"/>
      <c r="AG496" s="28"/>
      <c r="AH496" s="29"/>
      <c r="AI496" s="28"/>
      <c r="AJ496" s="28"/>
      <c r="AK496" s="28"/>
      <c r="AL496" s="28"/>
      <c r="AM496" s="28"/>
      <c r="AN496" s="28"/>
      <c r="AO496" s="28"/>
      <c r="AP496" s="28"/>
      <c r="AQ496" s="28"/>
      <c r="AR496" s="28"/>
      <c r="AS496" s="28"/>
      <c r="AT496" s="28"/>
      <c r="AU496" s="28"/>
      <c r="AV496" s="28"/>
    </row>
    <row r="497" spans="1:48" ht="15.75" customHeight="1" x14ac:dyDescent="0.25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9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9"/>
      <c r="AA497" s="28"/>
      <c r="AB497" s="28"/>
      <c r="AC497" s="28"/>
      <c r="AD497" s="28"/>
      <c r="AE497" s="28"/>
      <c r="AF497" s="28"/>
      <c r="AG497" s="28"/>
      <c r="AH497" s="29"/>
      <c r="AI497" s="28"/>
      <c r="AJ497" s="28"/>
      <c r="AK497" s="28"/>
      <c r="AL497" s="28"/>
      <c r="AM497" s="28"/>
      <c r="AN497" s="28"/>
      <c r="AO497" s="28"/>
      <c r="AP497" s="28"/>
      <c r="AQ497" s="28"/>
      <c r="AR497" s="28"/>
      <c r="AS497" s="28"/>
      <c r="AT497" s="28"/>
      <c r="AU497" s="28"/>
      <c r="AV497" s="28"/>
    </row>
    <row r="498" spans="1:48" ht="15.75" customHeight="1" x14ac:dyDescent="0.25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9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9"/>
      <c r="AA498" s="28"/>
      <c r="AB498" s="28"/>
      <c r="AC498" s="28"/>
      <c r="AD498" s="28"/>
      <c r="AE498" s="28"/>
      <c r="AF498" s="28"/>
      <c r="AG498" s="28"/>
      <c r="AH498" s="29"/>
      <c r="AI498" s="28"/>
      <c r="AJ498" s="28"/>
      <c r="AK498" s="28"/>
      <c r="AL498" s="28"/>
      <c r="AM498" s="28"/>
      <c r="AN498" s="28"/>
      <c r="AO498" s="28"/>
      <c r="AP498" s="28"/>
      <c r="AQ498" s="28"/>
      <c r="AR498" s="28"/>
      <c r="AS498" s="28"/>
      <c r="AT498" s="28"/>
      <c r="AU498" s="28"/>
      <c r="AV498" s="28"/>
    </row>
    <row r="499" spans="1:48" ht="15.75" customHeight="1" x14ac:dyDescent="0.25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9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9"/>
      <c r="AA499" s="28"/>
      <c r="AB499" s="28"/>
      <c r="AC499" s="28"/>
      <c r="AD499" s="28"/>
      <c r="AE499" s="28"/>
      <c r="AF499" s="28"/>
      <c r="AG499" s="28"/>
      <c r="AH499" s="29"/>
      <c r="AI499" s="28"/>
      <c r="AJ499" s="28"/>
      <c r="AK499" s="28"/>
      <c r="AL499" s="28"/>
      <c r="AM499" s="28"/>
      <c r="AN499" s="28"/>
      <c r="AO499" s="28"/>
      <c r="AP499" s="28"/>
      <c r="AQ499" s="28"/>
      <c r="AR499" s="28"/>
      <c r="AS499" s="28"/>
      <c r="AT499" s="28"/>
      <c r="AU499" s="28"/>
      <c r="AV499" s="28"/>
    </row>
    <row r="500" spans="1:48" ht="15.75" customHeight="1" x14ac:dyDescent="0.25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9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9"/>
      <c r="AA500" s="28"/>
      <c r="AB500" s="28"/>
      <c r="AC500" s="28"/>
      <c r="AD500" s="28"/>
      <c r="AE500" s="28"/>
      <c r="AF500" s="28"/>
      <c r="AG500" s="28"/>
      <c r="AH500" s="29"/>
      <c r="AI500" s="28"/>
      <c r="AJ500" s="28"/>
      <c r="AK500" s="28"/>
      <c r="AL500" s="28"/>
      <c r="AM500" s="28"/>
      <c r="AN500" s="28"/>
      <c r="AO500" s="28"/>
      <c r="AP500" s="28"/>
      <c r="AQ500" s="28"/>
      <c r="AR500" s="28"/>
      <c r="AS500" s="28"/>
      <c r="AT500" s="28"/>
      <c r="AU500" s="28"/>
      <c r="AV500" s="28"/>
    </row>
    <row r="501" spans="1:48" ht="15.75" customHeight="1" x14ac:dyDescent="0.25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9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9"/>
      <c r="AA501" s="28"/>
      <c r="AB501" s="28"/>
      <c r="AC501" s="28"/>
      <c r="AD501" s="28"/>
      <c r="AE501" s="28"/>
      <c r="AF501" s="28"/>
      <c r="AG501" s="28"/>
      <c r="AH501" s="29"/>
      <c r="AI501" s="28"/>
      <c r="AJ501" s="28"/>
      <c r="AK501" s="28"/>
      <c r="AL501" s="28"/>
      <c r="AM501" s="28"/>
      <c r="AN501" s="28"/>
      <c r="AO501" s="28"/>
      <c r="AP501" s="28"/>
      <c r="AQ501" s="28"/>
      <c r="AR501" s="28"/>
      <c r="AS501" s="28"/>
      <c r="AT501" s="28"/>
      <c r="AU501" s="28"/>
      <c r="AV501" s="28"/>
    </row>
    <row r="502" spans="1:48" ht="15.75" customHeight="1" x14ac:dyDescent="0.25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9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9"/>
      <c r="AA502" s="28"/>
      <c r="AB502" s="28"/>
      <c r="AC502" s="28"/>
      <c r="AD502" s="28"/>
      <c r="AE502" s="28"/>
      <c r="AF502" s="28"/>
      <c r="AG502" s="28"/>
      <c r="AH502" s="29"/>
      <c r="AI502" s="28"/>
      <c r="AJ502" s="28"/>
      <c r="AK502" s="28"/>
      <c r="AL502" s="28"/>
      <c r="AM502" s="28"/>
      <c r="AN502" s="28"/>
      <c r="AO502" s="28"/>
      <c r="AP502" s="28"/>
      <c r="AQ502" s="28"/>
      <c r="AR502" s="28"/>
      <c r="AS502" s="28"/>
      <c r="AT502" s="28"/>
      <c r="AU502" s="28"/>
      <c r="AV502" s="28"/>
    </row>
    <row r="503" spans="1:48" ht="15.75" customHeight="1" x14ac:dyDescent="0.25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9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9"/>
      <c r="AA503" s="28"/>
      <c r="AB503" s="28"/>
      <c r="AC503" s="28"/>
      <c r="AD503" s="28"/>
      <c r="AE503" s="28"/>
      <c r="AF503" s="28"/>
      <c r="AG503" s="28"/>
      <c r="AH503" s="29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</row>
    <row r="504" spans="1:48" ht="15.75" customHeight="1" x14ac:dyDescent="0.25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9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9"/>
      <c r="AA504" s="28"/>
      <c r="AB504" s="28"/>
      <c r="AC504" s="28"/>
      <c r="AD504" s="28"/>
      <c r="AE504" s="28"/>
      <c r="AF504" s="28"/>
      <c r="AG504" s="28"/>
      <c r="AH504" s="29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</row>
    <row r="505" spans="1:48" ht="15.75" customHeight="1" x14ac:dyDescent="0.25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9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9"/>
      <c r="AA505" s="28"/>
      <c r="AB505" s="28"/>
      <c r="AC505" s="28"/>
      <c r="AD505" s="28"/>
      <c r="AE505" s="28"/>
      <c r="AF505" s="28"/>
      <c r="AG505" s="28"/>
      <c r="AH505" s="29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</row>
    <row r="506" spans="1:48" ht="15.75" customHeight="1" x14ac:dyDescent="0.25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9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9"/>
      <c r="AA506" s="28"/>
      <c r="AB506" s="28"/>
      <c r="AC506" s="28"/>
      <c r="AD506" s="28"/>
      <c r="AE506" s="28"/>
      <c r="AF506" s="28"/>
      <c r="AG506" s="28"/>
      <c r="AH506" s="29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</row>
    <row r="507" spans="1:48" ht="15.75" customHeight="1" x14ac:dyDescent="0.25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9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9"/>
      <c r="AA507" s="28"/>
      <c r="AB507" s="28"/>
      <c r="AC507" s="28"/>
      <c r="AD507" s="28"/>
      <c r="AE507" s="28"/>
      <c r="AF507" s="28"/>
      <c r="AG507" s="28"/>
      <c r="AH507" s="29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</row>
    <row r="508" spans="1:48" ht="15.75" customHeight="1" x14ac:dyDescent="0.25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9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9"/>
      <c r="AA508" s="28"/>
      <c r="AB508" s="28"/>
      <c r="AC508" s="28"/>
      <c r="AD508" s="28"/>
      <c r="AE508" s="28"/>
      <c r="AF508" s="28"/>
      <c r="AG508" s="28"/>
      <c r="AH508" s="29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</row>
    <row r="509" spans="1:48" ht="15.75" customHeight="1" x14ac:dyDescent="0.25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9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9"/>
      <c r="AA509" s="28"/>
      <c r="AB509" s="28"/>
      <c r="AC509" s="28"/>
      <c r="AD509" s="28"/>
      <c r="AE509" s="28"/>
      <c r="AF509" s="28"/>
      <c r="AG509" s="28"/>
      <c r="AH509" s="29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</row>
    <row r="510" spans="1:48" ht="15.75" customHeight="1" x14ac:dyDescent="0.25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9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9"/>
      <c r="AA510" s="28"/>
      <c r="AB510" s="28"/>
      <c r="AC510" s="28"/>
      <c r="AD510" s="28"/>
      <c r="AE510" s="28"/>
      <c r="AF510" s="28"/>
      <c r="AG510" s="28"/>
      <c r="AH510" s="29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</row>
    <row r="511" spans="1:48" ht="15.75" customHeight="1" x14ac:dyDescent="0.25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9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9"/>
      <c r="AA511" s="28"/>
      <c r="AB511" s="28"/>
      <c r="AC511" s="28"/>
      <c r="AD511" s="28"/>
      <c r="AE511" s="28"/>
      <c r="AF511" s="28"/>
      <c r="AG511" s="28"/>
      <c r="AH511" s="29"/>
      <c r="AI511" s="28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</row>
    <row r="512" spans="1:48" ht="15.75" customHeight="1" x14ac:dyDescent="0.25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9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9"/>
      <c r="AA512" s="28"/>
      <c r="AB512" s="28"/>
      <c r="AC512" s="28"/>
      <c r="AD512" s="28"/>
      <c r="AE512" s="28"/>
      <c r="AF512" s="28"/>
      <c r="AG512" s="28"/>
      <c r="AH512" s="29"/>
      <c r="AI512" s="28"/>
      <c r="AJ512" s="28"/>
      <c r="AK512" s="28"/>
      <c r="AL512" s="28"/>
      <c r="AM512" s="28"/>
      <c r="AN512" s="28"/>
      <c r="AO512" s="28"/>
      <c r="AP512" s="28"/>
      <c r="AQ512" s="28"/>
      <c r="AR512" s="28"/>
      <c r="AS512" s="28"/>
      <c r="AT512" s="28"/>
      <c r="AU512" s="28"/>
      <c r="AV512" s="28"/>
    </row>
    <row r="513" spans="1:48" ht="15.75" customHeight="1" x14ac:dyDescent="0.25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9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9"/>
      <c r="AA513" s="28"/>
      <c r="AB513" s="28"/>
      <c r="AC513" s="28"/>
      <c r="AD513" s="28"/>
      <c r="AE513" s="28"/>
      <c r="AF513" s="28"/>
      <c r="AG513" s="28"/>
      <c r="AH513" s="29"/>
      <c r="AI513" s="28"/>
      <c r="AJ513" s="28"/>
      <c r="AK513" s="28"/>
      <c r="AL513" s="28"/>
      <c r="AM513" s="28"/>
      <c r="AN513" s="28"/>
      <c r="AO513" s="28"/>
      <c r="AP513" s="28"/>
      <c r="AQ513" s="28"/>
      <c r="AR513" s="28"/>
      <c r="AS513" s="28"/>
      <c r="AT513" s="28"/>
      <c r="AU513" s="28"/>
      <c r="AV513" s="28"/>
    </row>
    <row r="514" spans="1:48" ht="15.75" customHeight="1" x14ac:dyDescent="0.25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9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9"/>
      <c r="AA514" s="28"/>
      <c r="AB514" s="28"/>
      <c r="AC514" s="28"/>
      <c r="AD514" s="28"/>
      <c r="AE514" s="28"/>
      <c r="AF514" s="28"/>
      <c r="AG514" s="28"/>
      <c r="AH514" s="29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</row>
    <row r="515" spans="1:48" ht="15.75" customHeight="1" x14ac:dyDescent="0.25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9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9"/>
      <c r="AA515" s="28"/>
      <c r="AB515" s="28"/>
      <c r="AC515" s="28"/>
      <c r="AD515" s="28"/>
      <c r="AE515" s="28"/>
      <c r="AF515" s="28"/>
      <c r="AG515" s="28"/>
      <c r="AH515" s="29"/>
      <c r="AI515" s="28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</row>
    <row r="516" spans="1:48" ht="15.75" customHeight="1" x14ac:dyDescent="0.25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9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9"/>
      <c r="AA516" s="28"/>
      <c r="AB516" s="28"/>
      <c r="AC516" s="28"/>
      <c r="AD516" s="28"/>
      <c r="AE516" s="28"/>
      <c r="AF516" s="28"/>
      <c r="AG516" s="28"/>
      <c r="AH516" s="29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</row>
    <row r="517" spans="1:48" ht="15.75" customHeight="1" x14ac:dyDescent="0.25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9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9"/>
      <c r="AA517" s="28"/>
      <c r="AB517" s="28"/>
      <c r="AC517" s="28"/>
      <c r="AD517" s="28"/>
      <c r="AE517" s="28"/>
      <c r="AF517" s="28"/>
      <c r="AG517" s="28"/>
      <c r="AH517" s="29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</row>
    <row r="518" spans="1:48" ht="15.75" customHeight="1" x14ac:dyDescent="0.25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9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9"/>
      <c r="AA518" s="28"/>
      <c r="AB518" s="28"/>
      <c r="AC518" s="28"/>
      <c r="AD518" s="28"/>
      <c r="AE518" s="28"/>
      <c r="AF518" s="28"/>
      <c r="AG518" s="28"/>
      <c r="AH518" s="29"/>
      <c r="AI518" s="28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  <c r="AV518" s="28"/>
    </row>
    <row r="519" spans="1:48" ht="15.75" customHeight="1" x14ac:dyDescent="0.25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9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9"/>
      <c r="AA519" s="28"/>
      <c r="AB519" s="28"/>
      <c r="AC519" s="28"/>
      <c r="AD519" s="28"/>
      <c r="AE519" s="28"/>
      <c r="AF519" s="28"/>
      <c r="AG519" s="28"/>
      <c r="AH519" s="29"/>
      <c r="AI519" s="28"/>
      <c r="AJ519" s="28"/>
      <c r="AK519" s="28"/>
      <c r="AL519" s="28"/>
      <c r="AM519" s="28"/>
      <c r="AN519" s="28"/>
      <c r="AO519" s="28"/>
      <c r="AP519" s="28"/>
      <c r="AQ519" s="28"/>
      <c r="AR519" s="28"/>
      <c r="AS519" s="28"/>
      <c r="AT519" s="28"/>
      <c r="AU519" s="28"/>
      <c r="AV519" s="28"/>
    </row>
    <row r="520" spans="1:48" ht="15.75" customHeight="1" x14ac:dyDescent="0.25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9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9"/>
      <c r="AA520" s="28"/>
      <c r="AB520" s="28"/>
      <c r="AC520" s="28"/>
      <c r="AD520" s="28"/>
      <c r="AE520" s="28"/>
      <c r="AF520" s="28"/>
      <c r="AG520" s="28"/>
      <c r="AH520" s="29"/>
      <c r="AI520" s="28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</row>
    <row r="521" spans="1:48" ht="15.75" customHeight="1" x14ac:dyDescent="0.25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9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9"/>
      <c r="AA521" s="28"/>
      <c r="AB521" s="28"/>
      <c r="AC521" s="28"/>
      <c r="AD521" s="28"/>
      <c r="AE521" s="28"/>
      <c r="AF521" s="28"/>
      <c r="AG521" s="28"/>
      <c r="AH521" s="29"/>
      <c r="AI521" s="28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</row>
    <row r="522" spans="1:48" ht="15.75" customHeight="1" x14ac:dyDescent="0.25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9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9"/>
      <c r="AA522" s="28"/>
      <c r="AB522" s="28"/>
      <c r="AC522" s="28"/>
      <c r="AD522" s="28"/>
      <c r="AE522" s="28"/>
      <c r="AF522" s="28"/>
      <c r="AG522" s="28"/>
      <c r="AH522" s="29"/>
      <c r="AI522" s="28"/>
      <c r="AJ522" s="28"/>
      <c r="AK522" s="28"/>
      <c r="AL522" s="28"/>
      <c r="AM522" s="28"/>
      <c r="AN522" s="28"/>
      <c r="AO522" s="28"/>
      <c r="AP522" s="28"/>
      <c r="AQ522" s="28"/>
      <c r="AR522" s="28"/>
      <c r="AS522" s="28"/>
      <c r="AT522" s="28"/>
      <c r="AU522" s="28"/>
      <c r="AV522" s="28"/>
    </row>
    <row r="523" spans="1:48" ht="15.75" customHeight="1" x14ac:dyDescent="0.25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9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9"/>
      <c r="AA523" s="28"/>
      <c r="AB523" s="28"/>
      <c r="AC523" s="28"/>
      <c r="AD523" s="28"/>
      <c r="AE523" s="28"/>
      <c r="AF523" s="28"/>
      <c r="AG523" s="28"/>
      <c r="AH523" s="29"/>
      <c r="AI523" s="28"/>
      <c r="AJ523" s="28"/>
      <c r="AK523" s="28"/>
      <c r="AL523" s="28"/>
      <c r="AM523" s="28"/>
      <c r="AN523" s="28"/>
      <c r="AO523" s="28"/>
      <c r="AP523" s="28"/>
      <c r="AQ523" s="28"/>
      <c r="AR523" s="28"/>
      <c r="AS523" s="28"/>
      <c r="AT523" s="28"/>
      <c r="AU523" s="28"/>
      <c r="AV523" s="28"/>
    </row>
    <row r="524" spans="1:48" ht="15.75" customHeight="1" x14ac:dyDescent="0.25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9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9"/>
      <c r="AA524" s="28"/>
      <c r="AB524" s="28"/>
      <c r="AC524" s="28"/>
      <c r="AD524" s="28"/>
      <c r="AE524" s="28"/>
      <c r="AF524" s="28"/>
      <c r="AG524" s="28"/>
      <c r="AH524" s="29"/>
      <c r="AI524" s="28"/>
      <c r="AJ524" s="28"/>
      <c r="AK524" s="28"/>
      <c r="AL524" s="28"/>
      <c r="AM524" s="28"/>
      <c r="AN524" s="28"/>
      <c r="AO524" s="28"/>
      <c r="AP524" s="28"/>
      <c r="AQ524" s="28"/>
      <c r="AR524" s="28"/>
      <c r="AS524" s="28"/>
      <c r="AT524" s="28"/>
      <c r="AU524" s="28"/>
      <c r="AV524" s="28"/>
    </row>
    <row r="525" spans="1:48" ht="15.75" customHeight="1" x14ac:dyDescent="0.25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9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9"/>
      <c r="AA525" s="28"/>
      <c r="AB525" s="28"/>
      <c r="AC525" s="28"/>
      <c r="AD525" s="28"/>
      <c r="AE525" s="28"/>
      <c r="AF525" s="28"/>
      <c r="AG525" s="28"/>
      <c r="AH525" s="29"/>
      <c r="AI525" s="28"/>
      <c r="AJ525" s="28"/>
      <c r="AK525" s="28"/>
      <c r="AL525" s="28"/>
      <c r="AM525" s="28"/>
      <c r="AN525" s="28"/>
      <c r="AO525" s="28"/>
      <c r="AP525" s="28"/>
      <c r="AQ525" s="28"/>
      <c r="AR525" s="28"/>
      <c r="AS525" s="28"/>
      <c r="AT525" s="28"/>
      <c r="AU525" s="28"/>
      <c r="AV525" s="28"/>
    </row>
    <row r="526" spans="1:48" ht="15.75" customHeight="1" x14ac:dyDescent="0.25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9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9"/>
      <c r="AA526" s="28"/>
      <c r="AB526" s="28"/>
      <c r="AC526" s="28"/>
      <c r="AD526" s="28"/>
      <c r="AE526" s="28"/>
      <c r="AF526" s="28"/>
      <c r="AG526" s="28"/>
      <c r="AH526" s="29"/>
      <c r="AI526" s="28"/>
      <c r="AJ526" s="28"/>
      <c r="AK526" s="28"/>
      <c r="AL526" s="28"/>
      <c r="AM526" s="28"/>
      <c r="AN526" s="28"/>
      <c r="AO526" s="28"/>
      <c r="AP526" s="28"/>
      <c r="AQ526" s="28"/>
      <c r="AR526" s="28"/>
      <c r="AS526" s="28"/>
      <c r="AT526" s="28"/>
      <c r="AU526" s="28"/>
      <c r="AV526" s="28"/>
    </row>
    <row r="527" spans="1:48" ht="15.75" customHeight="1" x14ac:dyDescent="0.25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9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9"/>
      <c r="AA527" s="28"/>
      <c r="AB527" s="28"/>
      <c r="AC527" s="28"/>
      <c r="AD527" s="28"/>
      <c r="AE527" s="28"/>
      <c r="AF527" s="28"/>
      <c r="AG527" s="28"/>
      <c r="AH527" s="29"/>
      <c r="AI527" s="28"/>
      <c r="AJ527" s="28"/>
      <c r="AK527" s="28"/>
      <c r="AL527" s="28"/>
      <c r="AM527" s="28"/>
      <c r="AN527" s="28"/>
      <c r="AO527" s="28"/>
      <c r="AP527" s="28"/>
      <c r="AQ527" s="28"/>
      <c r="AR527" s="28"/>
      <c r="AS527" s="28"/>
      <c r="AT527" s="28"/>
      <c r="AU527" s="28"/>
      <c r="AV527" s="28"/>
    </row>
    <row r="528" spans="1:48" ht="15.75" customHeight="1" x14ac:dyDescent="0.25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9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9"/>
      <c r="AA528" s="28"/>
      <c r="AB528" s="28"/>
      <c r="AC528" s="28"/>
      <c r="AD528" s="28"/>
      <c r="AE528" s="28"/>
      <c r="AF528" s="28"/>
      <c r="AG528" s="28"/>
      <c r="AH528" s="29"/>
      <c r="AI528" s="28"/>
      <c r="AJ528" s="28"/>
      <c r="AK528" s="28"/>
      <c r="AL528" s="28"/>
      <c r="AM528" s="28"/>
      <c r="AN528" s="28"/>
      <c r="AO528" s="28"/>
      <c r="AP528" s="28"/>
      <c r="AQ528" s="28"/>
      <c r="AR528" s="28"/>
      <c r="AS528" s="28"/>
      <c r="AT528" s="28"/>
      <c r="AU528" s="28"/>
      <c r="AV528" s="28"/>
    </row>
    <row r="529" spans="1:48" ht="15.75" customHeight="1" x14ac:dyDescent="0.25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9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9"/>
      <c r="AA529" s="28"/>
      <c r="AB529" s="28"/>
      <c r="AC529" s="28"/>
      <c r="AD529" s="28"/>
      <c r="AE529" s="28"/>
      <c r="AF529" s="28"/>
      <c r="AG529" s="28"/>
      <c r="AH529" s="29"/>
      <c r="AI529" s="28"/>
      <c r="AJ529" s="28"/>
      <c r="AK529" s="28"/>
      <c r="AL529" s="28"/>
      <c r="AM529" s="28"/>
      <c r="AN529" s="28"/>
      <c r="AO529" s="28"/>
      <c r="AP529" s="28"/>
      <c r="AQ529" s="28"/>
      <c r="AR529" s="28"/>
      <c r="AS529" s="28"/>
      <c r="AT529" s="28"/>
      <c r="AU529" s="28"/>
      <c r="AV529" s="28"/>
    </row>
    <row r="530" spans="1:48" ht="15.75" customHeight="1" x14ac:dyDescent="0.25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9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9"/>
      <c r="AA530" s="28"/>
      <c r="AB530" s="28"/>
      <c r="AC530" s="28"/>
      <c r="AD530" s="28"/>
      <c r="AE530" s="28"/>
      <c r="AF530" s="28"/>
      <c r="AG530" s="28"/>
      <c r="AH530" s="29"/>
      <c r="AI530" s="28"/>
      <c r="AJ530" s="28"/>
      <c r="AK530" s="28"/>
      <c r="AL530" s="28"/>
      <c r="AM530" s="28"/>
      <c r="AN530" s="28"/>
      <c r="AO530" s="28"/>
      <c r="AP530" s="28"/>
      <c r="AQ530" s="28"/>
      <c r="AR530" s="28"/>
      <c r="AS530" s="28"/>
      <c r="AT530" s="28"/>
      <c r="AU530" s="28"/>
      <c r="AV530" s="28"/>
    </row>
    <row r="531" spans="1:48" ht="15.75" customHeight="1" x14ac:dyDescent="0.25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9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9"/>
      <c r="AA531" s="28"/>
      <c r="AB531" s="28"/>
      <c r="AC531" s="28"/>
      <c r="AD531" s="28"/>
      <c r="AE531" s="28"/>
      <c r="AF531" s="28"/>
      <c r="AG531" s="28"/>
      <c r="AH531" s="29"/>
      <c r="AI531" s="28"/>
      <c r="AJ531" s="28"/>
      <c r="AK531" s="28"/>
      <c r="AL531" s="28"/>
      <c r="AM531" s="28"/>
      <c r="AN531" s="28"/>
      <c r="AO531" s="28"/>
      <c r="AP531" s="28"/>
      <c r="AQ531" s="28"/>
      <c r="AR531" s="28"/>
      <c r="AS531" s="28"/>
      <c r="AT531" s="28"/>
      <c r="AU531" s="28"/>
      <c r="AV531" s="28"/>
    </row>
    <row r="532" spans="1:48" ht="15.75" customHeight="1" x14ac:dyDescent="0.25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9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9"/>
      <c r="AA532" s="28"/>
      <c r="AB532" s="28"/>
      <c r="AC532" s="28"/>
      <c r="AD532" s="28"/>
      <c r="AE532" s="28"/>
      <c r="AF532" s="28"/>
      <c r="AG532" s="28"/>
      <c r="AH532" s="29"/>
      <c r="AI532" s="28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</row>
    <row r="533" spans="1:48" ht="15.75" customHeight="1" x14ac:dyDescent="0.25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9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9"/>
      <c r="AA533" s="28"/>
      <c r="AB533" s="28"/>
      <c r="AC533" s="28"/>
      <c r="AD533" s="28"/>
      <c r="AE533" s="28"/>
      <c r="AF533" s="28"/>
      <c r="AG533" s="28"/>
      <c r="AH533" s="29"/>
      <c r="AI533" s="28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</row>
    <row r="534" spans="1:48" ht="15.75" customHeight="1" x14ac:dyDescent="0.25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9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9"/>
      <c r="AA534" s="28"/>
      <c r="AB534" s="28"/>
      <c r="AC534" s="28"/>
      <c r="AD534" s="28"/>
      <c r="AE534" s="28"/>
      <c r="AF534" s="28"/>
      <c r="AG534" s="28"/>
      <c r="AH534" s="29"/>
      <c r="AI534" s="28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  <c r="AV534" s="28"/>
    </row>
    <row r="535" spans="1:48" ht="15.75" customHeight="1" x14ac:dyDescent="0.25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9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9"/>
      <c r="AA535" s="28"/>
      <c r="AB535" s="28"/>
      <c r="AC535" s="28"/>
      <c r="AD535" s="28"/>
      <c r="AE535" s="28"/>
      <c r="AF535" s="28"/>
      <c r="AG535" s="28"/>
      <c r="AH535" s="29"/>
      <c r="AI535" s="28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</row>
    <row r="536" spans="1:48" ht="15.75" customHeight="1" x14ac:dyDescent="0.25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9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9"/>
      <c r="AA536" s="28"/>
      <c r="AB536" s="28"/>
      <c r="AC536" s="28"/>
      <c r="AD536" s="28"/>
      <c r="AE536" s="28"/>
      <c r="AF536" s="28"/>
      <c r="AG536" s="28"/>
      <c r="AH536" s="29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</row>
    <row r="537" spans="1:48" ht="15.75" customHeight="1" x14ac:dyDescent="0.25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9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9"/>
      <c r="AA537" s="28"/>
      <c r="AB537" s="28"/>
      <c r="AC537" s="28"/>
      <c r="AD537" s="28"/>
      <c r="AE537" s="28"/>
      <c r="AF537" s="28"/>
      <c r="AG537" s="28"/>
      <c r="AH537" s="29"/>
      <c r="AI537" s="28"/>
      <c r="AJ537" s="28"/>
      <c r="AK537" s="28"/>
      <c r="AL537" s="28"/>
      <c r="AM537" s="28"/>
      <c r="AN537" s="28"/>
      <c r="AO537" s="28"/>
      <c r="AP537" s="28"/>
      <c r="AQ537" s="28"/>
      <c r="AR537" s="28"/>
      <c r="AS537" s="28"/>
      <c r="AT537" s="28"/>
      <c r="AU537" s="28"/>
      <c r="AV537" s="28"/>
    </row>
    <row r="538" spans="1:48" ht="15.75" customHeight="1" x14ac:dyDescent="0.25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9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9"/>
      <c r="AA538" s="28"/>
      <c r="AB538" s="28"/>
      <c r="AC538" s="28"/>
      <c r="AD538" s="28"/>
      <c r="AE538" s="28"/>
      <c r="AF538" s="28"/>
      <c r="AG538" s="28"/>
      <c r="AH538" s="29"/>
      <c r="AI538" s="28"/>
      <c r="AJ538" s="28"/>
      <c r="AK538" s="28"/>
      <c r="AL538" s="28"/>
      <c r="AM538" s="28"/>
      <c r="AN538" s="28"/>
      <c r="AO538" s="28"/>
      <c r="AP538" s="28"/>
      <c r="AQ538" s="28"/>
      <c r="AR538" s="28"/>
      <c r="AS538" s="28"/>
      <c r="AT538" s="28"/>
      <c r="AU538" s="28"/>
      <c r="AV538" s="28"/>
    </row>
    <row r="539" spans="1:48" ht="15.75" customHeight="1" x14ac:dyDescent="0.25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9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9"/>
      <c r="AA539" s="28"/>
      <c r="AB539" s="28"/>
      <c r="AC539" s="28"/>
      <c r="AD539" s="28"/>
      <c r="AE539" s="28"/>
      <c r="AF539" s="28"/>
      <c r="AG539" s="28"/>
      <c r="AH539" s="29"/>
      <c r="AI539" s="28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</row>
    <row r="540" spans="1:48" ht="15.75" customHeight="1" x14ac:dyDescent="0.25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9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9"/>
      <c r="AA540" s="28"/>
      <c r="AB540" s="28"/>
      <c r="AC540" s="28"/>
      <c r="AD540" s="28"/>
      <c r="AE540" s="28"/>
      <c r="AF540" s="28"/>
      <c r="AG540" s="28"/>
      <c r="AH540" s="29"/>
      <c r="AI540" s="28"/>
      <c r="AJ540" s="28"/>
      <c r="AK540" s="28"/>
      <c r="AL540" s="28"/>
      <c r="AM540" s="28"/>
      <c r="AN540" s="28"/>
      <c r="AO540" s="28"/>
      <c r="AP540" s="28"/>
      <c r="AQ540" s="28"/>
      <c r="AR540" s="28"/>
      <c r="AS540" s="28"/>
      <c r="AT540" s="28"/>
      <c r="AU540" s="28"/>
      <c r="AV540" s="28"/>
    </row>
    <row r="541" spans="1:48" ht="15.75" customHeight="1" x14ac:dyDescent="0.25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9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9"/>
      <c r="AA541" s="28"/>
      <c r="AB541" s="28"/>
      <c r="AC541" s="28"/>
      <c r="AD541" s="28"/>
      <c r="AE541" s="28"/>
      <c r="AF541" s="28"/>
      <c r="AG541" s="28"/>
      <c r="AH541" s="29"/>
      <c r="AI541" s="28"/>
      <c r="AJ541" s="28"/>
      <c r="AK541" s="28"/>
      <c r="AL541" s="28"/>
      <c r="AM541" s="28"/>
      <c r="AN541" s="28"/>
      <c r="AO541" s="28"/>
      <c r="AP541" s="28"/>
      <c r="AQ541" s="28"/>
      <c r="AR541" s="28"/>
      <c r="AS541" s="28"/>
      <c r="AT541" s="28"/>
      <c r="AU541" s="28"/>
      <c r="AV541" s="28"/>
    </row>
    <row r="542" spans="1:48" ht="15.75" customHeight="1" x14ac:dyDescent="0.25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9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9"/>
      <c r="AA542" s="28"/>
      <c r="AB542" s="28"/>
      <c r="AC542" s="28"/>
      <c r="AD542" s="28"/>
      <c r="AE542" s="28"/>
      <c r="AF542" s="28"/>
      <c r="AG542" s="28"/>
      <c r="AH542" s="29"/>
      <c r="AI542" s="28"/>
      <c r="AJ542" s="28"/>
      <c r="AK542" s="28"/>
      <c r="AL542" s="28"/>
      <c r="AM542" s="28"/>
      <c r="AN542" s="28"/>
      <c r="AO542" s="28"/>
      <c r="AP542" s="28"/>
      <c r="AQ542" s="28"/>
      <c r="AR542" s="28"/>
      <c r="AS542" s="28"/>
      <c r="AT542" s="28"/>
      <c r="AU542" s="28"/>
      <c r="AV542" s="28"/>
    </row>
    <row r="543" spans="1:48" ht="15.75" customHeight="1" x14ac:dyDescent="0.25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9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9"/>
      <c r="AA543" s="28"/>
      <c r="AB543" s="28"/>
      <c r="AC543" s="28"/>
      <c r="AD543" s="28"/>
      <c r="AE543" s="28"/>
      <c r="AF543" s="28"/>
      <c r="AG543" s="28"/>
      <c r="AH543" s="29"/>
      <c r="AI543" s="28"/>
      <c r="AJ543" s="28"/>
      <c r="AK543" s="28"/>
      <c r="AL543" s="28"/>
      <c r="AM543" s="28"/>
      <c r="AN543" s="28"/>
      <c r="AO543" s="28"/>
      <c r="AP543" s="28"/>
      <c r="AQ543" s="28"/>
      <c r="AR543" s="28"/>
      <c r="AS543" s="28"/>
      <c r="AT543" s="28"/>
      <c r="AU543" s="28"/>
      <c r="AV543" s="28"/>
    </row>
    <row r="544" spans="1:48" ht="15.75" customHeight="1" x14ac:dyDescent="0.25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9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9"/>
      <c r="AA544" s="28"/>
      <c r="AB544" s="28"/>
      <c r="AC544" s="28"/>
      <c r="AD544" s="28"/>
      <c r="AE544" s="28"/>
      <c r="AF544" s="28"/>
      <c r="AG544" s="28"/>
      <c r="AH544" s="29"/>
      <c r="AI544" s="28"/>
      <c r="AJ544" s="28"/>
      <c r="AK544" s="28"/>
      <c r="AL544" s="28"/>
      <c r="AM544" s="28"/>
      <c r="AN544" s="28"/>
      <c r="AO544" s="28"/>
      <c r="AP544" s="28"/>
      <c r="AQ544" s="28"/>
      <c r="AR544" s="28"/>
      <c r="AS544" s="28"/>
      <c r="AT544" s="28"/>
      <c r="AU544" s="28"/>
      <c r="AV544" s="28"/>
    </row>
    <row r="545" spans="1:48" ht="15.75" customHeight="1" x14ac:dyDescent="0.25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9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9"/>
      <c r="AA545" s="28"/>
      <c r="AB545" s="28"/>
      <c r="AC545" s="28"/>
      <c r="AD545" s="28"/>
      <c r="AE545" s="28"/>
      <c r="AF545" s="28"/>
      <c r="AG545" s="28"/>
      <c r="AH545" s="29"/>
      <c r="AI545" s="28"/>
      <c r="AJ545" s="28"/>
      <c r="AK545" s="28"/>
      <c r="AL545" s="28"/>
      <c r="AM545" s="28"/>
      <c r="AN545" s="28"/>
      <c r="AO545" s="28"/>
      <c r="AP545" s="28"/>
      <c r="AQ545" s="28"/>
      <c r="AR545" s="28"/>
      <c r="AS545" s="28"/>
      <c r="AT545" s="28"/>
      <c r="AU545" s="28"/>
      <c r="AV545" s="28"/>
    </row>
    <row r="546" spans="1:48" ht="15.75" customHeight="1" x14ac:dyDescent="0.25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9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9"/>
      <c r="AA546" s="28"/>
      <c r="AB546" s="28"/>
      <c r="AC546" s="28"/>
      <c r="AD546" s="28"/>
      <c r="AE546" s="28"/>
      <c r="AF546" s="28"/>
      <c r="AG546" s="28"/>
      <c r="AH546" s="29"/>
      <c r="AI546" s="28"/>
      <c r="AJ546" s="28"/>
      <c r="AK546" s="28"/>
      <c r="AL546" s="28"/>
      <c r="AM546" s="28"/>
      <c r="AN546" s="28"/>
      <c r="AO546" s="28"/>
      <c r="AP546" s="28"/>
      <c r="AQ546" s="28"/>
      <c r="AR546" s="28"/>
      <c r="AS546" s="28"/>
      <c r="AT546" s="28"/>
      <c r="AU546" s="28"/>
      <c r="AV546" s="28"/>
    </row>
    <row r="547" spans="1:48" ht="15.75" customHeight="1" x14ac:dyDescent="0.25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9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9"/>
      <c r="AA547" s="28"/>
      <c r="AB547" s="28"/>
      <c r="AC547" s="28"/>
      <c r="AD547" s="28"/>
      <c r="AE547" s="28"/>
      <c r="AF547" s="28"/>
      <c r="AG547" s="28"/>
      <c r="AH547" s="29"/>
      <c r="AI547" s="28"/>
      <c r="AJ547" s="28"/>
      <c r="AK547" s="28"/>
      <c r="AL547" s="28"/>
      <c r="AM547" s="28"/>
      <c r="AN547" s="28"/>
      <c r="AO547" s="28"/>
      <c r="AP547" s="28"/>
      <c r="AQ547" s="28"/>
      <c r="AR547" s="28"/>
      <c r="AS547" s="28"/>
      <c r="AT547" s="28"/>
      <c r="AU547" s="28"/>
      <c r="AV547" s="28"/>
    </row>
    <row r="548" spans="1:48" ht="15.75" customHeight="1" x14ac:dyDescent="0.25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9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9"/>
      <c r="AA548" s="28"/>
      <c r="AB548" s="28"/>
      <c r="AC548" s="28"/>
      <c r="AD548" s="28"/>
      <c r="AE548" s="28"/>
      <c r="AF548" s="28"/>
      <c r="AG548" s="28"/>
      <c r="AH548" s="29"/>
      <c r="AI548" s="28"/>
      <c r="AJ548" s="28"/>
      <c r="AK548" s="28"/>
      <c r="AL548" s="28"/>
      <c r="AM548" s="28"/>
      <c r="AN548" s="28"/>
      <c r="AO548" s="28"/>
      <c r="AP548" s="28"/>
      <c r="AQ548" s="28"/>
      <c r="AR548" s="28"/>
      <c r="AS548" s="28"/>
      <c r="AT548" s="28"/>
      <c r="AU548" s="28"/>
      <c r="AV548" s="28"/>
    </row>
    <row r="549" spans="1:48" ht="15.75" customHeight="1" x14ac:dyDescent="0.25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9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9"/>
      <c r="AA549" s="28"/>
      <c r="AB549" s="28"/>
      <c r="AC549" s="28"/>
      <c r="AD549" s="28"/>
      <c r="AE549" s="28"/>
      <c r="AF549" s="28"/>
      <c r="AG549" s="28"/>
      <c r="AH549" s="29"/>
      <c r="AI549" s="28"/>
      <c r="AJ549" s="28"/>
      <c r="AK549" s="28"/>
      <c r="AL549" s="28"/>
      <c r="AM549" s="28"/>
      <c r="AN549" s="28"/>
      <c r="AO549" s="28"/>
      <c r="AP549" s="28"/>
      <c r="AQ549" s="28"/>
      <c r="AR549" s="28"/>
      <c r="AS549" s="28"/>
      <c r="AT549" s="28"/>
      <c r="AU549" s="28"/>
      <c r="AV549" s="28"/>
    </row>
    <row r="550" spans="1:48" ht="15.75" customHeight="1" x14ac:dyDescent="0.25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9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9"/>
      <c r="AA550" s="28"/>
      <c r="AB550" s="28"/>
      <c r="AC550" s="28"/>
      <c r="AD550" s="28"/>
      <c r="AE550" s="28"/>
      <c r="AF550" s="28"/>
      <c r="AG550" s="28"/>
      <c r="AH550" s="29"/>
      <c r="AI550" s="28"/>
      <c r="AJ550" s="28"/>
      <c r="AK550" s="28"/>
      <c r="AL550" s="28"/>
      <c r="AM550" s="28"/>
      <c r="AN550" s="28"/>
      <c r="AO550" s="28"/>
      <c r="AP550" s="28"/>
      <c r="AQ550" s="28"/>
      <c r="AR550" s="28"/>
      <c r="AS550" s="28"/>
      <c r="AT550" s="28"/>
      <c r="AU550" s="28"/>
      <c r="AV550" s="28"/>
    </row>
    <row r="551" spans="1:48" ht="15.75" customHeight="1" x14ac:dyDescent="0.25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9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9"/>
      <c r="AA551" s="28"/>
      <c r="AB551" s="28"/>
      <c r="AC551" s="28"/>
      <c r="AD551" s="28"/>
      <c r="AE551" s="28"/>
      <c r="AF551" s="28"/>
      <c r="AG551" s="28"/>
      <c r="AH551" s="29"/>
      <c r="AI551" s="28"/>
      <c r="AJ551" s="28"/>
      <c r="AK551" s="28"/>
      <c r="AL551" s="28"/>
      <c r="AM551" s="28"/>
      <c r="AN551" s="28"/>
      <c r="AO551" s="28"/>
      <c r="AP551" s="28"/>
      <c r="AQ551" s="28"/>
      <c r="AR551" s="28"/>
      <c r="AS551" s="28"/>
      <c r="AT551" s="28"/>
      <c r="AU551" s="28"/>
      <c r="AV551" s="28"/>
    </row>
    <row r="552" spans="1:48" ht="15.75" customHeight="1" x14ac:dyDescent="0.25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9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9"/>
      <c r="AA552" s="28"/>
      <c r="AB552" s="28"/>
      <c r="AC552" s="28"/>
      <c r="AD552" s="28"/>
      <c r="AE552" s="28"/>
      <c r="AF552" s="28"/>
      <c r="AG552" s="28"/>
      <c r="AH552" s="29"/>
      <c r="AI552" s="28"/>
      <c r="AJ552" s="28"/>
      <c r="AK552" s="28"/>
      <c r="AL552" s="28"/>
      <c r="AM552" s="28"/>
      <c r="AN552" s="28"/>
      <c r="AO552" s="28"/>
      <c r="AP552" s="28"/>
      <c r="AQ552" s="28"/>
      <c r="AR552" s="28"/>
      <c r="AS552" s="28"/>
      <c r="AT552" s="28"/>
      <c r="AU552" s="28"/>
      <c r="AV552" s="28"/>
    </row>
    <row r="553" spans="1:48" ht="15.75" customHeight="1" x14ac:dyDescent="0.25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9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9"/>
      <c r="AA553" s="28"/>
      <c r="AB553" s="28"/>
      <c r="AC553" s="28"/>
      <c r="AD553" s="28"/>
      <c r="AE553" s="28"/>
      <c r="AF553" s="28"/>
      <c r="AG553" s="28"/>
      <c r="AH553" s="29"/>
      <c r="AI553" s="28"/>
      <c r="AJ553" s="28"/>
      <c r="AK553" s="28"/>
      <c r="AL553" s="28"/>
      <c r="AM553" s="28"/>
      <c r="AN553" s="28"/>
      <c r="AO553" s="28"/>
      <c r="AP553" s="28"/>
      <c r="AQ553" s="28"/>
      <c r="AR553" s="28"/>
      <c r="AS553" s="28"/>
      <c r="AT553" s="28"/>
      <c r="AU553" s="28"/>
      <c r="AV553" s="28"/>
    </row>
    <row r="554" spans="1:48" ht="15.75" customHeight="1" x14ac:dyDescent="0.25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9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9"/>
      <c r="AA554" s="28"/>
      <c r="AB554" s="28"/>
      <c r="AC554" s="28"/>
      <c r="AD554" s="28"/>
      <c r="AE554" s="28"/>
      <c r="AF554" s="28"/>
      <c r="AG554" s="28"/>
      <c r="AH554" s="29"/>
      <c r="AI554" s="28"/>
      <c r="AJ554" s="28"/>
      <c r="AK554" s="28"/>
      <c r="AL554" s="28"/>
      <c r="AM554" s="28"/>
      <c r="AN554" s="28"/>
      <c r="AO554" s="28"/>
      <c r="AP554" s="28"/>
      <c r="AQ554" s="28"/>
      <c r="AR554" s="28"/>
      <c r="AS554" s="28"/>
      <c r="AT554" s="28"/>
      <c r="AU554" s="28"/>
      <c r="AV554" s="28"/>
    </row>
    <row r="555" spans="1:48" ht="15.75" customHeight="1" x14ac:dyDescent="0.25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9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9"/>
      <c r="AA555" s="28"/>
      <c r="AB555" s="28"/>
      <c r="AC555" s="28"/>
      <c r="AD555" s="28"/>
      <c r="AE555" s="28"/>
      <c r="AF555" s="28"/>
      <c r="AG555" s="28"/>
      <c r="AH555" s="29"/>
      <c r="AI555" s="28"/>
      <c r="AJ555" s="28"/>
      <c r="AK555" s="28"/>
      <c r="AL555" s="28"/>
      <c r="AM555" s="28"/>
      <c r="AN555" s="28"/>
      <c r="AO555" s="28"/>
      <c r="AP555" s="28"/>
      <c r="AQ555" s="28"/>
      <c r="AR555" s="28"/>
      <c r="AS555" s="28"/>
      <c r="AT555" s="28"/>
      <c r="AU555" s="28"/>
      <c r="AV555" s="28"/>
    </row>
    <row r="556" spans="1:48" ht="15.75" customHeight="1" x14ac:dyDescent="0.25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9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9"/>
      <c r="AA556" s="28"/>
      <c r="AB556" s="28"/>
      <c r="AC556" s="28"/>
      <c r="AD556" s="28"/>
      <c r="AE556" s="28"/>
      <c r="AF556" s="28"/>
      <c r="AG556" s="28"/>
      <c r="AH556" s="29"/>
      <c r="AI556" s="28"/>
      <c r="AJ556" s="28"/>
      <c r="AK556" s="28"/>
      <c r="AL556" s="28"/>
      <c r="AM556" s="28"/>
      <c r="AN556" s="28"/>
      <c r="AO556" s="28"/>
      <c r="AP556" s="28"/>
      <c r="AQ556" s="28"/>
      <c r="AR556" s="28"/>
      <c r="AS556" s="28"/>
      <c r="AT556" s="28"/>
      <c r="AU556" s="28"/>
      <c r="AV556" s="28"/>
    </row>
    <row r="557" spans="1:48" ht="15.75" customHeight="1" x14ac:dyDescent="0.25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9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9"/>
      <c r="AA557" s="28"/>
      <c r="AB557" s="28"/>
      <c r="AC557" s="28"/>
      <c r="AD557" s="28"/>
      <c r="AE557" s="28"/>
      <c r="AF557" s="28"/>
      <c r="AG557" s="28"/>
      <c r="AH557" s="29"/>
      <c r="AI557" s="28"/>
      <c r="AJ557" s="28"/>
      <c r="AK557" s="28"/>
      <c r="AL557" s="28"/>
      <c r="AM557" s="28"/>
      <c r="AN557" s="28"/>
      <c r="AO557" s="28"/>
      <c r="AP557" s="28"/>
      <c r="AQ557" s="28"/>
      <c r="AR557" s="28"/>
      <c r="AS557" s="28"/>
      <c r="AT557" s="28"/>
      <c r="AU557" s="28"/>
      <c r="AV557" s="28"/>
    </row>
    <row r="558" spans="1:48" ht="15.75" customHeight="1" x14ac:dyDescent="0.25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9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9"/>
      <c r="AA558" s="28"/>
      <c r="AB558" s="28"/>
      <c r="AC558" s="28"/>
      <c r="AD558" s="28"/>
      <c r="AE558" s="28"/>
      <c r="AF558" s="28"/>
      <c r="AG558" s="28"/>
      <c r="AH558" s="29"/>
      <c r="AI558" s="28"/>
      <c r="AJ558" s="28"/>
      <c r="AK558" s="28"/>
      <c r="AL558" s="28"/>
      <c r="AM558" s="28"/>
      <c r="AN558" s="28"/>
      <c r="AO558" s="28"/>
      <c r="AP558" s="28"/>
      <c r="AQ558" s="28"/>
      <c r="AR558" s="28"/>
      <c r="AS558" s="28"/>
      <c r="AT558" s="28"/>
      <c r="AU558" s="28"/>
      <c r="AV558" s="28"/>
    </row>
    <row r="559" spans="1:48" ht="15.75" customHeight="1" x14ac:dyDescent="0.25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9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9"/>
      <c r="AA559" s="28"/>
      <c r="AB559" s="28"/>
      <c r="AC559" s="28"/>
      <c r="AD559" s="28"/>
      <c r="AE559" s="28"/>
      <c r="AF559" s="28"/>
      <c r="AG559" s="28"/>
      <c r="AH559" s="29"/>
      <c r="AI559" s="28"/>
      <c r="AJ559" s="28"/>
      <c r="AK559" s="28"/>
      <c r="AL559" s="28"/>
      <c r="AM559" s="28"/>
      <c r="AN559" s="28"/>
      <c r="AO559" s="28"/>
      <c r="AP559" s="28"/>
      <c r="AQ559" s="28"/>
      <c r="AR559" s="28"/>
      <c r="AS559" s="28"/>
      <c r="AT559" s="28"/>
      <c r="AU559" s="28"/>
      <c r="AV559" s="28"/>
    </row>
    <row r="560" spans="1:48" ht="15.75" customHeight="1" x14ac:dyDescent="0.25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9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9"/>
      <c r="AA560" s="28"/>
      <c r="AB560" s="28"/>
      <c r="AC560" s="28"/>
      <c r="AD560" s="28"/>
      <c r="AE560" s="28"/>
      <c r="AF560" s="28"/>
      <c r="AG560" s="28"/>
      <c r="AH560" s="29"/>
      <c r="AI560" s="28"/>
      <c r="AJ560" s="28"/>
      <c r="AK560" s="28"/>
      <c r="AL560" s="28"/>
      <c r="AM560" s="28"/>
      <c r="AN560" s="28"/>
      <c r="AO560" s="28"/>
      <c r="AP560" s="28"/>
      <c r="AQ560" s="28"/>
      <c r="AR560" s="28"/>
      <c r="AS560" s="28"/>
      <c r="AT560" s="28"/>
      <c r="AU560" s="28"/>
      <c r="AV560" s="28"/>
    </row>
    <row r="561" spans="1:48" ht="15.75" customHeight="1" x14ac:dyDescent="0.25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9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9"/>
      <c r="AA561" s="28"/>
      <c r="AB561" s="28"/>
      <c r="AC561" s="28"/>
      <c r="AD561" s="28"/>
      <c r="AE561" s="28"/>
      <c r="AF561" s="28"/>
      <c r="AG561" s="28"/>
      <c r="AH561" s="29"/>
      <c r="AI561" s="28"/>
      <c r="AJ561" s="28"/>
      <c r="AK561" s="28"/>
      <c r="AL561" s="28"/>
      <c r="AM561" s="28"/>
      <c r="AN561" s="28"/>
      <c r="AO561" s="28"/>
      <c r="AP561" s="28"/>
      <c r="AQ561" s="28"/>
      <c r="AR561" s="28"/>
      <c r="AS561" s="28"/>
      <c r="AT561" s="28"/>
      <c r="AU561" s="28"/>
      <c r="AV561" s="28"/>
    </row>
    <row r="562" spans="1:48" ht="15.75" customHeight="1" x14ac:dyDescent="0.25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9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9"/>
      <c r="AA562" s="28"/>
      <c r="AB562" s="28"/>
      <c r="AC562" s="28"/>
      <c r="AD562" s="28"/>
      <c r="AE562" s="28"/>
      <c r="AF562" s="28"/>
      <c r="AG562" s="28"/>
      <c r="AH562" s="29"/>
      <c r="AI562" s="28"/>
      <c r="AJ562" s="28"/>
      <c r="AK562" s="28"/>
      <c r="AL562" s="28"/>
      <c r="AM562" s="28"/>
      <c r="AN562" s="28"/>
      <c r="AO562" s="28"/>
      <c r="AP562" s="28"/>
      <c r="AQ562" s="28"/>
      <c r="AR562" s="28"/>
      <c r="AS562" s="28"/>
      <c r="AT562" s="28"/>
      <c r="AU562" s="28"/>
      <c r="AV562" s="28"/>
    </row>
    <row r="563" spans="1:48" ht="15.75" customHeight="1" x14ac:dyDescent="0.25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9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9"/>
      <c r="AA563" s="28"/>
      <c r="AB563" s="28"/>
      <c r="AC563" s="28"/>
      <c r="AD563" s="28"/>
      <c r="AE563" s="28"/>
      <c r="AF563" s="28"/>
      <c r="AG563" s="28"/>
      <c r="AH563" s="29"/>
      <c r="AI563" s="28"/>
      <c r="AJ563" s="28"/>
      <c r="AK563" s="28"/>
      <c r="AL563" s="28"/>
      <c r="AM563" s="28"/>
      <c r="AN563" s="28"/>
      <c r="AO563" s="28"/>
      <c r="AP563" s="28"/>
      <c r="AQ563" s="28"/>
      <c r="AR563" s="28"/>
      <c r="AS563" s="28"/>
      <c r="AT563" s="28"/>
      <c r="AU563" s="28"/>
      <c r="AV563" s="28"/>
    </row>
    <row r="564" spans="1:48" ht="15.75" customHeight="1" x14ac:dyDescent="0.25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9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9"/>
      <c r="AA564" s="28"/>
      <c r="AB564" s="28"/>
      <c r="AC564" s="28"/>
      <c r="AD564" s="28"/>
      <c r="AE564" s="28"/>
      <c r="AF564" s="28"/>
      <c r="AG564" s="28"/>
      <c r="AH564" s="29"/>
      <c r="AI564" s="28"/>
      <c r="AJ564" s="28"/>
      <c r="AK564" s="28"/>
      <c r="AL564" s="28"/>
      <c r="AM564" s="28"/>
      <c r="AN564" s="28"/>
      <c r="AO564" s="28"/>
      <c r="AP564" s="28"/>
      <c r="AQ564" s="28"/>
      <c r="AR564" s="28"/>
      <c r="AS564" s="28"/>
      <c r="AT564" s="28"/>
      <c r="AU564" s="28"/>
      <c r="AV564" s="28"/>
    </row>
    <row r="565" spans="1:48" ht="15.75" customHeight="1" x14ac:dyDescent="0.25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9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9"/>
      <c r="AA565" s="28"/>
      <c r="AB565" s="28"/>
      <c r="AC565" s="28"/>
      <c r="AD565" s="28"/>
      <c r="AE565" s="28"/>
      <c r="AF565" s="28"/>
      <c r="AG565" s="28"/>
      <c r="AH565" s="29"/>
      <c r="AI565" s="28"/>
      <c r="AJ565" s="28"/>
      <c r="AK565" s="28"/>
      <c r="AL565" s="28"/>
      <c r="AM565" s="28"/>
      <c r="AN565" s="28"/>
      <c r="AO565" s="28"/>
      <c r="AP565" s="28"/>
      <c r="AQ565" s="28"/>
      <c r="AR565" s="28"/>
      <c r="AS565" s="28"/>
      <c r="AT565" s="28"/>
      <c r="AU565" s="28"/>
      <c r="AV565" s="28"/>
    </row>
    <row r="566" spans="1:48" ht="15.75" customHeight="1" x14ac:dyDescent="0.25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9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9"/>
      <c r="AA566" s="28"/>
      <c r="AB566" s="28"/>
      <c r="AC566" s="28"/>
      <c r="AD566" s="28"/>
      <c r="AE566" s="28"/>
      <c r="AF566" s="28"/>
      <c r="AG566" s="28"/>
      <c r="AH566" s="29"/>
      <c r="AI566" s="28"/>
      <c r="AJ566" s="28"/>
      <c r="AK566" s="28"/>
      <c r="AL566" s="28"/>
      <c r="AM566" s="28"/>
      <c r="AN566" s="28"/>
      <c r="AO566" s="28"/>
      <c r="AP566" s="28"/>
      <c r="AQ566" s="28"/>
      <c r="AR566" s="28"/>
      <c r="AS566" s="28"/>
      <c r="AT566" s="28"/>
      <c r="AU566" s="28"/>
      <c r="AV566" s="28"/>
    </row>
    <row r="567" spans="1:48" ht="15.75" customHeight="1" x14ac:dyDescent="0.25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9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9"/>
      <c r="AA567" s="28"/>
      <c r="AB567" s="28"/>
      <c r="AC567" s="28"/>
      <c r="AD567" s="28"/>
      <c r="AE567" s="28"/>
      <c r="AF567" s="28"/>
      <c r="AG567" s="28"/>
      <c r="AH567" s="29"/>
      <c r="AI567" s="28"/>
      <c r="AJ567" s="28"/>
      <c r="AK567" s="28"/>
      <c r="AL567" s="28"/>
      <c r="AM567" s="28"/>
      <c r="AN567" s="28"/>
      <c r="AO567" s="28"/>
      <c r="AP567" s="28"/>
      <c r="AQ567" s="28"/>
      <c r="AR567" s="28"/>
      <c r="AS567" s="28"/>
      <c r="AT567" s="28"/>
      <c r="AU567" s="28"/>
      <c r="AV567" s="28"/>
    </row>
    <row r="568" spans="1:48" ht="15.75" customHeight="1" x14ac:dyDescent="0.25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9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9"/>
      <c r="AA568" s="28"/>
      <c r="AB568" s="28"/>
      <c r="AC568" s="28"/>
      <c r="AD568" s="28"/>
      <c r="AE568" s="28"/>
      <c r="AF568" s="28"/>
      <c r="AG568" s="28"/>
      <c r="AH568" s="29"/>
      <c r="AI568" s="28"/>
      <c r="AJ568" s="28"/>
      <c r="AK568" s="28"/>
      <c r="AL568" s="28"/>
      <c r="AM568" s="28"/>
      <c r="AN568" s="28"/>
      <c r="AO568" s="28"/>
      <c r="AP568" s="28"/>
      <c r="AQ568" s="28"/>
      <c r="AR568" s="28"/>
      <c r="AS568" s="28"/>
      <c r="AT568" s="28"/>
      <c r="AU568" s="28"/>
      <c r="AV568" s="28"/>
    </row>
    <row r="569" spans="1:48" ht="15.75" customHeight="1" x14ac:dyDescent="0.25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9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9"/>
      <c r="AA569" s="28"/>
      <c r="AB569" s="28"/>
      <c r="AC569" s="28"/>
      <c r="AD569" s="28"/>
      <c r="AE569" s="28"/>
      <c r="AF569" s="28"/>
      <c r="AG569" s="28"/>
      <c r="AH569" s="29"/>
      <c r="AI569" s="28"/>
      <c r="AJ569" s="28"/>
      <c r="AK569" s="28"/>
      <c r="AL569" s="28"/>
      <c r="AM569" s="28"/>
      <c r="AN569" s="28"/>
      <c r="AO569" s="28"/>
      <c r="AP569" s="28"/>
      <c r="AQ569" s="28"/>
      <c r="AR569" s="28"/>
      <c r="AS569" s="28"/>
      <c r="AT569" s="28"/>
      <c r="AU569" s="28"/>
      <c r="AV569" s="28"/>
    </row>
    <row r="570" spans="1:48" ht="15.75" customHeight="1" x14ac:dyDescent="0.25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9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9"/>
      <c r="AA570" s="28"/>
      <c r="AB570" s="28"/>
      <c r="AC570" s="28"/>
      <c r="AD570" s="28"/>
      <c r="AE570" s="28"/>
      <c r="AF570" s="28"/>
      <c r="AG570" s="28"/>
      <c r="AH570" s="29"/>
      <c r="AI570" s="28"/>
      <c r="AJ570" s="28"/>
      <c r="AK570" s="28"/>
      <c r="AL570" s="28"/>
      <c r="AM570" s="28"/>
      <c r="AN570" s="28"/>
      <c r="AO570" s="28"/>
      <c r="AP570" s="28"/>
      <c r="AQ570" s="28"/>
      <c r="AR570" s="28"/>
      <c r="AS570" s="28"/>
      <c r="AT570" s="28"/>
      <c r="AU570" s="28"/>
      <c r="AV570" s="28"/>
    </row>
    <row r="571" spans="1:48" ht="15.75" customHeight="1" x14ac:dyDescent="0.25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9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9"/>
      <c r="AA571" s="28"/>
      <c r="AB571" s="28"/>
      <c r="AC571" s="28"/>
      <c r="AD571" s="28"/>
      <c r="AE571" s="28"/>
      <c r="AF571" s="28"/>
      <c r="AG571" s="28"/>
      <c r="AH571" s="29"/>
      <c r="AI571" s="28"/>
      <c r="AJ571" s="28"/>
      <c r="AK571" s="28"/>
      <c r="AL571" s="28"/>
      <c r="AM571" s="28"/>
      <c r="AN571" s="28"/>
      <c r="AO571" s="28"/>
      <c r="AP571" s="28"/>
      <c r="AQ571" s="28"/>
      <c r="AR571" s="28"/>
      <c r="AS571" s="28"/>
      <c r="AT571" s="28"/>
      <c r="AU571" s="28"/>
      <c r="AV571" s="28"/>
    </row>
    <row r="572" spans="1:48" ht="15.75" customHeight="1" x14ac:dyDescent="0.25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9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9"/>
      <c r="AA572" s="28"/>
      <c r="AB572" s="28"/>
      <c r="AC572" s="28"/>
      <c r="AD572" s="28"/>
      <c r="AE572" s="28"/>
      <c r="AF572" s="28"/>
      <c r="AG572" s="28"/>
      <c r="AH572" s="29"/>
      <c r="AI572" s="28"/>
      <c r="AJ572" s="28"/>
      <c r="AK572" s="28"/>
      <c r="AL572" s="28"/>
      <c r="AM572" s="28"/>
      <c r="AN572" s="28"/>
      <c r="AO572" s="28"/>
      <c r="AP572" s="28"/>
      <c r="AQ572" s="28"/>
      <c r="AR572" s="28"/>
      <c r="AS572" s="28"/>
      <c r="AT572" s="28"/>
      <c r="AU572" s="28"/>
      <c r="AV572" s="28"/>
    </row>
    <row r="573" spans="1:48" ht="15.75" customHeight="1" x14ac:dyDescent="0.25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9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9"/>
      <c r="AA573" s="28"/>
      <c r="AB573" s="28"/>
      <c r="AC573" s="28"/>
      <c r="AD573" s="28"/>
      <c r="AE573" s="28"/>
      <c r="AF573" s="28"/>
      <c r="AG573" s="28"/>
      <c r="AH573" s="29"/>
      <c r="AI573" s="28"/>
      <c r="AJ573" s="28"/>
      <c r="AK573" s="28"/>
      <c r="AL573" s="28"/>
      <c r="AM573" s="28"/>
      <c r="AN573" s="28"/>
      <c r="AO573" s="28"/>
      <c r="AP573" s="28"/>
      <c r="AQ573" s="28"/>
      <c r="AR573" s="28"/>
      <c r="AS573" s="28"/>
      <c r="AT573" s="28"/>
      <c r="AU573" s="28"/>
      <c r="AV573" s="28"/>
    </row>
    <row r="574" spans="1:48" ht="15.75" customHeight="1" x14ac:dyDescent="0.25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9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9"/>
      <c r="AA574" s="28"/>
      <c r="AB574" s="28"/>
      <c r="AC574" s="28"/>
      <c r="AD574" s="28"/>
      <c r="AE574" s="28"/>
      <c r="AF574" s="28"/>
      <c r="AG574" s="28"/>
      <c r="AH574" s="29"/>
      <c r="AI574" s="28"/>
      <c r="AJ574" s="28"/>
      <c r="AK574" s="28"/>
      <c r="AL574" s="28"/>
      <c r="AM574" s="28"/>
      <c r="AN574" s="28"/>
      <c r="AO574" s="28"/>
      <c r="AP574" s="28"/>
      <c r="AQ574" s="28"/>
      <c r="AR574" s="28"/>
      <c r="AS574" s="28"/>
      <c r="AT574" s="28"/>
      <c r="AU574" s="28"/>
      <c r="AV574" s="28"/>
    </row>
    <row r="575" spans="1:48" ht="15.75" customHeight="1" x14ac:dyDescent="0.25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9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9"/>
      <c r="AA575" s="28"/>
      <c r="AB575" s="28"/>
      <c r="AC575" s="28"/>
      <c r="AD575" s="28"/>
      <c r="AE575" s="28"/>
      <c r="AF575" s="28"/>
      <c r="AG575" s="28"/>
      <c r="AH575" s="29"/>
      <c r="AI575" s="28"/>
      <c r="AJ575" s="28"/>
      <c r="AK575" s="28"/>
      <c r="AL575" s="28"/>
      <c r="AM575" s="28"/>
      <c r="AN575" s="28"/>
      <c r="AO575" s="28"/>
      <c r="AP575" s="28"/>
      <c r="AQ575" s="28"/>
      <c r="AR575" s="28"/>
      <c r="AS575" s="28"/>
      <c r="AT575" s="28"/>
      <c r="AU575" s="28"/>
      <c r="AV575" s="28"/>
    </row>
    <row r="576" spans="1:48" ht="15.75" customHeight="1" x14ac:dyDescent="0.25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9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9"/>
      <c r="AA576" s="28"/>
      <c r="AB576" s="28"/>
      <c r="AC576" s="28"/>
      <c r="AD576" s="28"/>
      <c r="AE576" s="28"/>
      <c r="AF576" s="28"/>
      <c r="AG576" s="28"/>
      <c r="AH576" s="29"/>
      <c r="AI576" s="28"/>
      <c r="AJ576" s="28"/>
      <c r="AK576" s="28"/>
      <c r="AL576" s="28"/>
      <c r="AM576" s="28"/>
      <c r="AN576" s="28"/>
      <c r="AO576" s="28"/>
      <c r="AP576" s="28"/>
      <c r="AQ576" s="28"/>
      <c r="AR576" s="28"/>
      <c r="AS576" s="28"/>
      <c r="AT576" s="28"/>
      <c r="AU576" s="28"/>
      <c r="AV576" s="28"/>
    </row>
    <row r="577" spans="1:48" ht="15.75" customHeight="1" x14ac:dyDescent="0.25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9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9"/>
      <c r="AA577" s="28"/>
      <c r="AB577" s="28"/>
      <c r="AC577" s="28"/>
      <c r="AD577" s="28"/>
      <c r="AE577" s="28"/>
      <c r="AF577" s="28"/>
      <c r="AG577" s="28"/>
      <c r="AH577" s="29"/>
      <c r="AI577" s="28"/>
      <c r="AJ577" s="28"/>
      <c r="AK577" s="28"/>
      <c r="AL577" s="28"/>
      <c r="AM577" s="28"/>
      <c r="AN577" s="28"/>
      <c r="AO577" s="28"/>
      <c r="AP577" s="28"/>
      <c r="AQ577" s="28"/>
      <c r="AR577" s="28"/>
      <c r="AS577" s="28"/>
      <c r="AT577" s="28"/>
      <c r="AU577" s="28"/>
      <c r="AV577" s="28"/>
    </row>
    <row r="578" spans="1:48" ht="15.75" customHeight="1" x14ac:dyDescent="0.25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9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9"/>
      <c r="AA578" s="28"/>
      <c r="AB578" s="28"/>
      <c r="AC578" s="28"/>
      <c r="AD578" s="28"/>
      <c r="AE578" s="28"/>
      <c r="AF578" s="28"/>
      <c r="AG578" s="28"/>
      <c r="AH578" s="29"/>
      <c r="AI578" s="28"/>
      <c r="AJ578" s="28"/>
      <c r="AK578" s="28"/>
      <c r="AL578" s="28"/>
      <c r="AM578" s="28"/>
      <c r="AN578" s="28"/>
      <c r="AO578" s="28"/>
      <c r="AP578" s="28"/>
      <c r="AQ578" s="28"/>
      <c r="AR578" s="28"/>
      <c r="AS578" s="28"/>
      <c r="AT578" s="28"/>
      <c r="AU578" s="28"/>
      <c r="AV578" s="28"/>
    </row>
    <row r="579" spans="1:48" ht="15.75" customHeight="1" x14ac:dyDescent="0.25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9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9"/>
      <c r="AA579" s="28"/>
      <c r="AB579" s="28"/>
      <c r="AC579" s="28"/>
      <c r="AD579" s="28"/>
      <c r="AE579" s="28"/>
      <c r="AF579" s="28"/>
      <c r="AG579" s="28"/>
      <c r="AH579" s="29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</row>
    <row r="580" spans="1:48" ht="15.75" customHeight="1" x14ac:dyDescent="0.25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9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9"/>
      <c r="AA580" s="28"/>
      <c r="AB580" s="28"/>
      <c r="AC580" s="28"/>
      <c r="AD580" s="28"/>
      <c r="AE580" s="28"/>
      <c r="AF580" s="28"/>
      <c r="AG580" s="28"/>
      <c r="AH580" s="29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</row>
    <row r="581" spans="1:48" ht="15.75" customHeight="1" x14ac:dyDescent="0.25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9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9"/>
      <c r="AA581" s="28"/>
      <c r="AB581" s="28"/>
      <c r="AC581" s="28"/>
      <c r="AD581" s="28"/>
      <c r="AE581" s="28"/>
      <c r="AF581" s="28"/>
      <c r="AG581" s="28"/>
      <c r="AH581" s="29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</row>
    <row r="582" spans="1:48" ht="15.75" customHeight="1" x14ac:dyDescent="0.25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9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9"/>
      <c r="AA582" s="28"/>
      <c r="AB582" s="28"/>
      <c r="AC582" s="28"/>
      <c r="AD582" s="28"/>
      <c r="AE582" s="28"/>
      <c r="AF582" s="28"/>
      <c r="AG582" s="28"/>
      <c r="AH582" s="29"/>
      <c r="AI582" s="28"/>
      <c r="AJ582" s="28"/>
      <c r="AK582" s="28"/>
      <c r="AL582" s="28"/>
      <c r="AM582" s="28"/>
      <c r="AN582" s="28"/>
      <c r="AO582" s="28"/>
      <c r="AP582" s="28"/>
      <c r="AQ582" s="28"/>
      <c r="AR582" s="28"/>
      <c r="AS582" s="28"/>
      <c r="AT582" s="28"/>
      <c r="AU582" s="28"/>
      <c r="AV582" s="28"/>
    </row>
    <row r="583" spans="1:48" ht="15.75" customHeight="1" x14ac:dyDescent="0.25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9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9"/>
      <c r="AA583" s="28"/>
      <c r="AB583" s="28"/>
      <c r="AC583" s="28"/>
      <c r="AD583" s="28"/>
      <c r="AE583" s="28"/>
      <c r="AF583" s="28"/>
      <c r="AG583" s="28"/>
      <c r="AH583" s="29"/>
      <c r="AI583" s="28"/>
      <c r="AJ583" s="28"/>
      <c r="AK583" s="28"/>
      <c r="AL583" s="28"/>
      <c r="AM583" s="28"/>
      <c r="AN583" s="28"/>
      <c r="AO583" s="28"/>
      <c r="AP583" s="28"/>
      <c r="AQ583" s="28"/>
      <c r="AR583" s="28"/>
      <c r="AS583" s="28"/>
      <c r="AT583" s="28"/>
      <c r="AU583" s="28"/>
      <c r="AV583" s="28"/>
    </row>
    <row r="584" spans="1:48" ht="15.75" customHeight="1" x14ac:dyDescent="0.25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9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9"/>
      <c r="AA584" s="28"/>
      <c r="AB584" s="28"/>
      <c r="AC584" s="28"/>
      <c r="AD584" s="28"/>
      <c r="AE584" s="28"/>
      <c r="AF584" s="28"/>
      <c r="AG584" s="28"/>
      <c r="AH584" s="29"/>
      <c r="AI584" s="28"/>
      <c r="AJ584" s="28"/>
      <c r="AK584" s="28"/>
      <c r="AL584" s="28"/>
      <c r="AM584" s="28"/>
      <c r="AN584" s="28"/>
      <c r="AO584" s="28"/>
      <c r="AP584" s="28"/>
      <c r="AQ584" s="28"/>
      <c r="AR584" s="28"/>
      <c r="AS584" s="28"/>
      <c r="AT584" s="28"/>
      <c r="AU584" s="28"/>
      <c r="AV584" s="28"/>
    </row>
    <row r="585" spans="1:48" ht="15.75" customHeight="1" x14ac:dyDescent="0.25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9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9"/>
      <c r="AA585" s="28"/>
      <c r="AB585" s="28"/>
      <c r="AC585" s="28"/>
      <c r="AD585" s="28"/>
      <c r="AE585" s="28"/>
      <c r="AF585" s="28"/>
      <c r="AG585" s="28"/>
      <c r="AH585" s="29"/>
      <c r="AI585" s="28"/>
      <c r="AJ585" s="28"/>
      <c r="AK585" s="28"/>
      <c r="AL585" s="28"/>
      <c r="AM585" s="28"/>
      <c r="AN585" s="28"/>
      <c r="AO585" s="28"/>
      <c r="AP585" s="28"/>
      <c r="AQ585" s="28"/>
      <c r="AR585" s="28"/>
      <c r="AS585" s="28"/>
      <c r="AT585" s="28"/>
      <c r="AU585" s="28"/>
      <c r="AV585" s="28"/>
    </row>
    <row r="586" spans="1:48" ht="15.75" customHeight="1" x14ac:dyDescent="0.25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9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9"/>
      <c r="AA586" s="28"/>
      <c r="AB586" s="28"/>
      <c r="AC586" s="28"/>
      <c r="AD586" s="28"/>
      <c r="AE586" s="28"/>
      <c r="AF586" s="28"/>
      <c r="AG586" s="28"/>
      <c r="AH586" s="29"/>
      <c r="AI586" s="28"/>
      <c r="AJ586" s="28"/>
      <c r="AK586" s="28"/>
      <c r="AL586" s="28"/>
      <c r="AM586" s="28"/>
      <c r="AN586" s="28"/>
      <c r="AO586" s="28"/>
      <c r="AP586" s="28"/>
      <c r="AQ586" s="28"/>
      <c r="AR586" s="28"/>
      <c r="AS586" s="28"/>
      <c r="AT586" s="28"/>
      <c r="AU586" s="28"/>
      <c r="AV586" s="28"/>
    </row>
    <row r="587" spans="1:48" ht="15.75" customHeight="1" x14ac:dyDescent="0.25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9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9"/>
      <c r="AA587" s="28"/>
      <c r="AB587" s="28"/>
      <c r="AC587" s="28"/>
      <c r="AD587" s="28"/>
      <c r="AE587" s="28"/>
      <c r="AF587" s="28"/>
      <c r="AG587" s="28"/>
      <c r="AH587" s="29"/>
      <c r="AI587" s="28"/>
      <c r="AJ587" s="28"/>
      <c r="AK587" s="28"/>
      <c r="AL587" s="28"/>
      <c r="AM587" s="28"/>
      <c r="AN587" s="28"/>
      <c r="AO587" s="28"/>
      <c r="AP587" s="28"/>
      <c r="AQ587" s="28"/>
      <c r="AR587" s="28"/>
      <c r="AS587" s="28"/>
      <c r="AT587" s="28"/>
      <c r="AU587" s="28"/>
      <c r="AV587" s="28"/>
    </row>
    <row r="588" spans="1:48" ht="15.75" customHeight="1" x14ac:dyDescent="0.25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9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9"/>
      <c r="AA588" s="28"/>
      <c r="AB588" s="28"/>
      <c r="AC588" s="28"/>
      <c r="AD588" s="28"/>
      <c r="AE588" s="28"/>
      <c r="AF588" s="28"/>
      <c r="AG588" s="28"/>
      <c r="AH588" s="29"/>
      <c r="AI588" s="28"/>
      <c r="AJ588" s="28"/>
      <c r="AK588" s="28"/>
      <c r="AL588" s="28"/>
      <c r="AM588" s="28"/>
      <c r="AN588" s="28"/>
      <c r="AO588" s="28"/>
      <c r="AP588" s="28"/>
      <c r="AQ588" s="28"/>
      <c r="AR588" s="28"/>
      <c r="AS588" s="28"/>
      <c r="AT588" s="28"/>
      <c r="AU588" s="28"/>
      <c r="AV588" s="28"/>
    </row>
    <row r="589" spans="1:48" ht="15.75" customHeight="1" x14ac:dyDescent="0.25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9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9"/>
      <c r="AA589" s="28"/>
      <c r="AB589" s="28"/>
      <c r="AC589" s="28"/>
      <c r="AD589" s="28"/>
      <c r="AE589" s="28"/>
      <c r="AF589" s="28"/>
      <c r="AG589" s="28"/>
      <c r="AH589" s="29"/>
      <c r="AI589" s="28"/>
      <c r="AJ589" s="28"/>
      <c r="AK589" s="28"/>
      <c r="AL589" s="28"/>
      <c r="AM589" s="28"/>
      <c r="AN589" s="28"/>
      <c r="AO589" s="28"/>
      <c r="AP589" s="28"/>
      <c r="AQ589" s="28"/>
      <c r="AR589" s="28"/>
      <c r="AS589" s="28"/>
      <c r="AT589" s="28"/>
      <c r="AU589" s="28"/>
      <c r="AV589" s="28"/>
    </row>
    <row r="590" spans="1:48" ht="15.75" customHeight="1" x14ac:dyDescent="0.25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9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9"/>
      <c r="AA590" s="28"/>
      <c r="AB590" s="28"/>
      <c r="AC590" s="28"/>
      <c r="AD590" s="28"/>
      <c r="AE590" s="28"/>
      <c r="AF590" s="28"/>
      <c r="AG590" s="28"/>
      <c r="AH590" s="29"/>
      <c r="AI590" s="28"/>
      <c r="AJ590" s="28"/>
      <c r="AK590" s="28"/>
      <c r="AL590" s="28"/>
      <c r="AM590" s="28"/>
      <c r="AN590" s="28"/>
      <c r="AO590" s="28"/>
      <c r="AP590" s="28"/>
      <c r="AQ590" s="28"/>
      <c r="AR590" s="28"/>
      <c r="AS590" s="28"/>
      <c r="AT590" s="28"/>
      <c r="AU590" s="28"/>
      <c r="AV590" s="28"/>
    </row>
    <row r="591" spans="1:48" ht="15.75" customHeight="1" x14ac:dyDescent="0.25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9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9"/>
      <c r="AA591" s="28"/>
      <c r="AB591" s="28"/>
      <c r="AC591" s="28"/>
      <c r="AD591" s="28"/>
      <c r="AE591" s="28"/>
      <c r="AF591" s="28"/>
      <c r="AG591" s="28"/>
      <c r="AH591" s="29"/>
      <c r="AI591" s="28"/>
      <c r="AJ591" s="28"/>
      <c r="AK591" s="28"/>
      <c r="AL591" s="28"/>
      <c r="AM591" s="28"/>
      <c r="AN591" s="28"/>
      <c r="AO591" s="28"/>
      <c r="AP591" s="28"/>
      <c r="AQ591" s="28"/>
      <c r="AR591" s="28"/>
      <c r="AS591" s="28"/>
      <c r="AT591" s="28"/>
      <c r="AU591" s="28"/>
      <c r="AV591" s="28"/>
    </row>
    <row r="592" spans="1:48" ht="15.75" customHeight="1" x14ac:dyDescent="0.25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9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9"/>
      <c r="AA592" s="28"/>
      <c r="AB592" s="28"/>
      <c r="AC592" s="28"/>
      <c r="AD592" s="28"/>
      <c r="AE592" s="28"/>
      <c r="AF592" s="28"/>
      <c r="AG592" s="28"/>
      <c r="AH592" s="29"/>
      <c r="AI592" s="28"/>
      <c r="AJ592" s="28"/>
      <c r="AK592" s="28"/>
      <c r="AL592" s="28"/>
      <c r="AM592" s="28"/>
      <c r="AN592" s="28"/>
      <c r="AO592" s="28"/>
      <c r="AP592" s="28"/>
      <c r="AQ592" s="28"/>
      <c r="AR592" s="28"/>
      <c r="AS592" s="28"/>
      <c r="AT592" s="28"/>
      <c r="AU592" s="28"/>
      <c r="AV592" s="28"/>
    </row>
    <row r="593" spans="1:48" ht="15.75" customHeight="1" x14ac:dyDescent="0.25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9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9"/>
      <c r="AA593" s="28"/>
      <c r="AB593" s="28"/>
      <c r="AC593" s="28"/>
      <c r="AD593" s="28"/>
      <c r="AE593" s="28"/>
      <c r="AF593" s="28"/>
      <c r="AG593" s="28"/>
      <c r="AH593" s="29"/>
      <c r="AI593" s="28"/>
      <c r="AJ593" s="28"/>
      <c r="AK593" s="28"/>
      <c r="AL593" s="28"/>
      <c r="AM593" s="28"/>
      <c r="AN593" s="28"/>
      <c r="AO593" s="28"/>
      <c r="AP593" s="28"/>
      <c r="AQ593" s="28"/>
      <c r="AR593" s="28"/>
      <c r="AS593" s="28"/>
      <c r="AT593" s="28"/>
      <c r="AU593" s="28"/>
      <c r="AV593" s="28"/>
    </row>
    <row r="594" spans="1:48" ht="15.75" customHeight="1" x14ac:dyDescent="0.25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9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9"/>
      <c r="AA594" s="28"/>
      <c r="AB594" s="28"/>
      <c r="AC594" s="28"/>
      <c r="AD594" s="28"/>
      <c r="AE594" s="28"/>
      <c r="AF594" s="28"/>
      <c r="AG594" s="28"/>
      <c r="AH594" s="29"/>
      <c r="AI594" s="28"/>
      <c r="AJ594" s="28"/>
      <c r="AK594" s="28"/>
      <c r="AL594" s="28"/>
      <c r="AM594" s="28"/>
      <c r="AN594" s="28"/>
      <c r="AO594" s="28"/>
      <c r="AP594" s="28"/>
      <c r="AQ594" s="28"/>
      <c r="AR594" s="28"/>
      <c r="AS594" s="28"/>
      <c r="AT594" s="28"/>
      <c r="AU594" s="28"/>
      <c r="AV594" s="28"/>
    </row>
    <row r="595" spans="1:48" ht="15.75" customHeight="1" x14ac:dyDescent="0.25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9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9"/>
      <c r="AA595" s="28"/>
      <c r="AB595" s="28"/>
      <c r="AC595" s="28"/>
      <c r="AD595" s="28"/>
      <c r="AE595" s="28"/>
      <c r="AF595" s="28"/>
      <c r="AG595" s="28"/>
      <c r="AH595" s="29"/>
      <c r="AI595" s="28"/>
      <c r="AJ595" s="28"/>
      <c r="AK595" s="28"/>
      <c r="AL595" s="28"/>
      <c r="AM595" s="28"/>
      <c r="AN595" s="28"/>
      <c r="AO595" s="28"/>
      <c r="AP595" s="28"/>
      <c r="AQ595" s="28"/>
      <c r="AR595" s="28"/>
      <c r="AS595" s="28"/>
      <c r="AT595" s="28"/>
      <c r="AU595" s="28"/>
      <c r="AV595" s="28"/>
    </row>
    <row r="596" spans="1:48" ht="15.75" customHeight="1" x14ac:dyDescent="0.25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9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9"/>
      <c r="AA596" s="28"/>
      <c r="AB596" s="28"/>
      <c r="AC596" s="28"/>
      <c r="AD596" s="28"/>
      <c r="AE596" s="28"/>
      <c r="AF596" s="28"/>
      <c r="AG596" s="28"/>
      <c r="AH596" s="29"/>
      <c r="AI596" s="28"/>
      <c r="AJ596" s="28"/>
      <c r="AK596" s="28"/>
      <c r="AL596" s="28"/>
      <c r="AM596" s="28"/>
      <c r="AN596" s="28"/>
      <c r="AO596" s="28"/>
      <c r="AP596" s="28"/>
      <c r="AQ596" s="28"/>
      <c r="AR596" s="28"/>
      <c r="AS596" s="28"/>
      <c r="AT596" s="28"/>
      <c r="AU596" s="28"/>
      <c r="AV596" s="28"/>
    </row>
    <row r="597" spans="1:48" ht="15.75" customHeight="1" x14ac:dyDescent="0.25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9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9"/>
      <c r="AA597" s="28"/>
      <c r="AB597" s="28"/>
      <c r="AC597" s="28"/>
      <c r="AD597" s="28"/>
      <c r="AE597" s="28"/>
      <c r="AF597" s="28"/>
      <c r="AG597" s="28"/>
      <c r="AH597" s="29"/>
      <c r="AI597" s="28"/>
      <c r="AJ597" s="28"/>
      <c r="AK597" s="28"/>
      <c r="AL597" s="28"/>
      <c r="AM597" s="28"/>
      <c r="AN597" s="28"/>
      <c r="AO597" s="28"/>
      <c r="AP597" s="28"/>
      <c r="AQ597" s="28"/>
      <c r="AR597" s="28"/>
      <c r="AS597" s="28"/>
      <c r="AT597" s="28"/>
      <c r="AU597" s="28"/>
      <c r="AV597" s="28"/>
    </row>
    <row r="598" spans="1:48" ht="15.75" customHeight="1" x14ac:dyDescent="0.25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9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9"/>
      <c r="AA598" s="28"/>
      <c r="AB598" s="28"/>
      <c r="AC598" s="28"/>
      <c r="AD598" s="28"/>
      <c r="AE598" s="28"/>
      <c r="AF598" s="28"/>
      <c r="AG598" s="28"/>
      <c r="AH598" s="29"/>
      <c r="AI598" s="28"/>
      <c r="AJ598" s="28"/>
      <c r="AK598" s="28"/>
      <c r="AL598" s="28"/>
      <c r="AM598" s="28"/>
      <c r="AN598" s="28"/>
      <c r="AO598" s="28"/>
      <c r="AP598" s="28"/>
      <c r="AQ598" s="28"/>
      <c r="AR598" s="28"/>
      <c r="AS598" s="28"/>
      <c r="AT598" s="28"/>
      <c r="AU598" s="28"/>
      <c r="AV598" s="28"/>
    </row>
    <row r="599" spans="1:48" ht="15.75" customHeight="1" x14ac:dyDescent="0.25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9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9"/>
      <c r="AA599" s="28"/>
      <c r="AB599" s="28"/>
      <c r="AC599" s="28"/>
      <c r="AD599" s="28"/>
      <c r="AE599" s="28"/>
      <c r="AF599" s="28"/>
      <c r="AG599" s="28"/>
      <c r="AH599" s="29"/>
      <c r="AI599" s="28"/>
      <c r="AJ599" s="28"/>
      <c r="AK599" s="28"/>
      <c r="AL599" s="28"/>
      <c r="AM599" s="28"/>
      <c r="AN599" s="28"/>
      <c r="AO599" s="28"/>
      <c r="AP599" s="28"/>
      <c r="AQ599" s="28"/>
      <c r="AR599" s="28"/>
      <c r="AS599" s="28"/>
      <c r="AT599" s="28"/>
      <c r="AU599" s="28"/>
      <c r="AV599" s="28"/>
    </row>
    <row r="600" spans="1:48" ht="15.75" customHeight="1" x14ac:dyDescent="0.25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9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9"/>
      <c r="AA600" s="28"/>
      <c r="AB600" s="28"/>
      <c r="AC600" s="28"/>
      <c r="AD600" s="28"/>
      <c r="AE600" s="28"/>
      <c r="AF600" s="28"/>
      <c r="AG600" s="28"/>
      <c r="AH600" s="29"/>
      <c r="AI600" s="28"/>
      <c r="AJ600" s="28"/>
      <c r="AK600" s="28"/>
      <c r="AL600" s="28"/>
      <c r="AM600" s="28"/>
      <c r="AN600" s="28"/>
      <c r="AO600" s="28"/>
      <c r="AP600" s="28"/>
      <c r="AQ600" s="28"/>
      <c r="AR600" s="28"/>
      <c r="AS600" s="28"/>
      <c r="AT600" s="28"/>
      <c r="AU600" s="28"/>
      <c r="AV600" s="28"/>
    </row>
    <row r="601" spans="1:48" ht="15.75" customHeight="1" x14ac:dyDescent="0.25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9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9"/>
      <c r="AA601" s="28"/>
      <c r="AB601" s="28"/>
      <c r="AC601" s="28"/>
      <c r="AD601" s="28"/>
      <c r="AE601" s="28"/>
      <c r="AF601" s="28"/>
      <c r="AG601" s="28"/>
      <c r="AH601" s="29"/>
      <c r="AI601" s="28"/>
      <c r="AJ601" s="28"/>
      <c r="AK601" s="28"/>
      <c r="AL601" s="28"/>
      <c r="AM601" s="28"/>
      <c r="AN601" s="28"/>
      <c r="AO601" s="28"/>
      <c r="AP601" s="28"/>
      <c r="AQ601" s="28"/>
      <c r="AR601" s="28"/>
      <c r="AS601" s="28"/>
      <c r="AT601" s="28"/>
      <c r="AU601" s="28"/>
      <c r="AV601" s="28"/>
    </row>
    <row r="602" spans="1:48" ht="15.75" customHeight="1" x14ac:dyDescent="0.25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9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9"/>
      <c r="AA602" s="28"/>
      <c r="AB602" s="28"/>
      <c r="AC602" s="28"/>
      <c r="AD602" s="28"/>
      <c r="AE602" s="28"/>
      <c r="AF602" s="28"/>
      <c r="AG602" s="28"/>
      <c r="AH602" s="29"/>
      <c r="AI602" s="28"/>
      <c r="AJ602" s="28"/>
      <c r="AK602" s="28"/>
      <c r="AL602" s="28"/>
      <c r="AM602" s="28"/>
      <c r="AN602" s="28"/>
      <c r="AO602" s="28"/>
      <c r="AP602" s="28"/>
      <c r="AQ602" s="28"/>
      <c r="AR602" s="28"/>
      <c r="AS602" s="28"/>
      <c r="AT602" s="28"/>
      <c r="AU602" s="28"/>
      <c r="AV602" s="28"/>
    </row>
    <row r="603" spans="1:48" ht="15.75" customHeight="1" x14ac:dyDescent="0.25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9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9"/>
      <c r="AA603" s="28"/>
      <c r="AB603" s="28"/>
      <c r="AC603" s="28"/>
      <c r="AD603" s="28"/>
      <c r="AE603" s="28"/>
      <c r="AF603" s="28"/>
      <c r="AG603" s="28"/>
      <c r="AH603" s="29"/>
      <c r="AI603" s="28"/>
      <c r="AJ603" s="28"/>
      <c r="AK603" s="28"/>
      <c r="AL603" s="28"/>
      <c r="AM603" s="28"/>
      <c r="AN603" s="28"/>
      <c r="AO603" s="28"/>
      <c r="AP603" s="28"/>
      <c r="AQ603" s="28"/>
      <c r="AR603" s="28"/>
      <c r="AS603" s="28"/>
      <c r="AT603" s="28"/>
      <c r="AU603" s="28"/>
      <c r="AV603" s="28"/>
    </row>
    <row r="604" spans="1:48" ht="15.75" customHeight="1" x14ac:dyDescent="0.25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9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9"/>
      <c r="AA604" s="28"/>
      <c r="AB604" s="28"/>
      <c r="AC604" s="28"/>
      <c r="AD604" s="28"/>
      <c r="AE604" s="28"/>
      <c r="AF604" s="28"/>
      <c r="AG604" s="28"/>
      <c r="AH604" s="29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  <c r="AV604" s="28"/>
    </row>
    <row r="605" spans="1:48" ht="15.75" customHeight="1" x14ac:dyDescent="0.25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9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9"/>
      <c r="AA605" s="28"/>
      <c r="AB605" s="28"/>
      <c r="AC605" s="28"/>
      <c r="AD605" s="28"/>
      <c r="AE605" s="28"/>
      <c r="AF605" s="28"/>
      <c r="AG605" s="28"/>
      <c r="AH605" s="29"/>
      <c r="AI605" s="28"/>
      <c r="AJ605" s="28"/>
      <c r="AK605" s="28"/>
      <c r="AL605" s="28"/>
      <c r="AM605" s="28"/>
      <c r="AN605" s="28"/>
      <c r="AO605" s="28"/>
      <c r="AP605" s="28"/>
      <c r="AQ605" s="28"/>
      <c r="AR605" s="28"/>
      <c r="AS605" s="28"/>
      <c r="AT605" s="28"/>
      <c r="AU605" s="28"/>
      <c r="AV605" s="28"/>
    </row>
    <row r="606" spans="1:48" ht="15.75" customHeight="1" x14ac:dyDescent="0.25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9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9"/>
      <c r="AA606" s="28"/>
      <c r="AB606" s="28"/>
      <c r="AC606" s="28"/>
      <c r="AD606" s="28"/>
      <c r="AE606" s="28"/>
      <c r="AF606" s="28"/>
      <c r="AG606" s="28"/>
      <c r="AH606" s="29"/>
      <c r="AI606" s="28"/>
      <c r="AJ606" s="28"/>
      <c r="AK606" s="28"/>
      <c r="AL606" s="28"/>
      <c r="AM606" s="28"/>
      <c r="AN606" s="28"/>
      <c r="AO606" s="28"/>
      <c r="AP606" s="28"/>
      <c r="AQ606" s="28"/>
      <c r="AR606" s="28"/>
      <c r="AS606" s="28"/>
      <c r="AT606" s="28"/>
      <c r="AU606" s="28"/>
      <c r="AV606" s="28"/>
    </row>
    <row r="607" spans="1:48" ht="15.75" customHeight="1" x14ac:dyDescent="0.25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9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9"/>
      <c r="AA607" s="28"/>
      <c r="AB607" s="28"/>
      <c r="AC607" s="28"/>
      <c r="AD607" s="28"/>
      <c r="AE607" s="28"/>
      <c r="AF607" s="28"/>
      <c r="AG607" s="28"/>
      <c r="AH607" s="29"/>
      <c r="AI607" s="28"/>
      <c r="AJ607" s="28"/>
      <c r="AK607" s="28"/>
      <c r="AL607" s="28"/>
      <c r="AM607" s="28"/>
      <c r="AN607" s="28"/>
      <c r="AO607" s="28"/>
      <c r="AP607" s="28"/>
      <c r="AQ607" s="28"/>
      <c r="AR607" s="28"/>
      <c r="AS607" s="28"/>
      <c r="AT607" s="28"/>
      <c r="AU607" s="28"/>
      <c r="AV607" s="28"/>
    </row>
    <row r="608" spans="1:48" ht="15.75" customHeight="1" x14ac:dyDescent="0.25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9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9"/>
      <c r="AA608" s="28"/>
      <c r="AB608" s="28"/>
      <c r="AC608" s="28"/>
      <c r="AD608" s="28"/>
      <c r="AE608" s="28"/>
      <c r="AF608" s="28"/>
      <c r="AG608" s="28"/>
      <c r="AH608" s="29"/>
      <c r="AI608" s="28"/>
      <c r="AJ608" s="28"/>
      <c r="AK608" s="28"/>
      <c r="AL608" s="28"/>
      <c r="AM608" s="28"/>
      <c r="AN608" s="28"/>
      <c r="AO608" s="28"/>
      <c r="AP608" s="28"/>
      <c r="AQ608" s="28"/>
      <c r="AR608" s="28"/>
      <c r="AS608" s="28"/>
      <c r="AT608" s="28"/>
      <c r="AU608" s="28"/>
      <c r="AV608" s="28"/>
    </row>
    <row r="609" spans="1:48" ht="15.75" customHeight="1" x14ac:dyDescent="0.25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9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9"/>
      <c r="AA609" s="28"/>
      <c r="AB609" s="28"/>
      <c r="AC609" s="28"/>
      <c r="AD609" s="28"/>
      <c r="AE609" s="28"/>
      <c r="AF609" s="28"/>
      <c r="AG609" s="28"/>
      <c r="AH609" s="29"/>
      <c r="AI609" s="28"/>
      <c r="AJ609" s="28"/>
      <c r="AK609" s="28"/>
      <c r="AL609" s="28"/>
      <c r="AM609" s="28"/>
      <c r="AN609" s="28"/>
      <c r="AO609" s="28"/>
      <c r="AP609" s="28"/>
      <c r="AQ609" s="28"/>
      <c r="AR609" s="28"/>
      <c r="AS609" s="28"/>
      <c r="AT609" s="28"/>
      <c r="AU609" s="28"/>
      <c r="AV609" s="28"/>
    </row>
    <row r="610" spans="1:48" ht="15.75" customHeight="1" x14ac:dyDescent="0.25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9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9"/>
      <c r="AA610" s="28"/>
      <c r="AB610" s="28"/>
      <c r="AC610" s="28"/>
      <c r="AD610" s="28"/>
      <c r="AE610" s="28"/>
      <c r="AF610" s="28"/>
      <c r="AG610" s="28"/>
      <c r="AH610" s="29"/>
      <c r="AI610" s="28"/>
      <c r="AJ610" s="28"/>
      <c r="AK610" s="28"/>
      <c r="AL610" s="28"/>
      <c r="AM610" s="28"/>
      <c r="AN610" s="28"/>
      <c r="AO610" s="28"/>
      <c r="AP610" s="28"/>
      <c r="AQ610" s="28"/>
      <c r="AR610" s="28"/>
      <c r="AS610" s="28"/>
      <c r="AT610" s="28"/>
      <c r="AU610" s="28"/>
      <c r="AV610" s="28"/>
    </row>
    <row r="611" spans="1:48" ht="15.75" customHeight="1" x14ac:dyDescent="0.25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9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9"/>
      <c r="AA611" s="28"/>
      <c r="AB611" s="28"/>
      <c r="AC611" s="28"/>
      <c r="AD611" s="28"/>
      <c r="AE611" s="28"/>
      <c r="AF611" s="28"/>
      <c r="AG611" s="28"/>
      <c r="AH611" s="29"/>
      <c r="AI611" s="28"/>
      <c r="AJ611" s="28"/>
      <c r="AK611" s="28"/>
      <c r="AL611" s="28"/>
      <c r="AM611" s="28"/>
      <c r="AN611" s="28"/>
      <c r="AO611" s="28"/>
      <c r="AP611" s="28"/>
      <c r="AQ611" s="28"/>
      <c r="AR611" s="28"/>
      <c r="AS611" s="28"/>
      <c r="AT611" s="28"/>
      <c r="AU611" s="28"/>
      <c r="AV611" s="28"/>
    </row>
    <row r="612" spans="1:48" ht="15.75" customHeight="1" x14ac:dyDescent="0.25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9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9"/>
      <c r="AA612" s="28"/>
      <c r="AB612" s="28"/>
      <c r="AC612" s="28"/>
      <c r="AD612" s="28"/>
      <c r="AE612" s="28"/>
      <c r="AF612" s="28"/>
      <c r="AG612" s="28"/>
      <c r="AH612" s="29"/>
      <c r="AI612" s="28"/>
      <c r="AJ612" s="28"/>
      <c r="AK612" s="28"/>
      <c r="AL612" s="28"/>
      <c r="AM612" s="28"/>
      <c r="AN612" s="28"/>
      <c r="AO612" s="28"/>
      <c r="AP612" s="28"/>
      <c r="AQ612" s="28"/>
      <c r="AR612" s="28"/>
      <c r="AS612" s="28"/>
      <c r="AT612" s="28"/>
      <c r="AU612" s="28"/>
      <c r="AV612" s="28"/>
    </row>
    <row r="613" spans="1:48" ht="15.75" customHeight="1" x14ac:dyDescent="0.25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9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9"/>
      <c r="AA613" s="28"/>
      <c r="AB613" s="28"/>
      <c r="AC613" s="28"/>
      <c r="AD613" s="28"/>
      <c r="AE613" s="28"/>
      <c r="AF613" s="28"/>
      <c r="AG613" s="28"/>
      <c r="AH613" s="29"/>
      <c r="AI613" s="28"/>
      <c r="AJ613" s="28"/>
      <c r="AK613" s="28"/>
      <c r="AL613" s="28"/>
      <c r="AM613" s="28"/>
      <c r="AN613" s="28"/>
      <c r="AO613" s="28"/>
      <c r="AP613" s="28"/>
      <c r="AQ613" s="28"/>
      <c r="AR613" s="28"/>
      <c r="AS613" s="28"/>
      <c r="AT613" s="28"/>
      <c r="AU613" s="28"/>
      <c r="AV613" s="28"/>
    </row>
    <row r="614" spans="1:48" ht="15.75" customHeight="1" x14ac:dyDescent="0.25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9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9"/>
      <c r="AA614" s="28"/>
      <c r="AB614" s="28"/>
      <c r="AC614" s="28"/>
      <c r="AD614" s="28"/>
      <c r="AE614" s="28"/>
      <c r="AF614" s="28"/>
      <c r="AG614" s="28"/>
      <c r="AH614" s="29"/>
      <c r="AI614" s="28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  <c r="AV614" s="28"/>
    </row>
    <row r="615" spans="1:48" ht="15.75" customHeight="1" x14ac:dyDescent="0.25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9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9"/>
      <c r="AA615" s="28"/>
      <c r="AB615" s="28"/>
      <c r="AC615" s="28"/>
      <c r="AD615" s="28"/>
      <c r="AE615" s="28"/>
      <c r="AF615" s="28"/>
      <c r="AG615" s="28"/>
      <c r="AH615" s="29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</row>
    <row r="616" spans="1:48" ht="15.75" customHeight="1" x14ac:dyDescent="0.25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9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9"/>
      <c r="AA616" s="28"/>
      <c r="AB616" s="28"/>
      <c r="AC616" s="28"/>
      <c r="AD616" s="28"/>
      <c r="AE616" s="28"/>
      <c r="AF616" s="28"/>
      <c r="AG616" s="28"/>
      <c r="AH616" s="29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</row>
    <row r="617" spans="1:48" ht="15.75" customHeight="1" x14ac:dyDescent="0.25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9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9"/>
      <c r="AA617" s="28"/>
      <c r="AB617" s="28"/>
      <c r="AC617" s="28"/>
      <c r="AD617" s="28"/>
      <c r="AE617" s="28"/>
      <c r="AF617" s="28"/>
      <c r="AG617" s="28"/>
      <c r="AH617" s="29"/>
      <c r="AI617" s="28"/>
      <c r="AJ617" s="28"/>
      <c r="AK617" s="28"/>
      <c r="AL617" s="28"/>
      <c r="AM617" s="28"/>
      <c r="AN617" s="28"/>
      <c r="AO617" s="28"/>
      <c r="AP617" s="28"/>
      <c r="AQ617" s="28"/>
      <c r="AR617" s="28"/>
      <c r="AS617" s="28"/>
      <c r="AT617" s="28"/>
      <c r="AU617" s="28"/>
      <c r="AV617" s="28"/>
    </row>
    <row r="618" spans="1:48" ht="15.75" customHeight="1" x14ac:dyDescent="0.25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9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9"/>
      <c r="AA618" s="28"/>
      <c r="AB618" s="28"/>
      <c r="AC618" s="28"/>
      <c r="AD618" s="28"/>
      <c r="AE618" s="28"/>
      <c r="AF618" s="28"/>
      <c r="AG618" s="28"/>
      <c r="AH618" s="29"/>
      <c r="AI618" s="28"/>
      <c r="AJ618" s="28"/>
      <c r="AK618" s="28"/>
      <c r="AL618" s="28"/>
      <c r="AM618" s="28"/>
      <c r="AN618" s="28"/>
      <c r="AO618" s="28"/>
      <c r="AP618" s="28"/>
      <c r="AQ618" s="28"/>
      <c r="AR618" s="28"/>
      <c r="AS618" s="28"/>
      <c r="AT618" s="28"/>
      <c r="AU618" s="28"/>
      <c r="AV618" s="28"/>
    </row>
    <row r="619" spans="1:48" ht="15.75" customHeight="1" x14ac:dyDescent="0.25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9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9"/>
      <c r="AA619" s="28"/>
      <c r="AB619" s="28"/>
      <c r="AC619" s="28"/>
      <c r="AD619" s="28"/>
      <c r="AE619" s="28"/>
      <c r="AF619" s="28"/>
      <c r="AG619" s="28"/>
      <c r="AH619" s="29"/>
      <c r="AI619" s="28"/>
      <c r="AJ619" s="28"/>
      <c r="AK619" s="28"/>
      <c r="AL619" s="28"/>
      <c r="AM619" s="28"/>
      <c r="AN619" s="28"/>
      <c r="AO619" s="28"/>
      <c r="AP619" s="28"/>
      <c r="AQ619" s="28"/>
      <c r="AR619" s="28"/>
      <c r="AS619" s="28"/>
      <c r="AT619" s="28"/>
      <c r="AU619" s="28"/>
      <c r="AV619" s="28"/>
    </row>
    <row r="620" spans="1:48" ht="15.75" customHeight="1" x14ac:dyDescent="0.25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9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9"/>
      <c r="AA620" s="28"/>
      <c r="AB620" s="28"/>
      <c r="AC620" s="28"/>
      <c r="AD620" s="28"/>
      <c r="AE620" s="28"/>
      <c r="AF620" s="28"/>
      <c r="AG620" s="28"/>
      <c r="AH620" s="29"/>
      <c r="AI620" s="28"/>
      <c r="AJ620" s="28"/>
      <c r="AK620" s="28"/>
      <c r="AL620" s="28"/>
      <c r="AM620" s="28"/>
      <c r="AN620" s="28"/>
      <c r="AO620" s="28"/>
      <c r="AP620" s="28"/>
      <c r="AQ620" s="28"/>
      <c r="AR620" s="28"/>
      <c r="AS620" s="28"/>
      <c r="AT620" s="28"/>
      <c r="AU620" s="28"/>
      <c r="AV620" s="28"/>
    </row>
    <row r="621" spans="1:48" ht="15.75" customHeight="1" x14ac:dyDescent="0.25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9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9"/>
      <c r="AA621" s="28"/>
      <c r="AB621" s="28"/>
      <c r="AC621" s="28"/>
      <c r="AD621" s="28"/>
      <c r="AE621" s="28"/>
      <c r="AF621" s="28"/>
      <c r="AG621" s="28"/>
      <c r="AH621" s="29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</row>
    <row r="622" spans="1:48" ht="15.75" customHeight="1" x14ac:dyDescent="0.25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9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9"/>
      <c r="AA622" s="28"/>
      <c r="AB622" s="28"/>
      <c r="AC622" s="28"/>
      <c r="AD622" s="28"/>
      <c r="AE622" s="28"/>
      <c r="AF622" s="28"/>
      <c r="AG622" s="28"/>
      <c r="AH622" s="29"/>
      <c r="AI622" s="28"/>
      <c r="AJ622" s="28"/>
      <c r="AK622" s="28"/>
      <c r="AL622" s="28"/>
      <c r="AM622" s="28"/>
      <c r="AN622" s="28"/>
      <c r="AO622" s="28"/>
      <c r="AP622" s="28"/>
      <c r="AQ622" s="28"/>
      <c r="AR622" s="28"/>
      <c r="AS622" s="28"/>
      <c r="AT622" s="28"/>
      <c r="AU622" s="28"/>
      <c r="AV622" s="28"/>
    </row>
    <row r="623" spans="1:48" ht="15.75" customHeight="1" x14ac:dyDescent="0.25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9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9"/>
      <c r="AA623" s="28"/>
      <c r="AB623" s="28"/>
      <c r="AC623" s="28"/>
      <c r="AD623" s="28"/>
      <c r="AE623" s="28"/>
      <c r="AF623" s="28"/>
      <c r="AG623" s="28"/>
      <c r="AH623" s="29"/>
      <c r="AI623" s="28"/>
      <c r="AJ623" s="28"/>
      <c r="AK623" s="28"/>
      <c r="AL623" s="28"/>
      <c r="AM623" s="28"/>
      <c r="AN623" s="28"/>
      <c r="AO623" s="28"/>
      <c r="AP623" s="28"/>
      <c r="AQ623" s="28"/>
      <c r="AR623" s="28"/>
      <c r="AS623" s="28"/>
      <c r="AT623" s="28"/>
      <c r="AU623" s="28"/>
      <c r="AV623" s="28"/>
    </row>
    <row r="624" spans="1:48" ht="15.75" customHeight="1" x14ac:dyDescent="0.25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9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9"/>
      <c r="AA624" s="28"/>
      <c r="AB624" s="28"/>
      <c r="AC624" s="28"/>
      <c r="AD624" s="28"/>
      <c r="AE624" s="28"/>
      <c r="AF624" s="28"/>
      <c r="AG624" s="28"/>
      <c r="AH624" s="29"/>
      <c r="AI624" s="28"/>
      <c r="AJ624" s="28"/>
      <c r="AK624" s="28"/>
      <c r="AL624" s="28"/>
      <c r="AM624" s="28"/>
      <c r="AN624" s="28"/>
      <c r="AO624" s="28"/>
      <c r="AP624" s="28"/>
      <c r="AQ624" s="28"/>
      <c r="AR624" s="28"/>
      <c r="AS624" s="28"/>
      <c r="AT624" s="28"/>
      <c r="AU624" s="28"/>
      <c r="AV624" s="28"/>
    </row>
    <row r="625" spans="1:48" ht="15.75" customHeight="1" x14ac:dyDescent="0.25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9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9"/>
      <c r="AA625" s="28"/>
      <c r="AB625" s="28"/>
      <c r="AC625" s="28"/>
      <c r="AD625" s="28"/>
      <c r="AE625" s="28"/>
      <c r="AF625" s="28"/>
      <c r="AG625" s="28"/>
      <c r="AH625" s="29"/>
      <c r="AI625" s="28"/>
      <c r="AJ625" s="28"/>
      <c r="AK625" s="28"/>
      <c r="AL625" s="28"/>
      <c r="AM625" s="28"/>
      <c r="AN625" s="28"/>
      <c r="AO625" s="28"/>
      <c r="AP625" s="28"/>
      <c r="AQ625" s="28"/>
      <c r="AR625" s="28"/>
      <c r="AS625" s="28"/>
      <c r="AT625" s="28"/>
      <c r="AU625" s="28"/>
      <c r="AV625" s="28"/>
    </row>
    <row r="626" spans="1:48" ht="15.75" customHeight="1" x14ac:dyDescent="0.25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9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9"/>
      <c r="AA626" s="28"/>
      <c r="AB626" s="28"/>
      <c r="AC626" s="28"/>
      <c r="AD626" s="28"/>
      <c r="AE626" s="28"/>
      <c r="AF626" s="28"/>
      <c r="AG626" s="28"/>
      <c r="AH626" s="29"/>
      <c r="AI626" s="28"/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  <c r="AT626" s="28"/>
      <c r="AU626" s="28"/>
      <c r="AV626" s="28"/>
    </row>
    <row r="627" spans="1:48" ht="15.75" customHeight="1" x14ac:dyDescent="0.25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9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9"/>
      <c r="AA627" s="28"/>
      <c r="AB627" s="28"/>
      <c r="AC627" s="28"/>
      <c r="AD627" s="28"/>
      <c r="AE627" s="28"/>
      <c r="AF627" s="28"/>
      <c r="AG627" s="28"/>
      <c r="AH627" s="29"/>
      <c r="AI627" s="28"/>
      <c r="AJ627" s="28"/>
      <c r="AK627" s="28"/>
      <c r="AL627" s="28"/>
      <c r="AM627" s="28"/>
      <c r="AN627" s="28"/>
      <c r="AO627" s="28"/>
      <c r="AP627" s="28"/>
      <c r="AQ627" s="28"/>
      <c r="AR627" s="28"/>
      <c r="AS627" s="28"/>
      <c r="AT627" s="28"/>
      <c r="AU627" s="28"/>
      <c r="AV627" s="28"/>
    </row>
    <row r="628" spans="1:48" ht="15.75" customHeight="1" x14ac:dyDescent="0.25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9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9"/>
      <c r="AA628" s="28"/>
      <c r="AB628" s="28"/>
      <c r="AC628" s="28"/>
      <c r="AD628" s="28"/>
      <c r="AE628" s="28"/>
      <c r="AF628" s="28"/>
      <c r="AG628" s="28"/>
      <c r="AH628" s="29"/>
      <c r="AI628" s="28"/>
      <c r="AJ628" s="28"/>
      <c r="AK628" s="28"/>
      <c r="AL628" s="28"/>
      <c r="AM628" s="28"/>
      <c r="AN628" s="28"/>
      <c r="AO628" s="28"/>
      <c r="AP628" s="28"/>
      <c r="AQ628" s="28"/>
      <c r="AR628" s="28"/>
      <c r="AS628" s="28"/>
      <c r="AT628" s="28"/>
      <c r="AU628" s="28"/>
      <c r="AV628" s="28"/>
    </row>
    <row r="629" spans="1:48" ht="15.75" customHeight="1" x14ac:dyDescent="0.25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9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9"/>
      <c r="AA629" s="28"/>
      <c r="AB629" s="28"/>
      <c r="AC629" s="28"/>
      <c r="AD629" s="28"/>
      <c r="AE629" s="28"/>
      <c r="AF629" s="28"/>
      <c r="AG629" s="28"/>
      <c r="AH629" s="29"/>
      <c r="AI629" s="28"/>
      <c r="AJ629" s="28"/>
      <c r="AK629" s="28"/>
      <c r="AL629" s="28"/>
      <c r="AM629" s="28"/>
      <c r="AN629" s="28"/>
      <c r="AO629" s="28"/>
      <c r="AP629" s="28"/>
      <c r="AQ629" s="28"/>
      <c r="AR629" s="28"/>
      <c r="AS629" s="28"/>
      <c r="AT629" s="28"/>
      <c r="AU629" s="28"/>
      <c r="AV629" s="28"/>
    </row>
    <row r="630" spans="1:48" ht="15.75" customHeight="1" x14ac:dyDescent="0.25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9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9"/>
      <c r="AA630" s="28"/>
      <c r="AB630" s="28"/>
      <c r="AC630" s="28"/>
      <c r="AD630" s="28"/>
      <c r="AE630" s="28"/>
      <c r="AF630" s="28"/>
      <c r="AG630" s="28"/>
      <c r="AH630" s="29"/>
      <c r="AI630" s="28"/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  <c r="AT630" s="28"/>
      <c r="AU630" s="28"/>
      <c r="AV630" s="28"/>
    </row>
    <row r="631" spans="1:48" ht="15.75" customHeight="1" x14ac:dyDescent="0.25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9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9"/>
      <c r="AA631" s="28"/>
      <c r="AB631" s="28"/>
      <c r="AC631" s="28"/>
      <c r="AD631" s="28"/>
      <c r="AE631" s="28"/>
      <c r="AF631" s="28"/>
      <c r="AG631" s="28"/>
      <c r="AH631" s="29"/>
      <c r="AI631" s="28"/>
      <c r="AJ631" s="28"/>
      <c r="AK631" s="28"/>
      <c r="AL631" s="28"/>
      <c r="AM631" s="28"/>
      <c r="AN631" s="28"/>
      <c r="AO631" s="28"/>
      <c r="AP631" s="28"/>
      <c r="AQ631" s="28"/>
      <c r="AR631" s="28"/>
      <c r="AS631" s="28"/>
      <c r="AT631" s="28"/>
      <c r="AU631" s="28"/>
      <c r="AV631" s="28"/>
    </row>
    <row r="632" spans="1:48" ht="15.75" customHeight="1" x14ac:dyDescent="0.25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9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9"/>
      <c r="AA632" s="28"/>
      <c r="AB632" s="28"/>
      <c r="AC632" s="28"/>
      <c r="AD632" s="28"/>
      <c r="AE632" s="28"/>
      <c r="AF632" s="28"/>
      <c r="AG632" s="28"/>
      <c r="AH632" s="29"/>
      <c r="AI632" s="28"/>
      <c r="AJ632" s="28"/>
      <c r="AK632" s="28"/>
      <c r="AL632" s="28"/>
      <c r="AM632" s="28"/>
      <c r="AN632" s="28"/>
      <c r="AO632" s="28"/>
      <c r="AP632" s="28"/>
      <c r="AQ632" s="28"/>
      <c r="AR632" s="28"/>
      <c r="AS632" s="28"/>
      <c r="AT632" s="28"/>
      <c r="AU632" s="28"/>
      <c r="AV632" s="28"/>
    </row>
    <row r="633" spans="1:48" ht="15.75" customHeight="1" x14ac:dyDescent="0.25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9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9"/>
      <c r="AA633" s="28"/>
      <c r="AB633" s="28"/>
      <c r="AC633" s="28"/>
      <c r="AD633" s="28"/>
      <c r="AE633" s="28"/>
      <c r="AF633" s="28"/>
      <c r="AG633" s="28"/>
      <c r="AH633" s="29"/>
      <c r="AI633" s="28"/>
      <c r="AJ633" s="28"/>
      <c r="AK633" s="28"/>
      <c r="AL633" s="28"/>
      <c r="AM633" s="28"/>
      <c r="AN633" s="28"/>
      <c r="AO633" s="28"/>
      <c r="AP633" s="28"/>
      <c r="AQ633" s="28"/>
      <c r="AR633" s="28"/>
      <c r="AS633" s="28"/>
      <c r="AT633" s="28"/>
      <c r="AU633" s="28"/>
      <c r="AV633" s="28"/>
    </row>
    <row r="634" spans="1:48" ht="15.75" customHeight="1" x14ac:dyDescent="0.25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9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9"/>
      <c r="AA634" s="28"/>
      <c r="AB634" s="28"/>
      <c r="AC634" s="28"/>
      <c r="AD634" s="28"/>
      <c r="AE634" s="28"/>
      <c r="AF634" s="28"/>
      <c r="AG634" s="28"/>
      <c r="AH634" s="29"/>
      <c r="AI634" s="28"/>
      <c r="AJ634" s="28"/>
      <c r="AK634" s="28"/>
      <c r="AL634" s="28"/>
      <c r="AM634" s="28"/>
      <c r="AN634" s="28"/>
      <c r="AO634" s="28"/>
      <c r="AP634" s="28"/>
      <c r="AQ634" s="28"/>
      <c r="AR634" s="28"/>
      <c r="AS634" s="28"/>
      <c r="AT634" s="28"/>
      <c r="AU634" s="28"/>
      <c r="AV634" s="28"/>
    </row>
    <row r="635" spans="1:48" ht="15.75" customHeight="1" x14ac:dyDescent="0.25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9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9"/>
      <c r="AA635" s="28"/>
      <c r="AB635" s="28"/>
      <c r="AC635" s="28"/>
      <c r="AD635" s="28"/>
      <c r="AE635" s="28"/>
      <c r="AF635" s="28"/>
      <c r="AG635" s="28"/>
      <c r="AH635" s="29"/>
      <c r="AI635" s="28"/>
      <c r="AJ635" s="28"/>
      <c r="AK635" s="28"/>
      <c r="AL635" s="28"/>
      <c r="AM635" s="28"/>
      <c r="AN635" s="28"/>
      <c r="AO635" s="28"/>
      <c r="AP635" s="28"/>
      <c r="AQ635" s="28"/>
      <c r="AR635" s="28"/>
      <c r="AS635" s="28"/>
      <c r="AT635" s="28"/>
      <c r="AU635" s="28"/>
      <c r="AV635" s="28"/>
    </row>
    <row r="636" spans="1:48" ht="15.75" customHeight="1" x14ac:dyDescent="0.25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9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9"/>
      <c r="AA636" s="28"/>
      <c r="AB636" s="28"/>
      <c r="AC636" s="28"/>
      <c r="AD636" s="28"/>
      <c r="AE636" s="28"/>
      <c r="AF636" s="28"/>
      <c r="AG636" s="28"/>
      <c r="AH636" s="29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</row>
    <row r="637" spans="1:48" ht="15.75" customHeight="1" x14ac:dyDescent="0.25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9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9"/>
      <c r="AA637" s="28"/>
      <c r="AB637" s="28"/>
      <c r="AC637" s="28"/>
      <c r="AD637" s="28"/>
      <c r="AE637" s="28"/>
      <c r="AF637" s="28"/>
      <c r="AG637" s="28"/>
      <c r="AH637" s="29"/>
      <c r="AI637" s="28"/>
      <c r="AJ637" s="28"/>
      <c r="AK637" s="28"/>
      <c r="AL637" s="28"/>
      <c r="AM637" s="28"/>
      <c r="AN637" s="28"/>
      <c r="AO637" s="28"/>
      <c r="AP637" s="28"/>
      <c r="AQ637" s="28"/>
      <c r="AR637" s="28"/>
      <c r="AS637" s="28"/>
      <c r="AT637" s="28"/>
      <c r="AU637" s="28"/>
      <c r="AV637" s="28"/>
    </row>
    <row r="638" spans="1:48" ht="15.75" customHeight="1" x14ac:dyDescent="0.25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9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9"/>
      <c r="AA638" s="28"/>
      <c r="AB638" s="28"/>
      <c r="AC638" s="28"/>
      <c r="AD638" s="28"/>
      <c r="AE638" s="28"/>
      <c r="AF638" s="28"/>
      <c r="AG638" s="28"/>
      <c r="AH638" s="29"/>
      <c r="AI638" s="28"/>
      <c r="AJ638" s="28"/>
      <c r="AK638" s="28"/>
      <c r="AL638" s="28"/>
      <c r="AM638" s="28"/>
      <c r="AN638" s="28"/>
      <c r="AO638" s="28"/>
      <c r="AP638" s="28"/>
      <c r="AQ638" s="28"/>
      <c r="AR638" s="28"/>
      <c r="AS638" s="28"/>
      <c r="AT638" s="28"/>
      <c r="AU638" s="28"/>
      <c r="AV638" s="28"/>
    </row>
    <row r="639" spans="1:48" ht="15.75" customHeight="1" x14ac:dyDescent="0.25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9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9"/>
      <c r="AA639" s="28"/>
      <c r="AB639" s="28"/>
      <c r="AC639" s="28"/>
      <c r="AD639" s="28"/>
      <c r="AE639" s="28"/>
      <c r="AF639" s="28"/>
      <c r="AG639" s="28"/>
      <c r="AH639" s="29"/>
      <c r="AI639" s="28"/>
      <c r="AJ639" s="28"/>
      <c r="AK639" s="28"/>
      <c r="AL639" s="28"/>
      <c r="AM639" s="28"/>
      <c r="AN639" s="28"/>
      <c r="AO639" s="28"/>
      <c r="AP639" s="28"/>
      <c r="AQ639" s="28"/>
      <c r="AR639" s="28"/>
      <c r="AS639" s="28"/>
      <c r="AT639" s="28"/>
      <c r="AU639" s="28"/>
      <c r="AV639" s="28"/>
    </row>
    <row r="640" spans="1:48" ht="15.75" customHeight="1" x14ac:dyDescent="0.25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9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9"/>
      <c r="AA640" s="28"/>
      <c r="AB640" s="28"/>
      <c r="AC640" s="28"/>
      <c r="AD640" s="28"/>
      <c r="AE640" s="28"/>
      <c r="AF640" s="28"/>
      <c r="AG640" s="28"/>
      <c r="AH640" s="29"/>
      <c r="AI640" s="28"/>
      <c r="AJ640" s="28"/>
      <c r="AK640" s="28"/>
      <c r="AL640" s="28"/>
      <c r="AM640" s="28"/>
      <c r="AN640" s="28"/>
      <c r="AO640" s="28"/>
      <c r="AP640" s="28"/>
      <c r="AQ640" s="28"/>
      <c r="AR640" s="28"/>
      <c r="AS640" s="28"/>
      <c r="AT640" s="28"/>
      <c r="AU640" s="28"/>
      <c r="AV640" s="28"/>
    </row>
    <row r="641" spans="1:48" ht="15.75" customHeight="1" x14ac:dyDescent="0.25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9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9"/>
      <c r="AA641" s="28"/>
      <c r="AB641" s="28"/>
      <c r="AC641" s="28"/>
      <c r="AD641" s="28"/>
      <c r="AE641" s="28"/>
      <c r="AF641" s="28"/>
      <c r="AG641" s="28"/>
      <c r="AH641" s="29"/>
      <c r="AI641" s="28"/>
      <c r="AJ641" s="28"/>
      <c r="AK641" s="28"/>
      <c r="AL641" s="28"/>
      <c r="AM641" s="28"/>
      <c r="AN641" s="28"/>
      <c r="AO641" s="28"/>
      <c r="AP641" s="28"/>
      <c r="AQ641" s="28"/>
      <c r="AR641" s="28"/>
      <c r="AS641" s="28"/>
      <c r="AT641" s="28"/>
      <c r="AU641" s="28"/>
      <c r="AV641" s="28"/>
    </row>
    <row r="642" spans="1:48" ht="15.75" customHeight="1" x14ac:dyDescent="0.25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9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9"/>
      <c r="AA642" s="28"/>
      <c r="AB642" s="28"/>
      <c r="AC642" s="28"/>
      <c r="AD642" s="28"/>
      <c r="AE642" s="28"/>
      <c r="AF642" s="28"/>
      <c r="AG642" s="28"/>
      <c r="AH642" s="29"/>
      <c r="AI642" s="28"/>
      <c r="AJ642" s="28"/>
      <c r="AK642" s="28"/>
      <c r="AL642" s="28"/>
      <c r="AM642" s="28"/>
      <c r="AN642" s="28"/>
      <c r="AO642" s="28"/>
      <c r="AP642" s="28"/>
      <c r="AQ642" s="28"/>
      <c r="AR642" s="28"/>
      <c r="AS642" s="28"/>
      <c r="AT642" s="28"/>
      <c r="AU642" s="28"/>
      <c r="AV642" s="28"/>
    </row>
    <row r="643" spans="1:48" ht="15.75" customHeight="1" x14ac:dyDescent="0.25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9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9"/>
      <c r="AA643" s="28"/>
      <c r="AB643" s="28"/>
      <c r="AC643" s="28"/>
      <c r="AD643" s="28"/>
      <c r="AE643" s="28"/>
      <c r="AF643" s="28"/>
      <c r="AG643" s="28"/>
      <c r="AH643" s="29"/>
      <c r="AI643" s="28"/>
      <c r="AJ643" s="28"/>
      <c r="AK643" s="28"/>
      <c r="AL643" s="28"/>
      <c r="AM643" s="28"/>
      <c r="AN643" s="28"/>
      <c r="AO643" s="28"/>
      <c r="AP643" s="28"/>
      <c r="AQ643" s="28"/>
      <c r="AR643" s="28"/>
      <c r="AS643" s="28"/>
      <c r="AT643" s="28"/>
      <c r="AU643" s="28"/>
      <c r="AV643" s="28"/>
    </row>
    <row r="644" spans="1:48" ht="15.75" customHeight="1" x14ac:dyDescent="0.25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9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9"/>
      <c r="AA644" s="28"/>
      <c r="AB644" s="28"/>
      <c r="AC644" s="28"/>
      <c r="AD644" s="28"/>
      <c r="AE644" s="28"/>
      <c r="AF644" s="28"/>
      <c r="AG644" s="28"/>
      <c r="AH644" s="29"/>
      <c r="AI644" s="28"/>
      <c r="AJ644" s="28"/>
      <c r="AK644" s="28"/>
      <c r="AL644" s="28"/>
      <c r="AM644" s="28"/>
      <c r="AN644" s="28"/>
      <c r="AO644" s="28"/>
      <c r="AP644" s="28"/>
      <c r="AQ644" s="28"/>
      <c r="AR644" s="28"/>
      <c r="AS644" s="28"/>
      <c r="AT644" s="28"/>
      <c r="AU644" s="28"/>
      <c r="AV644" s="28"/>
    </row>
    <row r="645" spans="1:48" ht="15.75" customHeight="1" x14ac:dyDescent="0.25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9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9"/>
      <c r="AA645" s="28"/>
      <c r="AB645" s="28"/>
      <c r="AC645" s="28"/>
      <c r="AD645" s="28"/>
      <c r="AE645" s="28"/>
      <c r="AF645" s="28"/>
      <c r="AG645" s="28"/>
      <c r="AH645" s="29"/>
      <c r="AI645" s="28"/>
      <c r="AJ645" s="28"/>
      <c r="AK645" s="28"/>
      <c r="AL645" s="28"/>
      <c r="AM645" s="28"/>
      <c r="AN645" s="28"/>
      <c r="AO645" s="28"/>
      <c r="AP645" s="28"/>
      <c r="AQ645" s="28"/>
      <c r="AR645" s="28"/>
      <c r="AS645" s="28"/>
      <c r="AT645" s="28"/>
      <c r="AU645" s="28"/>
      <c r="AV645" s="28"/>
    </row>
    <row r="646" spans="1:48" ht="15.75" customHeight="1" x14ac:dyDescent="0.25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9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9"/>
      <c r="AA646" s="28"/>
      <c r="AB646" s="28"/>
      <c r="AC646" s="28"/>
      <c r="AD646" s="28"/>
      <c r="AE646" s="28"/>
      <c r="AF646" s="28"/>
      <c r="AG646" s="28"/>
      <c r="AH646" s="29"/>
      <c r="AI646" s="28"/>
      <c r="AJ646" s="28"/>
      <c r="AK646" s="28"/>
      <c r="AL646" s="28"/>
      <c r="AM646" s="28"/>
      <c r="AN646" s="28"/>
      <c r="AO646" s="28"/>
      <c r="AP646" s="28"/>
      <c r="AQ646" s="28"/>
      <c r="AR646" s="28"/>
      <c r="AS646" s="28"/>
      <c r="AT646" s="28"/>
      <c r="AU646" s="28"/>
      <c r="AV646" s="28"/>
    </row>
    <row r="647" spans="1:48" ht="15.75" customHeight="1" x14ac:dyDescent="0.25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9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9"/>
      <c r="AA647" s="28"/>
      <c r="AB647" s="28"/>
      <c r="AC647" s="28"/>
      <c r="AD647" s="28"/>
      <c r="AE647" s="28"/>
      <c r="AF647" s="28"/>
      <c r="AG647" s="28"/>
      <c r="AH647" s="29"/>
      <c r="AI647" s="28"/>
      <c r="AJ647" s="28"/>
      <c r="AK647" s="28"/>
      <c r="AL647" s="28"/>
      <c r="AM647" s="28"/>
      <c r="AN647" s="28"/>
      <c r="AO647" s="28"/>
      <c r="AP647" s="28"/>
      <c r="AQ647" s="28"/>
      <c r="AR647" s="28"/>
      <c r="AS647" s="28"/>
      <c r="AT647" s="28"/>
      <c r="AU647" s="28"/>
      <c r="AV647" s="28"/>
    </row>
    <row r="648" spans="1:48" ht="15.75" customHeight="1" x14ac:dyDescent="0.25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9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9"/>
      <c r="AA648" s="28"/>
      <c r="AB648" s="28"/>
      <c r="AC648" s="28"/>
      <c r="AD648" s="28"/>
      <c r="AE648" s="28"/>
      <c r="AF648" s="28"/>
      <c r="AG648" s="28"/>
      <c r="AH648" s="29"/>
      <c r="AI648" s="28"/>
      <c r="AJ648" s="28"/>
      <c r="AK648" s="28"/>
      <c r="AL648" s="28"/>
      <c r="AM648" s="28"/>
      <c r="AN648" s="28"/>
      <c r="AO648" s="28"/>
      <c r="AP648" s="28"/>
      <c r="AQ648" s="28"/>
      <c r="AR648" s="28"/>
      <c r="AS648" s="28"/>
      <c r="AT648" s="28"/>
      <c r="AU648" s="28"/>
      <c r="AV648" s="28"/>
    </row>
    <row r="649" spans="1:48" ht="15.75" customHeight="1" x14ac:dyDescent="0.25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9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9"/>
      <c r="AA649" s="28"/>
      <c r="AB649" s="28"/>
      <c r="AC649" s="28"/>
      <c r="AD649" s="28"/>
      <c r="AE649" s="28"/>
      <c r="AF649" s="28"/>
      <c r="AG649" s="28"/>
      <c r="AH649" s="29"/>
      <c r="AI649" s="28"/>
      <c r="AJ649" s="28"/>
      <c r="AK649" s="28"/>
      <c r="AL649" s="28"/>
      <c r="AM649" s="28"/>
      <c r="AN649" s="28"/>
      <c r="AO649" s="28"/>
      <c r="AP649" s="28"/>
      <c r="AQ649" s="28"/>
      <c r="AR649" s="28"/>
      <c r="AS649" s="28"/>
      <c r="AT649" s="28"/>
      <c r="AU649" s="28"/>
      <c r="AV649" s="28"/>
    </row>
    <row r="650" spans="1:48" ht="15.75" customHeight="1" x14ac:dyDescent="0.25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9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9"/>
      <c r="AA650" s="28"/>
      <c r="AB650" s="28"/>
      <c r="AC650" s="28"/>
      <c r="AD650" s="28"/>
      <c r="AE650" s="28"/>
      <c r="AF650" s="28"/>
      <c r="AG650" s="28"/>
      <c r="AH650" s="29"/>
      <c r="AI650" s="28"/>
      <c r="AJ650" s="28"/>
      <c r="AK650" s="28"/>
      <c r="AL650" s="28"/>
      <c r="AM650" s="28"/>
      <c r="AN650" s="28"/>
      <c r="AO650" s="28"/>
      <c r="AP650" s="28"/>
      <c r="AQ650" s="28"/>
      <c r="AR650" s="28"/>
      <c r="AS650" s="28"/>
      <c r="AT650" s="28"/>
      <c r="AU650" s="28"/>
      <c r="AV650" s="28"/>
    </row>
    <row r="651" spans="1:48" ht="15.75" customHeight="1" x14ac:dyDescent="0.25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9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9"/>
      <c r="AA651" s="28"/>
      <c r="AB651" s="28"/>
      <c r="AC651" s="28"/>
      <c r="AD651" s="28"/>
      <c r="AE651" s="28"/>
      <c r="AF651" s="28"/>
      <c r="AG651" s="28"/>
      <c r="AH651" s="29"/>
      <c r="AI651" s="28"/>
      <c r="AJ651" s="28"/>
      <c r="AK651" s="28"/>
      <c r="AL651" s="28"/>
      <c r="AM651" s="28"/>
      <c r="AN651" s="28"/>
      <c r="AO651" s="28"/>
      <c r="AP651" s="28"/>
      <c r="AQ651" s="28"/>
      <c r="AR651" s="28"/>
      <c r="AS651" s="28"/>
      <c r="AT651" s="28"/>
      <c r="AU651" s="28"/>
      <c r="AV651" s="28"/>
    </row>
    <row r="652" spans="1:48" ht="15.75" customHeight="1" x14ac:dyDescent="0.25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9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9"/>
      <c r="AA652" s="28"/>
      <c r="AB652" s="28"/>
      <c r="AC652" s="28"/>
      <c r="AD652" s="28"/>
      <c r="AE652" s="28"/>
      <c r="AF652" s="28"/>
      <c r="AG652" s="28"/>
      <c r="AH652" s="29"/>
      <c r="AI652" s="28"/>
      <c r="AJ652" s="28"/>
      <c r="AK652" s="28"/>
      <c r="AL652" s="28"/>
      <c r="AM652" s="28"/>
      <c r="AN652" s="28"/>
      <c r="AO652" s="28"/>
      <c r="AP652" s="28"/>
      <c r="AQ652" s="28"/>
      <c r="AR652" s="28"/>
      <c r="AS652" s="28"/>
      <c r="AT652" s="28"/>
      <c r="AU652" s="28"/>
      <c r="AV652" s="28"/>
    </row>
    <row r="653" spans="1:48" ht="15.75" customHeight="1" x14ac:dyDescent="0.25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9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9"/>
      <c r="AA653" s="28"/>
      <c r="AB653" s="28"/>
      <c r="AC653" s="28"/>
      <c r="AD653" s="28"/>
      <c r="AE653" s="28"/>
      <c r="AF653" s="28"/>
      <c r="AG653" s="28"/>
      <c r="AH653" s="29"/>
      <c r="AI653" s="28"/>
      <c r="AJ653" s="28"/>
      <c r="AK653" s="28"/>
      <c r="AL653" s="28"/>
      <c r="AM653" s="28"/>
      <c r="AN653" s="28"/>
      <c r="AO653" s="28"/>
      <c r="AP653" s="28"/>
      <c r="AQ653" s="28"/>
      <c r="AR653" s="28"/>
      <c r="AS653" s="28"/>
      <c r="AT653" s="28"/>
      <c r="AU653" s="28"/>
      <c r="AV653" s="28"/>
    </row>
    <row r="654" spans="1:48" ht="15.75" customHeight="1" x14ac:dyDescent="0.25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9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9"/>
      <c r="AA654" s="28"/>
      <c r="AB654" s="28"/>
      <c r="AC654" s="28"/>
      <c r="AD654" s="28"/>
      <c r="AE654" s="28"/>
      <c r="AF654" s="28"/>
      <c r="AG654" s="28"/>
      <c r="AH654" s="29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</row>
    <row r="655" spans="1:48" ht="15.75" customHeight="1" x14ac:dyDescent="0.25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9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9"/>
      <c r="AA655" s="28"/>
      <c r="AB655" s="28"/>
      <c r="AC655" s="28"/>
      <c r="AD655" s="28"/>
      <c r="AE655" s="28"/>
      <c r="AF655" s="28"/>
      <c r="AG655" s="28"/>
      <c r="AH655" s="29"/>
      <c r="AI655" s="28"/>
      <c r="AJ655" s="28"/>
      <c r="AK655" s="28"/>
      <c r="AL655" s="28"/>
      <c r="AM655" s="28"/>
      <c r="AN655" s="28"/>
      <c r="AO655" s="28"/>
      <c r="AP655" s="28"/>
      <c r="AQ655" s="28"/>
      <c r="AR655" s="28"/>
      <c r="AS655" s="28"/>
      <c r="AT655" s="28"/>
      <c r="AU655" s="28"/>
      <c r="AV655" s="28"/>
    </row>
    <row r="656" spans="1:48" ht="15.75" customHeight="1" x14ac:dyDescent="0.25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9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9"/>
      <c r="AA656" s="28"/>
      <c r="AB656" s="28"/>
      <c r="AC656" s="28"/>
      <c r="AD656" s="28"/>
      <c r="AE656" s="28"/>
      <c r="AF656" s="28"/>
      <c r="AG656" s="28"/>
      <c r="AH656" s="29"/>
      <c r="AI656" s="28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  <c r="AT656" s="28"/>
      <c r="AU656" s="28"/>
      <c r="AV656" s="28"/>
    </row>
    <row r="657" spans="1:48" ht="15.75" customHeight="1" x14ac:dyDescent="0.25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9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9"/>
      <c r="AA657" s="28"/>
      <c r="AB657" s="28"/>
      <c r="AC657" s="28"/>
      <c r="AD657" s="28"/>
      <c r="AE657" s="28"/>
      <c r="AF657" s="28"/>
      <c r="AG657" s="28"/>
      <c r="AH657" s="29"/>
      <c r="AI657" s="28"/>
      <c r="AJ657" s="28"/>
      <c r="AK657" s="28"/>
      <c r="AL657" s="28"/>
      <c r="AM657" s="28"/>
      <c r="AN657" s="28"/>
      <c r="AO657" s="28"/>
      <c r="AP657" s="28"/>
      <c r="AQ657" s="28"/>
      <c r="AR657" s="28"/>
      <c r="AS657" s="28"/>
      <c r="AT657" s="28"/>
      <c r="AU657" s="28"/>
      <c r="AV657" s="28"/>
    </row>
    <row r="658" spans="1:48" ht="15.75" customHeight="1" x14ac:dyDescent="0.25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9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9"/>
      <c r="AA658" s="28"/>
      <c r="AB658" s="28"/>
      <c r="AC658" s="28"/>
      <c r="AD658" s="28"/>
      <c r="AE658" s="28"/>
      <c r="AF658" s="28"/>
      <c r="AG658" s="28"/>
      <c r="AH658" s="29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</row>
    <row r="659" spans="1:48" ht="15.75" customHeight="1" x14ac:dyDescent="0.25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9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9"/>
      <c r="AA659" s="28"/>
      <c r="AB659" s="28"/>
      <c r="AC659" s="28"/>
      <c r="AD659" s="28"/>
      <c r="AE659" s="28"/>
      <c r="AF659" s="28"/>
      <c r="AG659" s="28"/>
      <c r="AH659" s="29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</row>
    <row r="660" spans="1:48" ht="15.75" customHeight="1" x14ac:dyDescent="0.25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9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9"/>
      <c r="AA660" s="28"/>
      <c r="AB660" s="28"/>
      <c r="AC660" s="28"/>
      <c r="AD660" s="28"/>
      <c r="AE660" s="28"/>
      <c r="AF660" s="28"/>
      <c r="AG660" s="28"/>
      <c r="AH660" s="29"/>
      <c r="AI660" s="28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  <c r="AT660" s="28"/>
      <c r="AU660" s="28"/>
      <c r="AV660" s="28"/>
    </row>
    <row r="661" spans="1:48" ht="15.75" customHeight="1" x14ac:dyDescent="0.25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9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9"/>
      <c r="AA661" s="28"/>
      <c r="AB661" s="28"/>
      <c r="AC661" s="28"/>
      <c r="AD661" s="28"/>
      <c r="AE661" s="28"/>
      <c r="AF661" s="28"/>
      <c r="AG661" s="28"/>
      <c r="AH661" s="29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</row>
    <row r="662" spans="1:48" ht="15.75" customHeight="1" x14ac:dyDescent="0.25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9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9"/>
      <c r="AA662" s="28"/>
      <c r="AB662" s="28"/>
      <c r="AC662" s="28"/>
      <c r="AD662" s="28"/>
      <c r="AE662" s="28"/>
      <c r="AF662" s="28"/>
      <c r="AG662" s="28"/>
      <c r="AH662" s="29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</row>
    <row r="663" spans="1:48" ht="15.75" customHeight="1" x14ac:dyDescent="0.25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9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9"/>
      <c r="AA663" s="28"/>
      <c r="AB663" s="28"/>
      <c r="AC663" s="28"/>
      <c r="AD663" s="28"/>
      <c r="AE663" s="28"/>
      <c r="AF663" s="28"/>
      <c r="AG663" s="28"/>
      <c r="AH663" s="29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</row>
    <row r="664" spans="1:48" ht="15.75" customHeight="1" x14ac:dyDescent="0.25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9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9"/>
      <c r="AA664" s="28"/>
      <c r="AB664" s="28"/>
      <c r="AC664" s="28"/>
      <c r="AD664" s="28"/>
      <c r="AE664" s="28"/>
      <c r="AF664" s="28"/>
      <c r="AG664" s="28"/>
      <c r="AH664" s="29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</row>
    <row r="665" spans="1:48" ht="15.75" customHeight="1" x14ac:dyDescent="0.25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9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9"/>
      <c r="AA665" s="28"/>
      <c r="AB665" s="28"/>
      <c r="AC665" s="28"/>
      <c r="AD665" s="28"/>
      <c r="AE665" s="28"/>
      <c r="AF665" s="28"/>
      <c r="AG665" s="28"/>
      <c r="AH665" s="29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</row>
    <row r="666" spans="1:48" ht="15.75" customHeight="1" x14ac:dyDescent="0.25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9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9"/>
      <c r="AA666" s="28"/>
      <c r="AB666" s="28"/>
      <c r="AC666" s="28"/>
      <c r="AD666" s="28"/>
      <c r="AE666" s="28"/>
      <c r="AF666" s="28"/>
      <c r="AG666" s="28"/>
      <c r="AH666" s="29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</row>
    <row r="667" spans="1:48" ht="15.75" customHeight="1" x14ac:dyDescent="0.25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9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9"/>
      <c r="AA667" s="28"/>
      <c r="AB667" s="28"/>
      <c r="AC667" s="28"/>
      <c r="AD667" s="28"/>
      <c r="AE667" s="28"/>
      <c r="AF667" s="28"/>
      <c r="AG667" s="28"/>
      <c r="AH667" s="29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</row>
    <row r="668" spans="1:48" ht="15.75" customHeight="1" x14ac:dyDescent="0.25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9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9"/>
      <c r="AA668" s="28"/>
      <c r="AB668" s="28"/>
      <c r="AC668" s="28"/>
      <c r="AD668" s="28"/>
      <c r="AE668" s="28"/>
      <c r="AF668" s="28"/>
      <c r="AG668" s="28"/>
      <c r="AH668" s="29"/>
      <c r="AI668" s="28"/>
      <c r="AJ668" s="28"/>
      <c r="AK668" s="28"/>
      <c r="AL668" s="28"/>
      <c r="AM668" s="28"/>
      <c r="AN668" s="28"/>
      <c r="AO668" s="28"/>
      <c r="AP668" s="28"/>
      <c r="AQ668" s="28"/>
      <c r="AR668" s="28"/>
      <c r="AS668" s="28"/>
      <c r="AT668" s="28"/>
      <c r="AU668" s="28"/>
      <c r="AV668" s="28"/>
    </row>
    <row r="669" spans="1:48" ht="15.75" customHeight="1" x14ac:dyDescent="0.25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9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9"/>
      <c r="AA669" s="28"/>
      <c r="AB669" s="28"/>
      <c r="AC669" s="28"/>
      <c r="AD669" s="28"/>
      <c r="AE669" s="28"/>
      <c r="AF669" s="28"/>
      <c r="AG669" s="28"/>
      <c r="AH669" s="29"/>
      <c r="AI669" s="28"/>
      <c r="AJ669" s="28"/>
      <c r="AK669" s="28"/>
      <c r="AL669" s="28"/>
      <c r="AM669" s="28"/>
      <c r="AN669" s="28"/>
      <c r="AO669" s="28"/>
      <c r="AP669" s="28"/>
      <c r="AQ669" s="28"/>
      <c r="AR669" s="28"/>
      <c r="AS669" s="28"/>
      <c r="AT669" s="28"/>
      <c r="AU669" s="28"/>
      <c r="AV669" s="28"/>
    </row>
    <row r="670" spans="1:48" ht="15.75" customHeight="1" x14ac:dyDescent="0.25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9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9"/>
      <c r="AA670" s="28"/>
      <c r="AB670" s="28"/>
      <c r="AC670" s="28"/>
      <c r="AD670" s="28"/>
      <c r="AE670" s="28"/>
      <c r="AF670" s="28"/>
      <c r="AG670" s="28"/>
      <c r="AH670" s="29"/>
      <c r="AI670" s="28"/>
      <c r="AJ670" s="28"/>
      <c r="AK670" s="28"/>
      <c r="AL670" s="28"/>
      <c r="AM670" s="28"/>
      <c r="AN670" s="28"/>
      <c r="AO670" s="28"/>
      <c r="AP670" s="28"/>
      <c r="AQ670" s="28"/>
      <c r="AR670" s="28"/>
      <c r="AS670" s="28"/>
      <c r="AT670" s="28"/>
      <c r="AU670" s="28"/>
      <c r="AV670" s="28"/>
    </row>
    <row r="671" spans="1:48" ht="15.75" customHeight="1" x14ac:dyDescent="0.25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9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9"/>
      <c r="AA671" s="28"/>
      <c r="AB671" s="28"/>
      <c r="AC671" s="28"/>
      <c r="AD671" s="28"/>
      <c r="AE671" s="28"/>
      <c r="AF671" s="28"/>
      <c r="AG671" s="28"/>
      <c r="AH671" s="29"/>
      <c r="AI671" s="28"/>
      <c r="AJ671" s="28"/>
      <c r="AK671" s="28"/>
      <c r="AL671" s="28"/>
      <c r="AM671" s="28"/>
      <c r="AN671" s="28"/>
      <c r="AO671" s="28"/>
      <c r="AP671" s="28"/>
      <c r="AQ671" s="28"/>
      <c r="AR671" s="28"/>
      <c r="AS671" s="28"/>
      <c r="AT671" s="28"/>
      <c r="AU671" s="28"/>
      <c r="AV671" s="28"/>
    </row>
    <row r="672" spans="1:48" ht="15.75" customHeight="1" x14ac:dyDescent="0.25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9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9"/>
      <c r="AA672" s="28"/>
      <c r="AB672" s="28"/>
      <c r="AC672" s="28"/>
      <c r="AD672" s="28"/>
      <c r="AE672" s="28"/>
      <c r="AF672" s="28"/>
      <c r="AG672" s="28"/>
      <c r="AH672" s="29"/>
      <c r="AI672" s="28"/>
      <c r="AJ672" s="28"/>
      <c r="AK672" s="28"/>
      <c r="AL672" s="28"/>
      <c r="AM672" s="28"/>
      <c r="AN672" s="28"/>
      <c r="AO672" s="28"/>
      <c r="AP672" s="28"/>
      <c r="AQ672" s="28"/>
      <c r="AR672" s="28"/>
      <c r="AS672" s="28"/>
      <c r="AT672" s="28"/>
      <c r="AU672" s="28"/>
      <c r="AV672" s="28"/>
    </row>
    <row r="673" spans="1:48" ht="15.75" customHeight="1" x14ac:dyDescent="0.25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9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9"/>
      <c r="AA673" s="28"/>
      <c r="AB673" s="28"/>
      <c r="AC673" s="28"/>
      <c r="AD673" s="28"/>
      <c r="AE673" s="28"/>
      <c r="AF673" s="28"/>
      <c r="AG673" s="28"/>
      <c r="AH673" s="29"/>
      <c r="AI673" s="28"/>
      <c r="AJ673" s="28"/>
      <c r="AK673" s="28"/>
      <c r="AL673" s="28"/>
      <c r="AM673" s="28"/>
      <c r="AN673" s="28"/>
      <c r="AO673" s="28"/>
      <c r="AP673" s="28"/>
      <c r="AQ673" s="28"/>
      <c r="AR673" s="28"/>
      <c r="AS673" s="28"/>
      <c r="AT673" s="28"/>
      <c r="AU673" s="28"/>
      <c r="AV673" s="28"/>
    </row>
    <row r="674" spans="1:48" ht="15.75" customHeight="1" x14ac:dyDescent="0.25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9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9"/>
      <c r="AA674" s="28"/>
      <c r="AB674" s="28"/>
      <c r="AC674" s="28"/>
      <c r="AD674" s="28"/>
      <c r="AE674" s="28"/>
      <c r="AF674" s="28"/>
      <c r="AG674" s="28"/>
      <c r="AH674" s="29"/>
      <c r="AI674" s="28"/>
      <c r="AJ674" s="28"/>
      <c r="AK674" s="28"/>
      <c r="AL674" s="28"/>
      <c r="AM674" s="28"/>
      <c r="AN674" s="28"/>
      <c r="AO674" s="28"/>
      <c r="AP674" s="28"/>
      <c r="AQ674" s="28"/>
      <c r="AR674" s="28"/>
      <c r="AS674" s="28"/>
      <c r="AT674" s="28"/>
      <c r="AU674" s="28"/>
      <c r="AV674" s="28"/>
    </row>
    <row r="675" spans="1:48" ht="15.75" customHeight="1" x14ac:dyDescent="0.25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9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9"/>
      <c r="AA675" s="28"/>
      <c r="AB675" s="28"/>
      <c r="AC675" s="28"/>
      <c r="AD675" s="28"/>
      <c r="AE675" s="28"/>
      <c r="AF675" s="28"/>
      <c r="AG675" s="28"/>
      <c r="AH675" s="29"/>
      <c r="AI675" s="28"/>
      <c r="AJ675" s="28"/>
      <c r="AK675" s="28"/>
      <c r="AL675" s="28"/>
      <c r="AM675" s="28"/>
      <c r="AN675" s="28"/>
      <c r="AO675" s="28"/>
      <c r="AP675" s="28"/>
      <c r="AQ675" s="28"/>
      <c r="AR675" s="28"/>
      <c r="AS675" s="28"/>
      <c r="AT675" s="28"/>
      <c r="AU675" s="28"/>
      <c r="AV675" s="28"/>
    </row>
    <row r="676" spans="1:48" ht="15.75" customHeight="1" x14ac:dyDescent="0.25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9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9"/>
      <c r="AA676" s="28"/>
      <c r="AB676" s="28"/>
      <c r="AC676" s="28"/>
      <c r="AD676" s="28"/>
      <c r="AE676" s="28"/>
      <c r="AF676" s="28"/>
      <c r="AG676" s="28"/>
      <c r="AH676" s="29"/>
      <c r="AI676" s="28"/>
      <c r="AJ676" s="28"/>
      <c r="AK676" s="28"/>
      <c r="AL676" s="28"/>
      <c r="AM676" s="28"/>
      <c r="AN676" s="28"/>
      <c r="AO676" s="28"/>
      <c r="AP676" s="28"/>
      <c r="AQ676" s="28"/>
      <c r="AR676" s="28"/>
      <c r="AS676" s="28"/>
      <c r="AT676" s="28"/>
      <c r="AU676" s="28"/>
      <c r="AV676" s="28"/>
    </row>
    <row r="677" spans="1:48" ht="15.75" customHeight="1" x14ac:dyDescent="0.25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9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9"/>
      <c r="AA677" s="28"/>
      <c r="AB677" s="28"/>
      <c r="AC677" s="28"/>
      <c r="AD677" s="28"/>
      <c r="AE677" s="28"/>
      <c r="AF677" s="28"/>
      <c r="AG677" s="28"/>
      <c r="AH677" s="29"/>
      <c r="AI677" s="28"/>
      <c r="AJ677" s="28"/>
      <c r="AK677" s="28"/>
      <c r="AL677" s="28"/>
      <c r="AM677" s="28"/>
      <c r="AN677" s="28"/>
      <c r="AO677" s="28"/>
      <c r="AP677" s="28"/>
      <c r="AQ677" s="28"/>
      <c r="AR677" s="28"/>
      <c r="AS677" s="28"/>
      <c r="AT677" s="28"/>
      <c r="AU677" s="28"/>
      <c r="AV677" s="28"/>
    </row>
    <row r="678" spans="1:48" ht="15.75" customHeight="1" x14ac:dyDescent="0.25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9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9"/>
      <c r="AA678" s="28"/>
      <c r="AB678" s="28"/>
      <c r="AC678" s="28"/>
      <c r="AD678" s="28"/>
      <c r="AE678" s="28"/>
      <c r="AF678" s="28"/>
      <c r="AG678" s="28"/>
      <c r="AH678" s="29"/>
      <c r="AI678" s="28"/>
      <c r="AJ678" s="28"/>
      <c r="AK678" s="28"/>
      <c r="AL678" s="28"/>
      <c r="AM678" s="28"/>
      <c r="AN678" s="28"/>
      <c r="AO678" s="28"/>
      <c r="AP678" s="28"/>
      <c r="AQ678" s="28"/>
      <c r="AR678" s="28"/>
      <c r="AS678" s="28"/>
      <c r="AT678" s="28"/>
      <c r="AU678" s="28"/>
      <c r="AV678" s="28"/>
    </row>
    <row r="679" spans="1:48" ht="15.75" customHeight="1" x14ac:dyDescent="0.25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9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9"/>
      <c r="AA679" s="28"/>
      <c r="AB679" s="28"/>
      <c r="AC679" s="28"/>
      <c r="AD679" s="28"/>
      <c r="AE679" s="28"/>
      <c r="AF679" s="28"/>
      <c r="AG679" s="28"/>
      <c r="AH679" s="29"/>
      <c r="AI679" s="28"/>
      <c r="AJ679" s="28"/>
      <c r="AK679" s="28"/>
      <c r="AL679" s="28"/>
      <c r="AM679" s="28"/>
      <c r="AN679" s="28"/>
      <c r="AO679" s="28"/>
      <c r="AP679" s="28"/>
      <c r="AQ679" s="28"/>
      <c r="AR679" s="28"/>
      <c r="AS679" s="28"/>
      <c r="AT679" s="28"/>
      <c r="AU679" s="28"/>
      <c r="AV679" s="28"/>
    </row>
    <row r="680" spans="1:48" ht="15.75" customHeight="1" x14ac:dyDescent="0.25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9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9"/>
      <c r="AA680" s="28"/>
      <c r="AB680" s="28"/>
      <c r="AC680" s="28"/>
      <c r="AD680" s="28"/>
      <c r="AE680" s="28"/>
      <c r="AF680" s="28"/>
      <c r="AG680" s="28"/>
      <c r="AH680" s="29"/>
      <c r="AI680" s="28"/>
      <c r="AJ680" s="28"/>
      <c r="AK680" s="28"/>
      <c r="AL680" s="28"/>
      <c r="AM680" s="28"/>
      <c r="AN680" s="28"/>
      <c r="AO680" s="28"/>
      <c r="AP680" s="28"/>
      <c r="AQ680" s="28"/>
      <c r="AR680" s="28"/>
      <c r="AS680" s="28"/>
      <c r="AT680" s="28"/>
      <c r="AU680" s="28"/>
      <c r="AV680" s="28"/>
    </row>
    <row r="681" spans="1:48" ht="15.75" customHeight="1" x14ac:dyDescent="0.25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9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9"/>
      <c r="AA681" s="28"/>
      <c r="AB681" s="28"/>
      <c r="AC681" s="28"/>
      <c r="AD681" s="28"/>
      <c r="AE681" s="28"/>
      <c r="AF681" s="28"/>
      <c r="AG681" s="28"/>
      <c r="AH681" s="29"/>
      <c r="AI681" s="28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  <c r="AV681" s="28"/>
    </row>
    <row r="682" spans="1:48" ht="15.75" customHeight="1" x14ac:dyDescent="0.25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9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9"/>
      <c r="AA682" s="28"/>
      <c r="AB682" s="28"/>
      <c r="AC682" s="28"/>
      <c r="AD682" s="28"/>
      <c r="AE682" s="28"/>
      <c r="AF682" s="28"/>
      <c r="AG682" s="28"/>
      <c r="AH682" s="29"/>
      <c r="AI682" s="28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  <c r="AV682" s="28"/>
    </row>
    <row r="683" spans="1:48" ht="15.75" customHeight="1" x14ac:dyDescent="0.25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9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9"/>
      <c r="AA683" s="28"/>
      <c r="AB683" s="28"/>
      <c r="AC683" s="28"/>
      <c r="AD683" s="28"/>
      <c r="AE683" s="28"/>
      <c r="AF683" s="28"/>
      <c r="AG683" s="28"/>
      <c r="AH683" s="29"/>
      <c r="AI683" s="28"/>
      <c r="AJ683" s="28"/>
      <c r="AK683" s="28"/>
      <c r="AL683" s="28"/>
      <c r="AM683" s="28"/>
      <c r="AN683" s="28"/>
      <c r="AO683" s="28"/>
      <c r="AP683" s="28"/>
      <c r="AQ683" s="28"/>
      <c r="AR683" s="28"/>
      <c r="AS683" s="28"/>
      <c r="AT683" s="28"/>
      <c r="AU683" s="28"/>
      <c r="AV683" s="28"/>
    </row>
    <row r="684" spans="1:48" ht="15.75" customHeight="1" x14ac:dyDescent="0.25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9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9"/>
      <c r="AA684" s="28"/>
      <c r="AB684" s="28"/>
      <c r="AC684" s="28"/>
      <c r="AD684" s="28"/>
      <c r="AE684" s="28"/>
      <c r="AF684" s="28"/>
      <c r="AG684" s="28"/>
      <c r="AH684" s="29"/>
      <c r="AI684" s="28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  <c r="AV684" s="28"/>
    </row>
    <row r="685" spans="1:48" ht="15.75" customHeight="1" x14ac:dyDescent="0.25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9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9"/>
      <c r="AA685" s="28"/>
      <c r="AB685" s="28"/>
      <c r="AC685" s="28"/>
      <c r="AD685" s="28"/>
      <c r="AE685" s="28"/>
      <c r="AF685" s="28"/>
      <c r="AG685" s="28"/>
      <c r="AH685" s="29"/>
      <c r="AI685" s="28"/>
      <c r="AJ685" s="28"/>
      <c r="AK685" s="28"/>
      <c r="AL685" s="28"/>
      <c r="AM685" s="28"/>
      <c r="AN685" s="28"/>
      <c r="AO685" s="28"/>
      <c r="AP685" s="28"/>
      <c r="AQ685" s="28"/>
      <c r="AR685" s="28"/>
      <c r="AS685" s="28"/>
      <c r="AT685" s="28"/>
      <c r="AU685" s="28"/>
      <c r="AV685" s="28"/>
    </row>
    <row r="686" spans="1:48" ht="15.75" customHeight="1" x14ac:dyDescent="0.25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9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9"/>
      <c r="AA686" s="28"/>
      <c r="AB686" s="28"/>
      <c r="AC686" s="28"/>
      <c r="AD686" s="28"/>
      <c r="AE686" s="28"/>
      <c r="AF686" s="28"/>
      <c r="AG686" s="28"/>
      <c r="AH686" s="29"/>
      <c r="AI686" s="28"/>
      <c r="AJ686" s="28"/>
      <c r="AK686" s="28"/>
      <c r="AL686" s="28"/>
      <c r="AM686" s="28"/>
      <c r="AN686" s="28"/>
      <c r="AO686" s="28"/>
      <c r="AP686" s="28"/>
      <c r="AQ686" s="28"/>
      <c r="AR686" s="28"/>
      <c r="AS686" s="28"/>
      <c r="AT686" s="28"/>
      <c r="AU686" s="28"/>
      <c r="AV686" s="28"/>
    </row>
    <row r="687" spans="1:48" ht="15.75" customHeight="1" x14ac:dyDescent="0.25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9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9"/>
      <c r="AA687" s="28"/>
      <c r="AB687" s="28"/>
      <c r="AC687" s="28"/>
      <c r="AD687" s="28"/>
      <c r="AE687" s="28"/>
      <c r="AF687" s="28"/>
      <c r="AG687" s="28"/>
      <c r="AH687" s="29"/>
      <c r="AI687" s="28"/>
      <c r="AJ687" s="28"/>
      <c r="AK687" s="28"/>
      <c r="AL687" s="28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</row>
    <row r="688" spans="1:48" ht="15.75" customHeight="1" x14ac:dyDescent="0.25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9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9"/>
      <c r="AA688" s="28"/>
      <c r="AB688" s="28"/>
      <c r="AC688" s="28"/>
      <c r="AD688" s="28"/>
      <c r="AE688" s="28"/>
      <c r="AF688" s="28"/>
      <c r="AG688" s="28"/>
      <c r="AH688" s="29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</row>
    <row r="689" spans="1:48" ht="15.75" customHeight="1" x14ac:dyDescent="0.25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9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9"/>
      <c r="AA689" s="28"/>
      <c r="AB689" s="28"/>
      <c r="AC689" s="28"/>
      <c r="AD689" s="28"/>
      <c r="AE689" s="28"/>
      <c r="AF689" s="28"/>
      <c r="AG689" s="28"/>
      <c r="AH689" s="29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</row>
    <row r="690" spans="1:48" ht="15.75" customHeight="1" x14ac:dyDescent="0.25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9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9"/>
      <c r="AA690" s="28"/>
      <c r="AB690" s="28"/>
      <c r="AC690" s="28"/>
      <c r="AD690" s="28"/>
      <c r="AE690" s="28"/>
      <c r="AF690" s="28"/>
      <c r="AG690" s="28"/>
      <c r="AH690" s="29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</row>
    <row r="691" spans="1:48" ht="15.75" customHeight="1" x14ac:dyDescent="0.25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9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9"/>
      <c r="AA691" s="28"/>
      <c r="AB691" s="28"/>
      <c r="AC691" s="28"/>
      <c r="AD691" s="28"/>
      <c r="AE691" s="28"/>
      <c r="AF691" s="28"/>
      <c r="AG691" s="28"/>
      <c r="AH691" s="29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</row>
    <row r="692" spans="1:48" ht="15.75" customHeight="1" x14ac:dyDescent="0.25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9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9"/>
      <c r="AA692" s="28"/>
      <c r="AB692" s="28"/>
      <c r="AC692" s="28"/>
      <c r="AD692" s="28"/>
      <c r="AE692" s="28"/>
      <c r="AF692" s="28"/>
      <c r="AG692" s="28"/>
      <c r="AH692" s="29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</row>
    <row r="693" spans="1:48" ht="15.75" customHeight="1" x14ac:dyDescent="0.25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9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9"/>
      <c r="AA693" s="28"/>
      <c r="AB693" s="28"/>
      <c r="AC693" s="28"/>
      <c r="AD693" s="28"/>
      <c r="AE693" s="28"/>
      <c r="AF693" s="28"/>
      <c r="AG693" s="28"/>
      <c r="AH693" s="29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</row>
    <row r="694" spans="1:48" ht="15.75" customHeight="1" x14ac:dyDescent="0.25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9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9"/>
      <c r="AA694" s="28"/>
      <c r="AB694" s="28"/>
      <c r="AC694" s="28"/>
      <c r="AD694" s="28"/>
      <c r="AE694" s="28"/>
      <c r="AF694" s="28"/>
      <c r="AG694" s="28"/>
      <c r="AH694" s="29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</row>
    <row r="695" spans="1:48" ht="15.75" customHeight="1" x14ac:dyDescent="0.25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9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9"/>
      <c r="AA695" s="28"/>
      <c r="AB695" s="28"/>
      <c r="AC695" s="28"/>
      <c r="AD695" s="28"/>
      <c r="AE695" s="28"/>
      <c r="AF695" s="28"/>
      <c r="AG695" s="28"/>
      <c r="AH695" s="29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</row>
    <row r="696" spans="1:48" ht="15.75" customHeight="1" x14ac:dyDescent="0.25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9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9"/>
      <c r="AA696" s="28"/>
      <c r="AB696" s="28"/>
      <c r="AC696" s="28"/>
      <c r="AD696" s="28"/>
      <c r="AE696" s="28"/>
      <c r="AF696" s="28"/>
      <c r="AG696" s="28"/>
      <c r="AH696" s="29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</row>
    <row r="697" spans="1:48" ht="15.75" customHeight="1" x14ac:dyDescent="0.25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9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9"/>
      <c r="AA697" s="28"/>
      <c r="AB697" s="28"/>
      <c r="AC697" s="28"/>
      <c r="AD697" s="28"/>
      <c r="AE697" s="28"/>
      <c r="AF697" s="28"/>
      <c r="AG697" s="28"/>
      <c r="AH697" s="29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</row>
    <row r="698" spans="1:48" ht="15.75" customHeight="1" x14ac:dyDescent="0.25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9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9"/>
      <c r="AA698" s="28"/>
      <c r="AB698" s="28"/>
      <c r="AC698" s="28"/>
      <c r="AD698" s="28"/>
      <c r="AE698" s="28"/>
      <c r="AF698" s="28"/>
      <c r="AG698" s="28"/>
      <c r="AH698" s="29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</row>
    <row r="699" spans="1:48" ht="15.75" customHeight="1" x14ac:dyDescent="0.25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9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9"/>
      <c r="AA699" s="28"/>
      <c r="AB699" s="28"/>
      <c r="AC699" s="28"/>
      <c r="AD699" s="28"/>
      <c r="AE699" s="28"/>
      <c r="AF699" s="28"/>
      <c r="AG699" s="28"/>
      <c r="AH699" s="29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</row>
    <row r="700" spans="1:48" ht="15.75" customHeight="1" x14ac:dyDescent="0.25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9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9"/>
      <c r="AA700" s="28"/>
      <c r="AB700" s="28"/>
      <c r="AC700" s="28"/>
      <c r="AD700" s="28"/>
      <c r="AE700" s="28"/>
      <c r="AF700" s="28"/>
      <c r="AG700" s="28"/>
      <c r="AH700" s="29"/>
      <c r="AI700" s="28"/>
      <c r="AJ700" s="28"/>
      <c r="AK700" s="28"/>
      <c r="AL700" s="28"/>
      <c r="AM700" s="28"/>
      <c r="AN700" s="28"/>
      <c r="AO700" s="28"/>
      <c r="AP700" s="28"/>
      <c r="AQ700" s="28"/>
      <c r="AR700" s="28"/>
      <c r="AS700" s="28"/>
      <c r="AT700" s="28"/>
      <c r="AU700" s="28"/>
      <c r="AV700" s="28"/>
    </row>
    <row r="701" spans="1:48" ht="15.75" customHeight="1" x14ac:dyDescent="0.25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9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9"/>
      <c r="AA701" s="28"/>
      <c r="AB701" s="28"/>
      <c r="AC701" s="28"/>
      <c r="AD701" s="28"/>
      <c r="AE701" s="28"/>
      <c r="AF701" s="28"/>
      <c r="AG701" s="28"/>
      <c r="AH701" s="29"/>
      <c r="AI701" s="28"/>
      <c r="AJ701" s="28"/>
      <c r="AK701" s="28"/>
      <c r="AL701" s="28"/>
      <c r="AM701" s="28"/>
      <c r="AN701" s="28"/>
      <c r="AO701" s="28"/>
      <c r="AP701" s="28"/>
      <c r="AQ701" s="28"/>
      <c r="AR701" s="28"/>
      <c r="AS701" s="28"/>
      <c r="AT701" s="28"/>
      <c r="AU701" s="28"/>
      <c r="AV701" s="28"/>
    </row>
    <row r="702" spans="1:48" ht="15.75" customHeight="1" x14ac:dyDescent="0.25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9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9"/>
      <c r="AA702" s="28"/>
      <c r="AB702" s="28"/>
      <c r="AC702" s="28"/>
      <c r="AD702" s="28"/>
      <c r="AE702" s="28"/>
      <c r="AF702" s="28"/>
      <c r="AG702" s="28"/>
      <c r="AH702" s="29"/>
      <c r="AI702" s="28"/>
      <c r="AJ702" s="28"/>
      <c r="AK702" s="28"/>
      <c r="AL702" s="28"/>
      <c r="AM702" s="28"/>
      <c r="AN702" s="28"/>
      <c r="AO702" s="28"/>
      <c r="AP702" s="28"/>
      <c r="AQ702" s="28"/>
      <c r="AR702" s="28"/>
      <c r="AS702" s="28"/>
      <c r="AT702" s="28"/>
      <c r="AU702" s="28"/>
      <c r="AV702" s="28"/>
    </row>
    <row r="703" spans="1:48" ht="15.75" customHeight="1" x14ac:dyDescent="0.25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9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9"/>
      <c r="AA703" s="28"/>
      <c r="AB703" s="28"/>
      <c r="AC703" s="28"/>
      <c r="AD703" s="28"/>
      <c r="AE703" s="28"/>
      <c r="AF703" s="28"/>
      <c r="AG703" s="28"/>
      <c r="AH703" s="29"/>
      <c r="AI703" s="28"/>
      <c r="AJ703" s="28"/>
      <c r="AK703" s="28"/>
      <c r="AL703" s="28"/>
      <c r="AM703" s="28"/>
      <c r="AN703" s="28"/>
      <c r="AO703" s="28"/>
      <c r="AP703" s="28"/>
      <c r="AQ703" s="28"/>
      <c r="AR703" s="28"/>
      <c r="AS703" s="28"/>
      <c r="AT703" s="28"/>
      <c r="AU703" s="28"/>
      <c r="AV703" s="28"/>
    </row>
    <row r="704" spans="1:48" ht="15.75" customHeight="1" x14ac:dyDescent="0.25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9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9"/>
      <c r="AA704" s="28"/>
      <c r="AB704" s="28"/>
      <c r="AC704" s="28"/>
      <c r="AD704" s="28"/>
      <c r="AE704" s="28"/>
      <c r="AF704" s="28"/>
      <c r="AG704" s="28"/>
      <c r="AH704" s="29"/>
      <c r="AI704" s="28"/>
      <c r="AJ704" s="28"/>
      <c r="AK704" s="28"/>
      <c r="AL704" s="28"/>
      <c r="AM704" s="28"/>
      <c r="AN704" s="28"/>
      <c r="AO704" s="28"/>
      <c r="AP704" s="28"/>
      <c r="AQ704" s="28"/>
      <c r="AR704" s="28"/>
      <c r="AS704" s="28"/>
      <c r="AT704" s="28"/>
      <c r="AU704" s="28"/>
      <c r="AV704" s="28"/>
    </row>
    <row r="705" spans="1:48" ht="15.75" customHeight="1" x14ac:dyDescent="0.25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9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9"/>
      <c r="AA705" s="28"/>
      <c r="AB705" s="28"/>
      <c r="AC705" s="28"/>
      <c r="AD705" s="28"/>
      <c r="AE705" s="28"/>
      <c r="AF705" s="28"/>
      <c r="AG705" s="28"/>
      <c r="AH705" s="29"/>
      <c r="AI705" s="28"/>
      <c r="AJ705" s="28"/>
      <c r="AK705" s="28"/>
      <c r="AL705" s="28"/>
      <c r="AM705" s="28"/>
      <c r="AN705" s="28"/>
      <c r="AO705" s="28"/>
      <c r="AP705" s="28"/>
      <c r="AQ705" s="28"/>
      <c r="AR705" s="28"/>
      <c r="AS705" s="28"/>
      <c r="AT705" s="28"/>
      <c r="AU705" s="28"/>
      <c r="AV705" s="28"/>
    </row>
    <row r="706" spans="1:48" ht="15.75" customHeight="1" x14ac:dyDescent="0.25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9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9"/>
      <c r="AA706" s="28"/>
      <c r="AB706" s="28"/>
      <c r="AC706" s="28"/>
      <c r="AD706" s="28"/>
      <c r="AE706" s="28"/>
      <c r="AF706" s="28"/>
      <c r="AG706" s="28"/>
      <c r="AH706" s="29"/>
      <c r="AI706" s="28"/>
      <c r="AJ706" s="28"/>
      <c r="AK706" s="28"/>
      <c r="AL706" s="28"/>
      <c r="AM706" s="28"/>
      <c r="AN706" s="28"/>
      <c r="AO706" s="28"/>
      <c r="AP706" s="28"/>
      <c r="AQ706" s="28"/>
      <c r="AR706" s="28"/>
      <c r="AS706" s="28"/>
      <c r="AT706" s="28"/>
      <c r="AU706" s="28"/>
      <c r="AV706" s="28"/>
    </row>
    <row r="707" spans="1:48" ht="15.75" customHeight="1" x14ac:dyDescent="0.25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9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9"/>
      <c r="AA707" s="28"/>
      <c r="AB707" s="28"/>
      <c r="AC707" s="28"/>
      <c r="AD707" s="28"/>
      <c r="AE707" s="28"/>
      <c r="AF707" s="28"/>
      <c r="AG707" s="28"/>
      <c r="AH707" s="29"/>
      <c r="AI707" s="28"/>
      <c r="AJ707" s="28"/>
      <c r="AK707" s="28"/>
      <c r="AL707" s="28"/>
      <c r="AM707" s="28"/>
      <c r="AN707" s="28"/>
      <c r="AO707" s="28"/>
      <c r="AP707" s="28"/>
      <c r="AQ707" s="28"/>
      <c r="AR707" s="28"/>
      <c r="AS707" s="28"/>
      <c r="AT707" s="28"/>
      <c r="AU707" s="28"/>
      <c r="AV707" s="28"/>
    </row>
    <row r="708" spans="1:48" ht="15.75" customHeight="1" x14ac:dyDescent="0.25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9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9"/>
      <c r="AA708" s="28"/>
      <c r="AB708" s="28"/>
      <c r="AC708" s="28"/>
      <c r="AD708" s="28"/>
      <c r="AE708" s="28"/>
      <c r="AF708" s="28"/>
      <c r="AG708" s="28"/>
      <c r="AH708" s="29"/>
      <c r="AI708" s="28"/>
      <c r="AJ708" s="28"/>
      <c r="AK708" s="28"/>
      <c r="AL708" s="28"/>
      <c r="AM708" s="28"/>
      <c r="AN708" s="28"/>
      <c r="AO708" s="28"/>
      <c r="AP708" s="28"/>
      <c r="AQ708" s="28"/>
      <c r="AR708" s="28"/>
      <c r="AS708" s="28"/>
      <c r="AT708" s="28"/>
      <c r="AU708" s="28"/>
      <c r="AV708" s="28"/>
    </row>
    <row r="709" spans="1:48" ht="15.75" customHeight="1" x14ac:dyDescent="0.25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9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9"/>
      <c r="AA709" s="28"/>
      <c r="AB709" s="28"/>
      <c r="AC709" s="28"/>
      <c r="AD709" s="28"/>
      <c r="AE709" s="28"/>
      <c r="AF709" s="28"/>
      <c r="AG709" s="28"/>
      <c r="AH709" s="29"/>
      <c r="AI709" s="28"/>
      <c r="AJ709" s="28"/>
      <c r="AK709" s="28"/>
      <c r="AL709" s="28"/>
      <c r="AM709" s="28"/>
      <c r="AN709" s="28"/>
      <c r="AO709" s="28"/>
      <c r="AP709" s="28"/>
      <c r="AQ709" s="28"/>
      <c r="AR709" s="28"/>
      <c r="AS709" s="28"/>
      <c r="AT709" s="28"/>
      <c r="AU709" s="28"/>
      <c r="AV709" s="28"/>
    </row>
    <row r="710" spans="1:48" ht="15.75" customHeight="1" x14ac:dyDescent="0.25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9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9"/>
      <c r="AA710" s="28"/>
      <c r="AB710" s="28"/>
      <c r="AC710" s="28"/>
      <c r="AD710" s="28"/>
      <c r="AE710" s="28"/>
      <c r="AF710" s="28"/>
      <c r="AG710" s="28"/>
      <c r="AH710" s="29"/>
      <c r="AI710" s="28"/>
      <c r="AJ710" s="28"/>
      <c r="AK710" s="28"/>
      <c r="AL710" s="28"/>
      <c r="AM710" s="28"/>
      <c r="AN710" s="28"/>
      <c r="AO710" s="28"/>
      <c r="AP710" s="28"/>
      <c r="AQ710" s="28"/>
      <c r="AR710" s="28"/>
      <c r="AS710" s="28"/>
      <c r="AT710" s="28"/>
      <c r="AU710" s="28"/>
      <c r="AV710" s="28"/>
    </row>
    <row r="711" spans="1:48" ht="15.75" customHeight="1" x14ac:dyDescent="0.25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9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9"/>
      <c r="AA711" s="28"/>
      <c r="AB711" s="28"/>
      <c r="AC711" s="28"/>
      <c r="AD711" s="28"/>
      <c r="AE711" s="28"/>
      <c r="AF711" s="28"/>
      <c r="AG711" s="28"/>
      <c r="AH711" s="29"/>
      <c r="AI711" s="28"/>
      <c r="AJ711" s="28"/>
      <c r="AK711" s="28"/>
      <c r="AL711" s="28"/>
      <c r="AM711" s="28"/>
      <c r="AN711" s="28"/>
      <c r="AO711" s="28"/>
      <c r="AP711" s="28"/>
      <c r="AQ711" s="28"/>
      <c r="AR711" s="28"/>
      <c r="AS711" s="28"/>
      <c r="AT711" s="28"/>
      <c r="AU711" s="28"/>
      <c r="AV711" s="28"/>
    </row>
    <row r="712" spans="1:48" ht="15.75" customHeight="1" x14ac:dyDescent="0.25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9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9"/>
      <c r="AA712" s="28"/>
      <c r="AB712" s="28"/>
      <c r="AC712" s="28"/>
      <c r="AD712" s="28"/>
      <c r="AE712" s="28"/>
      <c r="AF712" s="28"/>
      <c r="AG712" s="28"/>
      <c r="AH712" s="29"/>
      <c r="AI712" s="28"/>
      <c r="AJ712" s="28"/>
      <c r="AK712" s="28"/>
      <c r="AL712" s="28"/>
      <c r="AM712" s="28"/>
      <c r="AN712" s="28"/>
      <c r="AO712" s="28"/>
      <c r="AP712" s="28"/>
      <c r="AQ712" s="28"/>
      <c r="AR712" s="28"/>
      <c r="AS712" s="28"/>
      <c r="AT712" s="28"/>
      <c r="AU712" s="28"/>
      <c r="AV712" s="28"/>
    </row>
    <row r="713" spans="1:48" ht="15.75" customHeight="1" x14ac:dyDescent="0.25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9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9"/>
      <c r="AA713" s="28"/>
      <c r="AB713" s="28"/>
      <c r="AC713" s="28"/>
      <c r="AD713" s="28"/>
      <c r="AE713" s="28"/>
      <c r="AF713" s="28"/>
      <c r="AG713" s="28"/>
      <c r="AH713" s="29"/>
      <c r="AI713" s="28"/>
      <c r="AJ713" s="28"/>
      <c r="AK713" s="28"/>
      <c r="AL713" s="28"/>
      <c r="AM713" s="28"/>
      <c r="AN713" s="28"/>
      <c r="AO713" s="28"/>
      <c r="AP713" s="28"/>
      <c r="AQ713" s="28"/>
      <c r="AR713" s="28"/>
      <c r="AS713" s="28"/>
      <c r="AT713" s="28"/>
      <c r="AU713" s="28"/>
      <c r="AV713" s="28"/>
    </row>
    <row r="714" spans="1:48" ht="15.75" customHeight="1" x14ac:dyDescent="0.25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9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9"/>
      <c r="AA714" s="28"/>
      <c r="AB714" s="28"/>
      <c r="AC714" s="28"/>
      <c r="AD714" s="28"/>
      <c r="AE714" s="28"/>
      <c r="AF714" s="28"/>
      <c r="AG714" s="28"/>
      <c r="AH714" s="29"/>
      <c r="AI714" s="28"/>
      <c r="AJ714" s="28"/>
      <c r="AK714" s="28"/>
      <c r="AL714" s="28"/>
      <c r="AM714" s="28"/>
      <c r="AN714" s="28"/>
      <c r="AO714" s="28"/>
      <c r="AP714" s="28"/>
      <c r="AQ714" s="28"/>
      <c r="AR714" s="28"/>
      <c r="AS714" s="28"/>
      <c r="AT714" s="28"/>
      <c r="AU714" s="28"/>
      <c r="AV714" s="28"/>
    </row>
    <row r="715" spans="1:48" ht="15.75" customHeight="1" x14ac:dyDescent="0.25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9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9"/>
      <c r="AA715" s="28"/>
      <c r="AB715" s="28"/>
      <c r="AC715" s="28"/>
      <c r="AD715" s="28"/>
      <c r="AE715" s="28"/>
      <c r="AF715" s="28"/>
      <c r="AG715" s="28"/>
      <c r="AH715" s="29"/>
      <c r="AI715" s="28"/>
      <c r="AJ715" s="28"/>
      <c r="AK715" s="28"/>
      <c r="AL715" s="28"/>
      <c r="AM715" s="28"/>
      <c r="AN715" s="28"/>
      <c r="AO715" s="28"/>
      <c r="AP715" s="28"/>
      <c r="AQ715" s="28"/>
      <c r="AR715" s="28"/>
      <c r="AS715" s="28"/>
      <c r="AT715" s="28"/>
      <c r="AU715" s="28"/>
      <c r="AV715" s="28"/>
    </row>
    <row r="716" spans="1:48" ht="15.75" customHeight="1" x14ac:dyDescent="0.25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9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9"/>
      <c r="AA716" s="28"/>
      <c r="AB716" s="28"/>
      <c r="AC716" s="28"/>
      <c r="AD716" s="28"/>
      <c r="AE716" s="28"/>
      <c r="AF716" s="28"/>
      <c r="AG716" s="28"/>
      <c r="AH716" s="29"/>
      <c r="AI716" s="28"/>
      <c r="AJ716" s="28"/>
      <c r="AK716" s="28"/>
      <c r="AL716" s="28"/>
      <c r="AM716" s="28"/>
      <c r="AN716" s="28"/>
      <c r="AO716" s="28"/>
      <c r="AP716" s="28"/>
      <c r="AQ716" s="28"/>
      <c r="AR716" s="28"/>
      <c r="AS716" s="28"/>
      <c r="AT716" s="28"/>
      <c r="AU716" s="28"/>
      <c r="AV716" s="28"/>
    </row>
    <row r="717" spans="1:48" ht="15.75" customHeight="1" x14ac:dyDescent="0.25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9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9"/>
      <c r="AA717" s="28"/>
      <c r="AB717" s="28"/>
      <c r="AC717" s="28"/>
      <c r="AD717" s="28"/>
      <c r="AE717" s="28"/>
      <c r="AF717" s="28"/>
      <c r="AG717" s="28"/>
      <c r="AH717" s="29"/>
      <c r="AI717" s="28"/>
      <c r="AJ717" s="28"/>
      <c r="AK717" s="28"/>
      <c r="AL717" s="28"/>
      <c r="AM717" s="28"/>
      <c r="AN717" s="28"/>
      <c r="AO717" s="28"/>
      <c r="AP717" s="28"/>
      <c r="AQ717" s="28"/>
      <c r="AR717" s="28"/>
      <c r="AS717" s="28"/>
      <c r="AT717" s="28"/>
      <c r="AU717" s="28"/>
      <c r="AV717" s="28"/>
    </row>
    <row r="718" spans="1:48" ht="15.75" customHeight="1" x14ac:dyDescent="0.25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9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9"/>
      <c r="AA718" s="28"/>
      <c r="AB718" s="28"/>
      <c r="AC718" s="28"/>
      <c r="AD718" s="28"/>
      <c r="AE718" s="28"/>
      <c r="AF718" s="28"/>
      <c r="AG718" s="28"/>
      <c r="AH718" s="29"/>
      <c r="AI718" s="28"/>
      <c r="AJ718" s="28"/>
      <c r="AK718" s="28"/>
      <c r="AL718" s="28"/>
      <c r="AM718" s="28"/>
      <c r="AN718" s="28"/>
      <c r="AO718" s="28"/>
      <c r="AP718" s="28"/>
      <c r="AQ718" s="28"/>
      <c r="AR718" s="28"/>
      <c r="AS718" s="28"/>
      <c r="AT718" s="28"/>
      <c r="AU718" s="28"/>
      <c r="AV718" s="28"/>
    </row>
    <row r="719" spans="1:48" ht="15.75" customHeight="1" x14ac:dyDescent="0.25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9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9"/>
      <c r="AA719" s="28"/>
      <c r="AB719" s="28"/>
      <c r="AC719" s="28"/>
      <c r="AD719" s="28"/>
      <c r="AE719" s="28"/>
      <c r="AF719" s="28"/>
      <c r="AG719" s="28"/>
      <c r="AH719" s="29"/>
      <c r="AI719" s="28"/>
      <c r="AJ719" s="28"/>
      <c r="AK719" s="28"/>
      <c r="AL719" s="28"/>
      <c r="AM719" s="28"/>
      <c r="AN719" s="28"/>
      <c r="AO719" s="28"/>
      <c r="AP719" s="28"/>
      <c r="AQ719" s="28"/>
      <c r="AR719" s="28"/>
      <c r="AS719" s="28"/>
      <c r="AT719" s="28"/>
      <c r="AU719" s="28"/>
      <c r="AV719" s="28"/>
    </row>
    <row r="720" spans="1:48" ht="15.75" customHeight="1" x14ac:dyDescent="0.25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9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9"/>
      <c r="AA720" s="28"/>
      <c r="AB720" s="28"/>
      <c r="AC720" s="28"/>
      <c r="AD720" s="28"/>
      <c r="AE720" s="28"/>
      <c r="AF720" s="28"/>
      <c r="AG720" s="28"/>
      <c r="AH720" s="29"/>
      <c r="AI720" s="28"/>
      <c r="AJ720" s="28"/>
      <c r="AK720" s="28"/>
      <c r="AL720" s="28"/>
      <c r="AM720" s="28"/>
      <c r="AN720" s="28"/>
      <c r="AO720" s="28"/>
      <c r="AP720" s="28"/>
      <c r="AQ720" s="28"/>
      <c r="AR720" s="28"/>
      <c r="AS720" s="28"/>
      <c r="AT720" s="28"/>
      <c r="AU720" s="28"/>
      <c r="AV720" s="28"/>
    </row>
    <row r="721" spans="1:48" ht="15.75" customHeight="1" x14ac:dyDescent="0.25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9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9"/>
      <c r="AA721" s="28"/>
      <c r="AB721" s="28"/>
      <c r="AC721" s="28"/>
      <c r="AD721" s="28"/>
      <c r="AE721" s="28"/>
      <c r="AF721" s="28"/>
      <c r="AG721" s="28"/>
      <c r="AH721" s="29"/>
      <c r="AI721" s="28"/>
      <c r="AJ721" s="28"/>
      <c r="AK721" s="28"/>
      <c r="AL721" s="28"/>
      <c r="AM721" s="28"/>
      <c r="AN721" s="28"/>
      <c r="AO721" s="28"/>
      <c r="AP721" s="28"/>
      <c r="AQ721" s="28"/>
      <c r="AR721" s="28"/>
      <c r="AS721" s="28"/>
      <c r="AT721" s="28"/>
      <c r="AU721" s="28"/>
      <c r="AV721" s="28"/>
    </row>
    <row r="722" spans="1:48" ht="15.75" customHeight="1" x14ac:dyDescent="0.25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9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9"/>
      <c r="AA722" s="28"/>
      <c r="AB722" s="28"/>
      <c r="AC722" s="28"/>
      <c r="AD722" s="28"/>
      <c r="AE722" s="28"/>
      <c r="AF722" s="28"/>
      <c r="AG722" s="28"/>
      <c r="AH722" s="29"/>
      <c r="AI722" s="28"/>
      <c r="AJ722" s="28"/>
      <c r="AK722" s="28"/>
      <c r="AL722" s="28"/>
      <c r="AM722" s="28"/>
      <c r="AN722" s="28"/>
      <c r="AO722" s="28"/>
      <c r="AP722" s="28"/>
      <c r="AQ722" s="28"/>
      <c r="AR722" s="28"/>
      <c r="AS722" s="28"/>
      <c r="AT722" s="28"/>
      <c r="AU722" s="28"/>
      <c r="AV722" s="28"/>
    </row>
    <row r="723" spans="1:48" ht="15.75" customHeight="1" x14ac:dyDescent="0.25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9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9"/>
      <c r="AA723" s="28"/>
      <c r="AB723" s="28"/>
      <c r="AC723" s="28"/>
      <c r="AD723" s="28"/>
      <c r="AE723" s="28"/>
      <c r="AF723" s="28"/>
      <c r="AG723" s="28"/>
      <c r="AH723" s="29"/>
      <c r="AI723" s="28"/>
      <c r="AJ723" s="28"/>
      <c r="AK723" s="28"/>
      <c r="AL723" s="28"/>
      <c r="AM723" s="28"/>
      <c r="AN723" s="28"/>
      <c r="AO723" s="28"/>
      <c r="AP723" s="28"/>
      <c r="AQ723" s="28"/>
      <c r="AR723" s="28"/>
      <c r="AS723" s="28"/>
      <c r="AT723" s="28"/>
      <c r="AU723" s="28"/>
      <c r="AV723" s="28"/>
    </row>
    <row r="724" spans="1:48" ht="15.75" customHeight="1" x14ac:dyDescent="0.25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9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9"/>
      <c r="AA724" s="28"/>
      <c r="AB724" s="28"/>
      <c r="AC724" s="28"/>
      <c r="AD724" s="28"/>
      <c r="AE724" s="28"/>
      <c r="AF724" s="28"/>
      <c r="AG724" s="28"/>
      <c r="AH724" s="29"/>
      <c r="AI724" s="28"/>
      <c r="AJ724" s="28"/>
      <c r="AK724" s="28"/>
      <c r="AL724" s="28"/>
      <c r="AM724" s="28"/>
      <c r="AN724" s="28"/>
      <c r="AO724" s="28"/>
      <c r="AP724" s="28"/>
      <c r="AQ724" s="28"/>
      <c r="AR724" s="28"/>
      <c r="AS724" s="28"/>
      <c r="AT724" s="28"/>
      <c r="AU724" s="28"/>
      <c r="AV724" s="28"/>
    </row>
    <row r="725" spans="1:48" ht="15.75" customHeight="1" x14ac:dyDescent="0.25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9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9"/>
      <c r="AA725" s="28"/>
      <c r="AB725" s="28"/>
      <c r="AC725" s="28"/>
      <c r="AD725" s="28"/>
      <c r="AE725" s="28"/>
      <c r="AF725" s="28"/>
      <c r="AG725" s="28"/>
      <c r="AH725" s="29"/>
      <c r="AI725" s="28"/>
      <c r="AJ725" s="28"/>
      <c r="AK725" s="28"/>
      <c r="AL725" s="28"/>
      <c r="AM725" s="28"/>
      <c r="AN725" s="28"/>
      <c r="AO725" s="28"/>
      <c r="AP725" s="28"/>
      <c r="AQ725" s="28"/>
      <c r="AR725" s="28"/>
      <c r="AS725" s="28"/>
      <c r="AT725" s="28"/>
      <c r="AU725" s="28"/>
      <c r="AV725" s="28"/>
    </row>
    <row r="726" spans="1:48" ht="15.75" customHeight="1" x14ac:dyDescent="0.25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9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9"/>
      <c r="AA726" s="28"/>
      <c r="AB726" s="28"/>
      <c r="AC726" s="28"/>
      <c r="AD726" s="28"/>
      <c r="AE726" s="28"/>
      <c r="AF726" s="28"/>
      <c r="AG726" s="28"/>
      <c r="AH726" s="29"/>
      <c r="AI726" s="28"/>
      <c r="AJ726" s="28"/>
      <c r="AK726" s="28"/>
      <c r="AL726" s="28"/>
      <c r="AM726" s="28"/>
      <c r="AN726" s="28"/>
      <c r="AO726" s="28"/>
      <c r="AP726" s="28"/>
      <c r="AQ726" s="28"/>
      <c r="AR726" s="28"/>
      <c r="AS726" s="28"/>
      <c r="AT726" s="28"/>
      <c r="AU726" s="28"/>
      <c r="AV726" s="28"/>
    </row>
    <row r="727" spans="1:48" ht="15.75" customHeight="1" x14ac:dyDescent="0.25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9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9"/>
      <c r="AA727" s="28"/>
      <c r="AB727" s="28"/>
      <c r="AC727" s="28"/>
      <c r="AD727" s="28"/>
      <c r="AE727" s="28"/>
      <c r="AF727" s="28"/>
      <c r="AG727" s="28"/>
      <c r="AH727" s="29"/>
      <c r="AI727" s="28"/>
      <c r="AJ727" s="28"/>
      <c r="AK727" s="28"/>
      <c r="AL727" s="28"/>
      <c r="AM727" s="28"/>
      <c r="AN727" s="28"/>
      <c r="AO727" s="28"/>
      <c r="AP727" s="28"/>
      <c r="AQ727" s="28"/>
      <c r="AR727" s="28"/>
      <c r="AS727" s="28"/>
      <c r="AT727" s="28"/>
      <c r="AU727" s="28"/>
      <c r="AV727" s="28"/>
    </row>
    <row r="728" spans="1:48" ht="15.75" customHeight="1" x14ac:dyDescent="0.25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9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9"/>
      <c r="AA728" s="28"/>
      <c r="AB728" s="28"/>
      <c r="AC728" s="28"/>
      <c r="AD728" s="28"/>
      <c r="AE728" s="28"/>
      <c r="AF728" s="28"/>
      <c r="AG728" s="28"/>
      <c r="AH728" s="29"/>
      <c r="AI728" s="28"/>
      <c r="AJ728" s="28"/>
      <c r="AK728" s="28"/>
      <c r="AL728" s="28"/>
      <c r="AM728" s="28"/>
      <c r="AN728" s="28"/>
      <c r="AO728" s="28"/>
      <c r="AP728" s="28"/>
      <c r="AQ728" s="28"/>
      <c r="AR728" s="28"/>
      <c r="AS728" s="28"/>
      <c r="AT728" s="28"/>
      <c r="AU728" s="28"/>
      <c r="AV728" s="28"/>
    </row>
    <row r="729" spans="1:48" ht="15.75" customHeight="1" x14ac:dyDescent="0.25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9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9"/>
      <c r="AA729" s="28"/>
      <c r="AB729" s="28"/>
      <c r="AC729" s="28"/>
      <c r="AD729" s="28"/>
      <c r="AE729" s="28"/>
      <c r="AF729" s="28"/>
      <c r="AG729" s="28"/>
      <c r="AH729" s="29"/>
      <c r="AI729" s="28"/>
      <c r="AJ729" s="28"/>
      <c r="AK729" s="28"/>
      <c r="AL729" s="28"/>
      <c r="AM729" s="28"/>
      <c r="AN729" s="28"/>
      <c r="AO729" s="28"/>
      <c r="AP729" s="28"/>
      <c r="AQ729" s="28"/>
      <c r="AR729" s="28"/>
      <c r="AS729" s="28"/>
      <c r="AT729" s="28"/>
      <c r="AU729" s="28"/>
      <c r="AV729" s="28"/>
    </row>
    <row r="730" spans="1:48" ht="15.75" customHeight="1" x14ac:dyDescent="0.25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9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9"/>
      <c r="AA730" s="28"/>
      <c r="AB730" s="28"/>
      <c r="AC730" s="28"/>
      <c r="AD730" s="28"/>
      <c r="AE730" s="28"/>
      <c r="AF730" s="28"/>
      <c r="AG730" s="28"/>
      <c r="AH730" s="29"/>
      <c r="AI730" s="28"/>
      <c r="AJ730" s="28"/>
      <c r="AK730" s="28"/>
      <c r="AL730" s="28"/>
      <c r="AM730" s="28"/>
      <c r="AN730" s="28"/>
      <c r="AO730" s="28"/>
      <c r="AP730" s="28"/>
      <c r="AQ730" s="28"/>
      <c r="AR730" s="28"/>
      <c r="AS730" s="28"/>
      <c r="AT730" s="28"/>
      <c r="AU730" s="28"/>
      <c r="AV730" s="28"/>
    </row>
    <row r="731" spans="1:48" ht="15.75" customHeight="1" x14ac:dyDescent="0.25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9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9"/>
      <c r="AA731" s="28"/>
      <c r="AB731" s="28"/>
      <c r="AC731" s="28"/>
      <c r="AD731" s="28"/>
      <c r="AE731" s="28"/>
      <c r="AF731" s="28"/>
      <c r="AG731" s="28"/>
      <c r="AH731" s="29"/>
      <c r="AI731" s="28"/>
      <c r="AJ731" s="28"/>
      <c r="AK731" s="28"/>
      <c r="AL731" s="28"/>
      <c r="AM731" s="28"/>
      <c r="AN731" s="28"/>
      <c r="AO731" s="28"/>
      <c r="AP731" s="28"/>
      <c r="AQ731" s="28"/>
      <c r="AR731" s="28"/>
      <c r="AS731" s="28"/>
      <c r="AT731" s="28"/>
      <c r="AU731" s="28"/>
      <c r="AV731" s="28"/>
    </row>
    <row r="732" spans="1:48" ht="15.75" customHeight="1" x14ac:dyDescent="0.25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9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9"/>
      <c r="AA732" s="28"/>
      <c r="AB732" s="28"/>
      <c r="AC732" s="28"/>
      <c r="AD732" s="28"/>
      <c r="AE732" s="28"/>
      <c r="AF732" s="28"/>
      <c r="AG732" s="28"/>
      <c r="AH732" s="29"/>
      <c r="AI732" s="28"/>
      <c r="AJ732" s="28"/>
      <c r="AK732" s="28"/>
      <c r="AL732" s="28"/>
      <c r="AM732" s="28"/>
      <c r="AN732" s="28"/>
      <c r="AO732" s="28"/>
      <c r="AP732" s="28"/>
      <c r="AQ732" s="28"/>
      <c r="AR732" s="28"/>
      <c r="AS732" s="28"/>
      <c r="AT732" s="28"/>
      <c r="AU732" s="28"/>
      <c r="AV732" s="28"/>
    </row>
    <row r="733" spans="1:48" ht="15.75" customHeight="1" x14ac:dyDescent="0.25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9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9"/>
      <c r="AA733" s="28"/>
      <c r="AB733" s="28"/>
      <c r="AC733" s="28"/>
      <c r="AD733" s="28"/>
      <c r="AE733" s="28"/>
      <c r="AF733" s="28"/>
      <c r="AG733" s="28"/>
      <c r="AH733" s="29"/>
      <c r="AI733" s="28"/>
      <c r="AJ733" s="28"/>
      <c r="AK733" s="28"/>
      <c r="AL733" s="28"/>
      <c r="AM733" s="28"/>
      <c r="AN733" s="28"/>
      <c r="AO733" s="28"/>
      <c r="AP733" s="28"/>
      <c r="AQ733" s="28"/>
      <c r="AR733" s="28"/>
      <c r="AS733" s="28"/>
      <c r="AT733" s="28"/>
      <c r="AU733" s="28"/>
      <c r="AV733" s="28"/>
    </row>
    <row r="734" spans="1:48" ht="15.75" customHeight="1" x14ac:dyDescent="0.25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9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9"/>
      <c r="AA734" s="28"/>
      <c r="AB734" s="28"/>
      <c r="AC734" s="28"/>
      <c r="AD734" s="28"/>
      <c r="AE734" s="28"/>
      <c r="AF734" s="28"/>
      <c r="AG734" s="28"/>
      <c r="AH734" s="29"/>
      <c r="AI734" s="28"/>
      <c r="AJ734" s="28"/>
      <c r="AK734" s="28"/>
      <c r="AL734" s="28"/>
      <c r="AM734" s="28"/>
      <c r="AN734" s="28"/>
      <c r="AO734" s="28"/>
      <c r="AP734" s="28"/>
      <c r="AQ734" s="28"/>
      <c r="AR734" s="28"/>
      <c r="AS734" s="28"/>
      <c r="AT734" s="28"/>
      <c r="AU734" s="28"/>
      <c r="AV734" s="28"/>
    </row>
    <row r="735" spans="1:48" ht="15.75" customHeight="1" x14ac:dyDescent="0.25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9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9"/>
      <c r="AA735" s="28"/>
      <c r="AB735" s="28"/>
      <c r="AC735" s="28"/>
      <c r="AD735" s="28"/>
      <c r="AE735" s="28"/>
      <c r="AF735" s="28"/>
      <c r="AG735" s="28"/>
      <c r="AH735" s="29"/>
      <c r="AI735" s="28"/>
      <c r="AJ735" s="28"/>
      <c r="AK735" s="28"/>
      <c r="AL735" s="28"/>
      <c r="AM735" s="28"/>
      <c r="AN735" s="28"/>
      <c r="AO735" s="28"/>
      <c r="AP735" s="28"/>
      <c r="AQ735" s="28"/>
      <c r="AR735" s="28"/>
      <c r="AS735" s="28"/>
      <c r="AT735" s="28"/>
      <c r="AU735" s="28"/>
      <c r="AV735" s="28"/>
    </row>
    <row r="736" spans="1:48" ht="15.75" customHeight="1" x14ac:dyDescent="0.25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9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9"/>
      <c r="AA736" s="28"/>
      <c r="AB736" s="28"/>
      <c r="AC736" s="28"/>
      <c r="AD736" s="28"/>
      <c r="AE736" s="28"/>
      <c r="AF736" s="28"/>
      <c r="AG736" s="28"/>
      <c r="AH736" s="29"/>
      <c r="AI736" s="28"/>
      <c r="AJ736" s="28"/>
      <c r="AK736" s="28"/>
      <c r="AL736" s="28"/>
      <c r="AM736" s="28"/>
      <c r="AN736" s="28"/>
      <c r="AO736" s="28"/>
      <c r="AP736" s="28"/>
      <c r="AQ736" s="28"/>
      <c r="AR736" s="28"/>
      <c r="AS736" s="28"/>
      <c r="AT736" s="28"/>
      <c r="AU736" s="28"/>
      <c r="AV736" s="28"/>
    </row>
    <row r="737" spans="1:48" ht="15.75" customHeight="1" x14ac:dyDescent="0.25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9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9"/>
      <c r="AA737" s="28"/>
      <c r="AB737" s="28"/>
      <c r="AC737" s="28"/>
      <c r="AD737" s="28"/>
      <c r="AE737" s="28"/>
      <c r="AF737" s="28"/>
      <c r="AG737" s="28"/>
      <c r="AH737" s="29"/>
      <c r="AI737" s="28"/>
      <c r="AJ737" s="28"/>
      <c r="AK737" s="28"/>
      <c r="AL737" s="28"/>
      <c r="AM737" s="28"/>
      <c r="AN737" s="28"/>
      <c r="AO737" s="28"/>
      <c r="AP737" s="28"/>
      <c r="AQ737" s="28"/>
      <c r="AR737" s="28"/>
      <c r="AS737" s="28"/>
      <c r="AT737" s="28"/>
      <c r="AU737" s="28"/>
      <c r="AV737" s="28"/>
    </row>
    <row r="738" spans="1:48" ht="15.75" customHeight="1" x14ac:dyDescent="0.25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9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9"/>
      <c r="AA738" s="28"/>
      <c r="AB738" s="28"/>
      <c r="AC738" s="28"/>
      <c r="AD738" s="28"/>
      <c r="AE738" s="28"/>
      <c r="AF738" s="28"/>
      <c r="AG738" s="28"/>
      <c r="AH738" s="29"/>
      <c r="AI738" s="28"/>
      <c r="AJ738" s="28"/>
      <c r="AK738" s="28"/>
      <c r="AL738" s="28"/>
      <c r="AM738" s="28"/>
      <c r="AN738" s="28"/>
      <c r="AO738" s="28"/>
      <c r="AP738" s="28"/>
      <c r="AQ738" s="28"/>
      <c r="AR738" s="28"/>
      <c r="AS738" s="28"/>
      <c r="AT738" s="28"/>
      <c r="AU738" s="28"/>
      <c r="AV738" s="28"/>
    </row>
    <row r="739" spans="1:48" ht="15.75" customHeight="1" x14ac:dyDescent="0.25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9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9"/>
      <c r="AA739" s="28"/>
      <c r="AB739" s="28"/>
      <c r="AC739" s="28"/>
      <c r="AD739" s="28"/>
      <c r="AE739" s="28"/>
      <c r="AF739" s="28"/>
      <c r="AG739" s="28"/>
      <c r="AH739" s="29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</row>
    <row r="740" spans="1:48" ht="15.75" customHeight="1" x14ac:dyDescent="0.25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9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9"/>
      <c r="AA740" s="28"/>
      <c r="AB740" s="28"/>
      <c r="AC740" s="28"/>
      <c r="AD740" s="28"/>
      <c r="AE740" s="28"/>
      <c r="AF740" s="28"/>
      <c r="AG740" s="28"/>
      <c r="AH740" s="29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</row>
    <row r="741" spans="1:48" ht="15.75" customHeight="1" x14ac:dyDescent="0.25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9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9"/>
      <c r="AA741" s="28"/>
      <c r="AB741" s="28"/>
      <c r="AC741" s="28"/>
      <c r="AD741" s="28"/>
      <c r="AE741" s="28"/>
      <c r="AF741" s="28"/>
      <c r="AG741" s="28"/>
      <c r="AH741" s="29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</row>
    <row r="742" spans="1:48" ht="15.75" customHeight="1" x14ac:dyDescent="0.25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9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9"/>
      <c r="AA742" s="28"/>
      <c r="AB742" s="28"/>
      <c r="AC742" s="28"/>
      <c r="AD742" s="28"/>
      <c r="AE742" s="28"/>
      <c r="AF742" s="28"/>
      <c r="AG742" s="28"/>
      <c r="AH742" s="29"/>
      <c r="AI742" s="28"/>
      <c r="AJ742" s="28"/>
      <c r="AK742" s="28"/>
      <c r="AL742" s="28"/>
      <c r="AM742" s="28"/>
      <c r="AN742" s="28"/>
      <c r="AO742" s="28"/>
      <c r="AP742" s="28"/>
      <c r="AQ742" s="28"/>
      <c r="AR742" s="28"/>
      <c r="AS742" s="28"/>
      <c r="AT742" s="28"/>
      <c r="AU742" s="28"/>
      <c r="AV742" s="28"/>
    </row>
    <row r="743" spans="1:48" ht="15.75" customHeight="1" x14ac:dyDescent="0.25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9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9"/>
      <c r="AA743" s="28"/>
      <c r="AB743" s="28"/>
      <c r="AC743" s="28"/>
      <c r="AD743" s="28"/>
      <c r="AE743" s="28"/>
      <c r="AF743" s="28"/>
      <c r="AG743" s="28"/>
      <c r="AH743" s="29"/>
      <c r="AI743" s="28"/>
      <c r="AJ743" s="28"/>
      <c r="AK743" s="28"/>
      <c r="AL743" s="28"/>
      <c r="AM743" s="28"/>
      <c r="AN743" s="28"/>
      <c r="AO743" s="28"/>
      <c r="AP743" s="28"/>
      <c r="AQ743" s="28"/>
      <c r="AR743" s="28"/>
      <c r="AS743" s="28"/>
      <c r="AT743" s="28"/>
      <c r="AU743" s="28"/>
      <c r="AV743" s="28"/>
    </row>
    <row r="744" spans="1:48" ht="15.75" customHeight="1" x14ac:dyDescent="0.25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9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9"/>
      <c r="AA744" s="28"/>
      <c r="AB744" s="28"/>
      <c r="AC744" s="28"/>
      <c r="AD744" s="28"/>
      <c r="AE744" s="28"/>
      <c r="AF744" s="28"/>
      <c r="AG744" s="28"/>
      <c r="AH744" s="29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</row>
    <row r="745" spans="1:48" ht="15.75" customHeight="1" x14ac:dyDescent="0.25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9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9"/>
      <c r="AA745" s="28"/>
      <c r="AB745" s="28"/>
      <c r="AC745" s="28"/>
      <c r="AD745" s="28"/>
      <c r="AE745" s="28"/>
      <c r="AF745" s="28"/>
      <c r="AG745" s="28"/>
      <c r="AH745" s="29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</row>
    <row r="746" spans="1:48" ht="15.75" customHeight="1" x14ac:dyDescent="0.25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9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9"/>
      <c r="AA746" s="28"/>
      <c r="AB746" s="28"/>
      <c r="AC746" s="28"/>
      <c r="AD746" s="28"/>
      <c r="AE746" s="28"/>
      <c r="AF746" s="28"/>
      <c r="AG746" s="28"/>
      <c r="AH746" s="29"/>
      <c r="AI746" s="28"/>
      <c r="AJ746" s="28"/>
      <c r="AK746" s="28"/>
      <c r="AL746" s="28"/>
      <c r="AM746" s="28"/>
      <c r="AN746" s="28"/>
      <c r="AO746" s="28"/>
      <c r="AP746" s="28"/>
      <c r="AQ746" s="28"/>
      <c r="AR746" s="28"/>
      <c r="AS746" s="28"/>
      <c r="AT746" s="28"/>
      <c r="AU746" s="28"/>
      <c r="AV746" s="28"/>
    </row>
    <row r="747" spans="1:48" ht="15.75" customHeight="1" x14ac:dyDescent="0.25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9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9"/>
      <c r="AA747" s="28"/>
      <c r="AB747" s="28"/>
      <c r="AC747" s="28"/>
      <c r="AD747" s="28"/>
      <c r="AE747" s="28"/>
      <c r="AF747" s="28"/>
      <c r="AG747" s="28"/>
      <c r="AH747" s="29"/>
      <c r="AI747" s="28"/>
      <c r="AJ747" s="28"/>
      <c r="AK747" s="28"/>
      <c r="AL747" s="28"/>
      <c r="AM747" s="28"/>
      <c r="AN747" s="28"/>
      <c r="AO747" s="28"/>
      <c r="AP747" s="28"/>
      <c r="AQ747" s="28"/>
      <c r="AR747" s="28"/>
      <c r="AS747" s="28"/>
      <c r="AT747" s="28"/>
      <c r="AU747" s="28"/>
      <c r="AV747" s="28"/>
    </row>
    <row r="748" spans="1:48" ht="15.75" customHeight="1" x14ac:dyDescent="0.25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9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9"/>
      <c r="AA748" s="28"/>
      <c r="AB748" s="28"/>
      <c r="AC748" s="28"/>
      <c r="AD748" s="28"/>
      <c r="AE748" s="28"/>
      <c r="AF748" s="28"/>
      <c r="AG748" s="28"/>
      <c r="AH748" s="29"/>
      <c r="AI748" s="28"/>
      <c r="AJ748" s="28"/>
      <c r="AK748" s="28"/>
      <c r="AL748" s="28"/>
      <c r="AM748" s="28"/>
      <c r="AN748" s="28"/>
      <c r="AO748" s="28"/>
      <c r="AP748" s="28"/>
      <c r="AQ748" s="28"/>
      <c r="AR748" s="28"/>
      <c r="AS748" s="28"/>
      <c r="AT748" s="28"/>
      <c r="AU748" s="28"/>
      <c r="AV748" s="28"/>
    </row>
    <row r="749" spans="1:48" ht="15.75" customHeight="1" x14ac:dyDescent="0.25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9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9"/>
      <c r="AA749" s="28"/>
      <c r="AB749" s="28"/>
      <c r="AC749" s="28"/>
      <c r="AD749" s="28"/>
      <c r="AE749" s="28"/>
      <c r="AF749" s="28"/>
      <c r="AG749" s="28"/>
      <c r="AH749" s="29"/>
      <c r="AI749" s="28"/>
      <c r="AJ749" s="28"/>
      <c r="AK749" s="28"/>
      <c r="AL749" s="28"/>
      <c r="AM749" s="28"/>
      <c r="AN749" s="28"/>
      <c r="AO749" s="28"/>
      <c r="AP749" s="28"/>
      <c r="AQ749" s="28"/>
      <c r="AR749" s="28"/>
      <c r="AS749" s="28"/>
      <c r="AT749" s="28"/>
      <c r="AU749" s="28"/>
      <c r="AV749" s="28"/>
    </row>
    <row r="750" spans="1:48" ht="15.75" customHeight="1" x14ac:dyDescent="0.25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9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9"/>
      <c r="AA750" s="28"/>
      <c r="AB750" s="28"/>
      <c r="AC750" s="28"/>
      <c r="AD750" s="28"/>
      <c r="AE750" s="28"/>
      <c r="AF750" s="28"/>
      <c r="AG750" s="28"/>
      <c r="AH750" s="29"/>
      <c r="AI750" s="28"/>
      <c r="AJ750" s="28"/>
      <c r="AK750" s="28"/>
      <c r="AL750" s="28"/>
      <c r="AM750" s="28"/>
      <c r="AN750" s="28"/>
      <c r="AO750" s="28"/>
      <c r="AP750" s="28"/>
      <c r="AQ750" s="28"/>
      <c r="AR750" s="28"/>
      <c r="AS750" s="28"/>
      <c r="AT750" s="28"/>
      <c r="AU750" s="28"/>
      <c r="AV750" s="28"/>
    </row>
    <row r="751" spans="1:48" ht="15.75" customHeight="1" x14ac:dyDescent="0.25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9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9"/>
      <c r="AA751" s="28"/>
      <c r="AB751" s="28"/>
      <c r="AC751" s="28"/>
      <c r="AD751" s="28"/>
      <c r="AE751" s="28"/>
      <c r="AF751" s="28"/>
      <c r="AG751" s="28"/>
      <c r="AH751" s="29"/>
      <c r="AI751" s="28"/>
      <c r="AJ751" s="28"/>
      <c r="AK751" s="28"/>
      <c r="AL751" s="28"/>
      <c r="AM751" s="28"/>
      <c r="AN751" s="28"/>
      <c r="AO751" s="28"/>
      <c r="AP751" s="28"/>
      <c r="AQ751" s="28"/>
      <c r="AR751" s="28"/>
      <c r="AS751" s="28"/>
      <c r="AT751" s="28"/>
      <c r="AU751" s="28"/>
      <c r="AV751" s="28"/>
    </row>
    <row r="752" spans="1:48" ht="15.75" customHeight="1" x14ac:dyDescent="0.25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9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9"/>
      <c r="AA752" s="28"/>
      <c r="AB752" s="28"/>
      <c r="AC752" s="28"/>
      <c r="AD752" s="28"/>
      <c r="AE752" s="28"/>
      <c r="AF752" s="28"/>
      <c r="AG752" s="28"/>
      <c r="AH752" s="29"/>
      <c r="AI752" s="28"/>
      <c r="AJ752" s="28"/>
      <c r="AK752" s="28"/>
      <c r="AL752" s="28"/>
      <c r="AM752" s="28"/>
      <c r="AN752" s="28"/>
      <c r="AO752" s="28"/>
      <c r="AP752" s="28"/>
      <c r="AQ752" s="28"/>
      <c r="AR752" s="28"/>
      <c r="AS752" s="28"/>
      <c r="AT752" s="28"/>
      <c r="AU752" s="28"/>
      <c r="AV752" s="28"/>
    </row>
    <row r="753" spans="1:48" ht="15.75" customHeight="1" x14ac:dyDescent="0.25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9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9"/>
      <c r="AA753" s="28"/>
      <c r="AB753" s="28"/>
      <c r="AC753" s="28"/>
      <c r="AD753" s="28"/>
      <c r="AE753" s="28"/>
      <c r="AF753" s="28"/>
      <c r="AG753" s="28"/>
      <c r="AH753" s="29"/>
      <c r="AI753" s="28"/>
      <c r="AJ753" s="28"/>
      <c r="AK753" s="28"/>
      <c r="AL753" s="28"/>
      <c r="AM753" s="28"/>
      <c r="AN753" s="28"/>
      <c r="AO753" s="28"/>
      <c r="AP753" s="28"/>
      <c r="AQ753" s="28"/>
      <c r="AR753" s="28"/>
      <c r="AS753" s="28"/>
      <c r="AT753" s="28"/>
      <c r="AU753" s="28"/>
      <c r="AV753" s="28"/>
    </row>
    <row r="754" spans="1:48" ht="15.75" customHeight="1" x14ac:dyDescent="0.25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9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9"/>
      <c r="AA754" s="28"/>
      <c r="AB754" s="28"/>
      <c r="AC754" s="28"/>
      <c r="AD754" s="28"/>
      <c r="AE754" s="28"/>
      <c r="AF754" s="28"/>
      <c r="AG754" s="28"/>
      <c r="AH754" s="29"/>
      <c r="AI754" s="28"/>
      <c r="AJ754" s="28"/>
      <c r="AK754" s="28"/>
      <c r="AL754" s="28"/>
      <c r="AM754" s="28"/>
      <c r="AN754" s="28"/>
      <c r="AO754" s="28"/>
      <c r="AP754" s="28"/>
      <c r="AQ754" s="28"/>
      <c r="AR754" s="28"/>
      <c r="AS754" s="28"/>
      <c r="AT754" s="28"/>
      <c r="AU754" s="28"/>
      <c r="AV754" s="28"/>
    </row>
    <row r="755" spans="1:48" ht="15.75" customHeight="1" x14ac:dyDescent="0.25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9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9"/>
      <c r="AA755" s="28"/>
      <c r="AB755" s="28"/>
      <c r="AC755" s="28"/>
      <c r="AD755" s="28"/>
      <c r="AE755" s="28"/>
      <c r="AF755" s="28"/>
      <c r="AG755" s="28"/>
      <c r="AH755" s="29"/>
      <c r="AI755" s="28"/>
      <c r="AJ755" s="28"/>
      <c r="AK755" s="28"/>
      <c r="AL755" s="28"/>
      <c r="AM755" s="28"/>
      <c r="AN755" s="28"/>
      <c r="AO755" s="28"/>
      <c r="AP755" s="28"/>
      <c r="AQ755" s="28"/>
      <c r="AR755" s="28"/>
      <c r="AS755" s="28"/>
      <c r="AT755" s="28"/>
      <c r="AU755" s="28"/>
      <c r="AV755" s="28"/>
    </row>
    <row r="756" spans="1:48" ht="15.75" customHeight="1" x14ac:dyDescent="0.25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9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9"/>
      <c r="AA756" s="28"/>
      <c r="AB756" s="28"/>
      <c r="AC756" s="28"/>
      <c r="AD756" s="28"/>
      <c r="AE756" s="28"/>
      <c r="AF756" s="28"/>
      <c r="AG756" s="28"/>
      <c r="AH756" s="29"/>
      <c r="AI756" s="28"/>
      <c r="AJ756" s="28"/>
      <c r="AK756" s="28"/>
      <c r="AL756" s="28"/>
      <c r="AM756" s="28"/>
      <c r="AN756" s="28"/>
      <c r="AO756" s="28"/>
      <c r="AP756" s="28"/>
      <c r="AQ756" s="28"/>
      <c r="AR756" s="28"/>
      <c r="AS756" s="28"/>
      <c r="AT756" s="28"/>
      <c r="AU756" s="28"/>
      <c r="AV756" s="28"/>
    </row>
    <row r="757" spans="1:48" ht="15.75" customHeight="1" x14ac:dyDescent="0.25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9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9"/>
      <c r="AA757" s="28"/>
      <c r="AB757" s="28"/>
      <c r="AC757" s="28"/>
      <c r="AD757" s="28"/>
      <c r="AE757" s="28"/>
      <c r="AF757" s="28"/>
      <c r="AG757" s="28"/>
      <c r="AH757" s="29"/>
      <c r="AI757" s="28"/>
      <c r="AJ757" s="28"/>
      <c r="AK757" s="28"/>
      <c r="AL757" s="28"/>
      <c r="AM757" s="28"/>
      <c r="AN757" s="28"/>
      <c r="AO757" s="28"/>
      <c r="AP757" s="28"/>
      <c r="AQ757" s="28"/>
      <c r="AR757" s="28"/>
      <c r="AS757" s="28"/>
      <c r="AT757" s="28"/>
      <c r="AU757" s="28"/>
      <c r="AV757" s="28"/>
    </row>
    <row r="758" spans="1:48" ht="15.75" customHeight="1" x14ac:dyDescent="0.25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9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9"/>
      <c r="AA758" s="28"/>
      <c r="AB758" s="28"/>
      <c r="AC758" s="28"/>
      <c r="AD758" s="28"/>
      <c r="AE758" s="28"/>
      <c r="AF758" s="28"/>
      <c r="AG758" s="28"/>
      <c r="AH758" s="29"/>
      <c r="AI758" s="28"/>
      <c r="AJ758" s="28"/>
      <c r="AK758" s="28"/>
      <c r="AL758" s="28"/>
      <c r="AM758" s="28"/>
      <c r="AN758" s="28"/>
      <c r="AO758" s="28"/>
      <c r="AP758" s="28"/>
      <c r="AQ758" s="28"/>
      <c r="AR758" s="28"/>
      <c r="AS758" s="28"/>
      <c r="AT758" s="28"/>
      <c r="AU758" s="28"/>
      <c r="AV758" s="28"/>
    </row>
    <row r="759" spans="1:48" ht="15.75" customHeight="1" x14ac:dyDescent="0.25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9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9"/>
      <c r="AA759" s="28"/>
      <c r="AB759" s="28"/>
      <c r="AC759" s="28"/>
      <c r="AD759" s="28"/>
      <c r="AE759" s="28"/>
      <c r="AF759" s="28"/>
      <c r="AG759" s="28"/>
      <c r="AH759" s="29"/>
      <c r="AI759" s="28"/>
      <c r="AJ759" s="28"/>
      <c r="AK759" s="28"/>
      <c r="AL759" s="28"/>
      <c r="AM759" s="28"/>
      <c r="AN759" s="28"/>
      <c r="AO759" s="28"/>
      <c r="AP759" s="28"/>
      <c r="AQ759" s="28"/>
      <c r="AR759" s="28"/>
      <c r="AS759" s="28"/>
      <c r="AT759" s="28"/>
      <c r="AU759" s="28"/>
      <c r="AV759" s="28"/>
    </row>
    <row r="760" spans="1:48" ht="15.75" customHeight="1" x14ac:dyDescent="0.25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9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9"/>
      <c r="AA760" s="28"/>
      <c r="AB760" s="28"/>
      <c r="AC760" s="28"/>
      <c r="AD760" s="28"/>
      <c r="AE760" s="28"/>
      <c r="AF760" s="28"/>
      <c r="AG760" s="28"/>
      <c r="AH760" s="29"/>
      <c r="AI760" s="28"/>
      <c r="AJ760" s="28"/>
      <c r="AK760" s="28"/>
      <c r="AL760" s="28"/>
      <c r="AM760" s="28"/>
      <c r="AN760" s="28"/>
      <c r="AO760" s="28"/>
      <c r="AP760" s="28"/>
      <c r="AQ760" s="28"/>
      <c r="AR760" s="28"/>
      <c r="AS760" s="28"/>
      <c r="AT760" s="28"/>
      <c r="AU760" s="28"/>
      <c r="AV760" s="28"/>
    </row>
    <row r="761" spans="1:48" ht="15.75" customHeight="1" x14ac:dyDescent="0.25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9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9"/>
      <c r="AA761" s="28"/>
      <c r="AB761" s="28"/>
      <c r="AC761" s="28"/>
      <c r="AD761" s="28"/>
      <c r="AE761" s="28"/>
      <c r="AF761" s="28"/>
      <c r="AG761" s="28"/>
      <c r="AH761" s="29"/>
      <c r="AI761" s="28"/>
      <c r="AJ761" s="28"/>
      <c r="AK761" s="28"/>
      <c r="AL761" s="28"/>
      <c r="AM761" s="28"/>
      <c r="AN761" s="28"/>
      <c r="AO761" s="28"/>
      <c r="AP761" s="28"/>
      <c r="AQ761" s="28"/>
      <c r="AR761" s="28"/>
      <c r="AS761" s="28"/>
      <c r="AT761" s="28"/>
      <c r="AU761" s="28"/>
      <c r="AV761" s="28"/>
    </row>
    <row r="762" spans="1:48" ht="15.75" customHeight="1" x14ac:dyDescent="0.25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9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9"/>
      <c r="AA762" s="28"/>
      <c r="AB762" s="28"/>
      <c r="AC762" s="28"/>
      <c r="AD762" s="28"/>
      <c r="AE762" s="28"/>
      <c r="AF762" s="28"/>
      <c r="AG762" s="28"/>
      <c r="AH762" s="29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</row>
    <row r="763" spans="1:48" ht="15.75" customHeight="1" x14ac:dyDescent="0.25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9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9"/>
      <c r="AA763" s="28"/>
      <c r="AB763" s="28"/>
      <c r="AC763" s="28"/>
      <c r="AD763" s="28"/>
      <c r="AE763" s="28"/>
      <c r="AF763" s="28"/>
      <c r="AG763" s="28"/>
      <c r="AH763" s="29"/>
      <c r="AI763" s="28"/>
      <c r="AJ763" s="28"/>
      <c r="AK763" s="28"/>
      <c r="AL763" s="28"/>
      <c r="AM763" s="28"/>
      <c r="AN763" s="28"/>
      <c r="AO763" s="28"/>
      <c r="AP763" s="28"/>
      <c r="AQ763" s="28"/>
      <c r="AR763" s="28"/>
      <c r="AS763" s="28"/>
      <c r="AT763" s="28"/>
      <c r="AU763" s="28"/>
      <c r="AV763" s="28"/>
    </row>
    <row r="764" spans="1:48" ht="15.75" customHeight="1" x14ac:dyDescent="0.25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9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9"/>
      <c r="AA764" s="28"/>
      <c r="AB764" s="28"/>
      <c r="AC764" s="28"/>
      <c r="AD764" s="28"/>
      <c r="AE764" s="28"/>
      <c r="AF764" s="28"/>
      <c r="AG764" s="28"/>
      <c r="AH764" s="29"/>
      <c r="AI764" s="28"/>
      <c r="AJ764" s="28"/>
      <c r="AK764" s="28"/>
      <c r="AL764" s="28"/>
      <c r="AM764" s="28"/>
      <c r="AN764" s="28"/>
      <c r="AO764" s="28"/>
      <c r="AP764" s="28"/>
      <c r="AQ764" s="28"/>
      <c r="AR764" s="28"/>
      <c r="AS764" s="28"/>
      <c r="AT764" s="28"/>
      <c r="AU764" s="28"/>
      <c r="AV764" s="28"/>
    </row>
    <row r="765" spans="1:48" ht="15.75" customHeight="1" x14ac:dyDescent="0.25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9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9"/>
      <c r="AA765" s="28"/>
      <c r="AB765" s="28"/>
      <c r="AC765" s="28"/>
      <c r="AD765" s="28"/>
      <c r="AE765" s="28"/>
      <c r="AF765" s="28"/>
      <c r="AG765" s="28"/>
      <c r="AH765" s="29"/>
      <c r="AI765" s="28"/>
      <c r="AJ765" s="28"/>
      <c r="AK765" s="28"/>
      <c r="AL765" s="28"/>
      <c r="AM765" s="28"/>
      <c r="AN765" s="28"/>
      <c r="AO765" s="28"/>
      <c r="AP765" s="28"/>
      <c r="AQ765" s="28"/>
      <c r="AR765" s="28"/>
      <c r="AS765" s="28"/>
      <c r="AT765" s="28"/>
      <c r="AU765" s="28"/>
      <c r="AV765" s="28"/>
    </row>
    <row r="766" spans="1:48" ht="15.75" customHeight="1" x14ac:dyDescent="0.25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9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9"/>
      <c r="AA766" s="28"/>
      <c r="AB766" s="28"/>
      <c r="AC766" s="28"/>
      <c r="AD766" s="28"/>
      <c r="AE766" s="28"/>
      <c r="AF766" s="28"/>
      <c r="AG766" s="28"/>
      <c r="AH766" s="29"/>
      <c r="AI766" s="28"/>
      <c r="AJ766" s="28"/>
      <c r="AK766" s="28"/>
      <c r="AL766" s="28"/>
      <c r="AM766" s="28"/>
      <c r="AN766" s="28"/>
      <c r="AO766" s="28"/>
      <c r="AP766" s="28"/>
      <c r="AQ766" s="28"/>
      <c r="AR766" s="28"/>
      <c r="AS766" s="28"/>
      <c r="AT766" s="28"/>
      <c r="AU766" s="28"/>
      <c r="AV766" s="28"/>
    </row>
    <row r="767" spans="1:48" ht="15.75" customHeight="1" x14ac:dyDescent="0.25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9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9"/>
      <c r="AA767" s="28"/>
      <c r="AB767" s="28"/>
      <c r="AC767" s="28"/>
      <c r="AD767" s="28"/>
      <c r="AE767" s="28"/>
      <c r="AF767" s="28"/>
      <c r="AG767" s="28"/>
      <c r="AH767" s="29"/>
      <c r="AI767" s="28"/>
      <c r="AJ767" s="28"/>
      <c r="AK767" s="28"/>
      <c r="AL767" s="28"/>
      <c r="AM767" s="28"/>
      <c r="AN767" s="28"/>
      <c r="AO767" s="28"/>
      <c r="AP767" s="28"/>
      <c r="AQ767" s="28"/>
      <c r="AR767" s="28"/>
      <c r="AS767" s="28"/>
      <c r="AT767" s="28"/>
      <c r="AU767" s="28"/>
      <c r="AV767" s="28"/>
    </row>
    <row r="768" spans="1:48" ht="15.75" customHeight="1" x14ac:dyDescent="0.25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9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9"/>
      <c r="AA768" s="28"/>
      <c r="AB768" s="28"/>
      <c r="AC768" s="28"/>
      <c r="AD768" s="28"/>
      <c r="AE768" s="28"/>
      <c r="AF768" s="28"/>
      <c r="AG768" s="28"/>
      <c r="AH768" s="29"/>
      <c r="AI768" s="28"/>
      <c r="AJ768" s="28"/>
      <c r="AK768" s="28"/>
      <c r="AL768" s="28"/>
      <c r="AM768" s="28"/>
      <c r="AN768" s="28"/>
      <c r="AO768" s="28"/>
      <c r="AP768" s="28"/>
      <c r="AQ768" s="28"/>
      <c r="AR768" s="28"/>
      <c r="AS768" s="28"/>
      <c r="AT768" s="28"/>
      <c r="AU768" s="28"/>
      <c r="AV768" s="28"/>
    </row>
    <row r="769" spans="1:48" ht="15.75" customHeight="1" x14ac:dyDescent="0.25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9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9"/>
      <c r="AA769" s="28"/>
      <c r="AB769" s="28"/>
      <c r="AC769" s="28"/>
      <c r="AD769" s="28"/>
      <c r="AE769" s="28"/>
      <c r="AF769" s="28"/>
      <c r="AG769" s="28"/>
      <c r="AH769" s="29"/>
      <c r="AI769" s="28"/>
      <c r="AJ769" s="28"/>
      <c r="AK769" s="28"/>
      <c r="AL769" s="28"/>
      <c r="AM769" s="28"/>
      <c r="AN769" s="28"/>
      <c r="AO769" s="28"/>
      <c r="AP769" s="28"/>
      <c r="AQ769" s="28"/>
      <c r="AR769" s="28"/>
      <c r="AS769" s="28"/>
      <c r="AT769" s="28"/>
      <c r="AU769" s="28"/>
      <c r="AV769" s="28"/>
    </row>
    <row r="770" spans="1:48" ht="15.75" customHeight="1" x14ac:dyDescent="0.25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9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9"/>
      <c r="AA770" s="28"/>
      <c r="AB770" s="28"/>
      <c r="AC770" s="28"/>
      <c r="AD770" s="28"/>
      <c r="AE770" s="28"/>
      <c r="AF770" s="28"/>
      <c r="AG770" s="28"/>
      <c r="AH770" s="29"/>
      <c r="AI770" s="28"/>
      <c r="AJ770" s="28"/>
      <c r="AK770" s="28"/>
      <c r="AL770" s="28"/>
      <c r="AM770" s="28"/>
      <c r="AN770" s="28"/>
      <c r="AO770" s="28"/>
      <c r="AP770" s="28"/>
      <c r="AQ770" s="28"/>
      <c r="AR770" s="28"/>
      <c r="AS770" s="28"/>
      <c r="AT770" s="28"/>
      <c r="AU770" s="28"/>
      <c r="AV770" s="28"/>
    </row>
    <row r="771" spans="1:48" ht="15.75" customHeight="1" x14ac:dyDescent="0.25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9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9"/>
      <c r="AA771" s="28"/>
      <c r="AB771" s="28"/>
      <c r="AC771" s="28"/>
      <c r="AD771" s="28"/>
      <c r="AE771" s="28"/>
      <c r="AF771" s="28"/>
      <c r="AG771" s="28"/>
      <c r="AH771" s="29"/>
      <c r="AI771" s="28"/>
      <c r="AJ771" s="28"/>
      <c r="AK771" s="28"/>
      <c r="AL771" s="28"/>
      <c r="AM771" s="28"/>
      <c r="AN771" s="28"/>
      <c r="AO771" s="28"/>
      <c r="AP771" s="28"/>
      <c r="AQ771" s="28"/>
      <c r="AR771" s="28"/>
      <c r="AS771" s="28"/>
      <c r="AT771" s="28"/>
      <c r="AU771" s="28"/>
      <c r="AV771" s="28"/>
    </row>
    <row r="772" spans="1:48" ht="15.75" customHeight="1" x14ac:dyDescent="0.25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9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9"/>
      <c r="AA772" s="28"/>
      <c r="AB772" s="28"/>
      <c r="AC772" s="28"/>
      <c r="AD772" s="28"/>
      <c r="AE772" s="28"/>
      <c r="AF772" s="28"/>
      <c r="AG772" s="28"/>
      <c r="AH772" s="29"/>
      <c r="AI772" s="28"/>
      <c r="AJ772" s="28"/>
      <c r="AK772" s="28"/>
      <c r="AL772" s="28"/>
      <c r="AM772" s="28"/>
      <c r="AN772" s="28"/>
      <c r="AO772" s="28"/>
      <c r="AP772" s="28"/>
      <c r="AQ772" s="28"/>
      <c r="AR772" s="28"/>
      <c r="AS772" s="28"/>
      <c r="AT772" s="28"/>
      <c r="AU772" s="28"/>
      <c r="AV772" s="28"/>
    </row>
    <row r="773" spans="1:48" ht="15.75" customHeight="1" x14ac:dyDescent="0.25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9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9"/>
      <c r="AA773" s="28"/>
      <c r="AB773" s="28"/>
      <c r="AC773" s="28"/>
      <c r="AD773" s="28"/>
      <c r="AE773" s="28"/>
      <c r="AF773" s="28"/>
      <c r="AG773" s="28"/>
      <c r="AH773" s="29"/>
      <c r="AI773" s="28"/>
      <c r="AJ773" s="28"/>
      <c r="AK773" s="28"/>
      <c r="AL773" s="28"/>
      <c r="AM773" s="28"/>
      <c r="AN773" s="28"/>
      <c r="AO773" s="28"/>
      <c r="AP773" s="28"/>
      <c r="AQ773" s="28"/>
      <c r="AR773" s="28"/>
      <c r="AS773" s="28"/>
      <c r="AT773" s="28"/>
      <c r="AU773" s="28"/>
      <c r="AV773" s="28"/>
    </row>
    <row r="774" spans="1:48" ht="15.75" customHeight="1" x14ac:dyDescent="0.25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9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9"/>
      <c r="AA774" s="28"/>
      <c r="AB774" s="28"/>
      <c r="AC774" s="28"/>
      <c r="AD774" s="28"/>
      <c r="AE774" s="28"/>
      <c r="AF774" s="28"/>
      <c r="AG774" s="28"/>
      <c r="AH774" s="29"/>
      <c r="AI774" s="28"/>
      <c r="AJ774" s="28"/>
      <c r="AK774" s="28"/>
      <c r="AL774" s="28"/>
      <c r="AM774" s="28"/>
      <c r="AN774" s="28"/>
      <c r="AO774" s="28"/>
      <c r="AP774" s="28"/>
      <c r="AQ774" s="28"/>
      <c r="AR774" s="28"/>
      <c r="AS774" s="28"/>
      <c r="AT774" s="28"/>
      <c r="AU774" s="28"/>
      <c r="AV774" s="28"/>
    </row>
    <row r="775" spans="1:48" ht="15.75" customHeight="1" x14ac:dyDescent="0.25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9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9"/>
      <c r="AA775" s="28"/>
      <c r="AB775" s="28"/>
      <c r="AC775" s="28"/>
      <c r="AD775" s="28"/>
      <c r="AE775" s="28"/>
      <c r="AF775" s="28"/>
      <c r="AG775" s="28"/>
      <c r="AH775" s="29"/>
      <c r="AI775" s="28"/>
      <c r="AJ775" s="28"/>
      <c r="AK775" s="28"/>
      <c r="AL775" s="28"/>
      <c r="AM775" s="28"/>
      <c r="AN775" s="28"/>
      <c r="AO775" s="28"/>
      <c r="AP775" s="28"/>
      <c r="AQ775" s="28"/>
      <c r="AR775" s="28"/>
      <c r="AS775" s="28"/>
      <c r="AT775" s="28"/>
      <c r="AU775" s="28"/>
      <c r="AV775" s="28"/>
    </row>
    <row r="776" spans="1:48" ht="15.75" customHeight="1" x14ac:dyDescent="0.25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9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9"/>
      <c r="AA776" s="28"/>
      <c r="AB776" s="28"/>
      <c r="AC776" s="28"/>
      <c r="AD776" s="28"/>
      <c r="AE776" s="28"/>
      <c r="AF776" s="28"/>
      <c r="AG776" s="28"/>
      <c r="AH776" s="29"/>
      <c r="AI776" s="28"/>
      <c r="AJ776" s="28"/>
      <c r="AK776" s="28"/>
      <c r="AL776" s="28"/>
      <c r="AM776" s="28"/>
      <c r="AN776" s="28"/>
      <c r="AO776" s="28"/>
      <c r="AP776" s="28"/>
      <c r="AQ776" s="28"/>
      <c r="AR776" s="28"/>
      <c r="AS776" s="28"/>
      <c r="AT776" s="28"/>
      <c r="AU776" s="28"/>
      <c r="AV776" s="28"/>
    </row>
    <row r="777" spans="1:48" ht="15.75" customHeight="1" x14ac:dyDescent="0.25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9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9"/>
      <c r="AA777" s="28"/>
      <c r="AB777" s="28"/>
      <c r="AC777" s="28"/>
      <c r="AD777" s="28"/>
      <c r="AE777" s="28"/>
      <c r="AF777" s="28"/>
      <c r="AG777" s="28"/>
      <c r="AH777" s="29"/>
      <c r="AI777" s="28"/>
      <c r="AJ777" s="28"/>
      <c r="AK777" s="28"/>
      <c r="AL777" s="28"/>
      <c r="AM777" s="28"/>
      <c r="AN777" s="28"/>
      <c r="AO777" s="28"/>
      <c r="AP777" s="28"/>
      <c r="AQ777" s="28"/>
      <c r="AR777" s="28"/>
      <c r="AS777" s="28"/>
      <c r="AT777" s="28"/>
      <c r="AU777" s="28"/>
      <c r="AV777" s="28"/>
    </row>
    <row r="778" spans="1:48" ht="15.75" customHeight="1" x14ac:dyDescent="0.25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9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9"/>
      <c r="AA778" s="28"/>
      <c r="AB778" s="28"/>
      <c r="AC778" s="28"/>
      <c r="AD778" s="28"/>
      <c r="AE778" s="28"/>
      <c r="AF778" s="28"/>
      <c r="AG778" s="28"/>
      <c r="AH778" s="29"/>
      <c r="AI778" s="28"/>
      <c r="AJ778" s="28"/>
      <c r="AK778" s="28"/>
      <c r="AL778" s="28"/>
      <c r="AM778" s="28"/>
      <c r="AN778" s="28"/>
      <c r="AO778" s="28"/>
      <c r="AP778" s="28"/>
      <c r="AQ778" s="28"/>
      <c r="AR778" s="28"/>
      <c r="AS778" s="28"/>
      <c r="AT778" s="28"/>
      <c r="AU778" s="28"/>
      <c r="AV778" s="28"/>
    </row>
    <row r="779" spans="1:48" ht="15.75" customHeight="1" x14ac:dyDescent="0.25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9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9"/>
      <c r="AA779" s="28"/>
      <c r="AB779" s="28"/>
      <c r="AC779" s="28"/>
      <c r="AD779" s="28"/>
      <c r="AE779" s="28"/>
      <c r="AF779" s="28"/>
      <c r="AG779" s="28"/>
      <c r="AH779" s="29"/>
      <c r="AI779" s="28"/>
      <c r="AJ779" s="28"/>
      <c r="AK779" s="28"/>
      <c r="AL779" s="28"/>
      <c r="AM779" s="28"/>
      <c r="AN779" s="28"/>
      <c r="AO779" s="28"/>
      <c r="AP779" s="28"/>
      <c r="AQ779" s="28"/>
      <c r="AR779" s="28"/>
      <c r="AS779" s="28"/>
      <c r="AT779" s="28"/>
      <c r="AU779" s="28"/>
      <c r="AV779" s="28"/>
    </row>
    <row r="780" spans="1:48" ht="15.75" customHeight="1" x14ac:dyDescent="0.25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9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9"/>
      <c r="AA780" s="28"/>
      <c r="AB780" s="28"/>
      <c r="AC780" s="28"/>
      <c r="AD780" s="28"/>
      <c r="AE780" s="28"/>
      <c r="AF780" s="28"/>
      <c r="AG780" s="28"/>
      <c r="AH780" s="29"/>
      <c r="AI780" s="28"/>
      <c r="AJ780" s="28"/>
      <c r="AK780" s="28"/>
      <c r="AL780" s="28"/>
      <c r="AM780" s="28"/>
      <c r="AN780" s="28"/>
      <c r="AO780" s="28"/>
      <c r="AP780" s="28"/>
      <c r="AQ780" s="28"/>
      <c r="AR780" s="28"/>
      <c r="AS780" s="28"/>
      <c r="AT780" s="28"/>
      <c r="AU780" s="28"/>
      <c r="AV780" s="28"/>
    </row>
    <row r="781" spans="1:48" ht="15.75" customHeight="1" x14ac:dyDescent="0.25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9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9"/>
      <c r="AA781" s="28"/>
      <c r="AB781" s="28"/>
      <c r="AC781" s="28"/>
      <c r="AD781" s="28"/>
      <c r="AE781" s="28"/>
      <c r="AF781" s="28"/>
      <c r="AG781" s="28"/>
      <c r="AH781" s="29"/>
      <c r="AI781" s="28"/>
      <c r="AJ781" s="28"/>
      <c r="AK781" s="28"/>
      <c r="AL781" s="28"/>
      <c r="AM781" s="28"/>
      <c r="AN781" s="28"/>
      <c r="AO781" s="28"/>
      <c r="AP781" s="28"/>
      <c r="AQ781" s="28"/>
      <c r="AR781" s="28"/>
      <c r="AS781" s="28"/>
      <c r="AT781" s="28"/>
      <c r="AU781" s="28"/>
      <c r="AV781" s="28"/>
    </row>
    <row r="782" spans="1:48" ht="15.75" customHeight="1" x14ac:dyDescent="0.25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9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9"/>
      <c r="AA782" s="28"/>
      <c r="AB782" s="28"/>
      <c r="AC782" s="28"/>
      <c r="AD782" s="28"/>
      <c r="AE782" s="28"/>
      <c r="AF782" s="28"/>
      <c r="AG782" s="28"/>
      <c r="AH782" s="29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</row>
    <row r="783" spans="1:48" ht="15.75" customHeight="1" x14ac:dyDescent="0.25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9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9"/>
      <c r="AA783" s="28"/>
      <c r="AB783" s="28"/>
      <c r="AC783" s="28"/>
      <c r="AD783" s="28"/>
      <c r="AE783" s="28"/>
      <c r="AF783" s="28"/>
      <c r="AG783" s="28"/>
      <c r="AH783" s="29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</row>
    <row r="784" spans="1:48" ht="15.75" customHeight="1" x14ac:dyDescent="0.25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9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9"/>
      <c r="AA784" s="28"/>
      <c r="AB784" s="28"/>
      <c r="AC784" s="28"/>
      <c r="AD784" s="28"/>
      <c r="AE784" s="28"/>
      <c r="AF784" s="28"/>
      <c r="AG784" s="28"/>
      <c r="AH784" s="29"/>
      <c r="AI784" s="28"/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  <c r="AT784" s="28"/>
      <c r="AU784" s="28"/>
      <c r="AV784" s="28"/>
    </row>
    <row r="785" spans="1:48" ht="15.75" customHeight="1" x14ac:dyDescent="0.25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9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9"/>
      <c r="AA785" s="28"/>
      <c r="AB785" s="28"/>
      <c r="AC785" s="28"/>
      <c r="AD785" s="28"/>
      <c r="AE785" s="28"/>
      <c r="AF785" s="28"/>
      <c r="AG785" s="28"/>
      <c r="AH785" s="29"/>
      <c r="AI785" s="28"/>
      <c r="AJ785" s="28"/>
      <c r="AK785" s="28"/>
      <c r="AL785" s="28"/>
      <c r="AM785" s="28"/>
      <c r="AN785" s="28"/>
      <c r="AO785" s="28"/>
      <c r="AP785" s="28"/>
      <c r="AQ785" s="28"/>
      <c r="AR785" s="28"/>
      <c r="AS785" s="28"/>
      <c r="AT785" s="28"/>
      <c r="AU785" s="28"/>
      <c r="AV785" s="28"/>
    </row>
    <row r="786" spans="1:48" ht="15.75" customHeight="1" x14ac:dyDescent="0.25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9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9"/>
      <c r="AA786" s="28"/>
      <c r="AB786" s="28"/>
      <c r="AC786" s="28"/>
      <c r="AD786" s="28"/>
      <c r="AE786" s="28"/>
      <c r="AF786" s="28"/>
      <c r="AG786" s="28"/>
      <c r="AH786" s="29"/>
      <c r="AI786" s="28"/>
      <c r="AJ786" s="28"/>
      <c r="AK786" s="28"/>
      <c r="AL786" s="28"/>
      <c r="AM786" s="28"/>
      <c r="AN786" s="28"/>
      <c r="AO786" s="28"/>
      <c r="AP786" s="28"/>
      <c r="AQ786" s="28"/>
      <c r="AR786" s="28"/>
      <c r="AS786" s="28"/>
      <c r="AT786" s="28"/>
      <c r="AU786" s="28"/>
      <c r="AV786" s="28"/>
    </row>
    <row r="787" spans="1:48" ht="15.75" customHeight="1" x14ac:dyDescent="0.25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9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9"/>
      <c r="AA787" s="28"/>
      <c r="AB787" s="28"/>
      <c r="AC787" s="28"/>
      <c r="AD787" s="28"/>
      <c r="AE787" s="28"/>
      <c r="AF787" s="28"/>
      <c r="AG787" s="28"/>
      <c r="AH787" s="29"/>
      <c r="AI787" s="28"/>
      <c r="AJ787" s="28"/>
      <c r="AK787" s="28"/>
      <c r="AL787" s="28"/>
      <c r="AM787" s="28"/>
      <c r="AN787" s="28"/>
      <c r="AO787" s="28"/>
      <c r="AP787" s="28"/>
      <c r="AQ787" s="28"/>
      <c r="AR787" s="28"/>
      <c r="AS787" s="28"/>
      <c r="AT787" s="28"/>
      <c r="AU787" s="28"/>
      <c r="AV787" s="28"/>
    </row>
    <row r="788" spans="1:48" ht="15.75" customHeight="1" x14ac:dyDescent="0.25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9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9"/>
      <c r="AA788" s="28"/>
      <c r="AB788" s="28"/>
      <c r="AC788" s="28"/>
      <c r="AD788" s="28"/>
      <c r="AE788" s="28"/>
      <c r="AF788" s="28"/>
      <c r="AG788" s="28"/>
      <c r="AH788" s="29"/>
      <c r="AI788" s="28"/>
      <c r="AJ788" s="28"/>
      <c r="AK788" s="28"/>
      <c r="AL788" s="28"/>
      <c r="AM788" s="28"/>
      <c r="AN788" s="28"/>
      <c r="AO788" s="28"/>
      <c r="AP788" s="28"/>
      <c r="AQ788" s="28"/>
      <c r="AR788" s="28"/>
      <c r="AS788" s="28"/>
      <c r="AT788" s="28"/>
      <c r="AU788" s="28"/>
      <c r="AV788" s="28"/>
    </row>
    <row r="789" spans="1:48" ht="15.75" customHeight="1" x14ac:dyDescent="0.25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9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9"/>
      <c r="AA789" s="28"/>
      <c r="AB789" s="28"/>
      <c r="AC789" s="28"/>
      <c r="AD789" s="28"/>
      <c r="AE789" s="28"/>
      <c r="AF789" s="28"/>
      <c r="AG789" s="28"/>
      <c r="AH789" s="29"/>
      <c r="AI789" s="28"/>
      <c r="AJ789" s="28"/>
      <c r="AK789" s="28"/>
      <c r="AL789" s="28"/>
      <c r="AM789" s="28"/>
      <c r="AN789" s="28"/>
      <c r="AO789" s="28"/>
      <c r="AP789" s="28"/>
      <c r="AQ789" s="28"/>
      <c r="AR789" s="28"/>
      <c r="AS789" s="28"/>
      <c r="AT789" s="28"/>
      <c r="AU789" s="28"/>
      <c r="AV789" s="28"/>
    </row>
    <row r="790" spans="1:48" ht="15.75" customHeight="1" x14ac:dyDescent="0.25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9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9"/>
      <c r="AA790" s="28"/>
      <c r="AB790" s="28"/>
      <c r="AC790" s="28"/>
      <c r="AD790" s="28"/>
      <c r="AE790" s="28"/>
      <c r="AF790" s="28"/>
      <c r="AG790" s="28"/>
      <c r="AH790" s="29"/>
      <c r="AI790" s="28"/>
      <c r="AJ790" s="28"/>
      <c r="AK790" s="28"/>
      <c r="AL790" s="28"/>
      <c r="AM790" s="28"/>
      <c r="AN790" s="28"/>
      <c r="AO790" s="28"/>
      <c r="AP790" s="28"/>
      <c r="AQ790" s="28"/>
      <c r="AR790" s="28"/>
      <c r="AS790" s="28"/>
      <c r="AT790" s="28"/>
      <c r="AU790" s="28"/>
      <c r="AV790" s="28"/>
    </row>
    <row r="791" spans="1:48" ht="15.75" customHeight="1" x14ac:dyDescent="0.25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9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9"/>
      <c r="AA791" s="28"/>
      <c r="AB791" s="28"/>
      <c r="AC791" s="28"/>
      <c r="AD791" s="28"/>
      <c r="AE791" s="28"/>
      <c r="AF791" s="28"/>
      <c r="AG791" s="28"/>
      <c r="AH791" s="29"/>
      <c r="AI791" s="28"/>
      <c r="AJ791" s="28"/>
      <c r="AK791" s="28"/>
      <c r="AL791" s="28"/>
      <c r="AM791" s="28"/>
      <c r="AN791" s="28"/>
      <c r="AO791" s="28"/>
      <c r="AP791" s="28"/>
      <c r="AQ791" s="28"/>
      <c r="AR791" s="28"/>
      <c r="AS791" s="28"/>
      <c r="AT791" s="28"/>
      <c r="AU791" s="28"/>
      <c r="AV791" s="28"/>
    </row>
    <row r="792" spans="1:48" ht="15.75" customHeight="1" x14ac:dyDescent="0.25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9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9"/>
      <c r="AA792" s="28"/>
      <c r="AB792" s="28"/>
      <c r="AC792" s="28"/>
      <c r="AD792" s="28"/>
      <c r="AE792" s="28"/>
      <c r="AF792" s="28"/>
      <c r="AG792" s="28"/>
      <c r="AH792" s="29"/>
      <c r="AI792" s="28"/>
      <c r="AJ792" s="28"/>
      <c r="AK792" s="28"/>
      <c r="AL792" s="28"/>
      <c r="AM792" s="28"/>
      <c r="AN792" s="28"/>
      <c r="AO792" s="28"/>
      <c r="AP792" s="28"/>
      <c r="AQ792" s="28"/>
      <c r="AR792" s="28"/>
      <c r="AS792" s="28"/>
      <c r="AT792" s="28"/>
      <c r="AU792" s="28"/>
      <c r="AV792" s="28"/>
    </row>
    <row r="793" spans="1:48" ht="15.75" customHeight="1" x14ac:dyDescent="0.25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9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9"/>
      <c r="AA793" s="28"/>
      <c r="AB793" s="28"/>
      <c r="AC793" s="28"/>
      <c r="AD793" s="28"/>
      <c r="AE793" s="28"/>
      <c r="AF793" s="28"/>
      <c r="AG793" s="28"/>
      <c r="AH793" s="29"/>
      <c r="AI793" s="28"/>
      <c r="AJ793" s="28"/>
      <c r="AK793" s="28"/>
      <c r="AL793" s="28"/>
      <c r="AM793" s="28"/>
      <c r="AN793" s="28"/>
      <c r="AO793" s="28"/>
      <c r="AP793" s="28"/>
      <c r="AQ793" s="28"/>
      <c r="AR793" s="28"/>
      <c r="AS793" s="28"/>
      <c r="AT793" s="28"/>
      <c r="AU793" s="28"/>
      <c r="AV793" s="28"/>
    </row>
    <row r="794" spans="1:48" ht="15.75" customHeight="1" x14ac:dyDescent="0.25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9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9"/>
      <c r="AA794" s="28"/>
      <c r="AB794" s="28"/>
      <c r="AC794" s="28"/>
      <c r="AD794" s="28"/>
      <c r="AE794" s="28"/>
      <c r="AF794" s="28"/>
      <c r="AG794" s="28"/>
      <c r="AH794" s="29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  <c r="AV794" s="28"/>
    </row>
    <row r="795" spans="1:48" ht="15.75" customHeight="1" x14ac:dyDescent="0.25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9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9"/>
      <c r="AA795" s="28"/>
      <c r="AB795" s="28"/>
      <c r="AC795" s="28"/>
      <c r="AD795" s="28"/>
      <c r="AE795" s="28"/>
      <c r="AF795" s="28"/>
      <c r="AG795" s="28"/>
      <c r="AH795" s="29"/>
      <c r="AI795" s="28"/>
      <c r="AJ795" s="28"/>
      <c r="AK795" s="28"/>
      <c r="AL795" s="28"/>
      <c r="AM795" s="28"/>
      <c r="AN795" s="28"/>
      <c r="AO795" s="28"/>
      <c r="AP795" s="28"/>
      <c r="AQ795" s="28"/>
      <c r="AR795" s="28"/>
      <c r="AS795" s="28"/>
      <c r="AT795" s="28"/>
      <c r="AU795" s="28"/>
      <c r="AV795" s="28"/>
    </row>
    <row r="796" spans="1:48" ht="15.75" customHeight="1" x14ac:dyDescent="0.25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9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9"/>
      <c r="AA796" s="28"/>
      <c r="AB796" s="28"/>
      <c r="AC796" s="28"/>
      <c r="AD796" s="28"/>
      <c r="AE796" s="28"/>
      <c r="AF796" s="28"/>
      <c r="AG796" s="28"/>
      <c r="AH796" s="29"/>
      <c r="AI796" s="28"/>
      <c r="AJ796" s="28"/>
      <c r="AK796" s="28"/>
      <c r="AL796" s="28"/>
      <c r="AM796" s="28"/>
      <c r="AN796" s="28"/>
      <c r="AO796" s="28"/>
      <c r="AP796" s="28"/>
      <c r="AQ796" s="28"/>
      <c r="AR796" s="28"/>
      <c r="AS796" s="28"/>
      <c r="AT796" s="28"/>
      <c r="AU796" s="28"/>
      <c r="AV796" s="28"/>
    </row>
    <row r="797" spans="1:48" ht="15.75" customHeight="1" x14ac:dyDescent="0.25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9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9"/>
      <c r="AA797" s="28"/>
      <c r="AB797" s="28"/>
      <c r="AC797" s="28"/>
      <c r="AD797" s="28"/>
      <c r="AE797" s="28"/>
      <c r="AF797" s="28"/>
      <c r="AG797" s="28"/>
      <c r="AH797" s="29"/>
      <c r="AI797" s="28"/>
      <c r="AJ797" s="28"/>
      <c r="AK797" s="28"/>
      <c r="AL797" s="28"/>
      <c r="AM797" s="28"/>
      <c r="AN797" s="28"/>
      <c r="AO797" s="28"/>
      <c r="AP797" s="28"/>
      <c r="AQ797" s="28"/>
      <c r="AR797" s="28"/>
      <c r="AS797" s="28"/>
      <c r="AT797" s="28"/>
      <c r="AU797" s="28"/>
      <c r="AV797" s="28"/>
    </row>
    <row r="798" spans="1:48" ht="15.75" customHeight="1" x14ac:dyDescent="0.25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9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9"/>
      <c r="AA798" s="28"/>
      <c r="AB798" s="28"/>
      <c r="AC798" s="28"/>
      <c r="AD798" s="28"/>
      <c r="AE798" s="28"/>
      <c r="AF798" s="28"/>
      <c r="AG798" s="28"/>
      <c r="AH798" s="29"/>
      <c r="AI798" s="28"/>
      <c r="AJ798" s="28"/>
      <c r="AK798" s="28"/>
      <c r="AL798" s="28"/>
      <c r="AM798" s="28"/>
      <c r="AN798" s="28"/>
      <c r="AO798" s="28"/>
      <c r="AP798" s="28"/>
      <c r="AQ798" s="28"/>
      <c r="AR798" s="28"/>
      <c r="AS798" s="28"/>
      <c r="AT798" s="28"/>
      <c r="AU798" s="28"/>
      <c r="AV798" s="28"/>
    </row>
    <row r="799" spans="1:48" ht="15.75" customHeight="1" x14ac:dyDescent="0.25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9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9"/>
      <c r="AA799" s="28"/>
      <c r="AB799" s="28"/>
      <c r="AC799" s="28"/>
      <c r="AD799" s="28"/>
      <c r="AE799" s="28"/>
      <c r="AF799" s="28"/>
      <c r="AG799" s="28"/>
      <c r="AH799" s="29"/>
      <c r="AI799" s="28"/>
      <c r="AJ799" s="28"/>
      <c r="AK799" s="28"/>
      <c r="AL799" s="28"/>
      <c r="AM799" s="28"/>
      <c r="AN799" s="28"/>
      <c r="AO799" s="28"/>
      <c r="AP799" s="28"/>
      <c r="AQ799" s="28"/>
      <c r="AR799" s="28"/>
      <c r="AS799" s="28"/>
      <c r="AT799" s="28"/>
      <c r="AU799" s="28"/>
      <c r="AV799" s="28"/>
    </row>
    <row r="800" spans="1:48" ht="15.75" customHeight="1" x14ac:dyDescent="0.25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9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9"/>
      <c r="AA800" s="28"/>
      <c r="AB800" s="28"/>
      <c r="AC800" s="28"/>
      <c r="AD800" s="28"/>
      <c r="AE800" s="28"/>
      <c r="AF800" s="28"/>
      <c r="AG800" s="28"/>
      <c r="AH800" s="29"/>
      <c r="AI800" s="28"/>
      <c r="AJ800" s="28"/>
      <c r="AK800" s="28"/>
      <c r="AL800" s="28"/>
      <c r="AM800" s="28"/>
      <c r="AN800" s="28"/>
      <c r="AO800" s="28"/>
      <c r="AP800" s="28"/>
      <c r="AQ800" s="28"/>
      <c r="AR800" s="28"/>
      <c r="AS800" s="28"/>
      <c r="AT800" s="28"/>
      <c r="AU800" s="28"/>
      <c r="AV800" s="28"/>
    </row>
    <row r="801" spans="1:48" ht="15.75" customHeight="1" x14ac:dyDescent="0.25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9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9"/>
      <c r="AA801" s="28"/>
      <c r="AB801" s="28"/>
      <c r="AC801" s="28"/>
      <c r="AD801" s="28"/>
      <c r="AE801" s="28"/>
      <c r="AF801" s="28"/>
      <c r="AG801" s="28"/>
      <c r="AH801" s="29"/>
      <c r="AI801" s="28"/>
      <c r="AJ801" s="28"/>
      <c r="AK801" s="28"/>
      <c r="AL801" s="28"/>
      <c r="AM801" s="28"/>
      <c r="AN801" s="28"/>
      <c r="AO801" s="28"/>
      <c r="AP801" s="28"/>
      <c r="AQ801" s="28"/>
      <c r="AR801" s="28"/>
      <c r="AS801" s="28"/>
      <c r="AT801" s="28"/>
      <c r="AU801" s="28"/>
      <c r="AV801" s="28"/>
    </row>
    <row r="802" spans="1:48" ht="15.75" customHeight="1" x14ac:dyDescent="0.25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9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9"/>
      <c r="AA802" s="28"/>
      <c r="AB802" s="28"/>
      <c r="AC802" s="28"/>
      <c r="AD802" s="28"/>
      <c r="AE802" s="28"/>
      <c r="AF802" s="28"/>
      <c r="AG802" s="28"/>
      <c r="AH802" s="29"/>
      <c r="AI802" s="28"/>
      <c r="AJ802" s="28"/>
      <c r="AK802" s="28"/>
      <c r="AL802" s="28"/>
      <c r="AM802" s="28"/>
      <c r="AN802" s="28"/>
      <c r="AO802" s="28"/>
      <c r="AP802" s="28"/>
      <c r="AQ802" s="28"/>
      <c r="AR802" s="28"/>
      <c r="AS802" s="28"/>
      <c r="AT802" s="28"/>
      <c r="AU802" s="28"/>
      <c r="AV802" s="28"/>
    </row>
    <row r="803" spans="1:48" ht="15.75" customHeight="1" x14ac:dyDescent="0.25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9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9"/>
      <c r="AA803" s="28"/>
      <c r="AB803" s="28"/>
      <c r="AC803" s="28"/>
      <c r="AD803" s="28"/>
      <c r="AE803" s="28"/>
      <c r="AF803" s="28"/>
      <c r="AG803" s="28"/>
      <c r="AH803" s="29"/>
      <c r="AI803" s="28"/>
      <c r="AJ803" s="28"/>
      <c r="AK803" s="28"/>
      <c r="AL803" s="28"/>
      <c r="AM803" s="28"/>
      <c r="AN803" s="28"/>
      <c r="AO803" s="28"/>
      <c r="AP803" s="28"/>
      <c r="AQ803" s="28"/>
      <c r="AR803" s="28"/>
      <c r="AS803" s="28"/>
      <c r="AT803" s="28"/>
      <c r="AU803" s="28"/>
      <c r="AV803" s="28"/>
    </row>
    <row r="804" spans="1:48" ht="15.75" customHeight="1" x14ac:dyDescent="0.25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9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9"/>
      <c r="AA804" s="28"/>
      <c r="AB804" s="28"/>
      <c r="AC804" s="28"/>
      <c r="AD804" s="28"/>
      <c r="AE804" s="28"/>
      <c r="AF804" s="28"/>
      <c r="AG804" s="28"/>
      <c r="AH804" s="29"/>
      <c r="AI804" s="28"/>
      <c r="AJ804" s="28"/>
      <c r="AK804" s="28"/>
      <c r="AL804" s="28"/>
      <c r="AM804" s="28"/>
      <c r="AN804" s="28"/>
      <c r="AO804" s="28"/>
      <c r="AP804" s="28"/>
      <c r="AQ804" s="28"/>
      <c r="AR804" s="28"/>
      <c r="AS804" s="28"/>
      <c r="AT804" s="28"/>
      <c r="AU804" s="28"/>
      <c r="AV804" s="28"/>
    </row>
    <row r="805" spans="1:48" ht="15.75" customHeight="1" x14ac:dyDescent="0.25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9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9"/>
      <c r="AA805" s="28"/>
      <c r="AB805" s="28"/>
      <c r="AC805" s="28"/>
      <c r="AD805" s="28"/>
      <c r="AE805" s="28"/>
      <c r="AF805" s="28"/>
      <c r="AG805" s="28"/>
      <c r="AH805" s="29"/>
      <c r="AI805" s="28"/>
      <c r="AJ805" s="28"/>
      <c r="AK805" s="28"/>
      <c r="AL805" s="28"/>
      <c r="AM805" s="28"/>
      <c r="AN805" s="28"/>
      <c r="AO805" s="28"/>
      <c r="AP805" s="28"/>
      <c r="AQ805" s="28"/>
      <c r="AR805" s="28"/>
      <c r="AS805" s="28"/>
      <c r="AT805" s="28"/>
      <c r="AU805" s="28"/>
      <c r="AV805" s="28"/>
    </row>
    <row r="806" spans="1:48" ht="15.75" customHeight="1" x14ac:dyDescent="0.25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9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9"/>
      <c r="AA806" s="28"/>
      <c r="AB806" s="28"/>
      <c r="AC806" s="28"/>
      <c r="AD806" s="28"/>
      <c r="AE806" s="28"/>
      <c r="AF806" s="28"/>
      <c r="AG806" s="28"/>
      <c r="AH806" s="29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</row>
    <row r="807" spans="1:48" ht="15.75" customHeight="1" x14ac:dyDescent="0.25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9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9"/>
      <c r="AA807" s="28"/>
      <c r="AB807" s="28"/>
      <c r="AC807" s="28"/>
      <c r="AD807" s="28"/>
      <c r="AE807" s="28"/>
      <c r="AF807" s="28"/>
      <c r="AG807" s="28"/>
      <c r="AH807" s="29"/>
      <c r="AI807" s="28"/>
      <c r="AJ807" s="28"/>
      <c r="AK807" s="28"/>
      <c r="AL807" s="28"/>
      <c r="AM807" s="28"/>
      <c r="AN807" s="28"/>
      <c r="AO807" s="28"/>
      <c r="AP807" s="28"/>
      <c r="AQ807" s="28"/>
      <c r="AR807" s="28"/>
      <c r="AS807" s="28"/>
      <c r="AT807" s="28"/>
      <c r="AU807" s="28"/>
      <c r="AV807" s="28"/>
    </row>
    <row r="808" spans="1:48" ht="15.75" customHeight="1" x14ac:dyDescent="0.25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9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9"/>
      <c r="AA808" s="28"/>
      <c r="AB808" s="28"/>
      <c r="AC808" s="28"/>
      <c r="AD808" s="28"/>
      <c r="AE808" s="28"/>
      <c r="AF808" s="28"/>
      <c r="AG808" s="28"/>
      <c r="AH808" s="29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  <c r="AV808" s="28"/>
    </row>
    <row r="809" spans="1:48" ht="15.75" customHeight="1" x14ac:dyDescent="0.25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9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9"/>
      <c r="AA809" s="28"/>
      <c r="AB809" s="28"/>
      <c r="AC809" s="28"/>
      <c r="AD809" s="28"/>
      <c r="AE809" s="28"/>
      <c r="AF809" s="28"/>
      <c r="AG809" s="28"/>
      <c r="AH809" s="29"/>
      <c r="AI809" s="28"/>
      <c r="AJ809" s="28"/>
      <c r="AK809" s="28"/>
      <c r="AL809" s="28"/>
      <c r="AM809" s="28"/>
      <c r="AN809" s="28"/>
      <c r="AO809" s="28"/>
      <c r="AP809" s="28"/>
      <c r="AQ809" s="28"/>
      <c r="AR809" s="28"/>
      <c r="AS809" s="28"/>
      <c r="AT809" s="28"/>
      <c r="AU809" s="28"/>
      <c r="AV809" s="28"/>
    </row>
    <row r="810" spans="1:48" ht="15.75" customHeight="1" x14ac:dyDescent="0.25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9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9"/>
      <c r="AA810" s="28"/>
      <c r="AB810" s="28"/>
      <c r="AC810" s="28"/>
      <c r="AD810" s="28"/>
      <c r="AE810" s="28"/>
      <c r="AF810" s="28"/>
      <c r="AG810" s="28"/>
      <c r="AH810" s="29"/>
      <c r="AI810" s="28"/>
      <c r="AJ810" s="28"/>
      <c r="AK810" s="28"/>
      <c r="AL810" s="28"/>
      <c r="AM810" s="28"/>
      <c r="AN810" s="28"/>
      <c r="AO810" s="28"/>
      <c r="AP810" s="28"/>
      <c r="AQ810" s="28"/>
      <c r="AR810" s="28"/>
      <c r="AS810" s="28"/>
      <c r="AT810" s="28"/>
      <c r="AU810" s="28"/>
      <c r="AV810" s="28"/>
    </row>
    <row r="811" spans="1:48" ht="15.75" customHeight="1" x14ac:dyDescent="0.25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9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9"/>
      <c r="AA811" s="28"/>
      <c r="AB811" s="28"/>
      <c r="AC811" s="28"/>
      <c r="AD811" s="28"/>
      <c r="AE811" s="28"/>
      <c r="AF811" s="28"/>
      <c r="AG811" s="28"/>
      <c r="AH811" s="29"/>
      <c r="AI811" s="28"/>
      <c r="AJ811" s="28"/>
      <c r="AK811" s="28"/>
      <c r="AL811" s="28"/>
      <c r="AM811" s="28"/>
      <c r="AN811" s="28"/>
      <c r="AO811" s="28"/>
      <c r="AP811" s="28"/>
      <c r="AQ811" s="28"/>
      <c r="AR811" s="28"/>
      <c r="AS811" s="28"/>
      <c r="AT811" s="28"/>
      <c r="AU811" s="28"/>
      <c r="AV811" s="28"/>
    </row>
    <row r="812" spans="1:48" ht="15.75" customHeight="1" x14ac:dyDescent="0.25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9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9"/>
      <c r="AA812" s="28"/>
      <c r="AB812" s="28"/>
      <c r="AC812" s="28"/>
      <c r="AD812" s="28"/>
      <c r="AE812" s="28"/>
      <c r="AF812" s="28"/>
      <c r="AG812" s="28"/>
      <c r="AH812" s="29"/>
      <c r="AI812" s="28"/>
      <c r="AJ812" s="28"/>
      <c r="AK812" s="28"/>
      <c r="AL812" s="28"/>
      <c r="AM812" s="28"/>
      <c r="AN812" s="28"/>
      <c r="AO812" s="28"/>
      <c r="AP812" s="28"/>
      <c r="AQ812" s="28"/>
      <c r="AR812" s="28"/>
      <c r="AS812" s="28"/>
      <c r="AT812" s="28"/>
      <c r="AU812" s="28"/>
      <c r="AV812" s="28"/>
    </row>
    <row r="813" spans="1:48" ht="15.75" customHeight="1" x14ac:dyDescent="0.25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9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9"/>
      <c r="AA813" s="28"/>
      <c r="AB813" s="28"/>
      <c r="AC813" s="28"/>
      <c r="AD813" s="28"/>
      <c r="AE813" s="28"/>
      <c r="AF813" s="28"/>
      <c r="AG813" s="28"/>
      <c r="AH813" s="29"/>
      <c r="AI813" s="28"/>
      <c r="AJ813" s="28"/>
      <c r="AK813" s="28"/>
      <c r="AL813" s="28"/>
      <c r="AM813" s="28"/>
      <c r="AN813" s="28"/>
      <c r="AO813" s="28"/>
      <c r="AP813" s="28"/>
      <c r="AQ813" s="28"/>
      <c r="AR813" s="28"/>
      <c r="AS813" s="28"/>
      <c r="AT813" s="28"/>
      <c r="AU813" s="28"/>
      <c r="AV813" s="28"/>
    </row>
    <row r="814" spans="1:48" ht="15.75" customHeight="1" x14ac:dyDescent="0.25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9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9"/>
      <c r="AA814" s="28"/>
      <c r="AB814" s="28"/>
      <c r="AC814" s="28"/>
      <c r="AD814" s="28"/>
      <c r="AE814" s="28"/>
      <c r="AF814" s="28"/>
      <c r="AG814" s="28"/>
      <c r="AH814" s="29"/>
      <c r="AI814" s="28"/>
      <c r="AJ814" s="28"/>
      <c r="AK814" s="28"/>
      <c r="AL814" s="28"/>
      <c r="AM814" s="28"/>
      <c r="AN814" s="28"/>
      <c r="AO814" s="28"/>
      <c r="AP814" s="28"/>
      <c r="AQ814" s="28"/>
      <c r="AR814" s="28"/>
      <c r="AS814" s="28"/>
      <c r="AT814" s="28"/>
      <c r="AU814" s="28"/>
      <c r="AV814" s="28"/>
    </row>
    <row r="815" spans="1:48" ht="15.75" customHeight="1" x14ac:dyDescent="0.25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9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9"/>
      <c r="AA815" s="28"/>
      <c r="AB815" s="28"/>
      <c r="AC815" s="28"/>
      <c r="AD815" s="28"/>
      <c r="AE815" s="28"/>
      <c r="AF815" s="28"/>
      <c r="AG815" s="28"/>
      <c r="AH815" s="29"/>
      <c r="AI815" s="28"/>
      <c r="AJ815" s="28"/>
      <c r="AK815" s="28"/>
      <c r="AL815" s="28"/>
      <c r="AM815" s="28"/>
      <c r="AN815" s="28"/>
      <c r="AO815" s="28"/>
      <c r="AP815" s="28"/>
      <c r="AQ815" s="28"/>
      <c r="AR815" s="28"/>
      <c r="AS815" s="28"/>
      <c r="AT815" s="28"/>
      <c r="AU815" s="28"/>
      <c r="AV815" s="28"/>
    </row>
    <row r="816" spans="1:48" ht="15.75" customHeight="1" x14ac:dyDescent="0.25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9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9"/>
      <c r="AA816" s="28"/>
      <c r="AB816" s="28"/>
      <c r="AC816" s="28"/>
      <c r="AD816" s="28"/>
      <c r="AE816" s="28"/>
      <c r="AF816" s="28"/>
      <c r="AG816" s="28"/>
      <c r="AH816" s="29"/>
      <c r="AI816" s="28"/>
      <c r="AJ816" s="28"/>
      <c r="AK816" s="28"/>
      <c r="AL816" s="28"/>
      <c r="AM816" s="28"/>
      <c r="AN816" s="28"/>
      <c r="AO816" s="28"/>
      <c r="AP816" s="28"/>
      <c r="AQ816" s="28"/>
      <c r="AR816" s="28"/>
      <c r="AS816" s="28"/>
      <c r="AT816" s="28"/>
      <c r="AU816" s="28"/>
      <c r="AV816" s="28"/>
    </row>
    <row r="817" spans="1:48" ht="15.75" customHeight="1" x14ac:dyDescent="0.25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9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9"/>
      <c r="AA817" s="28"/>
      <c r="AB817" s="28"/>
      <c r="AC817" s="28"/>
      <c r="AD817" s="28"/>
      <c r="AE817" s="28"/>
      <c r="AF817" s="28"/>
      <c r="AG817" s="28"/>
      <c r="AH817" s="29"/>
      <c r="AI817" s="28"/>
      <c r="AJ817" s="28"/>
      <c r="AK817" s="28"/>
      <c r="AL817" s="28"/>
      <c r="AM817" s="28"/>
      <c r="AN817" s="28"/>
      <c r="AO817" s="28"/>
      <c r="AP817" s="28"/>
      <c r="AQ817" s="28"/>
      <c r="AR817" s="28"/>
      <c r="AS817" s="28"/>
      <c r="AT817" s="28"/>
      <c r="AU817" s="28"/>
      <c r="AV817" s="28"/>
    </row>
    <row r="818" spans="1:48" ht="15.75" customHeight="1" x14ac:dyDescent="0.25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9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9"/>
      <c r="AA818" s="28"/>
      <c r="AB818" s="28"/>
      <c r="AC818" s="28"/>
      <c r="AD818" s="28"/>
      <c r="AE818" s="28"/>
      <c r="AF818" s="28"/>
      <c r="AG818" s="28"/>
      <c r="AH818" s="29"/>
      <c r="AI818" s="28"/>
      <c r="AJ818" s="28"/>
      <c r="AK818" s="28"/>
      <c r="AL818" s="28"/>
      <c r="AM818" s="28"/>
      <c r="AN818" s="28"/>
      <c r="AO818" s="28"/>
      <c r="AP818" s="28"/>
      <c r="AQ818" s="28"/>
      <c r="AR818" s="28"/>
      <c r="AS818" s="28"/>
      <c r="AT818" s="28"/>
      <c r="AU818" s="28"/>
      <c r="AV818" s="28"/>
    </row>
    <row r="819" spans="1:48" ht="15.75" customHeight="1" x14ac:dyDescent="0.25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9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9"/>
      <c r="AA819" s="28"/>
      <c r="AB819" s="28"/>
      <c r="AC819" s="28"/>
      <c r="AD819" s="28"/>
      <c r="AE819" s="28"/>
      <c r="AF819" s="28"/>
      <c r="AG819" s="28"/>
      <c r="AH819" s="29"/>
      <c r="AI819" s="28"/>
      <c r="AJ819" s="28"/>
      <c r="AK819" s="28"/>
      <c r="AL819" s="28"/>
      <c r="AM819" s="28"/>
      <c r="AN819" s="28"/>
      <c r="AO819" s="28"/>
      <c r="AP819" s="28"/>
      <c r="AQ819" s="28"/>
      <c r="AR819" s="28"/>
      <c r="AS819" s="28"/>
      <c r="AT819" s="28"/>
      <c r="AU819" s="28"/>
      <c r="AV819" s="28"/>
    </row>
    <row r="820" spans="1:48" ht="15.75" customHeight="1" x14ac:dyDescent="0.25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9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9"/>
      <c r="AA820" s="28"/>
      <c r="AB820" s="28"/>
      <c r="AC820" s="28"/>
      <c r="AD820" s="28"/>
      <c r="AE820" s="28"/>
      <c r="AF820" s="28"/>
      <c r="AG820" s="28"/>
      <c r="AH820" s="29"/>
      <c r="AI820" s="28"/>
      <c r="AJ820" s="28"/>
      <c r="AK820" s="28"/>
      <c r="AL820" s="28"/>
      <c r="AM820" s="28"/>
      <c r="AN820" s="28"/>
      <c r="AO820" s="28"/>
      <c r="AP820" s="28"/>
      <c r="AQ820" s="28"/>
      <c r="AR820" s="28"/>
      <c r="AS820" s="28"/>
      <c r="AT820" s="28"/>
      <c r="AU820" s="28"/>
      <c r="AV820" s="28"/>
    </row>
    <row r="821" spans="1:48" ht="15.75" customHeight="1" x14ac:dyDescent="0.25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9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9"/>
      <c r="AA821" s="28"/>
      <c r="AB821" s="28"/>
      <c r="AC821" s="28"/>
      <c r="AD821" s="28"/>
      <c r="AE821" s="28"/>
      <c r="AF821" s="28"/>
      <c r="AG821" s="28"/>
      <c r="AH821" s="29"/>
      <c r="AI821" s="28"/>
      <c r="AJ821" s="28"/>
      <c r="AK821" s="28"/>
      <c r="AL821" s="28"/>
      <c r="AM821" s="28"/>
      <c r="AN821" s="28"/>
      <c r="AO821" s="28"/>
      <c r="AP821" s="28"/>
      <c r="AQ821" s="28"/>
      <c r="AR821" s="28"/>
      <c r="AS821" s="28"/>
      <c r="AT821" s="28"/>
      <c r="AU821" s="28"/>
      <c r="AV821" s="28"/>
    </row>
    <row r="822" spans="1:48" ht="15.75" customHeight="1" x14ac:dyDescent="0.25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9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9"/>
      <c r="AA822" s="28"/>
      <c r="AB822" s="28"/>
      <c r="AC822" s="28"/>
      <c r="AD822" s="28"/>
      <c r="AE822" s="28"/>
      <c r="AF822" s="28"/>
      <c r="AG822" s="28"/>
      <c r="AH822" s="29"/>
      <c r="AI822" s="28"/>
      <c r="AJ822" s="28"/>
      <c r="AK822" s="28"/>
      <c r="AL822" s="28"/>
      <c r="AM822" s="28"/>
      <c r="AN822" s="28"/>
      <c r="AO822" s="28"/>
      <c r="AP822" s="28"/>
      <c r="AQ822" s="28"/>
      <c r="AR822" s="28"/>
      <c r="AS822" s="28"/>
      <c r="AT822" s="28"/>
      <c r="AU822" s="28"/>
      <c r="AV822" s="28"/>
    </row>
    <row r="823" spans="1:48" ht="15.75" customHeight="1" x14ac:dyDescent="0.25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9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9"/>
      <c r="AA823" s="28"/>
      <c r="AB823" s="28"/>
      <c r="AC823" s="28"/>
      <c r="AD823" s="28"/>
      <c r="AE823" s="28"/>
      <c r="AF823" s="28"/>
      <c r="AG823" s="28"/>
      <c r="AH823" s="29"/>
      <c r="AI823" s="28"/>
      <c r="AJ823" s="28"/>
      <c r="AK823" s="28"/>
      <c r="AL823" s="28"/>
      <c r="AM823" s="28"/>
      <c r="AN823" s="28"/>
      <c r="AO823" s="28"/>
      <c r="AP823" s="28"/>
      <c r="AQ823" s="28"/>
      <c r="AR823" s="28"/>
      <c r="AS823" s="28"/>
      <c r="AT823" s="28"/>
      <c r="AU823" s="28"/>
      <c r="AV823" s="28"/>
    </row>
    <row r="824" spans="1:48" ht="15.75" customHeight="1" x14ac:dyDescent="0.25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9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9"/>
      <c r="AA824" s="28"/>
      <c r="AB824" s="28"/>
      <c r="AC824" s="28"/>
      <c r="AD824" s="28"/>
      <c r="AE824" s="28"/>
      <c r="AF824" s="28"/>
      <c r="AG824" s="28"/>
      <c r="AH824" s="29"/>
      <c r="AI824" s="28"/>
      <c r="AJ824" s="28"/>
      <c r="AK824" s="28"/>
      <c r="AL824" s="28"/>
      <c r="AM824" s="28"/>
      <c r="AN824" s="28"/>
      <c r="AO824" s="28"/>
      <c r="AP824" s="28"/>
      <c r="AQ824" s="28"/>
      <c r="AR824" s="28"/>
      <c r="AS824" s="28"/>
      <c r="AT824" s="28"/>
      <c r="AU824" s="28"/>
      <c r="AV824" s="28"/>
    </row>
    <row r="825" spans="1:48" ht="15.75" customHeight="1" x14ac:dyDescent="0.25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9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9"/>
      <c r="AA825" s="28"/>
      <c r="AB825" s="28"/>
      <c r="AC825" s="28"/>
      <c r="AD825" s="28"/>
      <c r="AE825" s="28"/>
      <c r="AF825" s="28"/>
      <c r="AG825" s="28"/>
      <c r="AH825" s="29"/>
      <c r="AI825" s="28"/>
      <c r="AJ825" s="28"/>
      <c r="AK825" s="28"/>
      <c r="AL825" s="28"/>
      <c r="AM825" s="28"/>
      <c r="AN825" s="28"/>
      <c r="AO825" s="28"/>
      <c r="AP825" s="28"/>
      <c r="AQ825" s="28"/>
      <c r="AR825" s="28"/>
      <c r="AS825" s="28"/>
      <c r="AT825" s="28"/>
      <c r="AU825" s="28"/>
      <c r="AV825" s="28"/>
    </row>
    <row r="826" spans="1:48" ht="15.75" customHeight="1" x14ac:dyDescent="0.25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9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9"/>
      <c r="AA826" s="28"/>
      <c r="AB826" s="28"/>
      <c r="AC826" s="28"/>
      <c r="AD826" s="28"/>
      <c r="AE826" s="28"/>
      <c r="AF826" s="28"/>
      <c r="AG826" s="28"/>
      <c r="AH826" s="29"/>
      <c r="AI826" s="28"/>
      <c r="AJ826" s="28"/>
      <c r="AK826" s="28"/>
      <c r="AL826" s="28"/>
      <c r="AM826" s="28"/>
      <c r="AN826" s="28"/>
      <c r="AO826" s="28"/>
      <c r="AP826" s="28"/>
      <c r="AQ826" s="28"/>
      <c r="AR826" s="28"/>
      <c r="AS826" s="28"/>
      <c r="AT826" s="28"/>
      <c r="AU826" s="28"/>
      <c r="AV826" s="28"/>
    </row>
    <row r="827" spans="1:48" ht="15.75" customHeight="1" x14ac:dyDescent="0.25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9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9"/>
      <c r="AA827" s="28"/>
      <c r="AB827" s="28"/>
      <c r="AC827" s="28"/>
      <c r="AD827" s="28"/>
      <c r="AE827" s="28"/>
      <c r="AF827" s="28"/>
      <c r="AG827" s="28"/>
      <c r="AH827" s="29"/>
      <c r="AI827" s="28"/>
      <c r="AJ827" s="28"/>
      <c r="AK827" s="28"/>
      <c r="AL827" s="28"/>
      <c r="AM827" s="28"/>
      <c r="AN827" s="28"/>
      <c r="AO827" s="28"/>
      <c r="AP827" s="28"/>
      <c r="AQ827" s="28"/>
      <c r="AR827" s="28"/>
      <c r="AS827" s="28"/>
      <c r="AT827" s="28"/>
      <c r="AU827" s="28"/>
      <c r="AV827" s="28"/>
    </row>
    <row r="828" spans="1:48" ht="15.75" customHeight="1" x14ac:dyDescent="0.25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9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9"/>
      <c r="AA828" s="28"/>
      <c r="AB828" s="28"/>
      <c r="AC828" s="28"/>
      <c r="AD828" s="28"/>
      <c r="AE828" s="28"/>
      <c r="AF828" s="28"/>
      <c r="AG828" s="28"/>
      <c r="AH828" s="29"/>
      <c r="AI828" s="28"/>
      <c r="AJ828" s="28"/>
      <c r="AK828" s="28"/>
      <c r="AL828" s="28"/>
      <c r="AM828" s="28"/>
      <c r="AN828" s="28"/>
      <c r="AO828" s="28"/>
      <c r="AP828" s="28"/>
      <c r="AQ828" s="28"/>
      <c r="AR828" s="28"/>
      <c r="AS828" s="28"/>
      <c r="AT828" s="28"/>
      <c r="AU828" s="28"/>
      <c r="AV828" s="28"/>
    </row>
    <row r="829" spans="1:48" ht="15.75" customHeight="1" x14ac:dyDescent="0.25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9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9"/>
      <c r="AA829" s="28"/>
      <c r="AB829" s="28"/>
      <c r="AC829" s="28"/>
      <c r="AD829" s="28"/>
      <c r="AE829" s="28"/>
      <c r="AF829" s="28"/>
      <c r="AG829" s="28"/>
      <c r="AH829" s="29"/>
      <c r="AI829" s="28"/>
      <c r="AJ829" s="28"/>
      <c r="AK829" s="28"/>
      <c r="AL829" s="28"/>
      <c r="AM829" s="28"/>
      <c r="AN829" s="28"/>
      <c r="AO829" s="28"/>
      <c r="AP829" s="28"/>
      <c r="AQ829" s="28"/>
      <c r="AR829" s="28"/>
      <c r="AS829" s="28"/>
      <c r="AT829" s="28"/>
      <c r="AU829" s="28"/>
      <c r="AV829" s="28"/>
    </row>
    <row r="830" spans="1:48" ht="15.75" customHeight="1" x14ac:dyDescent="0.25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9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9"/>
      <c r="AA830" s="28"/>
      <c r="AB830" s="28"/>
      <c r="AC830" s="28"/>
      <c r="AD830" s="28"/>
      <c r="AE830" s="28"/>
      <c r="AF830" s="28"/>
      <c r="AG830" s="28"/>
      <c r="AH830" s="29"/>
      <c r="AI830" s="28"/>
      <c r="AJ830" s="28"/>
      <c r="AK830" s="28"/>
      <c r="AL830" s="28"/>
      <c r="AM830" s="28"/>
      <c r="AN830" s="28"/>
      <c r="AO830" s="28"/>
      <c r="AP830" s="28"/>
      <c r="AQ830" s="28"/>
      <c r="AR830" s="28"/>
      <c r="AS830" s="28"/>
      <c r="AT830" s="28"/>
      <c r="AU830" s="28"/>
      <c r="AV830" s="28"/>
    </row>
    <row r="831" spans="1:48" ht="15.75" customHeight="1" x14ac:dyDescent="0.25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9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9"/>
      <c r="AA831" s="28"/>
      <c r="AB831" s="28"/>
      <c r="AC831" s="28"/>
      <c r="AD831" s="28"/>
      <c r="AE831" s="28"/>
      <c r="AF831" s="28"/>
      <c r="AG831" s="28"/>
      <c r="AH831" s="29"/>
      <c r="AI831" s="28"/>
      <c r="AJ831" s="28"/>
      <c r="AK831" s="28"/>
      <c r="AL831" s="28"/>
      <c r="AM831" s="28"/>
      <c r="AN831" s="28"/>
      <c r="AO831" s="28"/>
      <c r="AP831" s="28"/>
      <c r="AQ831" s="28"/>
      <c r="AR831" s="28"/>
      <c r="AS831" s="28"/>
      <c r="AT831" s="28"/>
      <c r="AU831" s="28"/>
      <c r="AV831" s="28"/>
    </row>
    <row r="832" spans="1:48" ht="15.75" customHeight="1" x14ac:dyDescent="0.25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9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9"/>
      <c r="AA832" s="28"/>
      <c r="AB832" s="28"/>
      <c r="AC832" s="28"/>
      <c r="AD832" s="28"/>
      <c r="AE832" s="28"/>
      <c r="AF832" s="28"/>
      <c r="AG832" s="28"/>
      <c r="AH832" s="29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</row>
    <row r="833" spans="1:48" ht="15.75" customHeight="1" x14ac:dyDescent="0.25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9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9"/>
      <c r="AA833" s="28"/>
      <c r="AB833" s="28"/>
      <c r="AC833" s="28"/>
      <c r="AD833" s="28"/>
      <c r="AE833" s="28"/>
      <c r="AF833" s="28"/>
      <c r="AG833" s="28"/>
      <c r="AH833" s="29"/>
      <c r="AI833" s="28"/>
      <c r="AJ833" s="28"/>
      <c r="AK833" s="28"/>
      <c r="AL833" s="28"/>
      <c r="AM833" s="28"/>
      <c r="AN833" s="28"/>
      <c r="AO833" s="28"/>
      <c r="AP833" s="28"/>
      <c r="AQ833" s="28"/>
      <c r="AR833" s="28"/>
      <c r="AS833" s="28"/>
      <c r="AT833" s="28"/>
      <c r="AU833" s="28"/>
      <c r="AV833" s="28"/>
    </row>
    <row r="834" spans="1:48" ht="15.75" customHeight="1" x14ac:dyDescent="0.25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9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9"/>
      <c r="AA834" s="28"/>
      <c r="AB834" s="28"/>
      <c r="AC834" s="28"/>
      <c r="AD834" s="28"/>
      <c r="AE834" s="28"/>
      <c r="AF834" s="28"/>
      <c r="AG834" s="28"/>
      <c r="AH834" s="29"/>
      <c r="AI834" s="28"/>
      <c r="AJ834" s="28"/>
      <c r="AK834" s="28"/>
      <c r="AL834" s="28"/>
      <c r="AM834" s="28"/>
      <c r="AN834" s="28"/>
      <c r="AO834" s="28"/>
      <c r="AP834" s="28"/>
      <c r="AQ834" s="28"/>
      <c r="AR834" s="28"/>
      <c r="AS834" s="28"/>
      <c r="AT834" s="28"/>
      <c r="AU834" s="28"/>
      <c r="AV834" s="28"/>
    </row>
    <row r="835" spans="1:48" ht="15.75" customHeight="1" x14ac:dyDescent="0.25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9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9"/>
      <c r="AA835" s="28"/>
      <c r="AB835" s="28"/>
      <c r="AC835" s="28"/>
      <c r="AD835" s="28"/>
      <c r="AE835" s="28"/>
      <c r="AF835" s="28"/>
      <c r="AG835" s="28"/>
      <c r="AH835" s="29"/>
      <c r="AI835" s="28"/>
      <c r="AJ835" s="28"/>
      <c r="AK835" s="28"/>
      <c r="AL835" s="28"/>
      <c r="AM835" s="28"/>
      <c r="AN835" s="28"/>
      <c r="AO835" s="28"/>
      <c r="AP835" s="28"/>
      <c r="AQ835" s="28"/>
      <c r="AR835" s="28"/>
      <c r="AS835" s="28"/>
      <c r="AT835" s="28"/>
      <c r="AU835" s="28"/>
      <c r="AV835" s="28"/>
    </row>
    <row r="836" spans="1:48" ht="15.75" customHeight="1" x14ac:dyDescent="0.25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9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9"/>
      <c r="AA836" s="28"/>
      <c r="AB836" s="28"/>
      <c r="AC836" s="28"/>
      <c r="AD836" s="28"/>
      <c r="AE836" s="28"/>
      <c r="AF836" s="28"/>
      <c r="AG836" s="28"/>
      <c r="AH836" s="29"/>
      <c r="AI836" s="28"/>
      <c r="AJ836" s="28"/>
      <c r="AK836" s="28"/>
      <c r="AL836" s="28"/>
      <c r="AM836" s="28"/>
      <c r="AN836" s="28"/>
      <c r="AO836" s="28"/>
      <c r="AP836" s="28"/>
      <c r="AQ836" s="28"/>
      <c r="AR836" s="28"/>
      <c r="AS836" s="28"/>
      <c r="AT836" s="28"/>
      <c r="AU836" s="28"/>
      <c r="AV836" s="28"/>
    </row>
    <row r="837" spans="1:48" ht="15.75" customHeight="1" x14ac:dyDescent="0.25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9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9"/>
      <c r="AA837" s="28"/>
      <c r="AB837" s="28"/>
      <c r="AC837" s="28"/>
      <c r="AD837" s="28"/>
      <c r="AE837" s="28"/>
      <c r="AF837" s="28"/>
      <c r="AG837" s="28"/>
      <c r="AH837" s="29"/>
      <c r="AI837" s="28"/>
      <c r="AJ837" s="28"/>
      <c r="AK837" s="28"/>
      <c r="AL837" s="28"/>
      <c r="AM837" s="28"/>
      <c r="AN837" s="28"/>
      <c r="AO837" s="28"/>
      <c r="AP837" s="28"/>
      <c r="AQ837" s="28"/>
      <c r="AR837" s="28"/>
      <c r="AS837" s="28"/>
      <c r="AT837" s="28"/>
      <c r="AU837" s="28"/>
      <c r="AV837" s="28"/>
    </row>
    <row r="838" spans="1:48" ht="15.75" customHeight="1" x14ac:dyDescent="0.25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9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9"/>
      <c r="AA838" s="28"/>
      <c r="AB838" s="28"/>
      <c r="AC838" s="28"/>
      <c r="AD838" s="28"/>
      <c r="AE838" s="28"/>
      <c r="AF838" s="28"/>
      <c r="AG838" s="28"/>
      <c r="AH838" s="29"/>
      <c r="AI838" s="28"/>
      <c r="AJ838" s="28"/>
      <c r="AK838" s="28"/>
      <c r="AL838" s="28"/>
      <c r="AM838" s="28"/>
      <c r="AN838" s="28"/>
      <c r="AO838" s="28"/>
      <c r="AP838" s="28"/>
      <c r="AQ838" s="28"/>
      <c r="AR838" s="28"/>
      <c r="AS838" s="28"/>
      <c r="AT838" s="28"/>
      <c r="AU838" s="28"/>
      <c r="AV838" s="28"/>
    </row>
    <row r="839" spans="1:48" ht="15.75" customHeight="1" x14ac:dyDescent="0.25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9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9"/>
      <c r="AA839" s="28"/>
      <c r="AB839" s="28"/>
      <c r="AC839" s="28"/>
      <c r="AD839" s="28"/>
      <c r="AE839" s="28"/>
      <c r="AF839" s="28"/>
      <c r="AG839" s="28"/>
      <c r="AH839" s="29"/>
      <c r="AI839" s="28"/>
      <c r="AJ839" s="28"/>
      <c r="AK839" s="28"/>
      <c r="AL839" s="28"/>
      <c r="AM839" s="28"/>
      <c r="AN839" s="28"/>
      <c r="AO839" s="28"/>
      <c r="AP839" s="28"/>
      <c r="AQ839" s="28"/>
      <c r="AR839" s="28"/>
      <c r="AS839" s="28"/>
      <c r="AT839" s="28"/>
      <c r="AU839" s="28"/>
      <c r="AV839" s="28"/>
    </row>
    <row r="840" spans="1:48" ht="15.75" customHeight="1" x14ac:dyDescent="0.25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9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9"/>
      <c r="AA840" s="28"/>
      <c r="AB840" s="28"/>
      <c r="AC840" s="28"/>
      <c r="AD840" s="28"/>
      <c r="AE840" s="28"/>
      <c r="AF840" s="28"/>
      <c r="AG840" s="28"/>
      <c r="AH840" s="29"/>
      <c r="AI840" s="28"/>
      <c r="AJ840" s="28"/>
      <c r="AK840" s="28"/>
      <c r="AL840" s="28"/>
      <c r="AM840" s="28"/>
      <c r="AN840" s="28"/>
      <c r="AO840" s="28"/>
      <c r="AP840" s="28"/>
      <c r="AQ840" s="28"/>
      <c r="AR840" s="28"/>
      <c r="AS840" s="28"/>
      <c r="AT840" s="28"/>
      <c r="AU840" s="28"/>
      <c r="AV840" s="28"/>
    </row>
    <row r="841" spans="1:48" ht="15.75" customHeight="1" x14ac:dyDescent="0.25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9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9"/>
      <c r="AA841" s="28"/>
      <c r="AB841" s="28"/>
      <c r="AC841" s="28"/>
      <c r="AD841" s="28"/>
      <c r="AE841" s="28"/>
      <c r="AF841" s="28"/>
      <c r="AG841" s="28"/>
      <c r="AH841" s="29"/>
      <c r="AI841" s="28"/>
      <c r="AJ841" s="28"/>
      <c r="AK841" s="28"/>
      <c r="AL841" s="28"/>
      <c r="AM841" s="28"/>
      <c r="AN841" s="28"/>
      <c r="AO841" s="28"/>
      <c r="AP841" s="28"/>
      <c r="AQ841" s="28"/>
      <c r="AR841" s="28"/>
      <c r="AS841" s="28"/>
      <c r="AT841" s="28"/>
      <c r="AU841" s="28"/>
      <c r="AV841" s="28"/>
    </row>
    <row r="842" spans="1:48" ht="15.75" customHeight="1" x14ac:dyDescent="0.25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9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9"/>
      <c r="AA842" s="28"/>
      <c r="AB842" s="28"/>
      <c r="AC842" s="28"/>
      <c r="AD842" s="28"/>
      <c r="AE842" s="28"/>
      <c r="AF842" s="28"/>
      <c r="AG842" s="28"/>
      <c r="AH842" s="29"/>
      <c r="AI842" s="28"/>
      <c r="AJ842" s="28"/>
      <c r="AK842" s="28"/>
      <c r="AL842" s="28"/>
      <c r="AM842" s="28"/>
      <c r="AN842" s="28"/>
      <c r="AO842" s="28"/>
      <c r="AP842" s="28"/>
      <c r="AQ842" s="28"/>
      <c r="AR842" s="28"/>
      <c r="AS842" s="28"/>
      <c r="AT842" s="28"/>
      <c r="AU842" s="28"/>
      <c r="AV842" s="28"/>
    </row>
    <row r="843" spans="1:48" ht="15.75" customHeight="1" x14ac:dyDescent="0.25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9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9"/>
      <c r="AA843" s="28"/>
      <c r="AB843" s="28"/>
      <c r="AC843" s="28"/>
      <c r="AD843" s="28"/>
      <c r="AE843" s="28"/>
      <c r="AF843" s="28"/>
      <c r="AG843" s="28"/>
      <c r="AH843" s="29"/>
      <c r="AI843" s="28"/>
      <c r="AJ843" s="28"/>
      <c r="AK843" s="28"/>
      <c r="AL843" s="28"/>
      <c r="AM843" s="28"/>
      <c r="AN843" s="28"/>
      <c r="AO843" s="28"/>
      <c r="AP843" s="28"/>
      <c r="AQ843" s="28"/>
      <c r="AR843" s="28"/>
      <c r="AS843" s="28"/>
      <c r="AT843" s="28"/>
      <c r="AU843" s="28"/>
      <c r="AV843" s="28"/>
    </row>
    <row r="844" spans="1:48" ht="15.75" customHeight="1" x14ac:dyDescent="0.25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9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9"/>
      <c r="AA844" s="28"/>
      <c r="AB844" s="28"/>
      <c r="AC844" s="28"/>
      <c r="AD844" s="28"/>
      <c r="AE844" s="28"/>
      <c r="AF844" s="28"/>
      <c r="AG844" s="28"/>
      <c r="AH844" s="29"/>
      <c r="AI844" s="28"/>
      <c r="AJ844" s="28"/>
      <c r="AK844" s="28"/>
      <c r="AL844" s="28"/>
      <c r="AM844" s="28"/>
      <c r="AN844" s="28"/>
      <c r="AO844" s="28"/>
      <c r="AP844" s="28"/>
      <c r="AQ844" s="28"/>
      <c r="AR844" s="28"/>
      <c r="AS844" s="28"/>
      <c r="AT844" s="28"/>
      <c r="AU844" s="28"/>
      <c r="AV844" s="28"/>
    </row>
    <row r="845" spans="1:48" ht="15.75" customHeight="1" x14ac:dyDescent="0.25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9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9"/>
      <c r="AA845" s="28"/>
      <c r="AB845" s="28"/>
      <c r="AC845" s="28"/>
      <c r="AD845" s="28"/>
      <c r="AE845" s="28"/>
      <c r="AF845" s="28"/>
      <c r="AG845" s="28"/>
      <c r="AH845" s="29"/>
      <c r="AI845" s="28"/>
      <c r="AJ845" s="28"/>
      <c r="AK845" s="28"/>
      <c r="AL845" s="28"/>
      <c r="AM845" s="28"/>
      <c r="AN845" s="28"/>
      <c r="AO845" s="28"/>
      <c r="AP845" s="28"/>
      <c r="AQ845" s="28"/>
      <c r="AR845" s="28"/>
      <c r="AS845" s="28"/>
      <c r="AT845" s="28"/>
      <c r="AU845" s="28"/>
      <c r="AV845" s="28"/>
    </row>
    <row r="846" spans="1:48" ht="15.75" customHeight="1" x14ac:dyDescent="0.25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9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9"/>
      <c r="AA846" s="28"/>
      <c r="AB846" s="28"/>
      <c r="AC846" s="28"/>
      <c r="AD846" s="28"/>
      <c r="AE846" s="28"/>
      <c r="AF846" s="28"/>
      <c r="AG846" s="28"/>
      <c r="AH846" s="29"/>
      <c r="AI846" s="28"/>
      <c r="AJ846" s="28"/>
      <c r="AK846" s="28"/>
      <c r="AL846" s="28"/>
      <c r="AM846" s="28"/>
      <c r="AN846" s="28"/>
      <c r="AO846" s="28"/>
      <c r="AP846" s="28"/>
      <c r="AQ846" s="28"/>
      <c r="AR846" s="28"/>
      <c r="AS846" s="28"/>
      <c r="AT846" s="28"/>
      <c r="AU846" s="28"/>
      <c r="AV846" s="28"/>
    </row>
    <row r="847" spans="1:48" ht="15.75" customHeight="1" x14ac:dyDescent="0.25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9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9"/>
      <c r="AA847" s="28"/>
      <c r="AB847" s="28"/>
      <c r="AC847" s="28"/>
      <c r="AD847" s="28"/>
      <c r="AE847" s="28"/>
      <c r="AF847" s="28"/>
      <c r="AG847" s="28"/>
      <c r="AH847" s="29"/>
      <c r="AI847" s="28"/>
      <c r="AJ847" s="28"/>
      <c r="AK847" s="28"/>
      <c r="AL847" s="28"/>
      <c r="AM847" s="28"/>
      <c r="AN847" s="28"/>
      <c r="AO847" s="28"/>
      <c r="AP847" s="28"/>
      <c r="AQ847" s="28"/>
      <c r="AR847" s="28"/>
      <c r="AS847" s="28"/>
      <c r="AT847" s="28"/>
      <c r="AU847" s="28"/>
      <c r="AV847" s="28"/>
    </row>
    <row r="848" spans="1:48" ht="15.75" customHeight="1" x14ac:dyDescent="0.25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9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9"/>
      <c r="AA848" s="28"/>
      <c r="AB848" s="28"/>
      <c r="AC848" s="28"/>
      <c r="AD848" s="28"/>
      <c r="AE848" s="28"/>
      <c r="AF848" s="28"/>
      <c r="AG848" s="28"/>
      <c r="AH848" s="29"/>
      <c r="AI848" s="28"/>
      <c r="AJ848" s="28"/>
      <c r="AK848" s="28"/>
      <c r="AL848" s="28"/>
      <c r="AM848" s="28"/>
      <c r="AN848" s="28"/>
      <c r="AO848" s="28"/>
      <c r="AP848" s="28"/>
      <c r="AQ848" s="28"/>
      <c r="AR848" s="28"/>
      <c r="AS848" s="28"/>
      <c r="AT848" s="28"/>
      <c r="AU848" s="28"/>
      <c r="AV848" s="28"/>
    </row>
    <row r="849" spans="1:48" ht="15.75" customHeight="1" x14ac:dyDescent="0.25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9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9"/>
      <c r="AA849" s="28"/>
      <c r="AB849" s="28"/>
      <c r="AC849" s="28"/>
      <c r="AD849" s="28"/>
      <c r="AE849" s="28"/>
      <c r="AF849" s="28"/>
      <c r="AG849" s="28"/>
      <c r="AH849" s="29"/>
      <c r="AI849" s="28"/>
      <c r="AJ849" s="28"/>
      <c r="AK849" s="28"/>
      <c r="AL849" s="28"/>
      <c r="AM849" s="28"/>
      <c r="AN849" s="28"/>
      <c r="AO849" s="28"/>
      <c r="AP849" s="28"/>
      <c r="AQ849" s="28"/>
      <c r="AR849" s="28"/>
      <c r="AS849" s="28"/>
      <c r="AT849" s="28"/>
      <c r="AU849" s="28"/>
      <c r="AV849" s="28"/>
    </row>
    <row r="850" spans="1:48" ht="15.75" customHeight="1" x14ac:dyDescent="0.25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9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9"/>
      <c r="AA850" s="28"/>
      <c r="AB850" s="28"/>
      <c r="AC850" s="28"/>
      <c r="AD850" s="28"/>
      <c r="AE850" s="28"/>
      <c r="AF850" s="28"/>
      <c r="AG850" s="28"/>
      <c r="AH850" s="29"/>
      <c r="AI850" s="28"/>
      <c r="AJ850" s="28"/>
      <c r="AK850" s="28"/>
      <c r="AL850" s="28"/>
      <c r="AM850" s="28"/>
      <c r="AN850" s="28"/>
      <c r="AO850" s="28"/>
      <c r="AP850" s="28"/>
      <c r="AQ850" s="28"/>
      <c r="AR850" s="28"/>
      <c r="AS850" s="28"/>
      <c r="AT850" s="28"/>
      <c r="AU850" s="28"/>
      <c r="AV850" s="28"/>
    </row>
    <row r="851" spans="1:48" ht="15.75" customHeight="1" x14ac:dyDescent="0.25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9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9"/>
      <c r="AA851" s="28"/>
      <c r="AB851" s="28"/>
      <c r="AC851" s="28"/>
      <c r="AD851" s="28"/>
      <c r="AE851" s="28"/>
      <c r="AF851" s="28"/>
      <c r="AG851" s="28"/>
      <c r="AH851" s="29"/>
      <c r="AI851" s="28"/>
      <c r="AJ851" s="28"/>
      <c r="AK851" s="28"/>
      <c r="AL851" s="28"/>
      <c r="AM851" s="28"/>
      <c r="AN851" s="28"/>
      <c r="AO851" s="28"/>
      <c r="AP851" s="28"/>
      <c r="AQ851" s="28"/>
      <c r="AR851" s="28"/>
      <c r="AS851" s="28"/>
      <c r="AT851" s="28"/>
      <c r="AU851" s="28"/>
      <c r="AV851" s="28"/>
    </row>
    <row r="852" spans="1:48" ht="15.75" customHeight="1" x14ac:dyDescent="0.25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9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9"/>
      <c r="AA852" s="28"/>
      <c r="AB852" s="28"/>
      <c r="AC852" s="28"/>
      <c r="AD852" s="28"/>
      <c r="AE852" s="28"/>
      <c r="AF852" s="28"/>
      <c r="AG852" s="28"/>
      <c r="AH852" s="29"/>
      <c r="AI852" s="28"/>
      <c r="AJ852" s="28"/>
      <c r="AK852" s="28"/>
      <c r="AL852" s="28"/>
      <c r="AM852" s="28"/>
      <c r="AN852" s="28"/>
      <c r="AO852" s="28"/>
      <c r="AP852" s="28"/>
      <c r="AQ852" s="28"/>
      <c r="AR852" s="28"/>
      <c r="AS852" s="28"/>
      <c r="AT852" s="28"/>
      <c r="AU852" s="28"/>
      <c r="AV852" s="28"/>
    </row>
    <row r="853" spans="1:48" ht="15.75" customHeight="1" x14ac:dyDescent="0.25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9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9"/>
      <c r="AA853" s="28"/>
      <c r="AB853" s="28"/>
      <c r="AC853" s="28"/>
      <c r="AD853" s="28"/>
      <c r="AE853" s="28"/>
      <c r="AF853" s="28"/>
      <c r="AG853" s="28"/>
      <c r="AH853" s="29"/>
      <c r="AI853" s="28"/>
      <c r="AJ853" s="28"/>
      <c r="AK853" s="28"/>
      <c r="AL853" s="28"/>
      <c r="AM853" s="28"/>
      <c r="AN853" s="28"/>
      <c r="AO853" s="28"/>
      <c r="AP853" s="28"/>
      <c r="AQ853" s="28"/>
      <c r="AR853" s="28"/>
      <c r="AS853" s="28"/>
      <c r="AT853" s="28"/>
      <c r="AU853" s="28"/>
      <c r="AV853" s="28"/>
    </row>
    <row r="854" spans="1:48" ht="15.75" customHeight="1" x14ac:dyDescent="0.25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9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9"/>
      <c r="AA854" s="28"/>
      <c r="AB854" s="28"/>
      <c r="AC854" s="28"/>
      <c r="AD854" s="28"/>
      <c r="AE854" s="28"/>
      <c r="AF854" s="28"/>
      <c r="AG854" s="28"/>
      <c r="AH854" s="29"/>
      <c r="AI854" s="28"/>
      <c r="AJ854" s="28"/>
      <c r="AK854" s="28"/>
      <c r="AL854" s="28"/>
      <c r="AM854" s="28"/>
      <c r="AN854" s="28"/>
      <c r="AO854" s="28"/>
      <c r="AP854" s="28"/>
      <c r="AQ854" s="28"/>
      <c r="AR854" s="28"/>
      <c r="AS854" s="28"/>
      <c r="AT854" s="28"/>
      <c r="AU854" s="28"/>
      <c r="AV854" s="28"/>
    </row>
    <row r="855" spans="1:48" ht="15.75" customHeight="1" x14ac:dyDescent="0.25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9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9"/>
      <c r="AA855" s="28"/>
      <c r="AB855" s="28"/>
      <c r="AC855" s="28"/>
      <c r="AD855" s="28"/>
      <c r="AE855" s="28"/>
      <c r="AF855" s="28"/>
      <c r="AG855" s="28"/>
      <c r="AH855" s="29"/>
      <c r="AI855" s="28"/>
      <c r="AJ855" s="28"/>
      <c r="AK855" s="28"/>
      <c r="AL855" s="28"/>
      <c r="AM855" s="28"/>
      <c r="AN855" s="28"/>
      <c r="AO855" s="28"/>
      <c r="AP855" s="28"/>
      <c r="AQ855" s="28"/>
      <c r="AR855" s="28"/>
      <c r="AS855" s="28"/>
      <c r="AT855" s="28"/>
      <c r="AU855" s="28"/>
      <c r="AV855" s="28"/>
    </row>
    <row r="856" spans="1:48" ht="15.75" customHeight="1" x14ac:dyDescent="0.25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9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9"/>
      <c r="AA856" s="28"/>
      <c r="AB856" s="28"/>
      <c r="AC856" s="28"/>
      <c r="AD856" s="28"/>
      <c r="AE856" s="28"/>
      <c r="AF856" s="28"/>
      <c r="AG856" s="28"/>
      <c r="AH856" s="29"/>
      <c r="AI856" s="28"/>
      <c r="AJ856" s="28"/>
      <c r="AK856" s="28"/>
      <c r="AL856" s="28"/>
      <c r="AM856" s="28"/>
      <c r="AN856" s="28"/>
      <c r="AO856" s="28"/>
      <c r="AP856" s="28"/>
      <c r="AQ856" s="28"/>
      <c r="AR856" s="28"/>
      <c r="AS856" s="28"/>
      <c r="AT856" s="28"/>
      <c r="AU856" s="28"/>
      <c r="AV856" s="28"/>
    </row>
    <row r="857" spans="1:48" ht="15.75" customHeight="1" x14ac:dyDescent="0.25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9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9"/>
      <c r="AA857" s="28"/>
      <c r="AB857" s="28"/>
      <c r="AC857" s="28"/>
      <c r="AD857" s="28"/>
      <c r="AE857" s="28"/>
      <c r="AF857" s="28"/>
      <c r="AG857" s="28"/>
      <c r="AH857" s="29"/>
      <c r="AI857" s="28"/>
      <c r="AJ857" s="28"/>
      <c r="AK857" s="28"/>
      <c r="AL857" s="28"/>
      <c r="AM857" s="28"/>
      <c r="AN857" s="28"/>
      <c r="AO857" s="28"/>
      <c r="AP857" s="28"/>
      <c r="AQ857" s="28"/>
      <c r="AR857" s="28"/>
      <c r="AS857" s="28"/>
      <c r="AT857" s="28"/>
      <c r="AU857" s="28"/>
      <c r="AV857" s="28"/>
    </row>
    <row r="858" spans="1:48" ht="15.75" customHeight="1" x14ac:dyDescent="0.25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9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9"/>
      <c r="AA858" s="28"/>
      <c r="AB858" s="28"/>
      <c r="AC858" s="28"/>
      <c r="AD858" s="28"/>
      <c r="AE858" s="28"/>
      <c r="AF858" s="28"/>
      <c r="AG858" s="28"/>
      <c r="AH858" s="29"/>
      <c r="AI858" s="28"/>
      <c r="AJ858" s="28"/>
      <c r="AK858" s="28"/>
      <c r="AL858" s="28"/>
      <c r="AM858" s="28"/>
      <c r="AN858" s="28"/>
      <c r="AO858" s="28"/>
      <c r="AP858" s="28"/>
      <c r="AQ858" s="28"/>
      <c r="AR858" s="28"/>
      <c r="AS858" s="28"/>
      <c r="AT858" s="28"/>
      <c r="AU858" s="28"/>
      <c r="AV858" s="28"/>
    </row>
    <row r="859" spans="1:48" ht="15.75" customHeight="1" x14ac:dyDescent="0.25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9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9"/>
      <c r="AA859" s="28"/>
      <c r="AB859" s="28"/>
      <c r="AC859" s="28"/>
      <c r="AD859" s="28"/>
      <c r="AE859" s="28"/>
      <c r="AF859" s="28"/>
      <c r="AG859" s="28"/>
      <c r="AH859" s="29"/>
      <c r="AI859" s="28"/>
      <c r="AJ859" s="28"/>
      <c r="AK859" s="28"/>
      <c r="AL859" s="28"/>
      <c r="AM859" s="28"/>
      <c r="AN859" s="28"/>
      <c r="AO859" s="28"/>
      <c r="AP859" s="28"/>
      <c r="AQ859" s="28"/>
      <c r="AR859" s="28"/>
      <c r="AS859" s="28"/>
      <c r="AT859" s="28"/>
      <c r="AU859" s="28"/>
      <c r="AV859" s="28"/>
    </row>
    <row r="860" spans="1:48" ht="15.75" customHeight="1" x14ac:dyDescent="0.25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9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9"/>
      <c r="AA860" s="28"/>
      <c r="AB860" s="28"/>
      <c r="AC860" s="28"/>
      <c r="AD860" s="28"/>
      <c r="AE860" s="28"/>
      <c r="AF860" s="28"/>
      <c r="AG860" s="28"/>
      <c r="AH860" s="29"/>
      <c r="AI860" s="28"/>
      <c r="AJ860" s="28"/>
      <c r="AK860" s="28"/>
      <c r="AL860" s="28"/>
      <c r="AM860" s="28"/>
      <c r="AN860" s="28"/>
      <c r="AO860" s="28"/>
      <c r="AP860" s="28"/>
      <c r="AQ860" s="28"/>
      <c r="AR860" s="28"/>
      <c r="AS860" s="28"/>
      <c r="AT860" s="28"/>
      <c r="AU860" s="28"/>
      <c r="AV860" s="28"/>
    </row>
    <row r="861" spans="1:48" ht="15.75" customHeight="1" x14ac:dyDescent="0.25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9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9"/>
      <c r="AA861" s="28"/>
      <c r="AB861" s="28"/>
      <c r="AC861" s="28"/>
      <c r="AD861" s="28"/>
      <c r="AE861" s="28"/>
      <c r="AF861" s="28"/>
      <c r="AG861" s="28"/>
      <c r="AH861" s="29"/>
      <c r="AI861" s="28"/>
      <c r="AJ861" s="28"/>
      <c r="AK861" s="28"/>
      <c r="AL861" s="28"/>
      <c r="AM861" s="28"/>
      <c r="AN861" s="28"/>
      <c r="AO861" s="28"/>
      <c r="AP861" s="28"/>
      <c r="AQ861" s="28"/>
      <c r="AR861" s="28"/>
      <c r="AS861" s="28"/>
      <c r="AT861" s="28"/>
      <c r="AU861" s="28"/>
      <c r="AV861" s="28"/>
    </row>
    <row r="862" spans="1:48" ht="15.75" customHeight="1" x14ac:dyDescent="0.25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9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9"/>
      <c r="AA862" s="28"/>
      <c r="AB862" s="28"/>
      <c r="AC862" s="28"/>
      <c r="AD862" s="28"/>
      <c r="AE862" s="28"/>
      <c r="AF862" s="28"/>
      <c r="AG862" s="28"/>
      <c r="AH862" s="29"/>
      <c r="AI862" s="28"/>
      <c r="AJ862" s="28"/>
      <c r="AK862" s="28"/>
      <c r="AL862" s="28"/>
      <c r="AM862" s="28"/>
      <c r="AN862" s="28"/>
      <c r="AO862" s="28"/>
      <c r="AP862" s="28"/>
      <c r="AQ862" s="28"/>
      <c r="AR862" s="28"/>
      <c r="AS862" s="28"/>
      <c r="AT862" s="28"/>
      <c r="AU862" s="28"/>
      <c r="AV862" s="28"/>
    </row>
    <row r="863" spans="1:48" ht="15.75" customHeight="1" x14ac:dyDescent="0.25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9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9"/>
      <c r="AA863" s="28"/>
      <c r="AB863" s="28"/>
      <c r="AC863" s="28"/>
      <c r="AD863" s="28"/>
      <c r="AE863" s="28"/>
      <c r="AF863" s="28"/>
      <c r="AG863" s="28"/>
      <c r="AH863" s="29"/>
      <c r="AI863" s="28"/>
      <c r="AJ863" s="28"/>
      <c r="AK863" s="28"/>
      <c r="AL863" s="28"/>
      <c r="AM863" s="28"/>
      <c r="AN863" s="28"/>
      <c r="AO863" s="28"/>
      <c r="AP863" s="28"/>
      <c r="AQ863" s="28"/>
      <c r="AR863" s="28"/>
      <c r="AS863" s="28"/>
      <c r="AT863" s="28"/>
      <c r="AU863" s="28"/>
      <c r="AV863" s="28"/>
    </row>
    <row r="864" spans="1:48" ht="15.75" customHeight="1" x14ac:dyDescent="0.25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9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9"/>
      <c r="AA864" s="28"/>
      <c r="AB864" s="28"/>
      <c r="AC864" s="28"/>
      <c r="AD864" s="28"/>
      <c r="AE864" s="28"/>
      <c r="AF864" s="28"/>
      <c r="AG864" s="28"/>
      <c r="AH864" s="29"/>
      <c r="AI864" s="28"/>
      <c r="AJ864" s="28"/>
      <c r="AK864" s="28"/>
      <c r="AL864" s="28"/>
      <c r="AM864" s="28"/>
      <c r="AN864" s="28"/>
      <c r="AO864" s="28"/>
      <c r="AP864" s="28"/>
      <c r="AQ864" s="28"/>
      <c r="AR864" s="28"/>
      <c r="AS864" s="28"/>
      <c r="AT864" s="28"/>
      <c r="AU864" s="28"/>
      <c r="AV864" s="28"/>
    </row>
    <row r="865" spans="1:48" ht="15.75" customHeight="1" x14ac:dyDescent="0.25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9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9"/>
      <c r="AA865" s="28"/>
      <c r="AB865" s="28"/>
      <c r="AC865" s="28"/>
      <c r="AD865" s="28"/>
      <c r="AE865" s="28"/>
      <c r="AF865" s="28"/>
      <c r="AG865" s="28"/>
      <c r="AH865" s="29"/>
      <c r="AI865" s="28"/>
      <c r="AJ865" s="28"/>
      <c r="AK865" s="28"/>
      <c r="AL865" s="28"/>
      <c r="AM865" s="28"/>
      <c r="AN865" s="28"/>
      <c r="AO865" s="28"/>
      <c r="AP865" s="28"/>
      <c r="AQ865" s="28"/>
      <c r="AR865" s="28"/>
      <c r="AS865" s="28"/>
      <c r="AT865" s="28"/>
      <c r="AU865" s="28"/>
      <c r="AV865" s="28"/>
    </row>
    <row r="866" spans="1:48" ht="15.75" customHeight="1" x14ac:dyDescent="0.25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9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9"/>
      <c r="AA866" s="28"/>
      <c r="AB866" s="28"/>
      <c r="AC866" s="28"/>
      <c r="AD866" s="28"/>
      <c r="AE866" s="28"/>
      <c r="AF866" s="28"/>
      <c r="AG866" s="28"/>
      <c r="AH866" s="29"/>
      <c r="AI866" s="28"/>
      <c r="AJ866" s="28"/>
      <c r="AK866" s="28"/>
      <c r="AL866" s="28"/>
      <c r="AM866" s="28"/>
      <c r="AN866" s="28"/>
      <c r="AO866" s="28"/>
      <c r="AP866" s="28"/>
      <c r="AQ866" s="28"/>
      <c r="AR866" s="28"/>
      <c r="AS866" s="28"/>
      <c r="AT866" s="28"/>
      <c r="AU866" s="28"/>
      <c r="AV866" s="28"/>
    </row>
    <row r="867" spans="1:48" ht="15.75" customHeight="1" x14ac:dyDescent="0.25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9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9"/>
      <c r="AA867" s="28"/>
      <c r="AB867" s="28"/>
      <c r="AC867" s="28"/>
      <c r="AD867" s="28"/>
      <c r="AE867" s="28"/>
      <c r="AF867" s="28"/>
      <c r="AG867" s="28"/>
      <c r="AH867" s="29"/>
      <c r="AI867" s="28"/>
      <c r="AJ867" s="28"/>
      <c r="AK867" s="28"/>
      <c r="AL867" s="28"/>
      <c r="AM867" s="28"/>
      <c r="AN867" s="28"/>
      <c r="AO867" s="28"/>
      <c r="AP867" s="28"/>
      <c r="AQ867" s="28"/>
      <c r="AR867" s="28"/>
      <c r="AS867" s="28"/>
      <c r="AT867" s="28"/>
      <c r="AU867" s="28"/>
      <c r="AV867" s="28"/>
    </row>
    <row r="868" spans="1:48" ht="15.75" customHeight="1" x14ac:dyDescent="0.25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9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9"/>
      <c r="AA868" s="28"/>
      <c r="AB868" s="28"/>
      <c r="AC868" s="28"/>
      <c r="AD868" s="28"/>
      <c r="AE868" s="28"/>
      <c r="AF868" s="28"/>
      <c r="AG868" s="28"/>
      <c r="AH868" s="29"/>
      <c r="AI868" s="28"/>
      <c r="AJ868" s="28"/>
      <c r="AK868" s="28"/>
      <c r="AL868" s="28"/>
      <c r="AM868" s="28"/>
      <c r="AN868" s="28"/>
      <c r="AO868" s="28"/>
      <c r="AP868" s="28"/>
      <c r="AQ868" s="28"/>
      <c r="AR868" s="28"/>
      <c r="AS868" s="28"/>
      <c r="AT868" s="28"/>
      <c r="AU868" s="28"/>
      <c r="AV868" s="28"/>
    </row>
    <row r="869" spans="1:48" ht="15.75" customHeight="1" x14ac:dyDescent="0.25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9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9"/>
      <c r="AA869" s="28"/>
      <c r="AB869" s="28"/>
      <c r="AC869" s="28"/>
      <c r="AD869" s="28"/>
      <c r="AE869" s="28"/>
      <c r="AF869" s="28"/>
      <c r="AG869" s="28"/>
      <c r="AH869" s="29"/>
      <c r="AI869" s="28"/>
      <c r="AJ869" s="28"/>
      <c r="AK869" s="28"/>
      <c r="AL869" s="28"/>
      <c r="AM869" s="28"/>
      <c r="AN869" s="28"/>
      <c r="AO869" s="28"/>
      <c r="AP869" s="28"/>
      <c r="AQ869" s="28"/>
      <c r="AR869" s="28"/>
      <c r="AS869" s="28"/>
      <c r="AT869" s="28"/>
      <c r="AU869" s="28"/>
      <c r="AV869" s="28"/>
    </row>
    <row r="870" spans="1:48" ht="15.75" customHeight="1" x14ac:dyDescent="0.25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9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9"/>
      <c r="AA870" s="28"/>
      <c r="AB870" s="28"/>
      <c r="AC870" s="28"/>
      <c r="AD870" s="28"/>
      <c r="AE870" s="28"/>
      <c r="AF870" s="28"/>
      <c r="AG870" s="28"/>
      <c r="AH870" s="29"/>
      <c r="AI870" s="28"/>
      <c r="AJ870" s="28"/>
      <c r="AK870" s="28"/>
      <c r="AL870" s="28"/>
      <c r="AM870" s="28"/>
      <c r="AN870" s="28"/>
      <c r="AO870" s="28"/>
      <c r="AP870" s="28"/>
      <c r="AQ870" s="28"/>
      <c r="AR870" s="28"/>
      <c r="AS870" s="28"/>
      <c r="AT870" s="28"/>
      <c r="AU870" s="28"/>
      <c r="AV870" s="28"/>
    </row>
    <row r="871" spans="1:48" ht="15.75" customHeight="1" x14ac:dyDescent="0.25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9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9"/>
      <c r="AA871" s="28"/>
      <c r="AB871" s="28"/>
      <c r="AC871" s="28"/>
      <c r="AD871" s="28"/>
      <c r="AE871" s="28"/>
      <c r="AF871" s="28"/>
      <c r="AG871" s="28"/>
      <c r="AH871" s="29"/>
      <c r="AI871" s="28"/>
      <c r="AJ871" s="28"/>
      <c r="AK871" s="28"/>
      <c r="AL871" s="28"/>
      <c r="AM871" s="28"/>
      <c r="AN871" s="28"/>
      <c r="AO871" s="28"/>
      <c r="AP871" s="28"/>
      <c r="AQ871" s="28"/>
      <c r="AR871" s="28"/>
      <c r="AS871" s="28"/>
      <c r="AT871" s="28"/>
      <c r="AU871" s="28"/>
      <c r="AV871" s="28"/>
    </row>
    <row r="872" spans="1:48" ht="15.75" customHeight="1" x14ac:dyDescent="0.25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9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9"/>
      <c r="AA872" s="28"/>
      <c r="AB872" s="28"/>
      <c r="AC872" s="28"/>
      <c r="AD872" s="28"/>
      <c r="AE872" s="28"/>
      <c r="AF872" s="28"/>
      <c r="AG872" s="28"/>
      <c r="AH872" s="29"/>
      <c r="AI872" s="28"/>
      <c r="AJ872" s="28"/>
      <c r="AK872" s="28"/>
      <c r="AL872" s="28"/>
      <c r="AM872" s="28"/>
      <c r="AN872" s="28"/>
      <c r="AO872" s="28"/>
      <c r="AP872" s="28"/>
      <c r="AQ872" s="28"/>
      <c r="AR872" s="28"/>
      <c r="AS872" s="28"/>
      <c r="AT872" s="28"/>
      <c r="AU872" s="28"/>
      <c r="AV872" s="28"/>
    </row>
    <row r="873" spans="1:48" ht="15.75" customHeight="1" x14ac:dyDescent="0.25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9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9"/>
      <c r="AA873" s="28"/>
      <c r="AB873" s="28"/>
      <c r="AC873" s="28"/>
      <c r="AD873" s="28"/>
      <c r="AE873" s="28"/>
      <c r="AF873" s="28"/>
      <c r="AG873" s="28"/>
      <c r="AH873" s="29"/>
      <c r="AI873" s="28"/>
      <c r="AJ873" s="28"/>
      <c r="AK873" s="28"/>
      <c r="AL873" s="28"/>
      <c r="AM873" s="28"/>
      <c r="AN873" s="28"/>
      <c r="AO873" s="28"/>
      <c r="AP873" s="28"/>
      <c r="AQ873" s="28"/>
      <c r="AR873" s="28"/>
      <c r="AS873" s="28"/>
      <c r="AT873" s="28"/>
      <c r="AU873" s="28"/>
      <c r="AV873" s="28"/>
    </row>
    <row r="874" spans="1:48" ht="15.75" customHeight="1" x14ac:dyDescent="0.25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9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9"/>
      <c r="AA874" s="28"/>
      <c r="AB874" s="28"/>
      <c r="AC874" s="28"/>
      <c r="AD874" s="28"/>
      <c r="AE874" s="28"/>
      <c r="AF874" s="28"/>
      <c r="AG874" s="28"/>
      <c r="AH874" s="29"/>
      <c r="AI874" s="28"/>
      <c r="AJ874" s="28"/>
      <c r="AK874" s="28"/>
      <c r="AL874" s="28"/>
      <c r="AM874" s="28"/>
      <c r="AN874" s="28"/>
      <c r="AO874" s="28"/>
      <c r="AP874" s="28"/>
      <c r="AQ874" s="28"/>
      <c r="AR874" s="28"/>
      <c r="AS874" s="28"/>
      <c r="AT874" s="28"/>
      <c r="AU874" s="28"/>
      <c r="AV874" s="28"/>
    </row>
    <row r="875" spans="1:48" ht="15.75" customHeight="1" x14ac:dyDescent="0.25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9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9"/>
      <c r="AA875" s="28"/>
      <c r="AB875" s="28"/>
      <c r="AC875" s="28"/>
      <c r="AD875" s="28"/>
      <c r="AE875" s="28"/>
      <c r="AF875" s="28"/>
      <c r="AG875" s="28"/>
      <c r="AH875" s="29"/>
      <c r="AI875" s="28"/>
      <c r="AJ875" s="28"/>
      <c r="AK875" s="28"/>
      <c r="AL875" s="28"/>
      <c r="AM875" s="28"/>
      <c r="AN875" s="28"/>
      <c r="AO875" s="28"/>
      <c r="AP875" s="28"/>
      <c r="AQ875" s="28"/>
      <c r="AR875" s="28"/>
      <c r="AS875" s="28"/>
      <c r="AT875" s="28"/>
      <c r="AU875" s="28"/>
      <c r="AV875" s="28"/>
    </row>
    <row r="876" spans="1:48" ht="15.75" customHeight="1" x14ac:dyDescent="0.25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9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9"/>
      <c r="AA876" s="28"/>
      <c r="AB876" s="28"/>
      <c r="AC876" s="28"/>
      <c r="AD876" s="28"/>
      <c r="AE876" s="28"/>
      <c r="AF876" s="28"/>
      <c r="AG876" s="28"/>
      <c r="AH876" s="29"/>
      <c r="AI876" s="28"/>
      <c r="AJ876" s="28"/>
      <c r="AK876" s="28"/>
      <c r="AL876" s="28"/>
      <c r="AM876" s="28"/>
      <c r="AN876" s="28"/>
      <c r="AO876" s="28"/>
      <c r="AP876" s="28"/>
      <c r="AQ876" s="28"/>
      <c r="AR876" s="28"/>
      <c r="AS876" s="28"/>
      <c r="AT876" s="28"/>
      <c r="AU876" s="28"/>
      <c r="AV876" s="28"/>
    </row>
    <row r="877" spans="1:48" ht="15.75" customHeight="1" x14ac:dyDescent="0.25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9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9"/>
      <c r="AA877" s="28"/>
      <c r="AB877" s="28"/>
      <c r="AC877" s="28"/>
      <c r="AD877" s="28"/>
      <c r="AE877" s="28"/>
      <c r="AF877" s="28"/>
      <c r="AG877" s="28"/>
      <c r="AH877" s="29"/>
      <c r="AI877" s="28"/>
      <c r="AJ877" s="28"/>
      <c r="AK877" s="28"/>
      <c r="AL877" s="28"/>
      <c r="AM877" s="28"/>
      <c r="AN877" s="28"/>
      <c r="AO877" s="28"/>
      <c r="AP877" s="28"/>
      <c r="AQ877" s="28"/>
      <c r="AR877" s="28"/>
      <c r="AS877" s="28"/>
      <c r="AT877" s="28"/>
      <c r="AU877" s="28"/>
      <c r="AV877" s="28"/>
    </row>
    <row r="878" spans="1:48" ht="15.75" customHeight="1" x14ac:dyDescent="0.25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9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9"/>
      <c r="AA878" s="28"/>
      <c r="AB878" s="28"/>
      <c r="AC878" s="28"/>
      <c r="AD878" s="28"/>
      <c r="AE878" s="28"/>
      <c r="AF878" s="28"/>
      <c r="AG878" s="28"/>
      <c r="AH878" s="29"/>
      <c r="AI878" s="28"/>
      <c r="AJ878" s="28"/>
      <c r="AK878" s="28"/>
      <c r="AL878" s="28"/>
      <c r="AM878" s="28"/>
      <c r="AN878" s="28"/>
      <c r="AO878" s="28"/>
      <c r="AP878" s="28"/>
      <c r="AQ878" s="28"/>
      <c r="AR878" s="28"/>
      <c r="AS878" s="28"/>
      <c r="AT878" s="28"/>
      <c r="AU878" s="28"/>
      <c r="AV878" s="28"/>
    </row>
    <row r="879" spans="1:48" ht="15.75" customHeight="1" x14ac:dyDescent="0.25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9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9"/>
      <c r="AA879" s="28"/>
      <c r="AB879" s="28"/>
      <c r="AC879" s="28"/>
      <c r="AD879" s="28"/>
      <c r="AE879" s="28"/>
      <c r="AF879" s="28"/>
      <c r="AG879" s="28"/>
      <c r="AH879" s="29"/>
      <c r="AI879" s="28"/>
      <c r="AJ879" s="28"/>
      <c r="AK879" s="28"/>
      <c r="AL879" s="28"/>
      <c r="AM879" s="28"/>
      <c r="AN879" s="28"/>
      <c r="AO879" s="28"/>
      <c r="AP879" s="28"/>
      <c r="AQ879" s="28"/>
      <c r="AR879" s="28"/>
      <c r="AS879" s="28"/>
      <c r="AT879" s="28"/>
      <c r="AU879" s="28"/>
      <c r="AV879" s="28"/>
    </row>
    <row r="880" spans="1:48" ht="15.75" customHeight="1" x14ac:dyDescent="0.25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9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9"/>
      <c r="AA880" s="28"/>
      <c r="AB880" s="28"/>
      <c r="AC880" s="28"/>
      <c r="AD880" s="28"/>
      <c r="AE880" s="28"/>
      <c r="AF880" s="28"/>
      <c r="AG880" s="28"/>
      <c r="AH880" s="29"/>
      <c r="AI880" s="28"/>
      <c r="AJ880" s="28"/>
      <c r="AK880" s="28"/>
      <c r="AL880" s="28"/>
      <c r="AM880" s="28"/>
      <c r="AN880" s="28"/>
      <c r="AO880" s="28"/>
      <c r="AP880" s="28"/>
      <c r="AQ880" s="28"/>
      <c r="AR880" s="28"/>
      <c r="AS880" s="28"/>
      <c r="AT880" s="28"/>
      <c r="AU880" s="28"/>
      <c r="AV880" s="28"/>
    </row>
    <row r="881" spans="1:48" ht="15.75" customHeight="1" x14ac:dyDescent="0.25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9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9"/>
      <c r="AA881" s="28"/>
      <c r="AB881" s="28"/>
      <c r="AC881" s="28"/>
      <c r="AD881" s="28"/>
      <c r="AE881" s="28"/>
      <c r="AF881" s="28"/>
      <c r="AG881" s="28"/>
      <c r="AH881" s="29"/>
      <c r="AI881" s="28"/>
      <c r="AJ881" s="28"/>
      <c r="AK881" s="28"/>
      <c r="AL881" s="28"/>
      <c r="AM881" s="28"/>
      <c r="AN881" s="28"/>
      <c r="AO881" s="28"/>
      <c r="AP881" s="28"/>
      <c r="AQ881" s="28"/>
      <c r="AR881" s="28"/>
      <c r="AS881" s="28"/>
      <c r="AT881" s="28"/>
      <c r="AU881" s="28"/>
      <c r="AV881" s="28"/>
    </row>
    <row r="882" spans="1:48" ht="15.75" customHeight="1" x14ac:dyDescent="0.25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9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9"/>
      <c r="AA882" s="28"/>
      <c r="AB882" s="28"/>
      <c r="AC882" s="28"/>
      <c r="AD882" s="28"/>
      <c r="AE882" s="28"/>
      <c r="AF882" s="28"/>
      <c r="AG882" s="28"/>
      <c r="AH882" s="29"/>
      <c r="AI882" s="28"/>
      <c r="AJ882" s="28"/>
      <c r="AK882" s="28"/>
      <c r="AL882" s="28"/>
      <c r="AM882" s="28"/>
      <c r="AN882" s="28"/>
      <c r="AO882" s="28"/>
      <c r="AP882" s="28"/>
      <c r="AQ882" s="28"/>
      <c r="AR882" s="28"/>
      <c r="AS882" s="28"/>
      <c r="AT882" s="28"/>
      <c r="AU882" s="28"/>
      <c r="AV882" s="28"/>
    </row>
    <row r="883" spans="1:48" ht="15.75" customHeight="1" x14ac:dyDescent="0.25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9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9"/>
      <c r="AA883" s="28"/>
      <c r="AB883" s="28"/>
      <c r="AC883" s="28"/>
      <c r="AD883" s="28"/>
      <c r="AE883" s="28"/>
      <c r="AF883" s="28"/>
      <c r="AG883" s="28"/>
      <c r="AH883" s="29"/>
      <c r="AI883" s="28"/>
      <c r="AJ883" s="28"/>
      <c r="AK883" s="28"/>
      <c r="AL883" s="28"/>
      <c r="AM883" s="28"/>
      <c r="AN883" s="28"/>
      <c r="AO883" s="28"/>
      <c r="AP883" s="28"/>
      <c r="AQ883" s="28"/>
      <c r="AR883" s="28"/>
      <c r="AS883" s="28"/>
      <c r="AT883" s="28"/>
      <c r="AU883" s="28"/>
      <c r="AV883" s="28"/>
    </row>
    <row r="884" spans="1:48" ht="15.75" customHeight="1" x14ac:dyDescent="0.25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9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9"/>
      <c r="AA884" s="28"/>
      <c r="AB884" s="28"/>
      <c r="AC884" s="28"/>
      <c r="AD884" s="28"/>
      <c r="AE884" s="28"/>
      <c r="AF884" s="28"/>
      <c r="AG884" s="28"/>
      <c r="AH884" s="29"/>
      <c r="AI884" s="28"/>
      <c r="AJ884" s="28"/>
      <c r="AK884" s="28"/>
      <c r="AL884" s="28"/>
      <c r="AM884" s="28"/>
      <c r="AN884" s="28"/>
      <c r="AO884" s="28"/>
      <c r="AP884" s="28"/>
      <c r="AQ884" s="28"/>
      <c r="AR884" s="28"/>
      <c r="AS884" s="28"/>
      <c r="AT884" s="28"/>
      <c r="AU884" s="28"/>
      <c r="AV884" s="28"/>
    </row>
    <row r="885" spans="1:48" ht="15.75" customHeight="1" x14ac:dyDescent="0.25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9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9"/>
      <c r="AA885" s="28"/>
      <c r="AB885" s="28"/>
      <c r="AC885" s="28"/>
      <c r="AD885" s="28"/>
      <c r="AE885" s="28"/>
      <c r="AF885" s="28"/>
      <c r="AG885" s="28"/>
      <c r="AH885" s="29"/>
      <c r="AI885" s="28"/>
      <c r="AJ885" s="28"/>
      <c r="AK885" s="28"/>
      <c r="AL885" s="28"/>
      <c r="AM885" s="28"/>
      <c r="AN885" s="28"/>
      <c r="AO885" s="28"/>
      <c r="AP885" s="28"/>
      <c r="AQ885" s="28"/>
      <c r="AR885" s="28"/>
      <c r="AS885" s="28"/>
      <c r="AT885" s="28"/>
      <c r="AU885" s="28"/>
      <c r="AV885" s="28"/>
    </row>
    <row r="886" spans="1:48" ht="15.75" customHeight="1" x14ac:dyDescent="0.25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9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9"/>
      <c r="AA886" s="28"/>
      <c r="AB886" s="28"/>
      <c r="AC886" s="28"/>
      <c r="AD886" s="28"/>
      <c r="AE886" s="28"/>
      <c r="AF886" s="28"/>
      <c r="AG886" s="28"/>
      <c r="AH886" s="29"/>
      <c r="AI886" s="28"/>
      <c r="AJ886" s="28"/>
      <c r="AK886" s="28"/>
      <c r="AL886" s="28"/>
      <c r="AM886" s="28"/>
      <c r="AN886" s="28"/>
      <c r="AO886" s="28"/>
      <c r="AP886" s="28"/>
      <c r="AQ886" s="28"/>
      <c r="AR886" s="28"/>
      <c r="AS886" s="28"/>
      <c r="AT886" s="28"/>
      <c r="AU886" s="28"/>
      <c r="AV886" s="28"/>
    </row>
    <row r="887" spans="1:48" ht="15.75" customHeight="1" x14ac:dyDescent="0.25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9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9"/>
      <c r="AA887" s="28"/>
      <c r="AB887" s="28"/>
      <c r="AC887" s="28"/>
      <c r="AD887" s="28"/>
      <c r="AE887" s="28"/>
      <c r="AF887" s="28"/>
      <c r="AG887" s="28"/>
      <c r="AH887" s="29"/>
      <c r="AI887" s="28"/>
      <c r="AJ887" s="28"/>
      <c r="AK887" s="28"/>
      <c r="AL887" s="28"/>
      <c r="AM887" s="28"/>
      <c r="AN887" s="28"/>
      <c r="AO887" s="28"/>
      <c r="AP887" s="28"/>
      <c r="AQ887" s="28"/>
      <c r="AR887" s="28"/>
      <c r="AS887" s="28"/>
      <c r="AT887" s="28"/>
      <c r="AU887" s="28"/>
      <c r="AV887" s="28"/>
    </row>
    <row r="888" spans="1:48" ht="15.75" customHeight="1" x14ac:dyDescent="0.25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9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9"/>
      <c r="AA888" s="28"/>
      <c r="AB888" s="28"/>
      <c r="AC888" s="28"/>
      <c r="AD888" s="28"/>
      <c r="AE888" s="28"/>
      <c r="AF888" s="28"/>
      <c r="AG888" s="28"/>
      <c r="AH888" s="29"/>
      <c r="AI888" s="28"/>
      <c r="AJ888" s="28"/>
      <c r="AK888" s="28"/>
      <c r="AL888" s="28"/>
      <c r="AM888" s="28"/>
      <c r="AN888" s="28"/>
      <c r="AO888" s="28"/>
      <c r="AP888" s="28"/>
      <c r="AQ888" s="28"/>
      <c r="AR888" s="28"/>
      <c r="AS888" s="28"/>
      <c r="AT888" s="28"/>
      <c r="AU888" s="28"/>
      <c r="AV888" s="28"/>
    </row>
    <row r="889" spans="1:48" ht="15.75" customHeight="1" x14ac:dyDescent="0.25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9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9"/>
      <c r="AA889" s="28"/>
      <c r="AB889" s="28"/>
      <c r="AC889" s="28"/>
      <c r="AD889" s="28"/>
      <c r="AE889" s="28"/>
      <c r="AF889" s="28"/>
      <c r="AG889" s="28"/>
      <c r="AH889" s="29"/>
      <c r="AI889" s="28"/>
      <c r="AJ889" s="28"/>
      <c r="AK889" s="28"/>
      <c r="AL889" s="28"/>
      <c r="AM889" s="28"/>
      <c r="AN889" s="28"/>
      <c r="AO889" s="28"/>
      <c r="AP889" s="28"/>
      <c r="AQ889" s="28"/>
      <c r="AR889" s="28"/>
      <c r="AS889" s="28"/>
      <c r="AT889" s="28"/>
      <c r="AU889" s="28"/>
      <c r="AV889" s="28"/>
    </row>
    <row r="890" spans="1:48" ht="15.75" customHeight="1" x14ac:dyDescent="0.25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9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9"/>
      <c r="AA890" s="28"/>
      <c r="AB890" s="28"/>
      <c r="AC890" s="28"/>
      <c r="AD890" s="28"/>
      <c r="AE890" s="28"/>
      <c r="AF890" s="28"/>
      <c r="AG890" s="28"/>
      <c r="AH890" s="29"/>
      <c r="AI890" s="28"/>
      <c r="AJ890" s="28"/>
      <c r="AK890" s="28"/>
      <c r="AL890" s="28"/>
      <c r="AM890" s="28"/>
      <c r="AN890" s="28"/>
      <c r="AO890" s="28"/>
      <c r="AP890" s="28"/>
      <c r="AQ890" s="28"/>
      <c r="AR890" s="28"/>
      <c r="AS890" s="28"/>
      <c r="AT890" s="28"/>
      <c r="AU890" s="28"/>
      <c r="AV890" s="28"/>
    </row>
    <row r="891" spans="1:48" ht="15.75" customHeight="1" x14ac:dyDescent="0.25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9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9"/>
      <c r="AA891" s="28"/>
      <c r="AB891" s="28"/>
      <c r="AC891" s="28"/>
      <c r="AD891" s="28"/>
      <c r="AE891" s="28"/>
      <c r="AF891" s="28"/>
      <c r="AG891" s="28"/>
      <c r="AH891" s="29"/>
      <c r="AI891" s="28"/>
      <c r="AJ891" s="28"/>
      <c r="AK891" s="28"/>
      <c r="AL891" s="28"/>
      <c r="AM891" s="28"/>
      <c r="AN891" s="28"/>
      <c r="AO891" s="28"/>
      <c r="AP891" s="28"/>
      <c r="AQ891" s="28"/>
      <c r="AR891" s="28"/>
      <c r="AS891" s="28"/>
      <c r="AT891" s="28"/>
      <c r="AU891" s="28"/>
      <c r="AV891" s="28"/>
    </row>
    <row r="892" spans="1:48" ht="15.75" customHeight="1" x14ac:dyDescent="0.25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9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9"/>
      <c r="AA892" s="28"/>
      <c r="AB892" s="28"/>
      <c r="AC892" s="28"/>
      <c r="AD892" s="28"/>
      <c r="AE892" s="28"/>
      <c r="AF892" s="28"/>
      <c r="AG892" s="28"/>
      <c r="AH892" s="29"/>
      <c r="AI892" s="28"/>
      <c r="AJ892" s="28"/>
      <c r="AK892" s="28"/>
      <c r="AL892" s="28"/>
      <c r="AM892" s="28"/>
      <c r="AN892" s="28"/>
      <c r="AO892" s="28"/>
      <c r="AP892" s="28"/>
      <c r="AQ892" s="28"/>
      <c r="AR892" s="28"/>
      <c r="AS892" s="28"/>
      <c r="AT892" s="28"/>
      <c r="AU892" s="28"/>
      <c r="AV892" s="28"/>
    </row>
    <row r="893" spans="1:48" ht="15.75" customHeight="1" x14ac:dyDescent="0.25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9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9"/>
      <c r="AA893" s="28"/>
      <c r="AB893" s="28"/>
      <c r="AC893" s="28"/>
      <c r="AD893" s="28"/>
      <c r="AE893" s="28"/>
      <c r="AF893" s="28"/>
      <c r="AG893" s="28"/>
      <c r="AH893" s="29"/>
      <c r="AI893" s="28"/>
      <c r="AJ893" s="28"/>
      <c r="AK893" s="28"/>
      <c r="AL893" s="28"/>
      <c r="AM893" s="28"/>
      <c r="AN893" s="28"/>
      <c r="AO893" s="28"/>
      <c r="AP893" s="28"/>
      <c r="AQ893" s="28"/>
      <c r="AR893" s="28"/>
      <c r="AS893" s="28"/>
      <c r="AT893" s="28"/>
      <c r="AU893" s="28"/>
      <c r="AV893" s="28"/>
    </row>
    <row r="894" spans="1:48" ht="15.75" customHeight="1" x14ac:dyDescent="0.25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9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9"/>
      <c r="AA894" s="28"/>
      <c r="AB894" s="28"/>
      <c r="AC894" s="28"/>
      <c r="AD894" s="28"/>
      <c r="AE894" s="28"/>
      <c r="AF894" s="28"/>
      <c r="AG894" s="28"/>
      <c r="AH894" s="29"/>
      <c r="AI894" s="28"/>
      <c r="AJ894" s="28"/>
      <c r="AK894" s="28"/>
      <c r="AL894" s="28"/>
      <c r="AM894" s="28"/>
      <c r="AN894" s="28"/>
      <c r="AO894" s="28"/>
      <c r="AP894" s="28"/>
      <c r="AQ894" s="28"/>
      <c r="AR894" s="28"/>
      <c r="AS894" s="28"/>
      <c r="AT894" s="28"/>
      <c r="AU894" s="28"/>
      <c r="AV894" s="28"/>
    </row>
    <row r="895" spans="1:48" ht="15.75" customHeight="1" x14ac:dyDescent="0.25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9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9"/>
      <c r="AA895" s="28"/>
      <c r="AB895" s="28"/>
      <c r="AC895" s="28"/>
      <c r="AD895" s="28"/>
      <c r="AE895" s="28"/>
      <c r="AF895" s="28"/>
      <c r="AG895" s="28"/>
      <c r="AH895" s="29"/>
      <c r="AI895" s="28"/>
      <c r="AJ895" s="28"/>
      <c r="AK895" s="28"/>
      <c r="AL895" s="28"/>
      <c r="AM895" s="28"/>
      <c r="AN895" s="28"/>
      <c r="AO895" s="28"/>
      <c r="AP895" s="28"/>
      <c r="AQ895" s="28"/>
      <c r="AR895" s="28"/>
      <c r="AS895" s="28"/>
      <c r="AT895" s="28"/>
      <c r="AU895" s="28"/>
      <c r="AV895" s="28"/>
    </row>
    <row r="896" spans="1:48" ht="15.75" customHeight="1" x14ac:dyDescent="0.25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9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9"/>
      <c r="AA896" s="28"/>
      <c r="AB896" s="28"/>
      <c r="AC896" s="28"/>
      <c r="AD896" s="28"/>
      <c r="AE896" s="28"/>
      <c r="AF896" s="28"/>
      <c r="AG896" s="28"/>
      <c r="AH896" s="29"/>
      <c r="AI896" s="28"/>
      <c r="AJ896" s="28"/>
      <c r="AK896" s="28"/>
      <c r="AL896" s="28"/>
      <c r="AM896" s="28"/>
      <c r="AN896" s="28"/>
      <c r="AO896" s="28"/>
      <c r="AP896" s="28"/>
      <c r="AQ896" s="28"/>
      <c r="AR896" s="28"/>
      <c r="AS896" s="28"/>
      <c r="AT896" s="28"/>
      <c r="AU896" s="28"/>
      <c r="AV896" s="28"/>
    </row>
    <row r="897" spans="1:48" ht="15.75" customHeight="1" x14ac:dyDescent="0.25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9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9"/>
      <c r="AA897" s="28"/>
      <c r="AB897" s="28"/>
      <c r="AC897" s="28"/>
      <c r="AD897" s="28"/>
      <c r="AE897" s="28"/>
      <c r="AF897" s="28"/>
      <c r="AG897" s="28"/>
      <c r="AH897" s="29"/>
      <c r="AI897" s="28"/>
      <c r="AJ897" s="28"/>
      <c r="AK897" s="28"/>
      <c r="AL897" s="28"/>
      <c r="AM897" s="28"/>
      <c r="AN897" s="28"/>
      <c r="AO897" s="28"/>
      <c r="AP897" s="28"/>
      <c r="AQ897" s="28"/>
      <c r="AR897" s="28"/>
      <c r="AS897" s="28"/>
      <c r="AT897" s="28"/>
      <c r="AU897" s="28"/>
      <c r="AV897" s="28"/>
    </row>
    <row r="898" spans="1:48" ht="15.75" customHeight="1" x14ac:dyDescent="0.25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9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9"/>
      <c r="AA898" s="28"/>
      <c r="AB898" s="28"/>
      <c r="AC898" s="28"/>
      <c r="AD898" s="28"/>
      <c r="AE898" s="28"/>
      <c r="AF898" s="28"/>
      <c r="AG898" s="28"/>
      <c r="AH898" s="29"/>
      <c r="AI898" s="28"/>
      <c r="AJ898" s="28"/>
      <c r="AK898" s="28"/>
      <c r="AL898" s="28"/>
      <c r="AM898" s="28"/>
      <c r="AN898" s="28"/>
      <c r="AO898" s="28"/>
      <c r="AP898" s="28"/>
      <c r="AQ898" s="28"/>
      <c r="AR898" s="28"/>
      <c r="AS898" s="28"/>
      <c r="AT898" s="28"/>
      <c r="AU898" s="28"/>
      <c r="AV898" s="28"/>
    </row>
    <row r="899" spans="1:48" ht="15.75" customHeight="1" x14ac:dyDescent="0.25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9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9"/>
      <c r="AA899" s="28"/>
      <c r="AB899" s="28"/>
      <c r="AC899" s="28"/>
      <c r="AD899" s="28"/>
      <c r="AE899" s="28"/>
      <c r="AF899" s="28"/>
      <c r="AG899" s="28"/>
      <c r="AH899" s="29"/>
      <c r="AI899" s="28"/>
      <c r="AJ899" s="28"/>
      <c r="AK899" s="28"/>
      <c r="AL899" s="28"/>
      <c r="AM899" s="28"/>
      <c r="AN899" s="28"/>
      <c r="AO899" s="28"/>
      <c r="AP899" s="28"/>
      <c r="AQ899" s="28"/>
      <c r="AR899" s="28"/>
      <c r="AS899" s="28"/>
      <c r="AT899" s="28"/>
      <c r="AU899" s="28"/>
      <c r="AV899" s="28"/>
    </row>
    <row r="900" spans="1:48" ht="15.75" customHeight="1" x14ac:dyDescent="0.25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9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9"/>
      <c r="AA900" s="28"/>
      <c r="AB900" s="28"/>
      <c r="AC900" s="28"/>
      <c r="AD900" s="28"/>
      <c r="AE900" s="28"/>
      <c r="AF900" s="28"/>
      <c r="AG900" s="28"/>
      <c r="AH900" s="29"/>
      <c r="AI900" s="28"/>
      <c r="AJ900" s="28"/>
      <c r="AK900" s="28"/>
      <c r="AL900" s="28"/>
      <c r="AM900" s="28"/>
      <c r="AN900" s="28"/>
      <c r="AO900" s="28"/>
      <c r="AP900" s="28"/>
      <c r="AQ900" s="28"/>
      <c r="AR900" s="28"/>
      <c r="AS900" s="28"/>
      <c r="AT900" s="28"/>
      <c r="AU900" s="28"/>
      <c r="AV900" s="28"/>
    </row>
    <row r="901" spans="1:48" ht="15.75" customHeight="1" x14ac:dyDescent="0.25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9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9"/>
      <c r="AA901" s="28"/>
      <c r="AB901" s="28"/>
      <c r="AC901" s="28"/>
      <c r="AD901" s="28"/>
      <c r="AE901" s="28"/>
      <c r="AF901" s="28"/>
      <c r="AG901" s="28"/>
      <c r="AH901" s="29"/>
      <c r="AI901" s="28"/>
      <c r="AJ901" s="28"/>
      <c r="AK901" s="28"/>
      <c r="AL901" s="28"/>
      <c r="AM901" s="28"/>
      <c r="AN901" s="28"/>
      <c r="AO901" s="28"/>
      <c r="AP901" s="28"/>
      <c r="AQ901" s="28"/>
      <c r="AR901" s="28"/>
      <c r="AS901" s="28"/>
      <c r="AT901" s="28"/>
      <c r="AU901" s="28"/>
      <c r="AV901" s="28"/>
    </row>
    <row r="902" spans="1:48" ht="15.75" customHeight="1" x14ac:dyDescent="0.25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9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9"/>
      <c r="AA902" s="28"/>
      <c r="AB902" s="28"/>
      <c r="AC902" s="28"/>
      <c r="AD902" s="28"/>
      <c r="AE902" s="28"/>
      <c r="AF902" s="28"/>
      <c r="AG902" s="28"/>
      <c r="AH902" s="29"/>
      <c r="AI902" s="28"/>
      <c r="AJ902" s="28"/>
      <c r="AK902" s="28"/>
      <c r="AL902" s="28"/>
      <c r="AM902" s="28"/>
      <c r="AN902" s="28"/>
      <c r="AO902" s="28"/>
      <c r="AP902" s="28"/>
      <c r="AQ902" s="28"/>
      <c r="AR902" s="28"/>
      <c r="AS902" s="28"/>
      <c r="AT902" s="28"/>
      <c r="AU902" s="28"/>
      <c r="AV902" s="28"/>
    </row>
    <row r="903" spans="1:48" ht="15.75" customHeight="1" x14ac:dyDescent="0.25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9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9"/>
      <c r="AA903" s="28"/>
      <c r="AB903" s="28"/>
      <c r="AC903" s="28"/>
      <c r="AD903" s="28"/>
      <c r="AE903" s="28"/>
      <c r="AF903" s="28"/>
      <c r="AG903" s="28"/>
      <c r="AH903" s="29"/>
      <c r="AI903" s="28"/>
      <c r="AJ903" s="28"/>
      <c r="AK903" s="28"/>
      <c r="AL903" s="28"/>
      <c r="AM903" s="28"/>
      <c r="AN903" s="28"/>
      <c r="AO903" s="28"/>
      <c r="AP903" s="28"/>
      <c r="AQ903" s="28"/>
      <c r="AR903" s="28"/>
      <c r="AS903" s="28"/>
      <c r="AT903" s="28"/>
      <c r="AU903" s="28"/>
      <c r="AV903" s="28"/>
    </row>
    <row r="904" spans="1:48" ht="15.75" customHeight="1" x14ac:dyDescent="0.25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9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9"/>
      <c r="AA904" s="28"/>
      <c r="AB904" s="28"/>
      <c r="AC904" s="28"/>
      <c r="AD904" s="28"/>
      <c r="AE904" s="28"/>
      <c r="AF904" s="28"/>
      <c r="AG904" s="28"/>
      <c r="AH904" s="29"/>
      <c r="AI904" s="28"/>
      <c r="AJ904" s="28"/>
      <c r="AK904" s="28"/>
      <c r="AL904" s="28"/>
      <c r="AM904" s="28"/>
      <c r="AN904" s="28"/>
      <c r="AO904" s="28"/>
      <c r="AP904" s="28"/>
      <c r="AQ904" s="28"/>
      <c r="AR904" s="28"/>
      <c r="AS904" s="28"/>
      <c r="AT904" s="28"/>
      <c r="AU904" s="28"/>
      <c r="AV904" s="28"/>
    </row>
    <row r="905" spans="1:48" ht="15.75" customHeight="1" x14ac:dyDescent="0.25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9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9"/>
      <c r="AA905" s="28"/>
      <c r="AB905" s="28"/>
      <c r="AC905" s="28"/>
      <c r="AD905" s="28"/>
      <c r="AE905" s="28"/>
      <c r="AF905" s="28"/>
      <c r="AG905" s="28"/>
      <c r="AH905" s="29"/>
      <c r="AI905" s="28"/>
      <c r="AJ905" s="28"/>
      <c r="AK905" s="28"/>
      <c r="AL905" s="28"/>
      <c r="AM905" s="28"/>
      <c r="AN905" s="28"/>
      <c r="AO905" s="28"/>
      <c r="AP905" s="28"/>
      <c r="AQ905" s="28"/>
      <c r="AR905" s="28"/>
      <c r="AS905" s="28"/>
      <c r="AT905" s="28"/>
      <c r="AU905" s="28"/>
      <c r="AV905" s="28"/>
    </row>
    <row r="906" spans="1:48" ht="15.75" customHeight="1" x14ac:dyDescent="0.25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9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9"/>
      <c r="AA906" s="28"/>
      <c r="AB906" s="28"/>
      <c r="AC906" s="28"/>
      <c r="AD906" s="28"/>
      <c r="AE906" s="28"/>
      <c r="AF906" s="28"/>
      <c r="AG906" s="28"/>
      <c r="AH906" s="29"/>
      <c r="AI906" s="28"/>
      <c r="AJ906" s="28"/>
      <c r="AK906" s="28"/>
      <c r="AL906" s="28"/>
      <c r="AM906" s="28"/>
      <c r="AN906" s="28"/>
      <c r="AO906" s="28"/>
      <c r="AP906" s="28"/>
      <c r="AQ906" s="28"/>
      <c r="AR906" s="28"/>
      <c r="AS906" s="28"/>
      <c r="AT906" s="28"/>
      <c r="AU906" s="28"/>
      <c r="AV906" s="28"/>
    </row>
    <row r="907" spans="1:48" ht="15.75" customHeight="1" x14ac:dyDescent="0.25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9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9"/>
      <c r="AA907" s="28"/>
      <c r="AB907" s="28"/>
      <c r="AC907" s="28"/>
      <c r="AD907" s="28"/>
      <c r="AE907" s="28"/>
      <c r="AF907" s="28"/>
      <c r="AG907" s="28"/>
      <c r="AH907" s="29"/>
      <c r="AI907" s="28"/>
      <c r="AJ907" s="28"/>
      <c r="AK907" s="28"/>
      <c r="AL907" s="28"/>
      <c r="AM907" s="28"/>
      <c r="AN907" s="28"/>
      <c r="AO907" s="28"/>
      <c r="AP907" s="28"/>
      <c r="AQ907" s="28"/>
      <c r="AR907" s="28"/>
      <c r="AS907" s="28"/>
      <c r="AT907" s="28"/>
      <c r="AU907" s="28"/>
      <c r="AV907" s="28"/>
    </row>
    <row r="908" spans="1:48" ht="15.75" customHeight="1" x14ac:dyDescent="0.25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9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9"/>
      <c r="AA908" s="28"/>
      <c r="AB908" s="28"/>
      <c r="AC908" s="28"/>
      <c r="AD908" s="28"/>
      <c r="AE908" s="28"/>
      <c r="AF908" s="28"/>
      <c r="AG908" s="28"/>
      <c r="AH908" s="29"/>
      <c r="AI908" s="28"/>
      <c r="AJ908" s="28"/>
      <c r="AK908" s="28"/>
      <c r="AL908" s="28"/>
      <c r="AM908" s="28"/>
      <c r="AN908" s="28"/>
      <c r="AO908" s="28"/>
      <c r="AP908" s="28"/>
      <c r="AQ908" s="28"/>
      <c r="AR908" s="28"/>
      <c r="AS908" s="28"/>
      <c r="AT908" s="28"/>
      <c r="AU908" s="28"/>
      <c r="AV908" s="28"/>
    </row>
    <row r="909" spans="1:48" ht="15.75" customHeight="1" x14ac:dyDescent="0.25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9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9"/>
      <c r="AA909" s="28"/>
      <c r="AB909" s="28"/>
      <c r="AC909" s="28"/>
      <c r="AD909" s="28"/>
      <c r="AE909" s="28"/>
      <c r="AF909" s="28"/>
      <c r="AG909" s="28"/>
      <c r="AH909" s="29"/>
      <c r="AI909" s="28"/>
      <c r="AJ909" s="28"/>
      <c r="AK909" s="28"/>
      <c r="AL909" s="28"/>
      <c r="AM909" s="28"/>
      <c r="AN909" s="28"/>
      <c r="AO909" s="28"/>
      <c r="AP909" s="28"/>
      <c r="AQ909" s="28"/>
      <c r="AR909" s="28"/>
      <c r="AS909" s="28"/>
      <c r="AT909" s="28"/>
      <c r="AU909" s="28"/>
      <c r="AV909" s="28"/>
    </row>
    <row r="910" spans="1:48" ht="15.75" customHeight="1" x14ac:dyDescent="0.25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9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9"/>
      <c r="AA910" s="28"/>
      <c r="AB910" s="28"/>
      <c r="AC910" s="28"/>
      <c r="AD910" s="28"/>
      <c r="AE910" s="28"/>
      <c r="AF910" s="28"/>
      <c r="AG910" s="28"/>
      <c r="AH910" s="29"/>
      <c r="AI910" s="28"/>
      <c r="AJ910" s="28"/>
      <c r="AK910" s="28"/>
      <c r="AL910" s="28"/>
      <c r="AM910" s="28"/>
      <c r="AN910" s="28"/>
      <c r="AO910" s="28"/>
      <c r="AP910" s="28"/>
      <c r="AQ910" s="28"/>
      <c r="AR910" s="28"/>
      <c r="AS910" s="28"/>
      <c r="AT910" s="28"/>
      <c r="AU910" s="28"/>
      <c r="AV910" s="28"/>
    </row>
    <row r="911" spans="1:48" ht="15.75" customHeight="1" x14ac:dyDescent="0.25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9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9"/>
      <c r="AA911" s="28"/>
      <c r="AB911" s="28"/>
      <c r="AC911" s="28"/>
      <c r="AD911" s="28"/>
      <c r="AE911" s="28"/>
      <c r="AF911" s="28"/>
      <c r="AG911" s="28"/>
      <c r="AH911" s="29"/>
      <c r="AI911" s="28"/>
      <c r="AJ911" s="28"/>
      <c r="AK911" s="28"/>
      <c r="AL911" s="28"/>
      <c r="AM911" s="28"/>
      <c r="AN911" s="28"/>
      <c r="AO911" s="28"/>
      <c r="AP911" s="28"/>
      <c r="AQ911" s="28"/>
      <c r="AR911" s="28"/>
      <c r="AS911" s="28"/>
      <c r="AT911" s="28"/>
      <c r="AU911" s="28"/>
      <c r="AV911" s="28"/>
    </row>
    <row r="912" spans="1:48" ht="15.75" customHeight="1" x14ac:dyDescent="0.25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9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9"/>
      <c r="AA912" s="28"/>
      <c r="AB912" s="28"/>
      <c r="AC912" s="28"/>
      <c r="AD912" s="28"/>
      <c r="AE912" s="28"/>
      <c r="AF912" s="28"/>
      <c r="AG912" s="28"/>
      <c r="AH912" s="29"/>
      <c r="AI912" s="28"/>
      <c r="AJ912" s="28"/>
      <c r="AK912" s="28"/>
      <c r="AL912" s="28"/>
      <c r="AM912" s="28"/>
      <c r="AN912" s="28"/>
      <c r="AO912" s="28"/>
      <c r="AP912" s="28"/>
      <c r="AQ912" s="28"/>
      <c r="AR912" s="28"/>
      <c r="AS912" s="28"/>
      <c r="AT912" s="28"/>
      <c r="AU912" s="28"/>
      <c r="AV912" s="28"/>
    </row>
    <row r="913" spans="1:48" ht="15.75" customHeight="1" x14ac:dyDescent="0.25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9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9"/>
      <c r="AA913" s="28"/>
      <c r="AB913" s="28"/>
      <c r="AC913" s="28"/>
      <c r="AD913" s="28"/>
      <c r="AE913" s="28"/>
      <c r="AF913" s="28"/>
      <c r="AG913" s="28"/>
      <c r="AH913" s="29"/>
      <c r="AI913" s="28"/>
      <c r="AJ913" s="28"/>
      <c r="AK913" s="28"/>
      <c r="AL913" s="28"/>
      <c r="AM913" s="28"/>
      <c r="AN913" s="28"/>
      <c r="AO913" s="28"/>
      <c r="AP913" s="28"/>
      <c r="AQ913" s="28"/>
      <c r="AR913" s="28"/>
      <c r="AS913" s="28"/>
      <c r="AT913" s="28"/>
      <c r="AU913" s="28"/>
      <c r="AV913" s="28"/>
    </row>
    <row r="914" spans="1:48" ht="15.75" customHeight="1" x14ac:dyDescent="0.25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9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9"/>
      <c r="AA914" s="28"/>
      <c r="AB914" s="28"/>
      <c r="AC914" s="28"/>
      <c r="AD914" s="28"/>
      <c r="AE914" s="28"/>
      <c r="AF914" s="28"/>
      <c r="AG914" s="28"/>
      <c r="AH914" s="29"/>
      <c r="AI914" s="28"/>
      <c r="AJ914" s="28"/>
      <c r="AK914" s="28"/>
      <c r="AL914" s="28"/>
      <c r="AM914" s="28"/>
      <c r="AN914" s="28"/>
      <c r="AO914" s="28"/>
      <c r="AP914" s="28"/>
      <c r="AQ914" s="28"/>
      <c r="AR914" s="28"/>
      <c r="AS914" s="28"/>
      <c r="AT914" s="28"/>
      <c r="AU914" s="28"/>
      <c r="AV914" s="28"/>
    </row>
    <row r="915" spans="1:48" ht="15.75" customHeight="1" x14ac:dyDescent="0.25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9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9"/>
      <c r="AA915" s="28"/>
      <c r="AB915" s="28"/>
      <c r="AC915" s="28"/>
      <c r="AD915" s="28"/>
      <c r="AE915" s="28"/>
      <c r="AF915" s="28"/>
      <c r="AG915" s="28"/>
      <c r="AH915" s="29"/>
      <c r="AI915" s="28"/>
      <c r="AJ915" s="28"/>
      <c r="AK915" s="28"/>
      <c r="AL915" s="28"/>
      <c r="AM915" s="28"/>
      <c r="AN915" s="28"/>
      <c r="AO915" s="28"/>
      <c r="AP915" s="28"/>
      <c r="AQ915" s="28"/>
      <c r="AR915" s="28"/>
      <c r="AS915" s="28"/>
      <c r="AT915" s="28"/>
      <c r="AU915" s="28"/>
      <c r="AV915" s="28"/>
    </row>
    <row r="916" spans="1:48" ht="15.75" customHeight="1" x14ac:dyDescent="0.25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9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9"/>
      <c r="AA916" s="28"/>
      <c r="AB916" s="28"/>
      <c r="AC916" s="28"/>
      <c r="AD916" s="28"/>
      <c r="AE916" s="28"/>
      <c r="AF916" s="28"/>
      <c r="AG916" s="28"/>
      <c r="AH916" s="29"/>
      <c r="AI916" s="28"/>
      <c r="AJ916" s="28"/>
      <c r="AK916" s="28"/>
      <c r="AL916" s="28"/>
      <c r="AM916" s="28"/>
      <c r="AN916" s="28"/>
      <c r="AO916" s="28"/>
      <c r="AP916" s="28"/>
      <c r="AQ916" s="28"/>
      <c r="AR916" s="28"/>
      <c r="AS916" s="28"/>
      <c r="AT916" s="28"/>
      <c r="AU916" s="28"/>
      <c r="AV916" s="28"/>
    </row>
    <row r="917" spans="1:48" ht="15.75" customHeight="1" x14ac:dyDescent="0.25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9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9"/>
      <c r="AA917" s="28"/>
      <c r="AB917" s="28"/>
      <c r="AC917" s="28"/>
      <c r="AD917" s="28"/>
      <c r="AE917" s="28"/>
      <c r="AF917" s="28"/>
      <c r="AG917" s="28"/>
      <c r="AH917" s="29"/>
      <c r="AI917" s="28"/>
      <c r="AJ917" s="28"/>
      <c r="AK917" s="28"/>
      <c r="AL917" s="28"/>
      <c r="AM917" s="28"/>
      <c r="AN917" s="28"/>
      <c r="AO917" s="28"/>
      <c r="AP917" s="28"/>
      <c r="AQ917" s="28"/>
      <c r="AR917" s="28"/>
      <c r="AS917" s="28"/>
      <c r="AT917" s="28"/>
      <c r="AU917" s="28"/>
      <c r="AV917" s="28"/>
    </row>
    <row r="918" spans="1:48" ht="15.75" customHeight="1" x14ac:dyDescent="0.25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9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9"/>
      <c r="AA918" s="28"/>
      <c r="AB918" s="28"/>
      <c r="AC918" s="28"/>
      <c r="AD918" s="28"/>
      <c r="AE918" s="28"/>
      <c r="AF918" s="28"/>
      <c r="AG918" s="28"/>
      <c r="AH918" s="29"/>
      <c r="AI918" s="28"/>
      <c r="AJ918" s="28"/>
      <c r="AK918" s="28"/>
      <c r="AL918" s="28"/>
      <c r="AM918" s="28"/>
      <c r="AN918" s="28"/>
      <c r="AO918" s="28"/>
      <c r="AP918" s="28"/>
      <c r="AQ918" s="28"/>
      <c r="AR918" s="28"/>
      <c r="AS918" s="28"/>
      <c r="AT918" s="28"/>
      <c r="AU918" s="28"/>
      <c r="AV918" s="28"/>
    </row>
    <row r="919" spans="1:48" ht="15.75" customHeight="1" x14ac:dyDescent="0.25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9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9"/>
      <c r="AA919" s="28"/>
      <c r="AB919" s="28"/>
      <c r="AC919" s="28"/>
      <c r="AD919" s="28"/>
      <c r="AE919" s="28"/>
      <c r="AF919" s="28"/>
      <c r="AG919" s="28"/>
      <c r="AH919" s="29"/>
      <c r="AI919" s="28"/>
      <c r="AJ919" s="28"/>
      <c r="AK919" s="28"/>
      <c r="AL919" s="28"/>
      <c r="AM919" s="28"/>
      <c r="AN919" s="28"/>
      <c r="AO919" s="28"/>
      <c r="AP919" s="28"/>
      <c r="AQ919" s="28"/>
      <c r="AR919" s="28"/>
      <c r="AS919" s="28"/>
      <c r="AT919" s="28"/>
      <c r="AU919" s="28"/>
      <c r="AV919" s="28"/>
    </row>
    <row r="920" spans="1:48" ht="15.75" customHeight="1" x14ac:dyDescent="0.25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9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9"/>
      <c r="AA920" s="28"/>
      <c r="AB920" s="28"/>
      <c r="AC920" s="28"/>
      <c r="AD920" s="28"/>
      <c r="AE920" s="28"/>
      <c r="AF920" s="28"/>
      <c r="AG920" s="28"/>
      <c r="AH920" s="29"/>
      <c r="AI920" s="28"/>
      <c r="AJ920" s="28"/>
      <c r="AK920" s="28"/>
      <c r="AL920" s="28"/>
      <c r="AM920" s="28"/>
      <c r="AN920" s="28"/>
      <c r="AO920" s="28"/>
      <c r="AP920" s="28"/>
      <c r="AQ920" s="28"/>
      <c r="AR920" s="28"/>
      <c r="AS920" s="28"/>
      <c r="AT920" s="28"/>
      <c r="AU920" s="28"/>
      <c r="AV920" s="28"/>
    </row>
    <row r="921" spans="1:48" ht="15.75" customHeight="1" x14ac:dyDescent="0.25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9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9"/>
      <c r="AA921" s="28"/>
      <c r="AB921" s="28"/>
      <c r="AC921" s="28"/>
      <c r="AD921" s="28"/>
      <c r="AE921" s="28"/>
      <c r="AF921" s="28"/>
      <c r="AG921" s="28"/>
      <c r="AH921" s="29"/>
      <c r="AI921" s="28"/>
      <c r="AJ921" s="28"/>
      <c r="AK921" s="28"/>
      <c r="AL921" s="28"/>
      <c r="AM921" s="28"/>
      <c r="AN921" s="28"/>
      <c r="AO921" s="28"/>
      <c r="AP921" s="28"/>
      <c r="AQ921" s="28"/>
      <c r="AR921" s="28"/>
      <c r="AS921" s="28"/>
      <c r="AT921" s="28"/>
      <c r="AU921" s="28"/>
      <c r="AV921" s="28"/>
    </row>
    <row r="922" spans="1:48" ht="15.75" customHeight="1" x14ac:dyDescent="0.25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9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9"/>
      <c r="AA922" s="28"/>
      <c r="AB922" s="28"/>
      <c r="AC922" s="28"/>
      <c r="AD922" s="28"/>
      <c r="AE922" s="28"/>
      <c r="AF922" s="28"/>
      <c r="AG922" s="28"/>
      <c r="AH922" s="29"/>
      <c r="AI922" s="28"/>
      <c r="AJ922" s="28"/>
      <c r="AK922" s="28"/>
      <c r="AL922" s="28"/>
      <c r="AM922" s="28"/>
      <c r="AN922" s="28"/>
      <c r="AO922" s="28"/>
      <c r="AP922" s="28"/>
      <c r="AQ922" s="28"/>
      <c r="AR922" s="28"/>
      <c r="AS922" s="28"/>
      <c r="AT922" s="28"/>
      <c r="AU922" s="28"/>
      <c r="AV922" s="28"/>
    </row>
    <row r="923" spans="1:48" ht="15.75" customHeight="1" x14ac:dyDescent="0.25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9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9"/>
      <c r="AA923" s="28"/>
      <c r="AB923" s="28"/>
      <c r="AC923" s="28"/>
      <c r="AD923" s="28"/>
      <c r="AE923" s="28"/>
      <c r="AF923" s="28"/>
      <c r="AG923" s="28"/>
      <c r="AH923" s="29"/>
      <c r="AI923" s="28"/>
      <c r="AJ923" s="28"/>
      <c r="AK923" s="28"/>
      <c r="AL923" s="28"/>
      <c r="AM923" s="28"/>
      <c r="AN923" s="28"/>
      <c r="AO923" s="28"/>
      <c r="AP923" s="28"/>
      <c r="AQ923" s="28"/>
      <c r="AR923" s="28"/>
      <c r="AS923" s="28"/>
      <c r="AT923" s="28"/>
      <c r="AU923" s="28"/>
      <c r="AV923" s="28"/>
    </row>
    <row r="924" spans="1:48" ht="15.75" customHeight="1" x14ac:dyDescent="0.25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9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9"/>
      <c r="AA924" s="28"/>
      <c r="AB924" s="28"/>
      <c r="AC924" s="28"/>
      <c r="AD924" s="28"/>
      <c r="AE924" s="28"/>
      <c r="AF924" s="28"/>
      <c r="AG924" s="28"/>
      <c r="AH924" s="29"/>
      <c r="AI924" s="28"/>
      <c r="AJ924" s="28"/>
      <c r="AK924" s="28"/>
      <c r="AL924" s="28"/>
      <c r="AM924" s="28"/>
      <c r="AN924" s="28"/>
      <c r="AO924" s="28"/>
      <c r="AP924" s="28"/>
      <c r="AQ924" s="28"/>
      <c r="AR924" s="28"/>
      <c r="AS924" s="28"/>
      <c r="AT924" s="28"/>
      <c r="AU924" s="28"/>
      <c r="AV924" s="28"/>
    </row>
    <row r="925" spans="1:48" ht="15.75" customHeight="1" x14ac:dyDescent="0.25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9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9"/>
      <c r="AA925" s="28"/>
      <c r="AB925" s="28"/>
      <c r="AC925" s="28"/>
      <c r="AD925" s="28"/>
      <c r="AE925" s="28"/>
      <c r="AF925" s="28"/>
      <c r="AG925" s="28"/>
      <c r="AH925" s="29"/>
      <c r="AI925" s="28"/>
      <c r="AJ925" s="28"/>
      <c r="AK925" s="28"/>
      <c r="AL925" s="28"/>
      <c r="AM925" s="28"/>
      <c r="AN925" s="28"/>
      <c r="AO925" s="28"/>
      <c r="AP925" s="28"/>
      <c r="AQ925" s="28"/>
      <c r="AR925" s="28"/>
      <c r="AS925" s="28"/>
      <c r="AT925" s="28"/>
      <c r="AU925" s="28"/>
      <c r="AV925" s="28"/>
    </row>
    <row r="926" spans="1:48" ht="15.75" customHeight="1" x14ac:dyDescent="0.25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9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9"/>
      <c r="AA926" s="28"/>
      <c r="AB926" s="28"/>
      <c r="AC926" s="28"/>
      <c r="AD926" s="28"/>
      <c r="AE926" s="28"/>
      <c r="AF926" s="28"/>
      <c r="AG926" s="28"/>
      <c r="AH926" s="29"/>
      <c r="AI926" s="28"/>
      <c r="AJ926" s="28"/>
      <c r="AK926" s="28"/>
      <c r="AL926" s="28"/>
      <c r="AM926" s="28"/>
      <c r="AN926" s="28"/>
      <c r="AO926" s="28"/>
      <c r="AP926" s="28"/>
      <c r="AQ926" s="28"/>
      <c r="AR926" s="28"/>
      <c r="AS926" s="28"/>
      <c r="AT926" s="28"/>
      <c r="AU926" s="28"/>
      <c r="AV926" s="28"/>
    </row>
    <row r="927" spans="1:48" ht="15.75" customHeight="1" x14ac:dyDescent="0.25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9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9"/>
      <c r="AA927" s="28"/>
      <c r="AB927" s="28"/>
      <c r="AC927" s="28"/>
      <c r="AD927" s="28"/>
      <c r="AE927" s="28"/>
      <c r="AF927" s="28"/>
      <c r="AG927" s="28"/>
      <c r="AH927" s="29"/>
      <c r="AI927" s="28"/>
      <c r="AJ927" s="28"/>
      <c r="AK927" s="28"/>
      <c r="AL927" s="28"/>
      <c r="AM927" s="28"/>
      <c r="AN927" s="28"/>
      <c r="AO927" s="28"/>
      <c r="AP927" s="28"/>
      <c r="AQ927" s="28"/>
      <c r="AR927" s="28"/>
      <c r="AS927" s="28"/>
      <c r="AT927" s="28"/>
      <c r="AU927" s="28"/>
      <c r="AV927" s="28"/>
    </row>
    <row r="928" spans="1:48" ht="15.75" customHeight="1" x14ac:dyDescent="0.25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9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9"/>
      <c r="AA928" s="28"/>
      <c r="AB928" s="28"/>
      <c r="AC928" s="28"/>
      <c r="AD928" s="28"/>
      <c r="AE928" s="28"/>
      <c r="AF928" s="28"/>
      <c r="AG928" s="28"/>
      <c r="AH928" s="29"/>
      <c r="AI928" s="28"/>
      <c r="AJ928" s="28"/>
      <c r="AK928" s="28"/>
      <c r="AL928" s="28"/>
      <c r="AM928" s="28"/>
      <c r="AN928" s="28"/>
      <c r="AO928" s="28"/>
      <c r="AP928" s="28"/>
      <c r="AQ928" s="28"/>
      <c r="AR928" s="28"/>
      <c r="AS928" s="28"/>
      <c r="AT928" s="28"/>
      <c r="AU928" s="28"/>
      <c r="AV928" s="28"/>
    </row>
    <row r="929" spans="1:48" ht="15.75" customHeight="1" x14ac:dyDescent="0.25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9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9"/>
      <c r="AA929" s="28"/>
      <c r="AB929" s="28"/>
      <c r="AC929" s="28"/>
      <c r="AD929" s="28"/>
      <c r="AE929" s="28"/>
      <c r="AF929" s="28"/>
      <c r="AG929" s="28"/>
      <c r="AH929" s="29"/>
      <c r="AI929" s="28"/>
      <c r="AJ929" s="28"/>
      <c r="AK929" s="28"/>
      <c r="AL929" s="28"/>
      <c r="AM929" s="28"/>
      <c r="AN929" s="28"/>
      <c r="AO929" s="28"/>
      <c r="AP929" s="28"/>
      <c r="AQ929" s="28"/>
      <c r="AR929" s="28"/>
      <c r="AS929" s="28"/>
      <c r="AT929" s="28"/>
      <c r="AU929" s="28"/>
      <c r="AV929" s="28"/>
    </row>
    <row r="930" spans="1:48" ht="15.75" customHeight="1" x14ac:dyDescent="0.25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9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9"/>
      <c r="AA930" s="28"/>
      <c r="AB930" s="28"/>
      <c r="AC930" s="28"/>
      <c r="AD930" s="28"/>
      <c r="AE930" s="28"/>
      <c r="AF930" s="28"/>
      <c r="AG930" s="28"/>
      <c r="AH930" s="29"/>
      <c r="AI930" s="28"/>
      <c r="AJ930" s="28"/>
      <c r="AK930" s="28"/>
      <c r="AL930" s="28"/>
      <c r="AM930" s="28"/>
      <c r="AN930" s="28"/>
      <c r="AO930" s="28"/>
      <c r="AP930" s="28"/>
      <c r="AQ930" s="28"/>
      <c r="AR930" s="28"/>
      <c r="AS930" s="28"/>
      <c r="AT930" s="28"/>
      <c r="AU930" s="28"/>
      <c r="AV930" s="28"/>
    </row>
    <row r="931" spans="1:48" ht="15.75" customHeight="1" x14ac:dyDescent="0.25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9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9"/>
      <c r="AA931" s="28"/>
      <c r="AB931" s="28"/>
      <c r="AC931" s="28"/>
      <c r="AD931" s="28"/>
      <c r="AE931" s="28"/>
      <c r="AF931" s="28"/>
      <c r="AG931" s="28"/>
      <c r="AH931" s="29"/>
      <c r="AI931" s="28"/>
      <c r="AJ931" s="28"/>
      <c r="AK931" s="28"/>
      <c r="AL931" s="28"/>
      <c r="AM931" s="28"/>
      <c r="AN931" s="28"/>
      <c r="AO931" s="28"/>
      <c r="AP931" s="28"/>
      <c r="AQ931" s="28"/>
      <c r="AR931" s="28"/>
      <c r="AS931" s="28"/>
      <c r="AT931" s="28"/>
      <c r="AU931" s="28"/>
      <c r="AV931" s="28"/>
    </row>
    <row r="932" spans="1:48" ht="15.75" customHeight="1" x14ac:dyDescent="0.25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9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9"/>
      <c r="AA932" s="28"/>
      <c r="AB932" s="28"/>
      <c r="AC932" s="28"/>
      <c r="AD932" s="28"/>
      <c r="AE932" s="28"/>
      <c r="AF932" s="28"/>
      <c r="AG932" s="28"/>
      <c r="AH932" s="29"/>
      <c r="AI932" s="28"/>
      <c r="AJ932" s="28"/>
      <c r="AK932" s="28"/>
      <c r="AL932" s="28"/>
      <c r="AM932" s="28"/>
      <c r="AN932" s="28"/>
      <c r="AO932" s="28"/>
      <c r="AP932" s="28"/>
      <c r="AQ932" s="28"/>
      <c r="AR932" s="28"/>
      <c r="AS932" s="28"/>
      <c r="AT932" s="28"/>
      <c r="AU932" s="28"/>
      <c r="AV932" s="28"/>
    </row>
    <row r="933" spans="1:48" ht="15.75" customHeight="1" x14ac:dyDescent="0.25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9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9"/>
      <c r="AA933" s="28"/>
      <c r="AB933" s="28"/>
      <c r="AC933" s="28"/>
      <c r="AD933" s="28"/>
      <c r="AE933" s="28"/>
      <c r="AF933" s="28"/>
      <c r="AG933" s="28"/>
      <c r="AH933" s="29"/>
      <c r="AI933" s="28"/>
      <c r="AJ933" s="28"/>
      <c r="AK933" s="28"/>
      <c r="AL933" s="28"/>
      <c r="AM933" s="28"/>
      <c r="AN933" s="28"/>
      <c r="AO933" s="28"/>
      <c r="AP933" s="28"/>
      <c r="AQ933" s="28"/>
      <c r="AR933" s="28"/>
      <c r="AS933" s="28"/>
      <c r="AT933" s="28"/>
      <c r="AU933" s="28"/>
      <c r="AV933" s="28"/>
    </row>
    <row r="934" spans="1:48" ht="15.75" customHeight="1" x14ac:dyDescent="0.25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9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9"/>
      <c r="AA934" s="28"/>
      <c r="AB934" s="28"/>
      <c r="AC934" s="28"/>
      <c r="AD934" s="28"/>
      <c r="AE934" s="28"/>
      <c r="AF934" s="28"/>
      <c r="AG934" s="28"/>
      <c r="AH934" s="29"/>
      <c r="AI934" s="28"/>
      <c r="AJ934" s="28"/>
      <c r="AK934" s="28"/>
      <c r="AL934" s="28"/>
      <c r="AM934" s="28"/>
      <c r="AN934" s="28"/>
      <c r="AO934" s="28"/>
      <c r="AP934" s="28"/>
      <c r="AQ934" s="28"/>
      <c r="AR934" s="28"/>
      <c r="AS934" s="28"/>
      <c r="AT934" s="28"/>
      <c r="AU934" s="28"/>
      <c r="AV934" s="28"/>
    </row>
    <row r="935" spans="1:48" ht="15.75" customHeight="1" x14ac:dyDescent="0.25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9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9"/>
      <c r="AA935" s="28"/>
      <c r="AB935" s="28"/>
      <c r="AC935" s="28"/>
      <c r="AD935" s="28"/>
      <c r="AE935" s="28"/>
      <c r="AF935" s="28"/>
      <c r="AG935" s="28"/>
      <c r="AH935" s="29"/>
      <c r="AI935" s="28"/>
      <c r="AJ935" s="28"/>
      <c r="AK935" s="28"/>
      <c r="AL935" s="28"/>
      <c r="AM935" s="28"/>
      <c r="AN935" s="28"/>
      <c r="AO935" s="28"/>
      <c r="AP935" s="28"/>
      <c r="AQ935" s="28"/>
      <c r="AR935" s="28"/>
      <c r="AS935" s="28"/>
      <c r="AT935" s="28"/>
      <c r="AU935" s="28"/>
      <c r="AV935" s="28"/>
    </row>
    <row r="936" spans="1:48" ht="15.75" customHeight="1" x14ac:dyDescent="0.25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9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9"/>
      <c r="AA936" s="28"/>
      <c r="AB936" s="28"/>
      <c r="AC936" s="28"/>
      <c r="AD936" s="28"/>
      <c r="AE936" s="28"/>
      <c r="AF936" s="28"/>
      <c r="AG936" s="28"/>
      <c r="AH936" s="29"/>
      <c r="AI936" s="28"/>
      <c r="AJ936" s="28"/>
      <c r="AK936" s="28"/>
      <c r="AL936" s="28"/>
      <c r="AM936" s="28"/>
      <c r="AN936" s="28"/>
      <c r="AO936" s="28"/>
      <c r="AP936" s="28"/>
      <c r="AQ936" s="28"/>
      <c r="AR936" s="28"/>
      <c r="AS936" s="28"/>
      <c r="AT936" s="28"/>
      <c r="AU936" s="28"/>
      <c r="AV936" s="28"/>
    </row>
    <row r="937" spans="1:48" ht="15.75" customHeight="1" x14ac:dyDescent="0.25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9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9"/>
      <c r="AA937" s="28"/>
      <c r="AB937" s="28"/>
      <c r="AC937" s="28"/>
      <c r="AD937" s="28"/>
      <c r="AE937" s="28"/>
      <c r="AF937" s="28"/>
      <c r="AG937" s="28"/>
      <c r="AH937" s="29"/>
      <c r="AI937" s="28"/>
      <c r="AJ937" s="28"/>
      <c r="AK937" s="28"/>
      <c r="AL937" s="28"/>
      <c r="AM937" s="28"/>
      <c r="AN937" s="28"/>
      <c r="AO937" s="28"/>
      <c r="AP937" s="28"/>
      <c r="AQ937" s="28"/>
      <c r="AR937" s="28"/>
      <c r="AS937" s="28"/>
      <c r="AT937" s="28"/>
      <c r="AU937" s="28"/>
      <c r="AV937" s="28"/>
    </row>
    <row r="938" spans="1:48" ht="15.75" customHeight="1" x14ac:dyDescent="0.25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9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9"/>
      <c r="AA938" s="28"/>
      <c r="AB938" s="28"/>
      <c r="AC938" s="28"/>
      <c r="AD938" s="28"/>
      <c r="AE938" s="28"/>
      <c r="AF938" s="28"/>
      <c r="AG938" s="28"/>
      <c r="AH938" s="29"/>
      <c r="AI938" s="28"/>
      <c r="AJ938" s="28"/>
      <c r="AK938" s="28"/>
      <c r="AL938" s="28"/>
      <c r="AM938" s="28"/>
      <c r="AN938" s="28"/>
      <c r="AO938" s="28"/>
      <c r="AP938" s="28"/>
      <c r="AQ938" s="28"/>
      <c r="AR938" s="28"/>
      <c r="AS938" s="28"/>
      <c r="AT938" s="28"/>
      <c r="AU938" s="28"/>
      <c r="AV938" s="28"/>
    </row>
    <row r="939" spans="1:48" ht="15.75" customHeight="1" x14ac:dyDescent="0.25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9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9"/>
      <c r="AA939" s="28"/>
      <c r="AB939" s="28"/>
      <c r="AC939" s="28"/>
      <c r="AD939" s="28"/>
      <c r="AE939" s="28"/>
      <c r="AF939" s="28"/>
      <c r="AG939" s="28"/>
      <c r="AH939" s="29"/>
      <c r="AI939" s="28"/>
      <c r="AJ939" s="28"/>
      <c r="AK939" s="28"/>
      <c r="AL939" s="28"/>
      <c r="AM939" s="28"/>
      <c r="AN939" s="28"/>
      <c r="AO939" s="28"/>
      <c r="AP939" s="28"/>
      <c r="AQ939" s="28"/>
      <c r="AR939" s="28"/>
      <c r="AS939" s="28"/>
      <c r="AT939" s="28"/>
      <c r="AU939" s="28"/>
      <c r="AV939" s="28"/>
    </row>
    <row r="940" spans="1:48" ht="15.75" customHeight="1" x14ac:dyDescent="0.25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9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9"/>
      <c r="AA940" s="28"/>
      <c r="AB940" s="28"/>
      <c r="AC940" s="28"/>
      <c r="AD940" s="28"/>
      <c r="AE940" s="28"/>
      <c r="AF940" s="28"/>
      <c r="AG940" s="28"/>
      <c r="AH940" s="29"/>
      <c r="AI940" s="28"/>
      <c r="AJ940" s="28"/>
      <c r="AK940" s="28"/>
      <c r="AL940" s="28"/>
      <c r="AM940" s="28"/>
      <c r="AN940" s="28"/>
      <c r="AO940" s="28"/>
      <c r="AP940" s="28"/>
      <c r="AQ940" s="28"/>
      <c r="AR940" s="28"/>
      <c r="AS940" s="28"/>
      <c r="AT940" s="28"/>
      <c r="AU940" s="28"/>
      <c r="AV940" s="28"/>
    </row>
    <row r="941" spans="1:48" ht="15.75" customHeight="1" x14ac:dyDescent="0.25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9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9"/>
      <c r="AA941" s="28"/>
      <c r="AB941" s="28"/>
      <c r="AC941" s="28"/>
      <c r="AD941" s="28"/>
      <c r="AE941" s="28"/>
      <c r="AF941" s="28"/>
      <c r="AG941" s="28"/>
      <c r="AH941" s="29"/>
      <c r="AI941" s="28"/>
      <c r="AJ941" s="28"/>
      <c r="AK941" s="28"/>
      <c r="AL941" s="28"/>
      <c r="AM941" s="28"/>
      <c r="AN941" s="28"/>
      <c r="AO941" s="28"/>
      <c r="AP941" s="28"/>
      <c r="AQ941" s="28"/>
      <c r="AR941" s="28"/>
      <c r="AS941" s="28"/>
      <c r="AT941" s="28"/>
      <c r="AU941" s="28"/>
      <c r="AV941" s="28"/>
    </row>
    <row r="942" spans="1:48" ht="15.75" customHeight="1" x14ac:dyDescent="0.25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9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9"/>
      <c r="AA942" s="28"/>
      <c r="AB942" s="28"/>
      <c r="AC942" s="28"/>
      <c r="AD942" s="28"/>
      <c r="AE942" s="28"/>
      <c r="AF942" s="28"/>
      <c r="AG942" s="28"/>
      <c r="AH942" s="29"/>
      <c r="AI942" s="28"/>
      <c r="AJ942" s="28"/>
      <c r="AK942" s="28"/>
      <c r="AL942" s="28"/>
      <c r="AM942" s="28"/>
      <c r="AN942" s="28"/>
      <c r="AO942" s="28"/>
      <c r="AP942" s="28"/>
      <c r="AQ942" s="28"/>
      <c r="AR942" s="28"/>
      <c r="AS942" s="28"/>
      <c r="AT942" s="28"/>
      <c r="AU942" s="28"/>
      <c r="AV942" s="28"/>
    </row>
    <row r="943" spans="1:48" ht="15.75" customHeight="1" x14ac:dyDescent="0.25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9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9"/>
      <c r="AA943" s="28"/>
      <c r="AB943" s="28"/>
      <c r="AC943" s="28"/>
      <c r="AD943" s="28"/>
      <c r="AE943" s="28"/>
      <c r="AF943" s="28"/>
      <c r="AG943" s="28"/>
      <c r="AH943" s="29"/>
      <c r="AI943" s="28"/>
      <c r="AJ943" s="28"/>
      <c r="AK943" s="28"/>
      <c r="AL943" s="28"/>
      <c r="AM943" s="28"/>
      <c r="AN943" s="28"/>
      <c r="AO943" s="28"/>
      <c r="AP943" s="28"/>
      <c r="AQ943" s="28"/>
      <c r="AR943" s="28"/>
      <c r="AS943" s="28"/>
      <c r="AT943" s="28"/>
      <c r="AU943" s="28"/>
      <c r="AV943" s="28"/>
    </row>
    <row r="944" spans="1:48" ht="15.75" customHeight="1" x14ac:dyDescent="0.25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9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9"/>
      <c r="AA944" s="28"/>
      <c r="AB944" s="28"/>
      <c r="AC944" s="28"/>
      <c r="AD944" s="28"/>
      <c r="AE944" s="28"/>
      <c r="AF944" s="28"/>
      <c r="AG944" s="28"/>
      <c r="AH944" s="29"/>
      <c r="AI944" s="28"/>
      <c r="AJ944" s="28"/>
      <c r="AK944" s="28"/>
      <c r="AL944" s="28"/>
      <c r="AM944" s="28"/>
      <c r="AN944" s="28"/>
      <c r="AO944" s="28"/>
      <c r="AP944" s="28"/>
      <c r="AQ944" s="28"/>
      <c r="AR944" s="28"/>
      <c r="AS944" s="28"/>
      <c r="AT944" s="28"/>
      <c r="AU944" s="28"/>
      <c r="AV944" s="28"/>
    </row>
    <row r="945" spans="1:48" ht="15.75" customHeight="1" x14ac:dyDescent="0.25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9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9"/>
      <c r="AA945" s="28"/>
      <c r="AB945" s="28"/>
      <c r="AC945" s="28"/>
      <c r="AD945" s="28"/>
      <c r="AE945" s="28"/>
      <c r="AF945" s="28"/>
      <c r="AG945" s="28"/>
      <c r="AH945" s="29"/>
      <c r="AI945" s="28"/>
      <c r="AJ945" s="28"/>
      <c r="AK945" s="28"/>
      <c r="AL945" s="28"/>
      <c r="AM945" s="28"/>
      <c r="AN945" s="28"/>
      <c r="AO945" s="28"/>
      <c r="AP945" s="28"/>
      <c r="AQ945" s="28"/>
      <c r="AR945" s="28"/>
      <c r="AS945" s="28"/>
      <c r="AT945" s="28"/>
      <c r="AU945" s="28"/>
      <c r="AV945" s="28"/>
    </row>
    <row r="946" spans="1:48" ht="15.75" customHeight="1" x14ac:dyDescent="0.25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9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9"/>
      <c r="AA946" s="28"/>
      <c r="AB946" s="28"/>
      <c r="AC946" s="28"/>
      <c r="AD946" s="28"/>
      <c r="AE946" s="28"/>
      <c r="AF946" s="28"/>
      <c r="AG946" s="28"/>
      <c r="AH946" s="29"/>
      <c r="AI946" s="28"/>
      <c r="AJ946" s="28"/>
      <c r="AK946" s="28"/>
      <c r="AL946" s="28"/>
      <c r="AM946" s="28"/>
      <c r="AN946" s="28"/>
      <c r="AO946" s="28"/>
      <c r="AP946" s="28"/>
      <c r="AQ946" s="28"/>
      <c r="AR946" s="28"/>
      <c r="AS946" s="28"/>
      <c r="AT946" s="28"/>
      <c r="AU946" s="28"/>
      <c r="AV946" s="28"/>
    </row>
    <row r="947" spans="1:48" ht="15.75" customHeight="1" x14ac:dyDescent="0.25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9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9"/>
      <c r="AA947" s="28"/>
      <c r="AB947" s="28"/>
      <c r="AC947" s="28"/>
      <c r="AD947" s="28"/>
      <c r="AE947" s="28"/>
      <c r="AF947" s="28"/>
      <c r="AG947" s="28"/>
      <c r="AH947" s="29"/>
      <c r="AI947" s="28"/>
      <c r="AJ947" s="28"/>
      <c r="AK947" s="28"/>
      <c r="AL947" s="28"/>
      <c r="AM947" s="28"/>
      <c r="AN947" s="28"/>
      <c r="AO947" s="28"/>
      <c r="AP947" s="28"/>
      <c r="AQ947" s="28"/>
      <c r="AR947" s="28"/>
      <c r="AS947" s="28"/>
      <c r="AT947" s="28"/>
      <c r="AU947" s="28"/>
      <c r="AV947" s="28"/>
    </row>
    <row r="948" spans="1:48" ht="15.75" customHeight="1" x14ac:dyDescent="0.25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9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9"/>
      <c r="AA948" s="28"/>
      <c r="AB948" s="28"/>
      <c r="AC948" s="28"/>
      <c r="AD948" s="28"/>
      <c r="AE948" s="28"/>
      <c r="AF948" s="28"/>
      <c r="AG948" s="28"/>
      <c r="AH948" s="29"/>
      <c r="AI948" s="28"/>
      <c r="AJ948" s="28"/>
      <c r="AK948" s="28"/>
      <c r="AL948" s="28"/>
      <c r="AM948" s="28"/>
      <c r="AN948" s="28"/>
      <c r="AO948" s="28"/>
      <c r="AP948" s="28"/>
      <c r="AQ948" s="28"/>
      <c r="AR948" s="28"/>
      <c r="AS948" s="28"/>
      <c r="AT948" s="28"/>
      <c r="AU948" s="28"/>
      <c r="AV948" s="28"/>
    </row>
    <row r="949" spans="1:48" ht="15.75" customHeight="1" x14ac:dyDescent="0.25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9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9"/>
      <c r="AA949" s="28"/>
      <c r="AB949" s="28"/>
      <c r="AC949" s="28"/>
      <c r="AD949" s="28"/>
      <c r="AE949" s="28"/>
      <c r="AF949" s="28"/>
      <c r="AG949" s="28"/>
      <c r="AH949" s="29"/>
      <c r="AI949" s="28"/>
      <c r="AJ949" s="28"/>
      <c r="AK949" s="28"/>
      <c r="AL949" s="28"/>
      <c r="AM949" s="28"/>
      <c r="AN949" s="28"/>
      <c r="AO949" s="28"/>
      <c r="AP949" s="28"/>
      <c r="AQ949" s="28"/>
      <c r="AR949" s="28"/>
      <c r="AS949" s="28"/>
      <c r="AT949" s="28"/>
      <c r="AU949" s="28"/>
      <c r="AV949" s="28"/>
    </row>
    <row r="950" spans="1:48" ht="15.75" customHeight="1" x14ac:dyDescent="0.25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9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9"/>
      <c r="AA950" s="28"/>
      <c r="AB950" s="28"/>
      <c r="AC950" s="28"/>
      <c r="AD950" s="28"/>
      <c r="AE950" s="28"/>
      <c r="AF950" s="28"/>
      <c r="AG950" s="28"/>
      <c r="AH950" s="29"/>
      <c r="AI950" s="28"/>
      <c r="AJ950" s="28"/>
      <c r="AK950" s="28"/>
      <c r="AL950" s="28"/>
      <c r="AM950" s="28"/>
      <c r="AN950" s="28"/>
      <c r="AO950" s="28"/>
      <c r="AP950" s="28"/>
      <c r="AQ950" s="28"/>
      <c r="AR950" s="28"/>
      <c r="AS950" s="28"/>
      <c r="AT950" s="28"/>
      <c r="AU950" s="28"/>
      <c r="AV950" s="28"/>
    </row>
    <row r="951" spans="1:48" ht="15.75" customHeight="1" x14ac:dyDescent="0.25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9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9"/>
      <c r="AA951" s="28"/>
      <c r="AB951" s="28"/>
      <c r="AC951" s="28"/>
      <c r="AD951" s="28"/>
      <c r="AE951" s="28"/>
      <c r="AF951" s="28"/>
      <c r="AG951" s="28"/>
      <c r="AH951" s="29"/>
      <c r="AI951" s="28"/>
      <c r="AJ951" s="28"/>
      <c r="AK951" s="28"/>
      <c r="AL951" s="28"/>
      <c r="AM951" s="28"/>
      <c r="AN951" s="28"/>
      <c r="AO951" s="28"/>
      <c r="AP951" s="28"/>
      <c r="AQ951" s="28"/>
      <c r="AR951" s="28"/>
      <c r="AS951" s="28"/>
      <c r="AT951" s="28"/>
      <c r="AU951" s="28"/>
      <c r="AV951" s="28"/>
    </row>
    <row r="952" spans="1:48" ht="15.75" customHeight="1" x14ac:dyDescent="0.25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9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9"/>
      <c r="AA952" s="28"/>
      <c r="AB952" s="28"/>
      <c r="AC952" s="28"/>
      <c r="AD952" s="28"/>
      <c r="AE952" s="28"/>
      <c r="AF952" s="28"/>
      <c r="AG952" s="28"/>
      <c r="AH952" s="29"/>
      <c r="AI952" s="28"/>
      <c r="AJ952" s="28"/>
      <c r="AK952" s="28"/>
      <c r="AL952" s="28"/>
      <c r="AM952" s="28"/>
      <c r="AN952" s="28"/>
      <c r="AO952" s="28"/>
      <c r="AP952" s="28"/>
      <c r="AQ952" s="28"/>
      <c r="AR952" s="28"/>
      <c r="AS952" s="28"/>
      <c r="AT952" s="28"/>
      <c r="AU952" s="28"/>
      <c r="AV952" s="28"/>
    </row>
    <row r="953" spans="1:48" ht="15.75" customHeight="1" x14ac:dyDescent="0.25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9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9"/>
      <c r="AA953" s="28"/>
      <c r="AB953" s="28"/>
      <c r="AC953" s="28"/>
      <c r="AD953" s="28"/>
      <c r="AE953" s="28"/>
      <c r="AF953" s="28"/>
      <c r="AG953" s="28"/>
      <c r="AH953" s="29"/>
      <c r="AI953" s="28"/>
      <c r="AJ953" s="28"/>
      <c r="AK953" s="28"/>
      <c r="AL953" s="28"/>
      <c r="AM953" s="28"/>
      <c r="AN953" s="28"/>
      <c r="AO953" s="28"/>
      <c r="AP953" s="28"/>
      <c r="AQ953" s="28"/>
      <c r="AR953" s="28"/>
      <c r="AS953" s="28"/>
      <c r="AT953" s="28"/>
      <c r="AU953" s="28"/>
      <c r="AV953" s="28"/>
    </row>
    <row r="954" spans="1:48" ht="15.75" customHeight="1" x14ac:dyDescent="0.25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9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9"/>
      <c r="AA954" s="28"/>
      <c r="AB954" s="28"/>
      <c r="AC954" s="28"/>
      <c r="AD954" s="28"/>
      <c r="AE954" s="28"/>
      <c r="AF954" s="28"/>
      <c r="AG954" s="28"/>
      <c r="AH954" s="29"/>
      <c r="AI954" s="28"/>
      <c r="AJ954" s="28"/>
      <c r="AK954" s="28"/>
      <c r="AL954" s="28"/>
      <c r="AM954" s="28"/>
      <c r="AN954" s="28"/>
      <c r="AO954" s="28"/>
      <c r="AP954" s="28"/>
      <c r="AQ954" s="28"/>
      <c r="AR954" s="28"/>
      <c r="AS954" s="28"/>
      <c r="AT954" s="28"/>
      <c r="AU954" s="28"/>
      <c r="AV954" s="28"/>
    </row>
    <row r="955" spans="1:48" ht="15.75" customHeight="1" x14ac:dyDescent="0.25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9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9"/>
      <c r="AA955" s="28"/>
      <c r="AB955" s="28"/>
      <c r="AC955" s="28"/>
      <c r="AD955" s="28"/>
      <c r="AE955" s="28"/>
      <c r="AF955" s="28"/>
      <c r="AG955" s="28"/>
      <c r="AH955" s="29"/>
      <c r="AI955" s="28"/>
      <c r="AJ955" s="28"/>
      <c r="AK955" s="28"/>
      <c r="AL955" s="28"/>
      <c r="AM955" s="28"/>
      <c r="AN955" s="28"/>
      <c r="AO955" s="28"/>
      <c r="AP955" s="28"/>
      <c r="AQ955" s="28"/>
      <c r="AR955" s="28"/>
      <c r="AS955" s="28"/>
      <c r="AT955" s="28"/>
      <c r="AU955" s="28"/>
      <c r="AV955" s="28"/>
    </row>
    <row r="956" spans="1:48" ht="15.75" customHeight="1" x14ac:dyDescent="0.25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9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9"/>
      <c r="AA956" s="28"/>
      <c r="AB956" s="28"/>
      <c r="AC956" s="28"/>
      <c r="AD956" s="28"/>
      <c r="AE956" s="28"/>
      <c r="AF956" s="28"/>
      <c r="AG956" s="28"/>
      <c r="AH956" s="29"/>
      <c r="AI956" s="28"/>
      <c r="AJ956" s="28"/>
      <c r="AK956" s="28"/>
      <c r="AL956" s="28"/>
      <c r="AM956" s="28"/>
      <c r="AN956" s="28"/>
      <c r="AO956" s="28"/>
      <c r="AP956" s="28"/>
      <c r="AQ956" s="28"/>
      <c r="AR956" s="28"/>
      <c r="AS956" s="28"/>
      <c r="AT956" s="28"/>
      <c r="AU956" s="28"/>
      <c r="AV956" s="28"/>
    </row>
    <row r="957" spans="1:48" ht="15.75" customHeight="1" x14ac:dyDescent="0.25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9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9"/>
      <c r="AA957" s="28"/>
      <c r="AB957" s="28"/>
      <c r="AC957" s="28"/>
      <c r="AD957" s="28"/>
      <c r="AE957" s="28"/>
      <c r="AF957" s="28"/>
      <c r="AG957" s="28"/>
      <c r="AH957" s="29"/>
      <c r="AI957" s="28"/>
      <c r="AJ957" s="28"/>
      <c r="AK957" s="28"/>
      <c r="AL957" s="28"/>
      <c r="AM957" s="28"/>
      <c r="AN957" s="28"/>
      <c r="AO957" s="28"/>
      <c r="AP957" s="28"/>
      <c r="AQ957" s="28"/>
      <c r="AR957" s="28"/>
      <c r="AS957" s="28"/>
      <c r="AT957" s="28"/>
      <c r="AU957" s="28"/>
      <c r="AV957" s="28"/>
    </row>
    <row r="958" spans="1:48" ht="15.75" customHeight="1" x14ac:dyDescent="0.25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9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9"/>
      <c r="AA958" s="28"/>
      <c r="AB958" s="28"/>
      <c r="AC958" s="28"/>
      <c r="AD958" s="28"/>
      <c r="AE958" s="28"/>
      <c r="AF958" s="28"/>
      <c r="AG958" s="28"/>
      <c r="AH958" s="29"/>
      <c r="AI958" s="28"/>
      <c r="AJ958" s="28"/>
      <c r="AK958" s="28"/>
      <c r="AL958" s="28"/>
      <c r="AM958" s="28"/>
      <c r="AN958" s="28"/>
      <c r="AO958" s="28"/>
      <c r="AP958" s="28"/>
      <c r="AQ958" s="28"/>
      <c r="AR958" s="28"/>
      <c r="AS958" s="28"/>
      <c r="AT958" s="28"/>
      <c r="AU958" s="28"/>
      <c r="AV958" s="28"/>
    </row>
    <row r="959" spans="1:48" ht="15.75" customHeight="1" x14ac:dyDescent="0.25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9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9"/>
      <c r="AA959" s="28"/>
      <c r="AB959" s="28"/>
      <c r="AC959" s="28"/>
      <c r="AD959" s="28"/>
      <c r="AE959" s="28"/>
      <c r="AF959" s="28"/>
      <c r="AG959" s="28"/>
      <c r="AH959" s="29"/>
      <c r="AI959" s="28"/>
      <c r="AJ959" s="28"/>
      <c r="AK959" s="28"/>
      <c r="AL959" s="28"/>
      <c r="AM959" s="28"/>
      <c r="AN959" s="28"/>
      <c r="AO959" s="28"/>
      <c r="AP959" s="28"/>
      <c r="AQ959" s="28"/>
      <c r="AR959" s="28"/>
      <c r="AS959" s="28"/>
      <c r="AT959" s="28"/>
      <c r="AU959" s="28"/>
      <c r="AV959" s="28"/>
    </row>
    <row r="960" spans="1:48" ht="15.75" customHeight="1" x14ac:dyDescent="0.25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9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9"/>
      <c r="AA960" s="28"/>
      <c r="AB960" s="28"/>
      <c r="AC960" s="28"/>
      <c r="AD960" s="28"/>
      <c r="AE960" s="28"/>
      <c r="AF960" s="28"/>
      <c r="AG960" s="28"/>
      <c r="AH960" s="29"/>
      <c r="AI960" s="28"/>
      <c r="AJ960" s="28"/>
      <c r="AK960" s="28"/>
      <c r="AL960" s="28"/>
      <c r="AM960" s="28"/>
      <c r="AN960" s="28"/>
      <c r="AO960" s="28"/>
      <c r="AP960" s="28"/>
      <c r="AQ960" s="28"/>
      <c r="AR960" s="28"/>
      <c r="AS960" s="28"/>
      <c r="AT960" s="28"/>
      <c r="AU960" s="28"/>
      <c r="AV960" s="28"/>
    </row>
    <row r="961" spans="1:48" ht="15.75" customHeight="1" x14ac:dyDescent="0.25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9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9"/>
      <c r="AA961" s="28"/>
      <c r="AB961" s="28"/>
      <c r="AC961" s="28"/>
      <c r="AD961" s="28"/>
      <c r="AE961" s="28"/>
      <c r="AF961" s="28"/>
      <c r="AG961" s="28"/>
      <c r="AH961" s="29"/>
      <c r="AI961" s="28"/>
      <c r="AJ961" s="28"/>
      <c r="AK961" s="28"/>
      <c r="AL961" s="28"/>
      <c r="AM961" s="28"/>
      <c r="AN961" s="28"/>
      <c r="AO961" s="28"/>
      <c r="AP961" s="28"/>
      <c r="AQ961" s="28"/>
      <c r="AR961" s="28"/>
      <c r="AS961" s="28"/>
      <c r="AT961" s="28"/>
      <c r="AU961" s="28"/>
      <c r="AV961" s="28"/>
    </row>
    <row r="962" spans="1:48" ht="15.75" customHeight="1" x14ac:dyDescent="0.25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9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9"/>
      <c r="AA962" s="28"/>
      <c r="AB962" s="28"/>
      <c r="AC962" s="28"/>
      <c r="AD962" s="28"/>
      <c r="AE962" s="28"/>
      <c r="AF962" s="28"/>
      <c r="AG962" s="28"/>
      <c r="AH962" s="29"/>
      <c r="AI962" s="28"/>
      <c r="AJ962" s="28"/>
      <c r="AK962" s="28"/>
      <c r="AL962" s="28"/>
      <c r="AM962" s="28"/>
      <c r="AN962" s="28"/>
      <c r="AO962" s="28"/>
      <c r="AP962" s="28"/>
      <c r="AQ962" s="28"/>
      <c r="AR962" s="28"/>
      <c r="AS962" s="28"/>
      <c r="AT962" s="28"/>
      <c r="AU962" s="28"/>
      <c r="AV962" s="28"/>
    </row>
    <row r="963" spans="1:48" ht="15.75" customHeight="1" x14ac:dyDescent="0.25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9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9"/>
      <c r="AA963" s="28"/>
      <c r="AB963" s="28"/>
      <c r="AC963" s="28"/>
      <c r="AD963" s="28"/>
      <c r="AE963" s="28"/>
      <c r="AF963" s="28"/>
      <c r="AG963" s="28"/>
      <c r="AH963" s="29"/>
      <c r="AI963" s="28"/>
      <c r="AJ963" s="28"/>
      <c r="AK963" s="28"/>
      <c r="AL963" s="28"/>
      <c r="AM963" s="28"/>
      <c r="AN963" s="28"/>
      <c r="AO963" s="28"/>
      <c r="AP963" s="28"/>
      <c r="AQ963" s="28"/>
      <c r="AR963" s="28"/>
      <c r="AS963" s="28"/>
      <c r="AT963" s="28"/>
      <c r="AU963" s="28"/>
      <c r="AV963" s="28"/>
    </row>
    <row r="964" spans="1:48" ht="15.75" customHeight="1" x14ac:dyDescent="0.25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9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9"/>
      <c r="AA964" s="28"/>
      <c r="AB964" s="28"/>
      <c r="AC964" s="28"/>
      <c r="AD964" s="28"/>
      <c r="AE964" s="28"/>
      <c r="AF964" s="28"/>
      <c r="AG964" s="28"/>
      <c r="AH964" s="29"/>
      <c r="AI964" s="28"/>
      <c r="AJ964" s="28"/>
      <c r="AK964" s="28"/>
      <c r="AL964" s="28"/>
      <c r="AM964" s="28"/>
      <c r="AN964" s="28"/>
      <c r="AO964" s="28"/>
      <c r="AP964" s="28"/>
      <c r="AQ964" s="28"/>
      <c r="AR964" s="28"/>
      <c r="AS964" s="28"/>
      <c r="AT964" s="28"/>
      <c r="AU964" s="28"/>
      <c r="AV964" s="28"/>
    </row>
    <row r="965" spans="1:48" ht="15.75" customHeight="1" x14ac:dyDescent="0.25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9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9"/>
      <c r="AA965" s="28"/>
      <c r="AB965" s="28"/>
      <c r="AC965" s="28"/>
      <c r="AD965" s="28"/>
      <c r="AE965" s="28"/>
      <c r="AF965" s="28"/>
      <c r="AG965" s="28"/>
      <c r="AH965" s="29"/>
      <c r="AI965" s="28"/>
      <c r="AJ965" s="28"/>
      <c r="AK965" s="28"/>
      <c r="AL965" s="28"/>
      <c r="AM965" s="28"/>
      <c r="AN965" s="28"/>
      <c r="AO965" s="28"/>
      <c r="AP965" s="28"/>
      <c r="AQ965" s="28"/>
      <c r="AR965" s="28"/>
      <c r="AS965" s="28"/>
      <c r="AT965" s="28"/>
      <c r="AU965" s="28"/>
      <c r="AV965" s="28"/>
    </row>
    <row r="966" spans="1:48" ht="15.75" customHeight="1" x14ac:dyDescent="0.25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9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9"/>
      <c r="AA966" s="28"/>
      <c r="AB966" s="28"/>
      <c r="AC966" s="28"/>
      <c r="AD966" s="28"/>
      <c r="AE966" s="28"/>
      <c r="AF966" s="28"/>
      <c r="AG966" s="28"/>
      <c r="AH966" s="29"/>
      <c r="AI966" s="28"/>
      <c r="AJ966" s="28"/>
      <c r="AK966" s="28"/>
      <c r="AL966" s="28"/>
      <c r="AM966" s="28"/>
      <c r="AN966" s="28"/>
      <c r="AO966" s="28"/>
      <c r="AP966" s="28"/>
      <c r="AQ966" s="28"/>
      <c r="AR966" s="28"/>
      <c r="AS966" s="28"/>
      <c r="AT966" s="28"/>
      <c r="AU966" s="28"/>
      <c r="AV966" s="28"/>
    </row>
    <row r="967" spans="1:48" ht="15.75" customHeight="1" x14ac:dyDescent="0.25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9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9"/>
      <c r="AA967" s="28"/>
      <c r="AB967" s="28"/>
      <c r="AC967" s="28"/>
      <c r="AD967" s="28"/>
      <c r="AE967" s="28"/>
      <c r="AF967" s="28"/>
      <c r="AG967" s="28"/>
      <c r="AH967" s="29"/>
      <c r="AI967" s="28"/>
      <c r="AJ967" s="28"/>
      <c r="AK967" s="28"/>
      <c r="AL967" s="28"/>
      <c r="AM967" s="28"/>
      <c r="AN967" s="28"/>
      <c r="AO967" s="28"/>
      <c r="AP967" s="28"/>
      <c r="AQ967" s="28"/>
      <c r="AR967" s="28"/>
      <c r="AS967" s="28"/>
      <c r="AT967" s="28"/>
      <c r="AU967" s="28"/>
      <c r="AV967" s="28"/>
    </row>
    <row r="968" spans="1:48" ht="15.75" customHeight="1" x14ac:dyDescent="0.25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9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9"/>
      <c r="AA968" s="28"/>
      <c r="AB968" s="28"/>
      <c r="AC968" s="28"/>
      <c r="AD968" s="28"/>
      <c r="AE968" s="28"/>
      <c r="AF968" s="28"/>
      <c r="AG968" s="28"/>
      <c r="AH968" s="29"/>
      <c r="AI968" s="28"/>
      <c r="AJ968" s="28"/>
      <c r="AK968" s="28"/>
      <c r="AL968" s="28"/>
      <c r="AM968" s="28"/>
      <c r="AN968" s="28"/>
      <c r="AO968" s="28"/>
      <c r="AP968" s="28"/>
      <c r="AQ968" s="28"/>
      <c r="AR968" s="28"/>
      <c r="AS968" s="28"/>
      <c r="AT968" s="28"/>
      <c r="AU968" s="28"/>
      <c r="AV968" s="28"/>
    </row>
    <row r="969" spans="1:48" ht="15.75" customHeight="1" x14ac:dyDescent="0.25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9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9"/>
      <c r="AA969" s="28"/>
      <c r="AB969" s="28"/>
      <c r="AC969" s="28"/>
      <c r="AD969" s="28"/>
      <c r="AE969" s="28"/>
      <c r="AF969" s="28"/>
      <c r="AG969" s="28"/>
      <c r="AH969" s="29"/>
      <c r="AI969" s="28"/>
      <c r="AJ969" s="28"/>
      <c r="AK969" s="28"/>
      <c r="AL969" s="28"/>
      <c r="AM969" s="28"/>
      <c r="AN969" s="28"/>
      <c r="AO969" s="28"/>
      <c r="AP969" s="28"/>
      <c r="AQ969" s="28"/>
      <c r="AR969" s="28"/>
      <c r="AS969" s="28"/>
      <c r="AT969" s="28"/>
      <c r="AU969" s="28"/>
      <c r="AV969" s="28"/>
    </row>
    <row r="970" spans="1:48" ht="15.75" customHeight="1" x14ac:dyDescent="0.25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9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9"/>
      <c r="AA970" s="28"/>
      <c r="AB970" s="28"/>
      <c r="AC970" s="28"/>
      <c r="AD970" s="28"/>
      <c r="AE970" s="28"/>
      <c r="AF970" s="28"/>
      <c r="AG970" s="28"/>
      <c r="AH970" s="29"/>
      <c r="AI970" s="28"/>
      <c r="AJ970" s="28"/>
      <c r="AK970" s="28"/>
      <c r="AL970" s="28"/>
      <c r="AM970" s="28"/>
      <c r="AN970" s="28"/>
      <c r="AO970" s="28"/>
      <c r="AP970" s="28"/>
      <c r="AQ970" s="28"/>
      <c r="AR970" s="28"/>
      <c r="AS970" s="28"/>
      <c r="AT970" s="28"/>
      <c r="AU970" s="28"/>
      <c r="AV970" s="28"/>
    </row>
    <row r="971" spans="1:48" ht="15.75" customHeight="1" x14ac:dyDescent="0.25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9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9"/>
      <c r="AA971" s="28"/>
      <c r="AB971" s="28"/>
      <c r="AC971" s="28"/>
      <c r="AD971" s="28"/>
      <c r="AE971" s="28"/>
      <c r="AF971" s="28"/>
      <c r="AG971" s="28"/>
      <c r="AH971" s="29"/>
      <c r="AI971" s="28"/>
      <c r="AJ971" s="28"/>
      <c r="AK971" s="28"/>
      <c r="AL971" s="28"/>
      <c r="AM971" s="28"/>
      <c r="AN971" s="28"/>
      <c r="AO971" s="28"/>
      <c r="AP971" s="28"/>
      <c r="AQ971" s="28"/>
      <c r="AR971" s="28"/>
      <c r="AS971" s="28"/>
      <c r="AT971" s="28"/>
      <c r="AU971" s="28"/>
      <c r="AV971" s="28"/>
    </row>
    <row r="972" spans="1:48" ht="15.75" customHeight="1" x14ac:dyDescent="0.25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9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9"/>
      <c r="AA972" s="28"/>
      <c r="AB972" s="28"/>
      <c r="AC972" s="28"/>
      <c r="AD972" s="28"/>
      <c r="AE972" s="28"/>
      <c r="AF972" s="28"/>
      <c r="AG972" s="28"/>
      <c r="AH972" s="29"/>
      <c r="AI972" s="28"/>
      <c r="AJ972" s="28"/>
      <c r="AK972" s="28"/>
      <c r="AL972" s="28"/>
      <c r="AM972" s="28"/>
      <c r="AN972" s="28"/>
      <c r="AO972" s="28"/>
      <c r="AP972" s="28"/>
      <c r="AQ972" s="28"/>
      <c r="AR972" s="28"/>
      <c r="AS972" s="28"/>
      <c r="AT972" s="28"/>
      <c r="AU972" s="28"/>
      <c r="AV972" s="28"/>
    </row>
    <row r="973" spans="1:48" ht="15.75" customHeight="1" x14ac:dyDescent="0.25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9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9"/>
      <c r="AA973" s="28"/>
      <c r="AB973" s="28"/>
      <c r="AC973" s="28"/>
      <c r="AD973" s="28"/>
      <c r="AE973" s="28"/>
      <c r="AF973" s="28"/>
      <c r="AG973" s="28"/>
      <c r="AH973" s="29"/>
      <c r="AI973" s="28"/>
      <c r="AJ973" s="28"/>
      <c r="AK973" s="28"/>
      <c r="AL973" s="28"/>
      <c r="AM973" s="28"/>
      <c r="AN973" s="28"/>
      <c r="AO973" s="28"/>
      <c r="AP973" s="28"/>
      <c r="AQ973" s="28"/>
      <c r="AR973" s="28"/>
      <c r="AS973" s="28"/>
      <c r="AT973" s="28"/>
      <c r="AU973" s="28"/>
      <c r="AV973" s="28"/>
    </row>
    <row r="974" spans="1:48" ht="15.75" customHeight="1" x14ac:dyDescent="0.25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9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9"/>
      <c r="AA974" s="28"/>
      <c r="AB974" s="28"/>
      <c r="AC974" s="28"/>
      <c r="AD974" s="28"/>
      <c r="AE974" s="28"/>
      <c r="AF974" s="28"/>
      <c r="AG974" s="28"/>
      <c r="AH974" s="29"/>
      <c r="AI974" s="28"/>
      <c r="AJ974" s="28"/>
      <c r="AK974" s="28"/>
      <c r="AL974" s="28"/>
      <c r="AM974" s="28"/>
      <c r="AN974" s="28"/>
      <c r="AO974" s="28"/>
      <c r="AP974" s="28"/>
      <c r="AQ974" s="28"/>
      <c r="AR974" s="28"/>
      <c r="AS974" s="28"/>
      <c r="AT974" s="28"/>
      <c r="AU974" s="28"/>
      <c r="AV974" s="28"/>
    </row>
    <row r="975" spans="1:48" ht="15.75" customHeight="1" x14ac:dyDescent="0.25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9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9"/>
      <c r="AA975" s="28"/>
      <c r="AB975" s="28"/>
      <c r="AC975" s="28"/>
      <c r="AD975" s="28"/>
      <c r="AE975" s="28"/>
      <c r="AF975" s="28"/>
      <c r="AG975" s="28"/>
      <c r="AH975" s="29"/>
      <c r="AI975" s="28"/>
      <c r="AJ975" s="28"/>
      <c r="AK975" s="28"/>
      <c r="AL975" s="28"/>
      <c r="AM975" s="28"/>
      <c r="AN975" s="28"/>
      <c r="AO975" s="28"/>
      <c r="AP975" s="28"/>
      <c r="AQ975" s="28"/>
      <c r="AR975" s="28"/>
      <c r="AS975" s="28"/>
      <c r="AT975" s="28"/>
      <c r="AU975" s="28"/>
      <c r="AV975" s="28"/>
    </row>
    <row r="976" spans="1:48" ht="15.75" customHeight="1" x14ac:dyDescent="0.25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9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9"/>
      <c r="AA976" s="28"/>
      <c r="AB976" s="28"/>
      <c r="AC976" s="28"/>
      <c r="AD976" s="28"/>
      <c r="AE976" s="28"/>
      <c r="AF976" s="28"/>
      <c r="AG976" s="28"/>
      <c r="AH976" s="29"/>
      <c r="AI976" s="28"/>
      <c r="AJ976" s="28"/>
      <c r="AK976" s="28"/>
      <c r="AL976" s="28"/>
      <c r="AM976" s="28"/>
      <c r="AN976" s="28"/>
      <c r="AO976" s="28"/>
      <c r="AP976" s="28"/>
      <c r="AQ976" s="28"/>
      <c r="AR976" s="28"/>
      <c r="AS976" s="28"/>
      <c r="AT976" s="28"/>
      <c r="AU976" s="28"/>
      <c r="AV976" s="28"/>
    </row>
    <row r="977" spans="1:48" ht="15.75" customHeight="1" x14ac:dyDescent="0.25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9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9"/>
      <c r="AA977" s="28"/>
      <c r="AB977" s="28"/>
      <c r="AC977" s="28"/>
      <c r="AD977" s="28"/>
      <c r="AE977" s="28"/>
      <c r="AF977" s="28"/>
      <c r="AG977" s="28"/>
      <c r="AH977" s="29"/>
      <c r="AI977" s="28"/>
      <c r="AJ977" s="28"/>
      <c r="AK977" s="28"/>
      <c r="AL977" s="28"/>
      <c r="AM977" s="28"/>
      <c r="AN977" s="28"/>
      <c r="AO977" s="28"/>
      <c r="AP977" s="28"/>
      <c r="AQ977" s="28"/>
      <c r="AR977" s="28"/>
      <c r="AS977" s="28"/>
      <c r="AT977" s="28"/>
      <c r="AU977" s="28"/>
      <c r="AV977" s="28"/>
    </row>
    <row r="978" spans="1:48" ht="15.75" customHeight="1" x14ac:dyDescent="0.25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9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9"/>
      <c r="AA978" s="28"/>
      <c r="AB978" s="28"/>
      <c r="AC978" s="28"/>
      <c r="AD978" s="28"/>
      <c r="AE978" s="28"/>
      <c r="AF978" s="28"/>
      <c r="AG978" s="28"/>
      <c r="AH978" s="29"/>
      <c r="AI978" s="28"/>
      <c r="AJ978" s="28"/>
      <c r="AK978" s="28"/>
      <c r="AL978" s="28"/>
      <c r="AM978" s="28"/>
      <c r="AN978" s="28"/>
      <c r="AO978" s="28"/>
      <c r="AP978" s="28"/>
      <c r="AQ978" s="28"/>
      <c r="AR978" s="28"/>
      <c r="AS978" s="28"/>
      <c r="AT978" s="28"/>
      <c r="AU978" s="28"/>
      <c r="AV978" s="28"/>
    </row>
    <row r="979" spans="1:48" ht="15.75" customHeight="1" x14ac:dyDescent="0.25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9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9"/>
      <c r="AA979" s="28"/>
      <c r="AB979" s="28"/>
      <c r="AC979" s="28"/>
      <c r="AD979" s="28"/>
      <c r="AE979" s="28"/>
      <c r="AF979" s="28"/>
      <c r="AG979" s="28"/>
      <c r="AH979" s="29"/>
      <c r="AI979" s="28"/>
      <c r="AJ979" s="28"/>
      <c r="AK979" s="28"/>
      <c r="AL979" s="28"/>
      <c r="AM979" s="28"/>
      <c r="AN979" s="28"/>
      <c r="AO979" s="28"/>
      <c r="AP979" s="28"/>
      <c r="AQ979" s="28"/>
      <c r="AR979" s="28"/>
      <c r="AS979" s="28"/>
      <c r="AT979" s="28"/>
      <c r="AU979" s="28"/>
      <c r="AV979" s="28"/>
    </row>
    <row r="980" spans="1:48" ht="15.75" customHeight="1" x14ac:dyDescent="0.25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9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9"/>
      <c r="AA980" s="28"/>
      <c r="AB980" s="28"/>
      <c r="AC980" s="28"/>
      <c r="AD980" s="28"/>
      <c r="AE980" s="28"/>
      <c r="AF980" s="28"/>
      <c r="AG980" s="28"/>
      <c r="AH980" s="29"/>
      <c r="AI980" s="28"/>
      <c r="AJ980" s="28"/>
      <c r="AK980" s="28"/>
      <c r="AL980" s="28"/>
      <c r="AM980" s="28"/>
      <c r="AN980" s="28"/>
      <c r="AO980" s="28"/>
      <c r="AP980" s="28"/>
      <c r="AQ980" s="28"/>
      <c r="AR980" s="28"/>
      <c r="AS980" s="28"/>
      <c r="AT980" s="28"/>
      <c r="AU980" s="28"/>
      <c r="AV980" s="28"/>
    </row>
    <row r="981" spans="1:48" ht="15.75" customHeight="1" x14ac:dyDescent="0.25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9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9"/>
      <c r="AA981" s="28"/>
      <c r="AB981" s="28"/>
      <c r="AC981" s="28"/>
      <c r="AD981" s="28"/>
      <c r="AE981" s="28"/>
      <c r="AF981" s="28"/>
      <c r="AG981" s="28"/>
      <c r="AH981" s="29"/>
      <c r="AI981" s="28"/>
      <c r="AJ981" s="28"/>
      <c r="AK981" s="28"/>
      <c r="AL981" s="28"/>
      <c r="AM981" s="28"/>
      <c r="AN981" s="28"/>
      <c r="AO981" s="28"/>
      <c r="AP981" s="28"/>
      <c r="AQ981" s="28"/>
      <c r="AR981" s="28"/>
      <c r="AS981" s="28"/>
      <c r="AT981" s="28"/>
      <c r="AU981" s="28"/>
      <c r="AV981" s="28"/>
    </row>
    <row r="982" spans="1:48" ht="15.75" customHeight="1" x14ac:dyDescent="0.25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9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9"/>
      <c r="AA982" s="28"/>
      <c r="AB982" s="28"/>
      <c r="AC982" s="28"/>
      <c r="AD982" s="28"/>
      <c r="AE982" s="28"/>
      <c r="AF982" s="28"/>
      <c r="AG982" s="28"/>
      <c r="AH982" s="29"/>
      <c r="AI982" s="28"/>
      <c r="AJ982" s="28"/>
      <c r="AK982" s="28"/>
      <c r="AL982" s="28"/>
      <c r="AM982" s="28"/>
      <c r="AN982" s="28"/>
      <c r="AO982" s="28"/>
      <c r="AP982" s="28"/>
      <c r="AQ982" s="28"/>
      <c r="AR982" s="28"/>
      <c r="AS982" s="28"/>
      <c r="AT982" s="28"/>
      <c r="AU982" s="28"/>
      <c r="AV982" s="28"/>
    </row>
    <row r="983" spans="1:48" ht="15.75" customHeight="1" x14ac:dyDescent="0.25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9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9"/>
      <c r="AA983" s="28"/>
      <c r="AB983" s="28"/>
      <c r="AC983" s="28"/>
      <c r="AD983" s="28"/>
      <c r="AE983" s="28"/>
      <c r="AF983" s="28"/>
      <c r="AG983" s="28"/>
      <c r="AH983" s="29"/>
      <c r="AI983" s="28"/>
      <c r="AJ983" s="28"/>
      <c r="AK983" s="28"/>
      <c r="AL983" s="28"/>
      <c r="AM983" s="28"/>
      <c r="AN983" s="28"/>
      <c r="AO983" s="28"/>
      <c r="AP983" s="28"/>
      <c r="AQ983" s="28"/>
      <c r="AR983" s="28"/>
      <c r="AS983" s="28"/>
      <c r="AT983" s="28"/>
      <c r="AU983" s="28"/>
      <c r="AV983" s="28"/>
    </row>
    <row r="984" spans="1:48" ht="15.75" customHeight="1" x14ac:dyDescent="0.25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9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9"/>
      <c r="AA984" s="28"/>
      <c r="AB984" s="28"/>
      <c r="AC984" s="28"/>
      <c r="AD984" s="28"/>
      <c r="AE984" s="28"/>
      <c r="AF984" s="28"/>
      <c r="AG984" s="28"/>
      <c r="AH984" s="29"/>
      <c r="AI984" s="28"/>
      <c r="AJ984" s="28"/>
      <c r="AK984" s="28"/>
      <c r="AL984" s="28"/>
      <c r="AM984" s="28"/>
      <c r="AN984" s="28"/>
      <c r="AO984" s="28"/>
      <c r="AP984" s="28"/>
      <c r="AQ984" s="28"/>
      <c r="AR984" s="28"/>
      <c r="AS984" s="28"/>
      <c r="AT984" s="28"/>
      <c r="AU984" s="28"/>
      <c r="AV984" s="28"/>
    </row>
    <row r="985" spans="1:48" ht="15.75" customHeight="1" x14ac:dyDescent="0.25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9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9"/>
      <c r="AA985" s="28"/>
      <c r="AB985" s="28"/>
      <c r="AC985" s="28"/>
      <c r="AD985" s="28"/>
      <c r="AE985" s="28"/>
      <c r="AF985" s="28"/>
      <c r="AG985" s="28"/>
      <c r="AH985" s="29"/>
      <c r="AI985" s="28"/>
      <c r="AJ985" s="28"/>
      <c r="AK985" s="28"/>
      <c r="AL985" s="28"/>
      <c r="AM985" s="28"/>
      <c r="AN985" s="28"/>
      <c r="AO985" s="28"/>
      <c r="AP985" s="28"/>
      <c r="AQ985" s="28"/>
      <c r="AR985" s="28"/>
      <c r="AS985" s="28"/>
      <c r="AT985" s="28"/>
      <c r="AU985" s="28"/>
      <c r="AV985" s="28"/>
    </row>
    <row r="986" spans="1:48" ht="15.75" customHeight="1" x14ac:dyDescent="0.25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9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9"/>
      <c r="AA986" s="28"/>
      <c r="AB986" s="28"/>
      <c r="AC986" s="28"/>
      <c r="AD986" s="28"/>
      <c r="AE986" s="28"/>
      <c r="AF986" s="28"/>
      <c r="AG986" s="28"/>
      <c r="AH986" s="29"/>
      <c r="AI986" s="28"/>
      <c r="AJ986" s="28"/>
      <c r="AK986" s="28"/>
      <c r="AL986" s="28"/>
      <c r="AM986" s="28"/>
      <c r="AN986" s="28"/>
      <c r="AO986" s="28"/>
      <c r="AP986" s="28"/>
      <c r="AQ986" s="28"/>
      <c r="AR986" s="28"/>
      <c r="AS986" s="28"/>
      <c r="AT986" s="28"/>
      <c r="AU986" s="28"/>
      <c r="AV986" s="28"/>
    </row>
    <row r="987" spans="1:48" ht="15.75" customHeight="1" x14ac:dyDescent="0.25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9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9"/>
      <c r="AA987" s="28"/>
      <c r="AB987" s="28"/>
      <c r="AC987" s="28"/>
      <c r="AD987" s="28"/>
      <c r="AE987" s="28"/>
      <c r="AF987" s="28"/>
      <c r="AG987" s="28"/>
      <c r="AH987" s="29"/>
      <c r="AI987" s="28"/>
      <c r="AJ987" s="28"/>
      <c r="AK987" s="28"/>
      <c r="AL987" s="28"/>
      <c r="AM987" s="28"/>
      <c r="AN987" s="28"/>
      <c r="AO987" s="28"/>
      <c r="AP987" s="28"/>
      <c r="AQ987" s="28"/>
      <c r="AR987" s="28"/>
      <c r="AS987" s="28"/>
      <c r="AT987" s="28"/>
      <c r="AU987" s="28"/>
      <c r="AV987" s="28"/>
    </row>
    <row r="988" spans="1:48" ht="15.75" customHeight="1" x14ac:dyDescent="0.25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9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9"/>
      <c r="AA988" s="28"/>
      <c r="AB988" s="28"/>
      <c r="AC988" s="28"/>
      <c r="AD988" s="28"/>
      <c r="AE988" s="28"/>
      <c r="AF988" s="28"/>
      <c r="AG988" s="28"/>
      <c r="AH988" s="29"/>
      <c r="AI988" s="28"/>
      <c r="AJ988" s="28"/>
      <c r="AK988" s="28"/>
      <c r="AL988" s="28"/>
      <c r="AM988" s="28"/>
      <c r="AN988" s="28"/>
      <c r="AO988" s="28"/>
      <c r="AP988" s="28"/>
      <c r="AQ988" s="28"/>
      <c r="AR988" s="28"/>
      <c r="AS988" s="28"/>
      <c r="AT988" s="28"/>
      <c r="AU988" s="28"/>
      <c r="AV988" s="28"/>
    </row>
    <row r="989" spans="1:48" ht="15.75" customHeight="1" x14ac:dyDescent="0.25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9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9"/>
      <c r="AA989" s="28"/>
      <c r="AB989" s="28"/>
      <c r="AC989" s="28"/>
      <c r="AD989" s="28"/>
      <c r="AE989" s="28"/>
      <c r="AF989" s="28"/>
      <c r="AG989" s="28"/>
      <c r="AH989" s="29"/>
      <c r="AI989" s="28"/>
      <c r="AJ989" s="28"/>
      <c r="AK989" s="28"/>
      <c r="AL989" s="28"/>
      <c r="AM989" s="28"/>
      <c r="AN989" s="28"/>
      <c r="AO989" s="28"/>
      <c r="AP989" s="28"/>
      <c r="AQ989" s="28"/>
      <c r="AR989" s="28"/>
      <c r="AS989" s="28"/>
      <c r="AT989" s="28"/>
      <c r="AU989" s="28"/>
      <c r="AV989" s="28"/>
    </row>
    <row r="990" spans="1:48" ht="15.75" customHeight="1" x14ac:dyDescent="0.25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9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9"/>
      <c r="AA990" s="28"/>
      <c r="AB990" s="28"/>
      <c r="AC990" s="28"/>
      <c r="AD990" s="28"/>
      <c r="AE990" s="28"/>
      <c r="AF990" s="28"/>
      <c r="AG990" s="28"/>
      <c r="AH990" s="29"/>
      <c r="AI990" s="28"/>
      <c r="AJ990" s="28"/>
      <c r="AK990" s="28"/>
      <c r="AL990" s="28"/>
      <c r="AM990" s="28"/>
      <c r="AN990" s="28"/>
      <c r="AO990" s="28"/>
      <c r="AP990" s="28"/>
      <c r="AQ990" s="28"/>
      <c r="AR990" s="28"/>
      <c r="AS990" s="28"/>
      <c r="AT990" s="28"/>
      <c r="AU990" s="28"/>
      <c r="AV990" s="28"/>
    </row>
    <row r="991" spans="1:48" ht="15.75" customHeight="1" x14ac:dyDescent="0.25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9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9"/>
      <c r="AA991" s="28"/>
      <c r="AB991" s="28"/>
      <c r="AC991" s="28"/>
      <c r="AD991" s="28"/>
      <c r="AE991" s="28"/>
      <c r="AF991" s="28"/>
      <c r="AG991" s="28"/>
      <c r="AH991" s="29"/>
      <c r="AI991" s="28"/>
      <c r="AJ991" s="28"/>
      <c r="AK991" s="28"/>
      <c r="AL991" s="28"/>
      <c r="AM991" s="28"/>
      <c r="AN991" s="28"/>
      <c r="AO991" s="28"/>
      <c r="AP991" s="28"/>
      <c r="AQ991" s="28"/>
      <c r="AR991" s="28"/>
      <c r="AS991" s="28"/>
      <c r="AT991" s="28"/>
      <c r="AU991" s="28"/>
      <c r="AV991" s="28"/>
    </row>
    <row r="992" spans="1:48" ht="15.75" customHeight="1" x14ac:dyDescent="0.25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9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9"/>
      <c r="AA992" s="28"/>
      <c r="AB992" s="28"/>
      <c r="AC992" s="28"/>
      <c r="AD992" s="28"/>
      <c r="AE992" s="28"/>
      <c r="AF992" s="28"/>
      <c r="AG992" s="28"/>
      <c r="AH992" s="29"/>
      <c r="AI992" s="28"/>
      <c r="AJ992" s="28"/>
      <c r="AK992" s="28"/>
      <c r="AL992" s="28"/>
      <c r="AM992" s="28"/>
      <c r="AN992" s="28"/>
      <c r="AO992" s="28"/>
      <c r="AP992" s="28"/>
      <c r="AQ992" s="28"/>
      <c r="AR992" s="28"/>
      <c r="AS992" s="28"/>
      <c r="AT992" s="28"/>
      <c r="AU992" s="28"/>
      <c r="AV992" s="28"/>
    </row>
    <row r="993" spans="1:48" ht="15.75" customHeight="1" x14ac:dyDescent="0.25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9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9"/>
      <c r="AA993" s="28"/>
      <c r="AB993" s="28"/>
      <c r="AC993" s="28"/>
      <c r="AD993" s="28"/>
      <c r="AE993" s="28"/>
      <c r="AF993" s="28"/>
      <c r="AG993" s="28"/>
      <c r="AH993" s="29"/>
      <c r="AI993" s="28"/>
      <c r="AJ993" s="28"/>
      <c r="AK993" s="28"/>
      <c r="AL993" s="28"/>
      <c r="AM993" s="28"/>
      <c r="AN993" s="28"/>
      <c r="AO993" s="28"/>
      <c r="AP993" s="28"/>
      <c r="AQ993" s="28"/>
      <c r="AR993" s="28"/>
      <c r="AS993" s="28"/>
      <c r="AT993" s="28"/>
      <c r="AU993" s="28"/>
      <c r="AV993" s="28"/>
    </row>
    <row r="994" spans="1:48" ht="15.75" customHeight="1" x14ac:dyDescent="0.25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9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9"/>
      <c r="AA994" s="28"/>
      <c r="AB994" s="28"/>
      <c r="AC994" s="28"/>
      <c r="AD994" s="28"/>
      <c r="AE994" s="28"/>
      <c r="AF994" s="28"/>
      <c r="AG994" s="28"/>
      <c r="AH994" s="29"/>
      <c r="AI994" s="28"/>
      <c r="AJ994" s="28"/>
      <c r="AK994" s="28"/>
      <c r="AL994" s="28"/>
      <c r="AM994" s="28"/>
      <c r="AN994" s="28"/>
      <c r="AO994" s="28"/>
      <c r="AP994" s="28"/>
      <c r="AQ994" s="28"/>
      <c r="AR994" s="28"/>
      <c r="AS994" s="28"/>
      <c r="AT994" s="28"/>
      <c r="AU994" s="28"/>
      <c r="AV994" s="28"/>
    </row>
    <row r="995" spans="1:48" ht="15.75" customHeight="1" x14ac:dyDescent="0.25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9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9"/>
      <c r="AA995" s="28"/>
      <c r="AB995" s="28"/>
      <c r="AC995" s="28"/>
      <c r="AD995" s="28"/>
      <c r="AE995" s="28"/>
      <c r="AF995" s="28"/>
      <c r="AG995" s="28"/>
      <c r="AH995" s="29"/>
      <c r="AI995" s="28"/>
      <c r="AJ995" s="28"/>
      <c r="AK995" s="28"/>
      <c r="AL995" s="28"/>
      <c r="AM995" s="28"/>
      <c r="AN995" s="28"/>
      <c r="AO995" s="28"/>
      <c r="AP995" s="28"/>
      <c r="AQ995" s="28"/>
      <c r="AR995" s="28"/>
      <c r="AS995" s="28"/>
      <c r="AT995" s="28"/>
      <c r="AU995" s="28"/>
      <c r="AV995" s="28"/>
    </row>
    <row r="996" spans="1:48" ht="15.75" customHeight="1" x14ac:dyDescent="0.25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9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9"/>
      <c r="AA996" s="28"/>
      <c r="AB996" s="28"/>
      <c r="AC996" s="28"/>
      <c r="AD996" s="28"/>
      <c r="AE996" s="28"/>
      <c r="AF996" s="28"/>
      <c r="AG996" s="28"/>
      <c r="AH996" s="29"/>
      <c r="AI996" s="28"/>
      <c r="AJ996" s="28"/>
      <c r="AK996" s="28"/>
      <c r="AL996" s="28"/>
      <c r="AM996" s="28"/>
      <c r="AN996" s="28"/>
      <c r="AO996" s="28"/>
      <c r="AP996" s="28"/>
      <c r="AQ996" s="28"/>
      <c r="AR996" s="28"/>
      <c r="AS996" s="28"/>
      <c r="AT996" s="28"/>
      <c r="AU996" s="28"/>
      <c r="AV996" s="28"/>
    </row>
    <row r="997" spans="1:48" ht="15.75" customHeight="1" x14ac:dyDescent="0.25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9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9"/>
      <c r="AA997" s="28"/>
      <c r="AB997" s="28"/>
      <c r="AC997" s="28"/>
      <c r="AD997" s="28"/>
      <c r="AE997" s="28"/>
      <c r="AF997" s="28"/>
      <c r="AG997" s="28"/>
      <c r="AH997" s="29"/>
      <c r="AI997" s="28"/>
      <c r="AJ997" s="28"/>
      <c r="AK997" s="28"/>
      <c r="AL997" s="28"/>
      <c r="AM997" s="28"/>
      <c r="AN997" s="28"/>
      <c r="AO997" s="28"/>
      <c r="AP997" s="28"/>
      <c r="AQ997" s="28"/>
      <c r="AR997" s="28"/>
      <c r="AS997" s="28"/>
      <c r="AT997" s="28"/>
      <c r="AU997" s="28"/>
      <c r="AV997" s="28"/>
    </row>
    <row r="998" spans="1:48" ht="15.75" customHeight="1" x14ac:dyDescent="0.25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9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9"/>
      <c r="AA998" s="28"/>
      <c r="AB998" s="28"/>
      <c r="AC998" s="28"/>
      <c r="AD998" s="28"/>
      <c r="AE998" s="28"/>
      <c r="AF998" s="28"/>
      <c r="AG998" s="28"/>
      <c r="AH998" s="29"/>
      <c r="AI998" s="28"/>
      <c r="AJ998" s="28"/>
      <c r="AK998" s="28"/>
      <c r="AL998" s="28"/>
      <c r="AM998" s="28"/>
      <c r="AN998" s="28"/>
      <c r="AO998" s="28"/>
      <c r="AP998" s="28"/>
      <c r="AQ998" s="28"/>
      <c r="AR998" s="28"/>
      <c r="AS998" s="28"/>
      <c r="AT998" s="28"/>
      <c r="AU998" s="28"/>
      <c r="AV998" s="28"/>
    </row>
    <row r="999" spans="1:48" ht="15.75" customHeight="1" x14ac:dyDescent="0.25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9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9"/>
      <c r="AA999" s="28"/>
      <c r="AB999" s="28"/>
      <c r="AC999" s="28"/>
      <c r="AD999" s="28"/>
      <c r="AE999" s="28"/>
      <c r="AF999" s="28"/>
      <c r="AG999" s="28"/>
      <c r="AH999" s="29"/>
      <c r="AI999" s="28"/>
      <c r="AJ999" s="28"/>
      <c r="AK999" s="28"/>
      <c r="AL999" s="28"/>
      <c r="AM999" s="28"/>
      <c r="AN999" s="28"/>
      <c r="AO999" s="28"/>
      <c r="AP999" s="28"/>
      <c r="AQ999" s="28"/>
      <c r="AR999" s="28"/>
      <c r="AS999" s="28"/>
      <c r="AT999" s="28"/>
      <c r="AU999" s="28"/>
      <c r="AV999" s="28"/>
    </row>
    <row r="1000" spans="1:48" ht="15.75" customHeight="1" x14ac:dyDescent="0.25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9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9"/>
      <c r="AA1000" s="28"/>
      <c r="AB1000" s="28"/>
      <c r="AC1000" s="28"/>
      <c r="AD1000" s="28"/>
      <c r="AE1000" s="28"/>
      <c r="AF1000" s="28"/>
      <c r="AG1000" s="28"/>
      <c r="AH1000" s="29"/>
      <c r="AI1000" s="28"/>
      <c r="AJ1000" s="28"/>
      <c r="AK1000" s="28"/>
      <c r="AL1000" s="28"/>
      <c r="AM1000" s="28"/>
      <c r="AN1000" s="28"/>
      <c r="AO1000" s="28"/>
      <c r="AP1000" s="28"/>
      <c r="AQ1000" s="28"/>
      <c r="AR1000" s="28"/>
      <c r="AS1000" s="28"/>
      <c r="AT1000" s="28"/>
      <c r="AU1000" s="28"/>
      <c r="AV1000" s="28"/>
    </row>
    <row r="1001" spans="1:48" ht="15" customHeight="1" x14ac:dyDescent="0.25"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9"/>
      <c r="AA1001" s="28"/>
      <c r="AB1001" s="28"/>
      <c r="AC1001" s="28"/>
      <c r="AD1001" s="28"/>
      <c r="AE1001" s="28"/>
      <c r="AF1001" s="28"/>
      <c r="AG1001" s="28"/>
      <c r="AH1001" s="29"/>
      <c r="AI1001" s="28"/>
      <c r="AJ1001" s="28"/>
      <c r="AK1001" s="28"/>
      <c r="AL1001" s="28"/>
      <c r="AM1001" s="28"/>
      <c r="AN1001" s="28"/>
      <c r="AO1001" s="28"/>
    </row>
    <row r="1002" spans="1:48" ht="15" customHeight="1" x14ac:dyDescent="0.25">
      <c r="AB1002" s="28"/>
      <c r="AC1002" s="28"/>
      <c r="AD1002" s="28"/>
      <c r="AE1002" s="28"/>
      <c r="AF1002" s="28"/>
    </row>
  </sheetData>
  <mergeCells count="39">
    <mergeCell ref="AE43:AF43"/>
    <mergeCell ref="AB40:AC40"/>
    <mergeCell ref="AE40:AF40"/>
    <mergeCell ref="AB41:AC41"/>
    <mergeCell ref="AE41:AF41"/>
    <mergeCell ref="AB42:AC42"/>
    <mergeCell ref="AE42:AF42"/>
    <mergeCell ref="AB43:AC43"/>
    <mergeCell ref="AB48:AC48"/>
    <mergeCell ref="AE44:AF44"/>
    <mergeCell ref="AE45:AF45"/>
    <mergeCell ref="AE46:AF46"/>
    <mergeCell ref="AE47:AF47"/>
    <mergeCell ref="AE48:AF48"/>
    <mergeCell ref="AB44:AC44"/>
    <mergeCell ref="AB45:AC45"/>
    <mergeCell ref="AB46:AC46"/>
    <mergeCell ref="AB47:AC47"/>
    <mergeCell ref="AC31:AF31"/>
    <mergeCell ref="AC34:AF34"/>
    <mergeCell ref="AC36:AF36"/>
    <mergeCell ref="N37:X37"/>
    <mergeCell ref="AB39:AF39"/>
    <mergeCell ref="AB12:AC12"/>
    <mergeCell ref="AE12:AF12"/>
    <mergeCell ref="N23:X23"/>
    <mergeCell ref="AB25:AC25"/>
    <mergeCell ref="AE25:AF25"/>
    <mergeCell ref="AE7:AF7"/>
    <mergeCell ref="AB7:AC7"/>
    <mergeCell ref="N8:X8"/>
    <mergeCell ref="N9:X9"/>
    <mergeCell ref="AB11:AF11"/>
    <mergeCell ref="N2:X2"/>
    <mergeCell ref="AB2:AF2"/>
    <mergeCell ref="A2:B2"/>
    <mergeCell ref="D2:F2"/>
    <mergeCell ref="H2:J2"/>
    <mergeCell ref="AB3:AF3"/>
  </mergeCells>
  <conditionalFormatting sqref="P11:R11">
    <cfRule type="cellIs" dxfId="41" priority="1" operator="greaterThan">
      <formula>7</formula>
    </cfRule>
  </conditionalFormatting>
  <conditionalFormatting sqref="O11">
    <cfRule type="cellIs" dxfId="40" priority="2" operator="greaterThan">
      <formula>7</formula>
    </cfRule>
  </conditionalFormatting>
  <conditionalFormatting sqref="P12:R12">
    <cfRule type="cellIs" dxfId="39" priority="3" operator="greaterThan">
      <formula>7</formula>
    </cfRule>
  </conditionalFormatting>
  <conditionalFormatting sqref="Q13:R13">
    <cfRule type="cellIs" dxfId="38" priority="4" operator="greaterThan">
      <formula>7</formula>
    </cfRule>
  </conditionalFormatting>
  <conditionalFormatting sqref="R14">
    <cfRule type="cellIs" dxfId="37" priority="5" operator="greaterThan">
      <formula>7</formula>
    </cfRule>
  </conditionalFormatting>
  <conditionalFormatting sqref="P25:R25">
    <cfRule type="cellIs" dxfId="36" priority="6" operator="greaterThan">
      <formula>7</formula>
    </cfRule>
  </conditionalFormatting>
  <conditionalFormatting sqref="O25">
    <cfRule type="cellIs" dxfId="35" priority="7" operator="greaterThan">
      <formula>7</formula>
    </cfRule>
  </conditionalFormatting>
  <conditionalFormatting sqref="P26:R26">
    <cfRule type="cellIs" dxfId="34" priority="8" operator="greaterThan">
      <formula>7</formula>
    </cfRule>
  </conditionalFormatting>
  <conditionalFormatting sqref="Q27:R27">
    <cfRule type="cellIs" dxfId="33" priority="9" operator="greaterThan">
      <formula>7</formula>
    </cfRule>
  </conditionalFormatting>
  <conditionalFormatting sqref="R28">
    <cfRule type="cellIs" dxfId="32" priority="10" operator="greaterThan">
      <formula>7</formula>
    </cfRule>
  </conditionalFormatting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BE4D5"/>
  </sheetPr>
  <dimension ref="A1:CP1000"/>
  <sheetViews>
    <sheetView zoomScale="87" zoomScaleNormal="87" workbookViewId="0">
      <selection activeCell="BK57" sqref="BK57:BK64"/>
    </sheetView>
  </sheetViews>
  <sheetFormatPr baseColWidth="10" defaultColWidth="14.42578125" defaultRowHeight="15" customHeight="1" x14ac:dyDescent="0.25"/>
  <cols>
    <col min="1" max="1" width="22.140625" customWidth="1"/>
    <col min="2" max="2" width="11.140625" customWidth="1"/>
    <col min="3" max="3" width="15.7109375" customWidth="1"/>
    <col min="4" max="4" width="3.42578125" customWidth="1"/>
    <col min="5" max="6" width="13.140625" customWidth="1"/>
    <col min="7" max="7" width="3.7109375" customWidth="1"/>
    <col min="8" max="8" width="4" customWidth="1"/>
    <col min="9" max="10" width="11.85546875" customWidth="1"/>
    <col min="11" max="11" width="3.28515625" customWidth="1"/>
    <col min="12" max="12" width="3.140625" customWidth="1"/>
    <col min="13" max="13" width="1" customWidth="1"/>
    <col min="14" max="15" width="2.42578125" customWidth="1"/>
    <col min="16" max="16" width="5.42578125" customWidth="1"/>
    <col min="17" max="54" width="11.7109375" customWidth="1"/>
    <col min="55" max="55" width="10.7109375" customWidth="1"/>
    <col min="56" max="56" width="1.140625" customWidth="1"/>
    <col min="57" max="57" width="10.7109375" customWidth="1"/>
    <col min="58" max="59" width="16" customWidth="1"/>
    <col min="60" max="60" width="4.28515625" customWidth="1"/>
    <col min="61" max="63" width="16.85546875" customWidth="1"/>
    <col min="64" max="64" width="1.140625" customWidth="1"/>
    <col min="65" max="65" width="16.85546875" customWidth="1"/>
    <col min="66" max="77" width="6" customWidth="1"/>
    <col min="78" max="78" width="2.140625" customWidth="1"/>
    <col min="79" max="94" width="16.85546875" customWidth="1"/>
  </cols>
  <sheetData>
    <row r="1" spans="1:94" ht="21" x14ac:dyDescent="0.35">
      <c r="M1" s="95"/>
      <c r="P1" s="250" t="s">
        <v>65</v>
      </c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5"/>
      <c r="BD1" s="95"/>
      <c r="BF1" s="226" t="s">
        <v>17</v>
      </c>
      <c r="BG1" s="224"/>
      <c r="BH1" s="224"/>
      <c r="BI1" s="224"/>
      <c r="BJ1" s="225"/>
      <c r="BK1" s="31"/>
      <c r="BL1" s="95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</row>
    <row r="2" spans="1:94" x14ac:dyDescent="0.25">
      <c r="M2" s="95"/>
      <c r="P2" s="96"/>
      <c r="BD2" s="95"/>
      <c r="BF2" s="228" t="s">
        <v>21</v>
      </c>
      <c r="BG2" s="229"/>
      <c r="BH2" s="229"/>
      <c r="BI2" s="229"/>
      <c r="BJ2" s="229"/>
      <c r="BK2" s="31"/>
      <c r="BL2" s="95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</row>
    <row r="3" spans="1:94" x14ac:dyDescent="0.25">
      <c r="A3" s="227" t="s">
        <v>18</v>
      </c>
      <c r="B3" s="225"/>
      <c r="D3" s="227" t="s">
        <v>19</v>
      </c>
      <c r="E3" s="224"/>
      <c r="F3" s="225"/>
      <c r="H3" s="227" t="s">
        <v>20</v>
      </c>
      <c r="I3" s="224"/>
      <c r="J3" s="225"/>
      <c r="M3" s="95"/>
      <c r="P3" s="232" t="s">
        <v>66</v>
      </c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  <c r="AR3" s="229"/>
      <c r="AS3" s="229"/>
      <c r="AT3" s="229"/>
      <c r="AU3" s="229"/>
      <c r="AV3" s="229"/>
      <c r="AW3" s="229"/>
      <c r="AX3" s="229"/>
      <c r="AY3" s="229"/>
      <c r="AZ3" s="229"/>
      <c r="BA3" s="229"/>
      <c r="BB3" s="229"/>
      <c r="BD3" s="95"/>
      <c r="BK3" s="31"/>
      <c r="BL3" s="95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</row>
    <row r="4" spans="1:94" ht="27" customHeight="1" x14ac:dyDescent="0.25">
      <c r="A4" s="32" t="s">
        <v>11</v>
      </c>
      <c r="B4" s="33">
        <f>+CONSOLIDADO!C10</f>
        <v>100</v>
      </c>
      <c r="E4" s="97" t="s">
        <v>22</v>
      </c>
      <c r="F4" s="97" t="s">
        <v>23</v>
      </c>
      <c r="H4" s="36" t="s">
        <v>24</v>
      </c>
      <c r="I4" s="98" t="s">
        <v>67</v>
      </c>
      <c r="J4" s="98" t="s">
        <v>68</v>
      </c>
      <c r="M4" s="95"/>
      <c r="P4" s="38"/>
      <c r="Q4" s="39">
        <v>0</v>
      </c>
      <c r="R4" s="40">
        <v>1</v>
      </c>
      <c r="S4" s="40">
        <v>2</v>
      </c>
      <c r="T4" s="40">
        <v>3</v>
      </c>
      <c r="U4" s="40">
        <v>4</v>
      </c>
      <c r="V4" s="40">
        <v>5</v>
      </c>
      <c r="W4" s="40">
        <v>6</v>
      </c>
      <c r="X4" s="40">
        <v>7</v>
      </c>
      <c r="Y4" s="40">
        <v>8</v>
      </c>
      <c r="Z4" s="40">
        <v>9</v>
      </c>
      <c r="AA4" s="40">
        <v>10</v>
      </c>
      <c r="AB4" s="40">
        <v>11</v>
      </c>
      <c r="AC4" s="40">
        <v>12</v>
      </c>
      <c r="AD4" s="41">
        <v>13</v>
      </c>
      <c r="AE4" s="41">
        <v>14</v>
      </c>
      <c r="AF4" s="41">
        <v>15</v>
      </c>
      <c r="AG4" s="41">
        <v>16</v>
      </c>
      <c r="AH4" s="41">
        <v>17</v>
      </c>
      <c r="AI4" s="41">
        <v>18</v>
      </c>
      <c r="AJ4" s="41">
        <v>19</v>
      </c>
      <c r="AK4" s="41">
        <v>20</v>
      </c>
      <c r="AL4" s="41">
        <v>21</v>
      </c>
      <c r="AM4" s="41">
        <v>22</v>
      </c>
      <c r="AN4" s="41">
        <v>23</v>
      </c>
      <c r="AO4" s="41">
        <v>24</v>
      </c>
      <c r="AP4" s="41">
        <v>25</v>
      </c>
      <c r="AQ4" s="41">
        <v>26</v>
      </c>
      <c r="AR4" s="41">
        <v>27</v>
      </c>
      <c r="AS4" s="41">
        <v>28</v>
      </c>
      <c r="AT4" s="41">
        <v>29</v>
      </c>
      <c r="AU4" s="41">
        <v>30</v>
      </c>
      <c r="AV4" s="41">
        <v>31</v>
      </c>
      <c r="AW4" s="41">
        <v>32</v>
      </c>
      <c r="AX4" s="41">
        <v>33</v>
      </c>
      <c r="AY4" s="41">
        <v>34</v>
      </c>
      <c r="AZ4" s="41">
        <v>35</v>
      </c>
      <c r="BA4" s="41">
        <v>36</v>
      </c>
      <c r="BB4" s="41">
        <v>37</v>
      </c>
      <c r="BD4" s="95"/>
      <c r="BF4" s="99" t="s">
        <v>27</v>
      </c>
      <c r="BG4" s="236" t="s">
        <v>69</v>
      </c>
      <c r="BH4" s="234"/>
      <c r="BI4" s="234"/>
      <c r="BJ4" s="235"/>
      <c r="BK4" s="31"/>
      <c r="BL4" s="95"/>
      <c r="BM4" s="31"/>
      <c r="BN4" s="100">
        <v>0</v>
      </c>
      <c r="BO4" s="100">
        <v>1</v>
      </c>
      <c r="BP4" s="100">
        <v>12</v>
      </c>
      <c r="BQ4" s="100">
        <v>10</v>
      </c>
      <c r="BR4" s="100">
        <v>11</v>
      </c>
      <c r="BS4" s="100">
        <v>7</v>
      </c>
      <c r="BT4" s="100">
        <v>8</v>
      </c>
      <c r="BU4" s="100">
        <v>5</v>
      </c>
      <c r="BV4" s="100">
        <v>9</v>
      </c>
      <c r="BW4" s="100">
        <v>4</v>
      </c>
      <c r="BX4" s="100">
        <v>6</v>
      </c>
      <c r="BY4" s="100">
        <v>3</v>
      </c>
      <c r="BZ4" s="100">
        <v>0</v>
      </c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</row>
    <row r="5" spans="1:94" x14ac:dyDescent="0.25">
      <c r="A5" s="32" t="s">
        <v>12</v>
      </c>
      <c r="B5" s="47">
        <f>+CONSOLIDADO!C12</f>
        <v>25</v>
      </c>
      <c r="D5" s="101">
        <v>0</v>
      </c>
      <c r="E5" s="49">
        <v>0</v>
      </c>
      <c r="F5" s="49">
        <v>0</v>
      </c>
      <c r="H5" s="50">
        <v>13</v>
      </c>
      <c r="I5" s="51">
        <v>5</v>
      </c>
      <c r="J5" s="51">
        <v>5</v>
      </c>
      <c r="M5" s="95"/>
      <c r="P5" s="52" t="s">
        <v>22</v>
      </c>
      <c r="Q5" s="102">
        <f>+E5</f>
        <v>0</v>
      </c>
      <c r="R5" s="56">
        <f>+E6</f>
        <v>3.2112623645552323</v>
      </c>
      <c r="S5" s="56">
        <f>+E7</f>
        <v>4.6245145980378677</v>
      </c>
      <c r="T5" s="56">
        <f>+E8</f>
        <v>0.11637934327355781</v>
      </c>
      <c r="U5" s="56">
        <f>+E9</f>
        <v>2.993555660130899</v>
      </c>
      <c r="V5" s="56">
        <f>+E10</f>
        <v>4.0709960492409163</v>
      </c>
      <c r="W5" s="56">
        <f>+E11</f>
        <v>1.3566070267032493E-2</v>
      </c>
      <c r="X5" s="56">
        <f>+E12</f>
        <v>8.19237999310735</v>
      </c>
      <c r="Y5" s="56">
        <f>+E13</f>
        <v>8.0593402308173392</v>
      </c>
      <c r="Z5" s="56">
        <f>+E14</f>
        <v>5.3515767256091502</v>
      </c>
      <c r="AA5" s="103">
        <f>+E15</f>
        <v>5.7969276910098291</v>
      </c>
      <c r="AB5" s="103">
        <f>+E16</f>
        <v>8.3072265486947678</v>
      </c>
      <c r="AC5" s="103">
        <f>+E17</f>
        <v>6.1923108100157833</v>
      </c>
      <c r="AD5" s="103">
        <f>+E18</f>
        <v>1.13293851315511</v>
      </c>
      <c r="AE5" s="103">
        <f>+E19</f>
        <v>4.9439365211010484</v>
      </c>
      <c r="AF5" s="103">
        <f>+E20</f>
        <v>3.1524029095583983</v>
      </c>
      <c r="AG5" s="103">
        <f>+E21</f>
        <v>9.1144145054749117</v>
      </c>
      <c r="AH5" s="103">
        <f>+E22</f>
        <v>6.3014252477125199</v>
      </c>
      <c r="AI5" s="103">
        <f>+E23</f>
        <v>8.1992207918932678</v>
      </c>
      <c r="AJ5" s="103">
        <f>+E24</f>
        <v>3.5969059788641395</v>
      </c>
      <c r="AK5" s="103">
        <f>+E25</f>
        <v>6.6171762503825997</v>
      </c>
      <c r="AL5" s="103">
        <f>+E26</f>
        <v>2.3616305769786434</v>
      </c>
      <c r="AM5" s="103">
        <f>+E27</f>
        <v>1.9293015233535282</v>
      </c>
      <c r="AN5" s="103">
        <f>+E28</f>
        <v>5.562368000070963</v>
      </c>
      <c r="AO5" s="103">
        <f>+E29</f>
        <v>8.8873703800233965</v>
      </c>
      <c r="AP5" s="103">
        <f>+E30</f>
        <v>0.44650446136752642</v>
      </c>
      <c r="AQ5" s="103">
        <f>+E31</f>
        <v>2.4375830209227103</v>
      </c>
      <c r="AR5" s="103">
        <f>+E32</f>
        <v>2.0191741946955739</v>
      </c>
      <c r="AS5" s="103">
        <f>+E33</f>
        <v>8.6100752266344909</v>
      </c>
      <c r="AT5" s="103">
        <f>+E34</f>
        <v>5.8078674628584004</v>
      </c>
      <c r="AU5" s="103">
        <f>+E35</f>
        <v>3.2505975210493623</v>
      </c>
      <c r="AV5" s="103">
        <f>+E36</f>
        <v>7.4154693948811996</v>
      </c>
      <c r="AW5" s="103">
        <f>+E37</f>
        <v>9.1916110576159564</v>
      </c>
      <c r="AX5" s="103">
        <f>+E38</f>
        <v>4.2087105473492086</v>
      </c>
      <c r="AY5" s="103">
        <f>+E39</f>
        <v>1.2565250234609595</v>
      </c>
      <c r="AZ5" s="103">
        <f>+E40</f>
        <v>3.6110177635613399</v>
      </c>
      <c r="BA5" s="103">
        <f>+E41</f>
        <v>7.1130078919845809</v>
      </c>
      <c r="BB5" s="103">
        <f>+E42</f>
        <v>1.9948210124652275</v>
      </c>
      <c r="BD5" s="95"/>
      <c r="BK5" s="31"/>
      <c r="BL5" s="95"/>
      <c r="BM5" s="31"/>
      <c r="BN5" s="104">
        <f t="shared" ref="BN5:BY5" si="0">IF(BN4&lt;BO4,INDEX($P$10:$BB$48,MATCH(BN4,$P$10:$P$48,0),MATCH(BO4,$P$10:$BB$10,0)),INDEX($P$10:$BB$48,MATCH(BO4,$P$10:$P$48,0),MATCH(BN4,$P$10:$BB$10,0)))</f>
        <v>3.4174678071923497</v>
      </c>
      <c r="BO5" s="104">
        <f t="shared" si="0"/>
        <v>3.3772983330197732</v>
      </c>
      <c r="BP5" s="104">
        <f t="shared" si="0"/>
        <v>0.74874870386508163</v>
      </c>
      <c r="BQ5" s="104">
        <f t="shared" si="0"/>
        <v>2.967015219679209</v>
      </c>
      <c r="BR5" s="104">
        <f t="shared" si="0"/>
        <v>3.4001749672036774</v>
      </c>
      <c r="BS5" s="104">
        <f t="shared" si="0"/>
        <v>1.3085393900939946</v>
      </c>
      <c r="BT5" s="104">
        <f t="shared" si="0"/>
        <v>3.9886192950672985</v>
      </c>
      <c r="BU5" s="104">
        <f t="shared" si="0"/>
        <v>3.9139484629314945</v>
      </c>
      <c r="BV5" s="104">
        <f t="shared" si="0"/>
        <v>2.3610304736856746</v>
      </c>
      <c r="BW5" s="104">
        <f t="shared" si="0"/>
        <v>3.0711190910810098</v>
      </c>
      <c r="BX5" s="104">
        <f t="shared" si="0"/>
        <v>5.6900503090341621</v>
      </c>
      <c r="BY5" s="104">
        <f t="shared" si="0"/>
        <v>2.2715079558785538</v>
      </c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</row>
    <row r="6" spans="1:94" x14ac:dyDescent="0.25">
      <c r="A6" s="32" t="s">
        <v>13</v>
      </c>
      <c r="B6" s="47">
        <f>+CONSOLIDADO!C14</f>
        <v>12</v>
      </c>
      <c r="D6" s="105">
        <v>1</v>
      </c>
      <c r="E6" s="102">
        <v>3.2112623645552323</v>
      </c>
      <c r="F6" s="57">
        <v>1.1691365357336272</v>
      </c>
      <c r="H6" s="50">
        <v>14</v>
      </c>
      <c r="I6" s="51">
        <v>3</v>
      </c>
      <c r="J6" s="51">
        <v>0</v>
      </c>
      <c r="M6" s="95"/>
      <c r="P6" s="52" t="s">
        <v>23</v>
      </c>
      <c r="Q6" s="106">
        <f>+F5</f>
        <v>0</v>
      </c>
      <c r="R6" s="64">
        <f>+F6</f>
        <v>1.1691365357336272</v>
      </c>
      <c r="S6" s="64">
        <f>+F7</f>
        <v>3.2250411665222893</v>
      </c>
      <c r="T6" s="64">
        <f>+F8</f>
        <v>0.95651648248669729</v>
      </c>
      <c r="U6" s="64">
        <f>+F9</f>
        <v>5.9030514820770392</v>
      </c>
      <c r="V6" s="64">
        <f>+F10</f>
        <v>9.7207492531764252</v>
      </c>
      <c r="W6" s="64">
        <f>+F11</f>
        <v>6.6456378514006573</v>
      </c>
      <c r="X6" s="64">
        <f>+F12</f>
        <v>8.3721442955465069</v>
      </c>
      <c r="Y6" s="64">
        <f>+F13</f>
        <v>9.6739030124665746</v>
      </c>
      <c r="Z6" s="64">
        <f>+F14</f>
        <v>6.0222217486422105</v>
      </c>
      <c r="AA6" s="107">
        <f>+F15</f>
        <v>3.3922713864937202</v>
      </c>
      <c r="AB6" s="107">
        <f>+F16</f>
        <v>4.9739094484136261</v>
      </c>
      <c r="AC6" s="107">
        <f>+F17</f>
        <v>2.75642800110329</v>
      </c>
      <c r="AD6" s="107">
        <f>+F18</f>
        <v>3.5133435847654617</v>
      </c>
      <c r="AE6" s="107">
        <f>+F19</f>
        <v>9.6764229992419679</v>
      </c>
      <c r="AF6" s="107">
        <f>+F20</f>
        <v>0.153600614608425</v>
      </c>
      <c r="AG6" s="107">
        <f>+F21</f>
        <v>5.0325693228163999</v>
      </c>
      <c r="AH6" s="107">
        <f>+F22</f>
        <v>2.1945677958409</v>
      </c>
      <c r="AI6" s="107">
        <f>+F23</f>
        <v>1.9716357208837174</v>
      </c>
      <c r="AJ6" s="107">
        <f>+F24</f>
        <v>6.9642183600636187</v>
      </c>
      <c r="AK6" s="107">
        <f>+F25</f>
        <v>9.6906799871249412</v>
      </c>
      <c r="AL6" s="107">
        <f>+F26</f>
        <v>2.3290721275040802</v>
      </c>
      <c r="AM6" s="107">
        <f>+F27</f>
        <v>8.5687367936280872</v>
      </c>
      <c r="AN6" s="107">
        <f>+F28</f>
        <v>7.0431248542340059</v>
      </c>
      <c r="AO6" s="107">
        <f>+F29</f>
        <v>7.6615389985481182</v>
      </c>
      <c r="AP6" s="107">
        <f>+F30</f>
        <v>5.0402494849724997</v>
      </c>
      <c r="AQ6" s="107">
        <f>+F31</f>
        <v>2.9878402110311546</v>
      </c>
      <c r="AR6" s="107">
        <f>+F32</f>
        <v>3.4215434536473515</v>
      </c>
      <c r="AS6" s="107">
        <f>+F33</f>
        <v>9.0060921240449208</v>
      </c>
      <c r="AT6" s="107">
        <f>+F34</f>
        <v>3.4606772103148198</v>
      </c>
      <c r="AU6" s="107">
        <f>+F35</f>
        <v>5.5128860177711694</v>
      </c>
      <c r="AV6" s="107">
        <f>+F36</f>
        <v>6.1324607517545084</v>
      </c>
      <c r="AW6" s="107">
        <f>+F37</f>
        <v>3.3095987539377578</v>
      </c>
      <c r="AX6" s="107">
        <f>+F38</f>
        <v>8.2858497387568164</v>
      </c>
      <c r="AY6" s="107">
        <f>+F39</f>
        <v>7.0729026795934997</v>
      </c>
      <c r="AZ6" s="107">
        <f>+F40</f>
        <v>7.3066763542455782</v>
      </c>
      <c r="BA6" s="107">
        <f>+F41</f>
        <v>7.8553461718102957</v>
      </c>
      <c r="BB6" s="107">
        <f>+F42</f>
        <v>9.4664802863204667</v>
      </c>
      <c r="BD6" s="95"/>
      <c r="BF6" s="230" t="s">
        <v>29</v>
      </c>
      <c r="BG6" s="220"/>
      <c r="BH6" s="28"/>
      <c r="BI6" s="230" t="s">
        <v>29</v>
      </c>
      <c r="BJ6" s="220"/>
      <c r="BK6" s="31"/>
      <c r="BL6" s="95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</row>
    <row r="7" spans="1:94" x14ac:dyDescent="0.25">
      <c r="A7" s="58" t="s">
        <v>28</v>
      </c>
      <c r="B7" s="59">
        <f>+CONSOLIDADO!C16</f>
        <v>0.25</v>
      </c>
      <c r="C7" s="60"/>
      <c r="D7" s="105">
        <v>2</v>
      </c>
      <c r="E7" s="108">
        <v>4.6245145980378677</v>
      </c>
      <c r="F7" s="62">
        <v>3.2250411665222893</v>
      </c>
      <c r="H7" s="50">
        <v>15</v>
      </c>
      <c r="I7" s="51">
        <v>6</v>
      </c>
      <c r="J7" s="51">
        <v>6</v>
      </c>
      <c r="M7" s="95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D7" s="95"/>
      <c r="BF7" s="66" t="s">
        <v>30</v>
      </c>
      <c r="BG7" s="66" t="s">
        <v>31</v>
      </c>
      <c r="BH7" s="28"/>
      <c r="BI7" s="66" t="s">
        <v>30</v>
      </c>
      <c r="BJ7" s="66" t="s">
        <v>31</v>
      </c>
      <c r="BK7" s="31"/>
      <c r="BL7" s="95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</row>
    <row r="8" spans="1:94" ht="15.75" x14ac:dyDescent="0.25">
      <c r="D8" s="105">
        <v>3</v>
      </c>
      <c r="E8" s="106">
        <v>0.11637934327355781</v>
      </c>
      <c r="F8" s="65">
        <v>0.95651648248669729</v>
      </c>
      <c r="H8" s="50">
        <v>16</v>
      </c>
      <c r="I8" s="51">
        <v>4</v>
      </c>
      <c r="J8" s="51">
        <v>0</v>
      </c>
      <c r="M8" s="95"/>
      <c r="P8" s="231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D8" s="95"/>
      <c r="BF8" s="69">
        <v>1</v>
      </c>
      <c r="BG8" s="109">
        <f>SUM(BN5:BY5)</f>
        <v>36.515520008732274</v>
      </c>
      <c r="BH8" s="28"/>
      <c r="BI8" s="69">
        <v>1</v>
      </c>
      <c r="BJ8" s="109">
        <f>BG8</f>
        <v>36.515520008732274</v>
      </c>
      <c r="BK8" s="31"/>
      <c r="BL8" s="95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</row>
    <row r="9" spans="1:94" x14ac:dyDescent="0.25">
      <c r="B9" s="1"/>
      <c r="C9" s="1"/>
      <c r="D9" s="105">
        <v>4</v>
      </c>
      <c r="E9" s="102">
        <v>2.993555660130899</v>
      </c>
      <c r="F9" s="57">
        <v>5.9030514820770392</v>
      </c>
      <c r="H9" s="50">
        <v>17</v>
      </c>
      <c r="I9" s="51">
        <v>6</v>
      </c>
      <c r="J9" s="51">
        <v>4</v>
      </c>
      <c r="M9" s="95"/>
      <c r="P9" s="232" t="s">
        <v>32</v>
      </c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D9" s="95"/>
      <c r="BK9" s="31"/>
      <c r="BL9" s="95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</row>
    <row r="10" spans="1:94" x14ac:dyDescent="0.25">
      <c r="D10" s="105">
        <v>5</v>
      </c>
      <c r="E10" s="108">
        <v>4.0709960492409163</v>
      </c>
      <c r="F10" s="62">
        <v>9.7207492531764252</v>
      </c>
      <c r="H10" s="50">
        <v>18</v>
      </c>
      <c r="I10" s="51">
        <v>5</v>
      </c>
      <c r="J10" s="51">
        <v>0</v>
      </c>
      <c r="M10" s="95"/>
      <c r="P10" s="38"/>
      <c r="Q10" s="71">
        <v>0</v>
      </c>
      <c r="R10" s="72">
        <v>1</v>
      </c>
      <c r="S10" s="72">
        <v>2</v>
      </c>
      <c r="T10" s="72">
        <v>3</v>
      </c>
      <c r="U10" s="72">
        <v>4</v>
      </c>
      <c r="V10" s="72">
        <v>5</v>
      </c>
      <c r="W10" s="72">
        <v>6</v>
      </c>
      <c r="X10" s="72">
        <v>7</v>
      </c>
      <c r="Y10" s="72">
        <v>8</v>
      </c>
      <c r="Z10" s="72">
        <v>9</v>
      </c>
      <c r="AA10" s="72">
        <v>10</v>
      </c>
      <c r="AB10" s="72">
        <v>11</v>
      </c>
      <c r="AC10" s="72">
        <v>12</v>
      </c>
      <c r="AD10" s="73">
        <v>13</v>
      </c>
      <c r="AE10" s="73">
        <v>14</v>
      </c>
      <c r="AF10" s="73">
        <v>15</v>
      </c>
      <c r="AG10" s="73">
        <v>16</v>
      </c>
      <c r="AH10" s="73">
        <v>17</v>
      </c>
      <c r="AI10" s="73">
        <v>18</v>
      </c>
      <c r="AJ10" s="73">
        <v>19</v>
      </c>
      <c r="AK10" s="73">
        <v>20</v>
      </c>
      <c r="AL10" s="73">
        <v>21</v>
      </c>
      <c r="AM10" s="73">
        <v>22</v>
      </c>
      <c r="AN10" s="73">
        <v>23</v>
      </c>
      <c r="AO10" s="73">
        <v>24</v>
      </c>
      <c r="AP10" s="73">
        <v>25</v>
      </c>
      <c r="AQ10" s="73">
        <v>26</v>
      </c>
      <c r="AR10" s="73">
        <v>27</v>
      </c>
      <c r="AS10" s="73">
        <v>28</v>
      </c>
      <c r="AT10" s="73">
        <v>29</v>
      </c>
      <c r="AU10" s="73">
        <v>30</v>
      </c>
      <c r="AV10" s="73">
        <v>31</v>
      </c>
      <c r="AW10" s="73">
        <v>32</v>
      </c>
      <c r="AX10" s="73">
        <v>33</v>
      </c>
      <c r="AY10" s="73">
        <v>34</v>
      </c>
      <c r="AZ10" s="73">
        <v>35</v>
      </c>
      <c r="BA10" s="73">
        <v>36</v>
      </c>
      <c r="BB10" s="73">
        <v>37</v>
      </c>
      <c r="BD10" s="95"/>
      <c r="BF10" s="228" t="s">
        <v>33</v>
      </c>
      <c r="BG10" s="229"/>
      <c r="BH10" s="229"/>
      <c r="BI10" s="229"/>
      <c r="BJ10" s="229"/>
      <c r="BK10" s="31"/>
      <c r="BL10" s="95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</row>
    <row r="11" spans="1:94" x14ac:dyDescent="0.25">
      <c r="D11" s="105">
        <v>6</v>
      </c>
      <c r="E11" s="110">
        <v>1.3566070267032493E-2</v>
      </c>
      <c r="F11" s="111">
        <v>6.6456378514006573</v>
      </c>
      <c r="H11" s="50">
        <v>19</v>
      </c>
      <c r="I11" s="51">
        <v>1</v>
      </c>
      <c r="J11" s="51">
        <v>3</v>
      </c>
      <c r="M11" s="95"/>
      <c r="P11" s="71">
        <v>0</v>
      </c>
      <c r="Q11" s="74">
        <v>0</v>
      </c>
      <c r="R11" s="75">
        <f t="shared" ref="R11:BB11" si="1">+SQRT(((R5-$Q$5)^2)+((R6-Q6)^2))</f>
        <v>3.4174678071923497</v>
      </c>
      <c r="S11" s="75">
        <f t="shared" si="1"/>
        <v>5.0609168258689659</v>
      </c>
      <c r="T11" s="75">
        <f t="shared" si="1"/>
        <v>2.2715079558785538</v>
      </c>
      <c r="U11" s="75">
        <f t="shared" si="1"/>
        <v>5.7818322348952638</v>
      </c>
      <c r="V11" s="75">
        <f t="shared" si="1"/>
        <v>5.5810236609776496</v>
      </c>
      <c r="W11" s="75">
        <f t="shared" si="1"/>
        <v>3.0751413254668183</v>
      </c>
      <c r="X11" s="75">
        <f t="shared" si="1"/>
        <v>8.3723302881063368</v>
      </c>
      <c r="Y11" s="75">
        <f t="shared" si="1"/>
        <v>8.1637945045884308</v>
      </c>
      <c r="Z11" s="75">
        <f t="shared" si="1"/>
        <v>6.478745982259797</v>
      </c>
      <c r="AA11" s="75">
        <f t="shared" si="1"/>
        <v>6.3656114837587694</v>
      </c>
      <c r="AB11" s="75">
        <f t="shared" si="1"/>
        <v>8.4564526777043429</v>
      </c>
      <c r="AC11" s="75">
        <f t="shared" si="1"/>
        <v>6.5773807200894083</v>
      </c>
      <c r="AD11" s="75">
        <f t="shared" si="1"/>
        <v>1.3625237155296626</v>
      </c>
      <c r="AE11" s="75">
        <f t="shared" si="1"/>
        <v>7.9010161494469058</v>
      </c>
      <c r="AF11" s="75">
        <f t="shared" si="1"/>
        <v>10.031041335448176</v>
      </c>
      <c r="AG11" s="75">
        <f t="shared" si="1"/>
        <v>10.338127849532722</v>
      </c>
      <c r="AH11" s="75">
        <f t="shared" si="1"/>
        <v>6.9110211126594061</v>
      </c>
      <c r="AI11" s="75">
        <f t="shared" si="1"/>
        <v>8.2022509291205896</v>
      </c>
      <c r="AJ11" s="75">
        <f t="shared" si="1"/>
        <v>6.1533416961703944</v>
      </c>
      <c r="AK11" s="75">
        <f t="shared" si="1"/>
        <v>7.1568578672812411</v>
      </c>
      <c r="AL11" s="75">
        <f t="shared" si="1"/>
        <v>7.731142817265253</v>
      </c>
      <c r="AM11" s="75">
        <f t="shared" si="1"/>
        <v>6.5311269711812114</v>
      </c>
      <c r="AN11" s="75">
        <f t="shared" si="1"/>
        <v>5.7677924336643054</v>
      </c>
      <c r="AO11" s="75">
        <f t="shared" si="1"/>
        <v>8.9088601024825262</v>
      </c>
      <c r="AP11" s="75">
        <f t="shared" si="1"/>
        <v>2.659045871737193</v>
      </c>
      <c r="AQ11" s="75">
        <f t="shared" si="1"/>
        <v>3.1865647352048456</v>
      </c>
      <c r="AR11" s="75">
        <f t="shared" si="1"/>
        <v>2.0652270894941123</v>
      </c>
      <c r="AS11" s="75">
        <f t="shared" si="1"/>
        <v>10.262581510533508</v>
      </c>
      <c r="AT11" s="75">
        <f t="shared" si="1"/>
        <v>8.0301277095417039</v>
      </c>
      <c r="AU11" s="75">
        <f t="shared" si="1"/>
        <v>3.8442093118421208</v>
      </c>
      <c r="AV11" s="75">
        <f t="shared" si="1"/>
        <v>7.4413076268496168</v>
      </c>
      <c r="AW11" s="75">
        <f t="shared" si="1"/>
        <v>9.6153140194798574</v>
      </c>
      <c r="AX11" s="75">
        <f t="shared" si="1"/>
        <v>6.5173858513426319</v>
      </c>
      <c r="AY11" s="75">
        <f t="shared" si="1"/>
        <v>1.7464523191076542</v>
      </c>
      <c r="AZ11" s="75">
        <f t="shared" si="1"/>
        <v>3.6185769882256031</v>
      </c>
      <c r="BA11" s="75">
        <f t="shared" si="1"/>
        <v>7.1341376381551145</v>
      </c>
      <c r="BB11" s="76">
        <f t="shared" si="1"/>
        <v>2.564188761911117</v>
      </c>
      <c r="BD11" s="95"/>
      <c r="BF11" s="230" t="s">
        <v>34</v>
      </c>
      <c r="BG11" s="220"/>
      <c r="BH11" s="28"/>
      <c r="BI11" s="230" t="s">
        <v>35</v>
      </c>
      <c r="BJ11" s="220"/>
      <c r="BK11" s="31"/>
      <c r="BL11" s="95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</row>
    <row r="12" spans="1:94" x14ac:dyDescent="0.25">
      <c r="D12" s="105">
        <v>7</v>
      </c>
      <c r="E12" s="102">
        <v>8.19237999310735</v>
      </c>
      <c r="F12" s="57">
        <v>8.3721442955465069</v>
      </c>
      <c r="H12" s="50">
        <v>20</v>
      </c>
      <c r="I12" s="51">
        <v>0</v>
      </c>
      <c r="J12" s="51">
        <v>5</v>
      </c>
      <c r="M12" s="95"/>
      <c r="P12" s="72">
        <v>1</v>
      </c>
      <c r="Q12" s="77"/>
      <c r="R12" s="78">
        <v>0</v>
      </c>
      <c r="S12" s="78">
        <f t="shared" ref="S12:BB12" si="2">+SQRT(((S$5-$R$5)^2)+((S$6-$R$6)^2))</f>
        <v>2.4947997367207497</v>
      </c>
      <c r="T12" s="78">
        <f t="shared" si="2"/>
        <v>3.1021779772379778</v>
      </c>
      <c r="U12" s="78">
        <f t="shared" si="2"/>
        <v>4.7389183289401453</v>
      </c>
      <c r="V12" s="78">
        <f t="shared" si="2"/>
        <v>8.5947205933475583</v>
      </c>
      <c r="W12" s="78">
        <f t="shared" si="2"/>
        <v>6.3417133529518024</v>
      </c>
      <c r="X12" s="78">
        <f t="shared" si="2"/>
        <v>8.7575597981057047</v>
      </c>
      <c r="Y12" s="78">
        <f t="shared" si="2"/>
        <v>9.7895307252748882</v>
      </c>
      <c r="Z12" s="78">
        <f t="shared" si="2"/>
        <v>5.3040910293739865</v>
      </c>
      <c r="AA12" s="78">
        <f t="shared" si="2"/>
        <v>3.409984420066118</v>
      </c>
      <c r="AB12" s="78">
        <f t="shared" si="2"/>
        <v>6.3596499811779239</v>
      </c>
      <c r="AC12" s="78">
        <f t="shared" si="2"/>
        <v>3.3772983330197732</v>
      </c>
      <c r="AD12" s="78">
        <f t="shared" si="2"/>
        <v>3.132848020576354</v>
      </c>
      <c r="AE12" s="78">
        <f t="shared" si="2"/>
        <v>8.6819400311770174</v>
      </c>
      <c r="AF12" s="78">
        <f t="shared" si="2"/>
        <v>1.0172402088681598</v>
      </c>
      <c r="AG12" s="78">
        <f t="shared" si="2"/>
        <v>7.0550207724110034</v>
      </c>
      <c r="AH12" s="78">
        <f t="shared" si="2"/>
        <v>3.2558587060325803</v>
      </c>
      <c r="AI12" s="78">
        <f t="shared" si="2"/>
        <v>5.0521019600775174</v>
      </c>
      <c r="AJ12" s="78">
        <f t="shared" si="2"/>
        <v>5.8078993059398902</v>
      </c>
      <c r="AK12" s="78">
        <f t="shared" si="2"/>
        <v>9.1769794699357288</v>
      </c>
      <c r="AL12" s="78">
        <f t="shared" si="2"/>
        <v>1.4378194432947624</v>
      </c>
      <c r="AM12" s="78">
        <f t="shared" si="2"/>
        <v>7.5098273998146148</v>
      </c>
      <c r="AN12" s="78">
        <f t="shared" si="2"/>
        <v>6.3270401038110018</v>
      </c>
      <c r="AO12" s="78">
        <f t="shared" si="2"/>
        <v>8.6237748081928487</v>
      </c>
      <c r="AP12" s="78">
        <f t="shared" si="2"/>
        <v>4.7570370745878954</v>
      </c>
      <c r="AQ12" s="78">
        <f t="shared" si="2"/>
        <v>1.9764267720571851</v>
      </c>
      <c r="AR12" s="78">
        <f t="shared" si="2"/>
        <v>2.5484134532263307</v>
      </c>
      <c r="AS12" s="78">
        <f t="shared" si="2"/>
        <v>9.5165673019695536</v>
      </c>
      <c r="AT12" s="78">
        <f t="shared" si="2"/>
        <v>3.4631657049286613</v>
      </c>
      <c r="AU12" s="78">
        <f t="shared" si="2"/>
        <v>4.3439275796493009</v>
      </c>
      <c r="AV12" s="78">
        <f t="shared" si="2"/>
        <v>6.5046094446309066</v>
      </c>
      <c r="AW12" s="78">
        <f t="shared" si="2"/>
        <v>6.351861852886322</v>
      </c>
      <c r="AX12" s="78">
        <f t="shared" si="2"/>
        <v>7.1862723084672755</v>
      </c>
      <c r="AY12" s="78">
        <f t="shared" si="2"/>
        <v>6.2189591375128339</v>
      </c>
      <c r="AZ12" s="78">
        <f t="shared" si="2"/>
        <v>6.1505446427819903</v>
      </c>
      <c r="BA12" s="78">
        <f t="shared" si="2"/>
        <v>7.7413834331067353</v>
      </c>
      <c r="BB12" s="79">
        <f t="shared" si="2"/>
        <v>8.3860385688641479</v>
      </c>
      <c r="BD12" s="95"/>
      <c r="BF12" s="112" t="s">
        <v>36</v>
      </c>
      <c r="BG12" s="112" t="s">
        <v>30</v>
      </c>
      <c r="BH12" s="28"/>
      <c r="BI12" s="112" t="s">
        <v>36</v>
      </c>
      <c r="BJ12" s="112" t="s">
        <v>30</v>
      </c>
      <c r="BK12" s="31"/>
      <c r="BL12" s="95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</row>
    <row r="13" spans="1:94" x14ac:dyDescent="0.25">
      <c r="D13" s="105">
        <v>8</v>
      </c>
      <c r="E13" s="108">
        <v>8.0593402308173392</v>
      </c>
      <c r="F13" s="62">
        <v>9.6739030124665746</v>
      </c>
      <c r="H13" s="50">
        <v>21</v>
      </c>
      <c r="I13" s="51">
        <v>1</v>
      </c>
      <c r="J13" s="51">
        <v>6</v>
      </c>
      <c r="M13" s="95"/>
      <c r="P13" s="72">
        <v>2</v>
      </c>
      <c r="Q13" s="77"/>
      <c r="R13" s="80"/>
      <c r="S13" s="81">
        <v>0</v>
      </c>
      <c r="T13" s="78">
        <f t="shared" ref="T13:BB13" si="3">+SQRT(((T$5-$S$5)^2)+((T$6-$S$6)^2))</f>
        <v>5.0467303987163463</v>
      </c>
      <c r="U13" s="78">
        <f t="shared" si="3"/>
        <v>3.1355647509430065</v>
      </c>
      <c r="V13" s="78">
        <f t="shared" si="3"/>
        <v>6.5192489084929273</v>
      </c>
      <c r="W13" s="78">
        <f t="shared" si="3"/>
        <v>5.7411956948316014</v>
      </c>
      <c r="X13" s="78">
        <f t="shared" si="3"/>
        <v>6.2627736745107754</v>
      </c>
      <c r="Y13" s="78">
        <f t="shared" si="3"/>
        <v>7.3065618614827885</v>
      </c>
      <c r="Z13" s="78">
        <f t="shared" si="3"/>
        <v>2.8901277733583375</v>
      </c>
      <c r="AA13" s="78">
        <f t="shared" si="3"/>
        <v>1.1842796996671749</v>
      </c>
      <c r="AB13" s="78">
        <f t="shared" si="3"/>
        <v>4.0768747318156233</v>
      </c>
      <c r="AC13" s="78">
        <f t="shared" si="3"/>
        <v>1.6363322587715234</v>
      </c>
      <c r="AD13" s="78">
        <f t="shared" si="3"/>
        <v>3.5034585541847174</v>
      </c>
      <c r="AE13" s="78">
        <f t="shared" si="3"/>
        <v>6.4592846288485308</v>
      </c>
      <c r="AF13" s="78">
        <f t="shared" si="3"/>
        <v>3.4060035066480507</v>
      </c>
      <c r="AG13" s="78">
        <f t="shared" si="3"/>
        <v>4.8400784306247724</v>
      </c>
      <c r="AH13" s="78">
        <f t="shared" si="3"/>
        <v>1.9682237410100833</v>
      </c>
      <c r="AI13" s="78">
        <f t="shared" si="3"/>
        <v>3.7880799336266109</v>
      </c>
      <c r="AJ13" s="78">
        <f t="shared" si="3"/>
        <v>3.8778119550720542</v>
      </c>
      <c r="AK13" s="78">
        <f t="shared" si="3"/>
        <v>6.7657361624001631</v>
      </c>
      <c r="AL13" s="78">
        <f t="shared" si="3"/>
        <v>2.4338045549395244</v>
      </c>
      <c r="AM13" s="78">
        <f t="shared" si="3"/>
        <v>5.9849190865958279</v>
      </c>
      <c r="AN13" s="78">
        <f t="shared" si="3"/>
        <v>3.9315813676020177</v>
      </c>
      <c r="AO13" s="78">
        <f t="shared" si="3"/>
        <v>6.152597210250101</v>
      </c>
      <c r="AP13" s="78">
        <f t="shared" si="3"/>
        <v>4.5552991056011862</v>
      </c>
      <c r="AQ13" s="78">
        <f t="shared" si="3"/>
        <v>2.199757717629216</v>
      </c>
      <c r="AR13" s="78">
        <f t="shared" si="3"/>
        <v>2.6127402791194472</v>
      </c>
      <c r="AS13" s="78">
        <f t="shared" si="3"/>
        <v>7.0217692711803661</v>
      </c>
      <c r="AT13" s="78">
        <f t="shared" si="3"/>
        <v>1.2065854084204555</v>
      </c>
      <c r="AU13" s="78">
        <f t="shared" si="3"/>
        <v>2.6686854812485206</v>
      </c>
      <c r="AV13" s="78">
        <f t="shared" si="3"/>
        <v>4.0302006553786738</v>
      </c>
      <c r="AW13" s="78">
        <f t="shared" si="3"/>
        <v>4.5678791639753609</v>
      </c>
      <c r="AX13" s="78">
        <f t="shared" si="3"/>
        <v>5.0778614015519929</v>
      </c>
      <c r="AY13" s="78">
        <f t="shared" si="3"/>
        <v>5.1136476216330555</v>
      </c>
      <c r="AZ13" s="78">
        <f t="shared" si="3"/>
        <v>4.2055821997857645</v>
      </c>
      <c r="BA13" s="78">
        <f t="shared" si="3"/>
        <v>5.2566456334827185</v>
      </c>
      <c r="BB13" s="79">
        <f t="shared" si="3"/>
        <v>6.7728022738117</v>
      </c>
      <c r="BD13" s="95"/>
      <c r="BF13" s="69">
        <v>3</v>
      </c>
      <c r="BG13" s="69">
        <v>1</v>
      </c>
      <c r="BI13" s="69">
        <v>5</v>
      </c>
      <c r="BJ13" s="69">
        <v>2</v>
      </c>
      <c r="BK13" s="31"/>
      <c r="BL13" s="95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</row>
    <row r="14" spans="1:94" x14ac:dyDescent="0.25">
      <c r="D14" s="105">
        <v>9</v>
      </c>
      <c r="E14" s="106">
        <v>5.3515767256091502</v>
      </c>
      <c r="F14" s="65">
        <v>6.0222217486422105</v>
      </c>
      <c r="H14" s="50">
        <v>22</v>
      </c>
      <c r="I14" s="51">
        <v>0</v>
      </c>
      <c r="J14" s="51">
        <v>2</v>
      </c>
      <c r="M14" s="95"/>
      <c r="P14" s="72">
        <v>3</v>
      </c>
      <c r="Q14" s="82"/>
      <c r="R14" s="83"/>
      <c r="S14" s="80"/>
      <c r="T14" s="78">
        <v>0</v>
      </c>
      <c r="U14" s="78">
        <f t="shared" ref="U14:BB14" si="4">+SQRT(((U$5-$T$5)^2)+((U$6-$T$6)^2))</f>
        <v>5.7224428402961793</v>
      </c>
      <c r="V14" s="78">
        <f t="shared" si="4"/>
        <v>9.615132310579396</v>
      </c>
      <c r="W14" s="78">
        <f t="shared" si="4"/>
        <v>5.6900503090341621</v>
      </c>
      <c r="X14" s="78">
        <f t="shared" si="4"/>
        <v>10.964183615661589</v>
      </c>
      <c r="Y14" s="78">
        <f t="shared" si="4"/>
        <v>11.793364896166187</v>
      </c>
      <c r="Z14" s="78">
        <f t="shared" si="4"/>
        <v>7.2848240524784904</v>
      </c>
      <c r="AA14" s="78">
        <f t="shared" si="4"/>
        <v>6.1807387489978529</v>
      </c>
      <c r="AB14" s="78">
        <f t="shared" si="4"/>
        <v>9.1230161780649954</v>
      </c>
      <c r="AC14" s="78">
        <f t="shared" si="4"/>
        <v>6.3369254898094729</v>
      </c>
      <c r="AD14" s="78">
        <f t="shared" si="4"/>
        <v>2.7515009316403098</v>
      </c>
      <c r="AE14" s="78">
        <f t="shared" si="4"/>
        <v>9.9670496119034535</v>
      </c>
      <c r="AF14" s="78">
        <f t="shared" si="4"/>
        <v>3.1404001315003858</v>
      </c>
      <c r="AG14" s="78">
        <f t="shared" si="4"/>
        <v>9.878200419983985</v>
      </c>
      <c r="AH14" s="78">
        <f t="shared" si="4"/>
        <v>6.3077384136087344</v>
      </c>
      <c r="AI14" s="78">
        <f t="shared" si="4"/>
        <v>8.146336167363124</v>
      </c>
      <c r="AJ14" s="78">
        <f t="shared" si="4"/>
        <v>6.9430935116053822</v>
      </c>
      <c r="AK14" s="78">
        <f t="shared" si="4"/>
        <v>10.887881913082687</v>
      </c>
      <c r="AL14" s="78">
        <f t="shared" si="4"/>
        <v>2.6315512727521182</v>
      </c>
      <c r="AM14" s="78">
        <f t="shared" si="4"/>
        <v>7.8251252319933791</v>
      </c>
      <c r="AN14" s="78">
        <f t="shared" si="4"/>
        <v>8.1673492591532071</v>
      </c>
      <c r="AO14" s="78">
        <f t="shared" si="4"/>
        <v>11.040272220721581</v>
      </c>
      <c r="AP14" s="78">
        <f t="shared" si="4"/>
        <v>4.0970547749802249</v>
      </c>
      <c r="AQ14" s="78">
        <f t="shared" si="4"/>
        <v>3.0845198335040265</v>
      </c>
      <c r="AR14" s="78">
        <f t="shared" si="4"/>
        <v>3.1139984288929243</v>
      </c>
      <c r="AS14" s="78">
        <f t="shared" si="4"/>
        <v>11.702074079759962</v>
      </c>
      <c r="AT14" s="78">
        <f t="shared" si="4"/>
        <v>6.2180268547323019</v>
      </c>
      <c r="AU14" s="78">
        <f t="shared" si="4"/>
        <v>5.5302646345332089</v>
      </c>
      <c r="AV14" s="78">
        <f t="shared" si="4"/>
        <v>8.9480229470003021</v>
      </c>
      <c r="AW14" s="78">
        <f t="shared" si="4"/>
        <v>9.3753307592438233</v>
      </c>
      <c r="AX14" s="78">
        <f t="shared" si="4"/>
        <v>8.394420805828025</v>
      </c>
      <c r="AY14" s="78">
        <f t="shared" si="4"/>
        <v>6.2217451156575523</v>
      </c>
      <c r="AZ14" s="78">
        <f t="shared" si="4"/>
        <v>7.2482431033629275</v>
      </c>
      <c r="BA14" s="78">
        <f t="shared" si="4"/>
        <v>9.8258161050841402</v>
      </c>
      <c r="BB14" s="79">
        <f t="shared" si="4"/>
        <v>8.7148165240076345</v>
      </c>
      <c r="BD14" s="95"/>
      <c r="BF14" s="69">
        <v>21</v>
      </c>
      <c r="BG14" s="69">
        <v>1</v>
      </c>
      <c r="BI14" s="69">
        <v>14</v>
      </c>
      <c r="BJ14" s="69">
        <v>2</v>
      </c>
      <c r="BK14" s="31"/>
      <c r="BL14" s="95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</row>
    <row r="15" spans="1:94" x14ac:dyDescent="0.25">
      <c r="D15" s="105">
        <v>10</v>
      </c>
      <c r="E15" s="102">
        <v>5.7969276910098291</v>
      </c>
      <c r="F15" s="113">
        <v>3.3922713864937202</v>
      </c>
      <c r="H15" s="50">
        <v>23</v>
      </c>
      <c r="I15" s="51">
        <v>0</v>
      </c>
      <c r="J15" s="51">
        <v>2</v>
      </c>
      <c r="M15" s="95"/>
      <c r="P15" s="72">
        <v>4</v>
      </c>
      <c r="Q15" s="82"/>
      <c r="R15" s="83"/>
      <c r="S15" s="80"/>
      <c r="T15" s="80"/>
      <c r="U15" s="78">
        <v>0</v>
      </c>
      <c r="V15" s="78">
        <f t="shared" ref="V15:BB15" si="5">+SQRT(((V$5-$U$5)^2)+((V$6-$U$6)^2))</f>
        <v>3.9668241785517497</v>
      </c>
      <c r="W15" s="78">
        <f t="shared" si="5"/>
        <v>3.0711190910810098</v>
      </c>
      <c r="X15" s="78">
        <f t="shared" si="5"/>
        <v>5.7553621751089317</v>
      </c>
      <c r="Y15" s="78">
        <f t="shared" si="5"/>
        <v>6.3151796950558658</v>
      </c>
      <c r="Z15" s="78">
        <f t="shared" si="5"/>
        <v>2.3610304736856746</v>
      </c>
      <c r="AA15" s="78">
        <f t="shared" si="5"/>
        <v>3.7633643767102378</v>
      </c>
      <c r="AB15" s="78">
        <f t="shared" si="5"/>
        <v>5.3942935803209044</v>
      </c>
      <c r="AC15" s="78">
        <f t="shared" si="5"/>
        <v>4.4870116826157727</v>
      </c>
      <c r="AD15" s="78">
        <f t="shared" si="5"/>
        <v>3.0286300536865913</v>
      </c>
      <c r="AE15" s="78">
        <f t="shared" si="5"/>
        <v>4.2476249963232648</v>
      </c>
      <c r="AF15" s="78">
        <f t="shared" si="5"/>
        <v>5.7516447844148271</v>
      </c>
      <c r="AG15" s="78">
        <f t="shared" si="5"/>
        <v>6.1824471040371307</v>
      </c>
      <c r="AH15" s="78">
        <f t="shared" si="5"/>
        <v>4.9693915582822594</v>
      </c>
      <c r="AI15" s="78">
        <f t="shared" si="5"/>
        <v>6.5234177661258048</v>
      </c>
      <c r="AJ15" s="78">
        <f t="shared" si="5"/>
        <v>1.2206992873149747</v>
      </c>
      <c r="AK15" s="78">
        <f t="shared" si="5"/>
        <v>5.2418275319155141</v>
      </c>
      <c r="AL15" s="78">
        <f t="shared" si="5"/>
        <v>3.6294156193016431</v>
      </c>
      <c r="AM15" s="78">
        <f t="shared" si="5"/>
        <v>2.870281353433275</v>
      </c>
      <c r="AN15" s="78">
        <f t="shared" si="5"/>
        <v>2.810438423401179</v>
      </c>
      <c r="AO15" s="78">
        <f t="shared" si="5"/>
        <v>6.1505552837126913</v>
      </c>
      <c r="AP15" s="78">
        <f t="shared" si="5"/>
        <v>2.689218677484134</v>
      </c>
      <c r="AQ15" s="78">
        <f t="shared" si="5"/>
        <v>2.9677537516413115</v>
      </c>
      <c r="AR15" s="78">
        <f t="shared" si="5"/>
        <v>2.6659522380089422</v>
      </c>
      <c r="AS15" s="78">
        <f t="shared" si="5"/>
        <v>6.4167089124115746</v>
      </c>
      <c r="AT15" s="78">
        <f t="shared" si="5"/>
        <v>3.7263310382113599</v>
      </c>
      <c r="AU15" s="78">
        <f t="shared" si="5"/>
        <v>0.46722543573893921</v>
      </c>
      <c r="AV15" s="78">
        <f t="shared" si="5"/>
        <v>4.4278606223081711</v>
      </c>
      <c r="AW15" s="78">
        <f t="shared" si="5"/>
        <v>6.7187712986368817</v>
      </c>
      <c r="AX15" s="78">
        <f t="shared" si="5"/>
        <v>2.6747577333221653</v>
      </c>
      <c r="AY15" s="78">
        <f t="shared" si="5"/>
        <v>2.0942366764672689</v>
      </c>
      <c r="AZ15" s="78">
        <f t="shared" si="5"/>
        <v>1.5334347820963536</v>
      </c>
      <c r="BA15" s="78">
        <f t="shared" si="5"/>
        <v>4.5586556402172951</v>
      </c>
      <c r="BB15" s="79">
        <f t="shared" si="5"/>
        <v>3.7007425929615283</v>
      </c>
      <c r="BD15" s="95"/>
      <c r="BF15" s="69">
        <v>27</v>
      </c>
      <c r="BG15" s="69">
        <v>1</v>
      </c>
      <c r="BI15" s="69">
        <v>33</v>
      </c>
      <c r="BJ15" s="69">
        <v>2</v>
      </c>
      <c r="BK15" s="31"/>
      <c r="BL15" s="95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</row>
    <row r="16" spans="1:94" x14ac:dyDescent="0.25">
      <c r="D16" s="105">
        <v>11</v>
      </c>
      <c r="E16" s="108">
        <v>8.3072265486947678</v>
      </c>
      <c r="F16" s="62">
        <v>4.9739094484136261</v>
      </c>
      <c r="H16" s="50">
        <v>24</v>
      </c>
      <c r="I16" s="51">
        <v>5</v>
      </c>
      <c r="J16" s="51">
        <v>0</v>
      </c>
      <c r="M16" s="95"/>
      <c r="P16" s="72">
        <v>5</v>
      </c>
      <c r="Q16" s="82"/>
      <c r="R16" s="83"/>
      <c r="S16" s="80"/>
      <c r="T16" s="80"/>
      <c r="U16" s="80"/>
      <c r="V16" s="78">
        <v>0</v>
      </c>
      <c r="W16" s="78">
        <f t="shared" ref="W16:BB16" si="6">+SQRT(((W$5-$V$5)^2)+((W$6-$V$6)^2))</f>
        <v>5.091075344915585</v>
      </c>
      <c r="X16" s="78">
        <f t="shared" si="6"/>
        <v>4.3364202914966663</v>
      </c>
      <c r="Y16" s="78">
        <f t="shared" si="6"/>
        <v>3.9886192950672985</v>
      </c>
      <c r="Z16" s="78">
        <f t="shared" si="6"/>
        <v>3.9139484629314945</v>
      </c>
      <c r="AA16" s="78">
        <f t="shared" si="6"/>
        <v>6.5596091454561547</v>
      </c>
      <c r="AB16" s="78">
        <f t="shared" si="6"/>
        <v>6.3622430774518159</v>
      </c>
      <c r="AC16" s="78">
        <f t="shared" si="6"/>
        <v>7.2802298601320867</v>
      </c>
      <c r="AD16" s="78">
        <f t="shared" si="6"/>
        <v>6.8676100076788842</v>
      </c>
      <c r="AE16" s="78">
        <f t="shared" si="6"/>
        <v>0.87406514871561614</v>
      </c>
      <c r="AF16" s="78">
        <f t="shared" si="6"/>
        <v>9.6111469881968468</v>
      </c>
      <c r="AG16" s="78">
        <f t="shared" si="6"/>
        <v>6.8858623849240717</v>
      </c>
      <c r="AH16" s="78">
        <f t="shared" si="6"/>
        <v>7.8497274945144291</v>
      </c>
      <c r="AI16" s="78">
        <f t="shared" si="6"/>
        <v>8.7801480660754834</v>
      </c>
      <c r="AJ16" s="78">
        <f t="shared" si="6"/>
        <v>2.7970026742059333</v>
      </c>
      <c r="AK16" s="78">
        <f t="shared" si="6"/>
        <v>2.5463577473416374</v>
      </c>
      <c r="AL16" s="78">
        <f t="shared" si="6"/>
        <v>7.586752997689473</v>
      </c>
      <c r="AM16" s="78">
        <f t="shared" si="6"/>
        <v>2.431869270575747</v>
      </c>
      <c r="AN16" s="78">
        <f t="shared" si="6"/>
        <v>3.0649408995173744</v>
      </c>
      <c r="AO16" s="78">
        <f t="shared" si="6"/>
        <v>5.2381111640539624</v>
      </c>
      <c r="AP16" s="78">
        <f t="shared" si="6"/>
        <v>5.9197987593094723</v>
      </c>
      <c r="AQ16" s="78">
        <f t="shared" si="6"/>
        <v>6.9282106124800507</v>
      </c>
      <c r="AR16" s="78">
        <f t="shared" si="6"/>
        <v>6.6249503113314443</v>
      </c>
      <c r="AS16" s="78">
        <f t="shared" si="6"/>
        <v>4.5949945147808844</v>
      </c>
      <c r="AT16" s="78">
        <f t="shared" si="6"/>
        <v>6.4965548015281964</v>
      </c>
      <c r="AU16" s="78">
        <f t="shared" si="6"/>
        <v>4.2870930422529971</v>
      </c>
      <c r="AV16" s="78">
        <f t="shared" si="6"/>
        <v>4.9052335651969781</v>
      </c>
      <c r="AW16" s="78">
        <f t="shared" si="6"/>
        <v>8.2050928567496388</v>
      </c>
      <c r="AX16" s="78">
        <f t="shared" si="6"/>
        <v>1.4414929411796813</v>
      </c>
      <c r="AY16" s="78">
        <f t="shared" si="6"/>
        <v>3.864238428486229</v>
      </c>
      <c r="AZ16" s="78">
        <f t="shared" si="6"/>
        <v>2.4575044221016382</v>
      </c>
      <c r="BA16" s="78">
        <f t="shared" si="6"/>
        <v>3.568412070846493</v>
      </c>
      <c r="BB16" s="79">
        <f t="shared" si="6"/>
        <v>2.0916872354241991</v>
      </c>
      <c r="BD16" s="95"/>
      <c r="BF16" s="69">
        <v>13</v>
      </c>
      <c r="BG16" s="69">
        <v>1</v>
      </c>
      <c r="BI16" s="69">
        <v>35</v>
      </c>
      <c r="BJ16" s="69">
        <v>2</v>
      </c>
      <c r="BK16" s="31"/>
      <c r="BL16" s="95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</row>
    <row r="17" spans="4:94" x14ac:dyDescent="0.25">
      <c r="D17" s="105">
        <v>12</v>
      </c>
      <c r="E17" s="106">
        <v>6.1923108100157833</v>
      </c>
      <c r="F17" s="65">
        <v>2.75642800110329</v>
      </c>
      <c r="H17" s="50">
        <v>25</v>
      </c>
      <c r="I17" s="51">
        <v>1</v>
      </c>
      <c r="J17" s="51">
        <v>4</v>
      </c>
      <c r="M17" s="95"/>
      <c r="P17" s="72">
        <v>6</v>
      </c>
      <c r="Q17" s="82"/>
      <c r="R17" s="83"/>
      <c r="S17" s="80"/>
      <c r="T17" s="80"/>
      <c r="U17" s="80"/>
      <c r="V17" s="80"/>
      <c r="W17" s="78">
        <v>0</v>
      </c>
      <c r="X17" s="78">
        <f t="shared" ref="X17:BB17" si="7">+SQRT(((X$5-$W$5)^2)+((X$6-$W$6)^2))</f>
        <v>8.3590562676730311</v>
      </c>
      <c r="Y17" s="78">
        <f t="shared" si="7"/>
        <v>8.5967942704420111</v>
      </c>
      <c r="Z17" s="78">
        <f t="shared" si="7"/>
        <v>5.3742911526753474</v>
      </c>
      <c r="AA17" s="78">
        <f t="shared" si="7"/>
        <v>6.6356359899607069</v>
      </c>
      <c r="AB17" s="78">
        <f t="shared" si="7"/>
        <v>8.4604657073229568</v>
      </c>
      <c r="AC17" s="78">
        <f t="shared" si="7"/>
        <v>7.3008793866645219</v>
      </c>
      <c r="AD17" s="78">
        <f t="shared" si="7"/>
        <v>3.3262985492425274</v>
      </c>
      <c r="AE17" s="78">
        <f t="shared" si="7"/>
        <v>5.7874183704681919</v>
      </c>
      <c r="AF17" s="78">
        <f t="shared" si="7"/>
        <v>7.2110224093112851</v>
      </c>
      <c r="AG17" s="78">
        <f t="shared" si="7"/>
        <v>9.2426961606738267</v>
      </c>
      <c r="AH17" s="78">
        <f t="shared" si="7"/>
        <v>7.7038430458366802</v>
      </c>
      <c r="AI17" s="78">
        <f t="shared" si="7"/>
        <v>9.4260935247725381</v>
      </c>
      <c r="AJ17" s="78">
        <f t="shared" si="7"/>
        <v>3.597473897201295</v>
      </c>
      <c r="AK17" s="78">
        <f t="shared" si="7"/>
        <v>7.2718600797362889</v>
      </c>
      <c r="AL17" s="78">
        <f t="shared" si="7"/>
        <v>4.9138728693768234</v>
      </c>
      <c r="AM17" s="78">
        <f t="shared" si="7"/>
        <v>2.7144708264795883</v>
      </c>
      <c r="AN17" s="78">
        <f t="shared" si="7"/>
        <v>5.5630206519136047</v>
      </c>
      <c r="AO17" s="78">
        <f t="shared" si="7"/>
        <v>8.9317667943484818</v>
      </c>
      <c r="AP17" s="78">
        <f t="shared" si="7"/>
        <v>1.6627409472168395</v>
      </c>
      <c r="AQ17" s="78">
        <f t="shared" si="7"/>
        <v>4.3880909009452793</v>
      </c>
      <c r="AR17" s="78">
        <f t="shared" si="7"/>
        <v>3.7970052191691841</v>
      </c>
      <c r="AS17" s="78">
        <f t="shared" si="7"/>
        <v>8.9146909115658133</v>
      </c>
      <c r="AT17" s="78">
        <f t="shared" si="7"/>
        <v>6.611951520803232</v>
      </c>
      <c r="AU17" s="78">
        <f t="shared" si="7"/>
        <v>3.4295042396744346</v>
      </c>
      <c r="AV17" s="78">
        <f t="shared" si="7"/>
        <v>7.4196713918161832</v>
      </c>
      <c r="AW17" s="78">
        <f t="shared" si="7"/>
        <v>9.7655346320414935</v>
      </c>
      <c r="AX17" s="78">
        <f t="shared" si="7"/>
        <v>4.5043903271161501</v>
      </c>
      <c r="AY17" s="78">
        <f t="shared" si="7"/>
        <v>1.3143447769651624</v>
      </c>
      <c r="AZ17" s="78">
        <f t="shared" si="7"/>
        <v>3.6576810396519726</v>
      </c>
      <c r="BA17" s="78">
        <f t="shared" si="7"/>
        <v>7.201768421743405</v>
      </c>
      <c r="BB17" s="79">
        <f t="shared" si="7"/>
        <v>3.4471035941249419</v>
      </c>
      <c r="BD17" s="95"/>
      <c r="BF17" s="69">
        <v>26</v>
      </c>
      <c r="BG17" s="69">
        <v>1</v>
      </c>
      <c r="BI17" s="69">
        <v>19</v>
      </c>
      <c r="BJ17" s="69">
        <v>2</v>
      </c>
      <c r="BK17" s="31"/>
      <c r="BL17" s="95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</row>
    <row r="18" spans="4:94" x14ac:dyDescent="0.25">
      <c r="D18" s="114">
        <v>13</v>
      </c>
      <c r="E18" s="68">
        <v>1.13293851315511</v>
      </c>
      <c r="F18" s="68">
        <v>3.5133435847654617</v>
      </c>
      <c r="H18" s="50">
        <v>26</v>
      </c>
      <c r="I18" s="51">
        <v>6</v>
      </c>
      <c r="J18" s="51">
        <v>0</v>
      </c>
      <c r="M18" s="95"/>
      <c r="P18" s="72">
        <v>7</v>
      </c>
      <c r="Q18" s="82"/>
      <c r="R18" s="83"/>
      <c r="S18" s="80"/>
      <c r="T18" s="80"/>
      <c r="U18" s="80"/>
      <c r="V18" s="80"/>
      <c r="W18" s="80"/>
      <c r="X18" s="78">
        <v>0</v>
      </c>
      <c r="Y18" s="78">
        <f t="shared" ref="Y18:BB18" si="8">+SQRT(((Y$5-$X$5)^2)+((Y$6-$X$6)^2))</f>
        <v>1.3085393900939946</v>
      </c>
      <c r="Z18" s="78">
        <f t="shared" si="8"/>
        <v>3.6867735462159357</v>
      </c>
      <c r="AA18" s="78">
        <f t="shared" si="8"/>
        <v>5.5260588055088755</v>
      </c>
      <c r="AB18" s="78">
        <f t="shared" si="8"/>
        <v>3.4001749672036774</v>
      </c>
      <c r="AC18" s="78">
        <f t="shared" si="8"/>
        <v>5.9612537470592226</v>
      </c>
      <c r="AD18" s="78">
        <f t="shared" si="8"/>
        <v>8.5699275583844159</v>
      </c>
      <c r="AE18" s="78">
        <f t="shared" si="8"/>
        <v>3.5005039533949778</v>
      </c>
      <c r="AF18" s="78">
        <f t="shared" si="8"/>
        <v>9.6408417287177706</v>
      </c>
      <c r="AG18" s="78">
        <f t="shared" si="8"/>
        <v>3.4645214157921123</v>
      </c>
      <c r="AH18" s="78">
        <f t="shared" si="8"/>
        <v>6.4605078174123589</v>
      </c>
      <c r="AI18" s="78">
        <f t="shared" si="8"/>
        <v>6.4005122303499995</v>
      </c>
      <c r="AJ18" s="78">
        <f t="shared" si="8"/>
        <v>4.8063121887149585</v>
      </c>
      <c r="AK18" s="78">
        <f t="shared" si="8"/>
        <v>2.0542159577464782</v>
      </c>
      <c r="AL18" s="78">
        <f t="shared" si="8"/>
        <v>8.3974019781033604</v>
      </c>
      <c r="AM18" s="78">
        <f t="shared" si="8"/>
        <v>6.2661631425135926</v>
      </c>
      <c r="AN18" s="78">
        <f t="shared" si="8"/>
        <v>2.9467364590173006</v>
      </c>
      <c r="AO18" s="78">
        <f t="shared" si="8"/>
        <v>0.99396756789539376</v>
      </c>
      <c r="AP18" s="78">
        <f t="shared" si="8"/>
        <v>8.4320881626045452</v>
      </c>
      <c r="AQ18" s="78">
        <f t="shared" si="8"/>
        <v>7.8808894590391381</v>
      </c>
      <c r="AR18" s="78">
        <f t="shared" si="8"/>
        <v>7.9130852722157243</v>
      </c>
      <c r="AS18" s="78">
        <f t="shared" si="8"/>
        <v>0.75918321725993598</v>
      </c>
      <c r="AT18" s="78">
        <f t="shared" si="8"/>
        <v>5.4597077702225496</v>
      </c>
      <c r="AU18" s="78">
        <f t="shared" si="8"/>
        <v>5.7093407588062508</v>
      </c>
      <c r="AV18" s="78">
        <f t="shared" si="8"/>
        <v>2.3706059254901053</v>
      </c>
      <c r="AW18" s="78">
        <f t="shared" si="8"/>
        <v>5.1602160886092383</v>
      </c>
      <c r="AX18" s="78">
        <f t="shared" si="8"/>
        <v>3.9846039958317698</v>
      </c>
      <c r="AY18" s="78">
        <f t="shared" si="8"/>
        <v>7.0564943801148674</v>
      </c>
      <c r="AZ18" s="78">
        <f t="shared" si="8"/>
        <v>4.7036264533071535</v>
      </c>
      <c r="BA18" s="78">
        <f t="shared" si="8"/>
        <v>1.1967140148671485</v>
      </c>
      <c r="BB18" s="79">
        <f t="shared" si="8"/>
        <v>6.2934337669702263</v>
      </c>
      <c r="BD18" s="95"/>
      <c r="BF18" s="69">
        <v>1</v>
      </c>
      <c r="BG18" s="69">
        <v>1</v>
      </c>
      <c r="BI18" s="69">
        <v>22</v>
      </c>
      <c r="BJ18" s="69">
        <v>2</v>
      </c>
      <c r="BK18" s="31"/>
      <c r="BL18" s="95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</row>
    <row r="19" spans="4:94" x14ac:dyDescent="0.25">
      <c r="D19" s="114">
        <v>14</v>
      </c>
      <c r="E19" s="53">
        <v>4.9439365211010484</v>
      </c>
      <c r="F19" s="53">
        <v>9.6764229992419679</v>
      </c>
      <c r="H19" s="50">
        <v>27</v>
      </c>
      <c r="I19" s="51">
        <v>3</v>
      </c>
      <c r="J19" s="51">
        <v>4</v>
      </c>
      <c r="M19" s="95"/>
      <c r="P19" s="72">
        <v>8</v>
      </c>
      <c r="Q19" s="82"/>
      <c r="R19" s="83"/>
      <c r="S19" s="80"/>
      <c r="T19" s="80"/>
      <c r="U19" s="80"/>
      <c r="V19" s="80"/>
      <c r="W19" s="80"/>
      <c r="X19" s="80"/>
      <c r="Y19" s="78">
        <v>0</v>
      </c>
      <c r="Z19" s="78">
        <f t="shared" ref="Z19:BB19" si="9">+SQRT(((Z$5-$Y$5)^2)+((Z$6-$Y$6)^2))</f>
        <v>4.5460707487569136</v>
      </c>
      <c r="AA19" s="78">
        <f t="shared" si="9"/>
        <v>6.676631365044849</v>
      </c>
      <c r="AB19" s="78">
        <f t="shared" si="9"/>
        <v>4.7065260148786994</v>
      </c>
      <c r="AC19" s="78">
        <f t="shared" si="9"/>
        <v>7.1650023999280057</v>
      </c>
      <c r="AD19" s="78">
        <f t="shared" si="9"/>
        <v>9.2697105249663192</v>
      </c>
      <c r="AE19" s="78">
        <f t="shared" si="9"/>
        <v>3.1154047288991804</v>
      </c>
      <c r="AF19" s="78">
        <f t="shared" si="9"/>
        <v>10.710471120423577</v>
      </c>
      <c r="AG19" s="78">
        <f t="shared" si="9"/>
        <v>4.7597437056763789</v>
      </c>
      <c r="AH19" s="78">
        <f t="shared" si="9"/>
        <v>7.6831452134188796</v>
      </c>
      <c r="AI19" s="78">
        <f t="shared" si="9"/>
        <v>7.7035373694397071</v>
      </c>
      <c r="AJ19" s="78">
        <f t="shared" si="9"/>
        <v>5.2207001799062587</v>
      </c>
      <c r="AK19" s="78">
        <f t="shared" si="9"/>
        <v>1.4422615620413861</v>
      </c>
      <c r="AL19" s="78">
        <f t="shared" si="9"/>
        <v>9.295721382880707</v>
      </c>
      <c r="AM19" s="78">
        <f t="shared" si="9"/>
        <v>6.2288656211437363</v>
      </c>
      <c r="AN19" s="78">
        <f t="shared" si="9"/>
        <v>3.6271013273621238</v>
      </c>
      <c r="AO19" s="78">
        <f t="shared" si="9"/>
        <v>2.1760613163484632</v>
      </c>
      <c r="AP19" s="78">
        <f t="shared" si="9"/>
        <v>8.9121273254746995</v>
      </c>
      <c r="AQ19" s="78">
        <f t="shared" si="9"/>
        <v>8.7354215646264421</v>
      </c>
      <c r="AR19" s="78">
        <f t="shared" si="9"/>
        <v>8.6934231345700077</v>
      </c>
      <c r="AS19" s="78">
        <f t="shared" si="9"/>
        <v>0.86560985340523744</v>
      </c>
      <c r="AT19" s="78">
        <f t="shared" si="9"/>
        <v>6.6085780992120382</v>
      </c>
      <c r="AU19" s="78">
        <f t="shared" si="9"/>
        <v>6.3590934007050599</v>
      </c>
      <c r="AV19" s="78">
        <f t="shared" si="9"/>
        <v>3.5994975954050163</v>
      </c>
      <c r="AW19" s="78">
        <f t="shared" si="9"/>
        <v>6.4642405524815718</v>
      </c>
      <c r="AX19" s="78">
        <f t="shared" si="9"/>
        <v>4.0931700245484857</v>
      </c>
      <c r="AY19" s="78">
        <f t="shared" si="9"/>
        <v>7.2830966955715395</v>
      </c>
      <c r="AZ19" s="78">
        <f t="shared" si="9"/>
        <v>5.0389815264680866</v>
      </c>
      <c r="BA19" s="78">
        <f t="shared" si="9"/>
        <v>2.0500472868249711</v>
      </c>
      <c r="BB19" s="79">
        <f t="shared" si="9"/>
        <v>6.0680653866849523</v>
      </c>
      <c r="BD19" s="95"/>
      <c r="BF19" s="69">
        <v>5</v>
      </c>
      <c r="BG19" s="69">
        <v>2</v>
      </c>
      <c r="BI19" s="69">
        <v>5</v>
      </c>
      <c r="BJ19" s="69">
        <v>2</v>
      </c>
      <c r="BK19" s="31"/>
      <c r="BL19" s="95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</row>
    <row r="20" spans="4:94" x14ac:dyDescent="0.25">
      <c r="D20" s="114">
        <v>15</v>
      </c>
      <c r="E20" s="53">
        <v>3.1524029095583983</v>
      </c>
      <c r="F20" s="53">
        <v>0.153600614608425</v>
      </c>
      <c r="H20" s="50">
        <v>28</v>
      </c>
      <c r="I20" s="51">
        <v>0</v>
      </c>
      <c r="J20" s="51">
        <v>4</v>
      </c>
      <c r="M20" s="95"/>
      <c r="P20" s="72">
        <v>9</v>
      </c>
      <c r="Q20" s="82"/>
      <c r="R20" s="83"/>
      <c r="S20" s="80"/>
      <c r="T20" s="80"/>
      <c r="U20" s="80"/>
      <c r="V20" s="80"/>
      <c r="W20" s="80"/>
      <c r="X20" s="80"/>
      <c r="Y20" s="80"/>
      <c r="Z20" s="78">
        <v>0</v>
      </c>
      <c r="AA20" s="78">
        <f t="shared" ref="AA20:BB20" si="10">+SQRT(((AA$5-$Z$5)^2)+((AA$6-$Z$6)^2))</f>
        <v>2.6673913079539515</v>
      </c>
      <c r="AB20" s="78">
        <f t="shared" si="10"/>
        <v>3.1360523840517378</v>
      </c>
      <c r="AC20" s="78">
        <f t="shared" si="10"/>
        <v>3.3722755821770209</v>
      </c>
      <c r="AD20" s="78">
        <f t="shared" si="10"/>
        <v>4.9082968541801737</v>
      </c>
      <c r="AE20" s="78">
        <f t="shared" si="10"/>
        <v>3.6768678676580477</v>
      </c>
      <c r="AF20" s="78">
        <f t="shared" si="10"/>
        <v>6.2671428488611314</v>
      </c>
      <c r="AG20" s="78">
        <f t="shared" si="10"/>
        <v>3.8908045545269947</v>
      </c>
      <c r="AH20" s="78">
        <f t="shared" si="10"/>
        <v>3.9437478364288778</v>
      </c>
      <c r="AI20" s="78">
        <f t="shared" si="10"/>
        <v>4.951396156289201</v>
      </c>
      <c r="AJ20" s="78">
        <f t="shared" si="10"/>
        <v>1.9915388636459268</v>
      </c>
      <c r="AK20" s="78">
        <f t="shared" si="10"/>
        <v>3.8806350001769814</v>
      </c>
      <c r="AL20" s="78">
        <f t="shared" si="10"/>
        <v>4.7517504244039497</v>
      </c>
      <c r="AM20" s="78">
        <f t="shared" si="10"/>
        <v>4.2657597722226672</v>
      </c>
      <c r="AN20" s="78">
        <f t="shared" si="10"/>
        <v>1.0424375820144858</v>
      </c>
      <c r="AO20" s="78">
        <f t="shared" si="10"/>
        <v>3.8973321403795085</v>
      </c>
      <c r="AP20" s="78">
        <f t="shared" si="10"/>
        <v>5.0023997685160131</v>
      </c>
      <c r="AQ20" s="78">
        <f t="shared" si="10"/>
        <v>4.2069978163468349</v>
      </c>
      <c r="AR20" s="78">
        <f t="shared" si="10"/>
        <v>4.2271070748322161</v>
      </c>
      <c r="AS20" s="78">
        <f t="shared" si="10"/>
        <v>4.4182909476844436</v>
      </c>
      <c r="AT20" s="78">
        <f t="shared" si="10"/>
        <v>2.6018669563861927</v>
      </c>
      <c r="AU20" s="78">
        <f t="shared" si="10"/>
        <v>2.1618363732564534</v>
      </c>
      <c r="AV20" s="78">
        <f t="shared" si="10"/>
        <v>2.0668346784593341</v>
      </c>
      <c r="AW20" s="78">
        <f t="shared" si="10"/>
        <v>4.7015090324692892</v>
      </c>
      <c r="AX20" s="78">
        <f t="shared" si="10"/>
        <v>2.5357749858851388</v>
      </c>
      <c r="AY20" s="78">
        <f t="shared" si="10"/>
        <v>4.2276919071677233</v>
      </c>
      <c r="AZ20" s="78">
        <f t="shared" si="10"/>
        <v>2.1631849514594572</v>
      </c>
      <c r="BA20" s="78">
        <f t="shared" si="10"/>
        <v>2.542240135135553</v>
      </c>
      <c r="BB20" s="79">
        <f t="shared" si="10"/>
        <v>4.8094413180840379</v>
      </c>
      <c r="BD20" s="95"/>
      <c r="BF20" s="69">
        <v>14</v>
      </c>
      <c r="BG20" s="69">
        <v>2</v>
      </c>
      <c r="BI20" s="69">
        <v>12</v>
      </c>
      <c r="BJ20" s="69">
        <v>3</v>
      </c>
      <c r="BK20" s="31"/>
      <c r="BL20" s="95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</row>
    <row r="21" spans="4:94" ht="15.75" customHeight="1" x14ac:dyDescent="0.25">
      <c r="D21" s="114">
        <v>16</v>
      </c>
      <c r="E21" s="53">
        <v>9.1144145054749117</v>
      </c>
      <c r="F21" s="53">
        <v>5.0325693228163999</v>
      </c>
      <c r="H21" s="50">
        <v>29</v>
      </c>
      <c r="I21" s="51">
        <v>4</v>
      </c>
      <c r="J21" s="51">
        <v>0</v>
      </c>
      <c r="M21" s="95"/>
      <c r="P21" s="72">
        <v>10</v>
      </c>
      <c r="Q21" s="82"/>
      <c r="R21" s="83"/>
      <c r="S21" s="80"/>
      <c r="T21" s="80"/>
      <c r="U21" s="80"/>
      <c r="V21" s="80"/>
      <c r="W21" s="80"/>
      <c r="X21" s="80"/>
      <c r="Y21" s="80"/>
      <c r="Z21" s="80"/>
      <c r="AA21" s="78">
        <v>0</v>
      </c>
      <c r="AB21" s="78">
        <f t="shared" ref="AB21:BB21" si="11">+SQRT(((AB$5-$AA$5)^2)+((AB$6-$AA$6)^2))</f>
        <v>2.967015219679209</v>
      </c>
      <c r="AC21" s="78">
        <f t="shared" si="11"/>
        <v>0.74874870386508163</v>
      </c>
      <c r="AD21" s="78">
        <f t="shared" si="11"/>
        <v>4.6655603659517997</v>
      </c>
      <c r="AE21" s="78">
        <f t="shared" si="11"/>
        <v>6.3417785697664311</v>
      </c>
      <c r="AF21" s="78">
        <f t="shared" si="11"/>
        <v>4.181207922164937</v>
      </c>
      <c r="AG21" s="78">
        <f t="shared" si="11"/>
        <v>3.7008507243678612</v>
      </c>
      <c r="AH21" s="78">
        <f t="shared" si="11"/>
        <v>1.2996198197094575</v>
      </c>
      <c r="AI21" s="78">
        <f t="shared" si="11"/>
        <v>2.790917024376637</v>
      </c>
      <c r="AJ21" s="78">
        <f t="shared" si="11"/>
        <v>4.1951043748526216</v>
      </c>
      <c r="AK21" s="78">
        <f t="shared" si="11"/>
        <v>6.3515949650192942</v>
      </c>
      <c r="AL21" s="78">
        <f t="shared" si="11"/>
        <v>3.5960615853996591</v>
      </c>
      <c r="AM21" s="78">
        <f t="shared" si="11"/>
        <v>6.4617587608946323</v>
      </c>
      <c r="AN21" s="78">
        <f t="shared" si="11"/>
        <v>3.6583806925366047</v>
      </c>
      <c r="AO21" s="78">
        <f t="shared" si="11"/>
        <v>5.2704347028887542</v>
      </c>
      <c r="AP21" s="78">
        <f t="shared" si="11"/>
        <v>5.5984694827570243</v>
      </c>
      <c r="AQ21" s="78">
        <f t="shared" si="11"/>
        <v>3.3836018069697218</v>
      </c>
      <c r="AR21" s="78">
        <f t="shared" si="11"/>
        <v>3.7778669024768496</v>
      </c>
      <c r="AS21" s="78">
        <f t="shared" si="11"/>
        <v>6.2792342152965608</v>
      </c>
      <c r="AT21" s="78">
        <f t="shared" si="11"/>
        <v>6.9275070124411364E-2</v>
      </c>
      <c r="AU21" s="78">
        <f t="shared" si="11"/>
        <v>3.3137295829380662</v>
      </c>
      <c r="AV21" s="78">
        <f t="shared" si="11"/>
        <v>3.1825013754371199</v>
      </c>
      <c r="AW21" s="78">
        <f t="shared" si="11"/>
        <v>3.3956899039349935</v>
      </c>
      <c r="AX21" s="78">
        <f t="shared" si="11"/>
        <v>5.1448559537809713</v>
      </c>
      <c r="AY21" s="78">
        <f t="shared" si="11"/>
        <v>5.8448527012432274</v>
      </c>
      <c r="AZ21" s="78">
        <f t="shared" si="11"/>
        <v>4.4833880562001642</v>
      </c>
      <c r="BA21" s="78">
        <f t="shared" si="11"/>
        <v>4.6530746431500898</v>
      </c>
      <c r="BB21" s="79">
        <f t="shared" si="11"/>
        <v>7.1660329997682766</v>
      </c>
      <c r="BD21" s="95"/>
      <c r="BF21" s="69">
        <v>33</v>
      </c>
      <c r="BG21" s="69">
        <v>2</v>
      </c>
      <c r="BI21" s="69">
        <v>17</v>
      </c>
      <c r="BJ21" s="69">
        <v>3</v>
      </c>
      <c r="BK21" s="31"/>
      <c r="BL21" s="95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</row>
    <row r="22" spans="4:94" ht="15.75" customHeight="1" x14ac:dyDescent="0.25">
      <c r="D22" s="114">
        <v>17</v>
      </c>
      <c r="E22" s="53">
        <v>6.3014252477125199</v>
      </c>
      <c r="F22" s="53">
        <v>2.1945677958409</v>
      </c>
      <c r="H22" s="50">
        <v>30</v>
      </c>
      <c r="I22" s="51">
        <v>3</v>
      </c>
      <c r="J22" s="51">
        <v>2</v>
      </c>
      <c r="M22" s="95"/>
      <c r="P22" s="72">
        <v>11</v>
      </c>
      <c r="Q22" s="82"/>
      <c r="R22" s="83"/>
      <c r="S22" s="80"/>
      <c r="T22" s="80"/>
      <c r="U22" s="80"/>
      <c r="V22" s="80"/>
      <c r="W22" s="80"/>
      <c r="X22" s="80"/>
      <c r="Y22" s="80"/>
      <c r="Z22" s="80"/>
      <c r="AA22" s="80"/>
      <c r="AB22" s="78">
        <v>0</v>
      </c>
      <c r="AC22" s="78">
        <f t="shared" ref="AC22:BB22" si="12">+SQRT(((AC$5-$AB$5)^2)+((AC$6-$AB$6)^2))</f>
        <v>3.0643257905904226</v>
      </c>
      <c r="AD22" s="78">
        <f t="shared" si="12"/>
        <v>7.3214521414089564</v>
      </c>
      <c r="AE22" s="78">
        <f t="shared" si="12"/>
        <v>5.7814663802045532</v>
      </c>
      <c r="AF22" s="78">
        <f t="shared" si="12"/>
        <v>7.0574488311187622</v>
      </c>
      <c r="AG22" s="78">
        <f t="shared" si="12"/>
        <v>0.80931661198560145</v>
      </c>
      <c r="AH22" s="78">
        <f t="shared" si="12"/>
        <v>3.4275324769792874</v>
      </c>
      <c r="AI22" s="78">
        <f t="shared" si="12"/>
        <v>3.0042158342100853</v>
      </c>
      <c r="AJ22" s="78">
        <f t="shared" si="12"/>
        <v>5.1135554592047709</v>
      </c>
      <c r="AK22" s="78">
        <f t="shared" si="12"/>
        <v>5.0104085986753697</v>
      </c>
      <c r="AL22" s="78">
        <f t="shared" si="12"/>
        <v>6.50732478926348</v>
      </c>
      <c r="AM22" s="78">
        <f t="shared" si="12"/>
        <v>7.3212506630203356</v>
      </c>
      <c r="AN22" s="78">
        <f t="shared" si="12"/>
        <v>3.4374264861430244</v>
      </c>
      <c r="AO22" s="78">
        <f t="shared" si="12"/>
        <v>2.7495307715653579</v>
      </c>
      <c r="AP22" s="78">
        <f t="shared" si="12"/>
        <v>7.8610020184862552</v>
      </c>
      <c r="AQ22" s="78">
        <f t="shared" si="12"/>
        <v>6.196546308936405</v>
      </c>
      <c r="AR22" s="78">
        <f t="shared" si="12"/>
        <v>6.4768389348772208</v>
      </c>
      <c r="AS22" s="78">
        <f t="shared" si="12"/>
        <v>4.0435398416969983</v>
      </c>
      <c r="AT22" s="78">
        <f t="shared" si="12"/>
        <v>2.9217576296425283</v>
      </c>
      <c r="AU22" s="78">
        <f t="shared" si="12"/>
        <v>5.0852721525541327</v>
      </c>
      <c r="AV22" s="78">
        <f t="shared" si="12"/>
        <v>1.4620095566891937</v>
      </c>
      <c r="AW22" s="78">
        <f t="shared" si="12"/>
        <v>1.8846925604369853</v>
      </c>
      <c r="AX22" s="78">
        <f t="shared" si="12"/>
        <v>5.2694195031411315</v>
      </c>
      <c r="AY22" s="78">
        <f t="shared" si="12"/>
        <v>7.3565049162270855</v>
      </c>
      <c r="AZ22" s="78">
        <f t="shared" si="12"/>
        <v>5.2436798520227343</v>
      </c>
      <c r="BA22" s="78">
        <f t="shared" si="12"/>
        <v>3.1191081723745362</v>
      </c>
      <c r="BB22" s="79">
        <f t="shared" si="12"/>
        <v>7.7478807675023198</v>
      </c>
      <c r="BD22" s="95"/>
      <c r="BF22" s="69">
        <v>35</v>
      </c>
      <c r="BG22" s="69">
        <v>2</v>
      </c>
      <c r="BI22" s="69">
        <v>18</v>
      </c>
      <c r="BJ22" s="69">
        <v>3</v>
      </c>
      <c r="BK22" s="31"/>
      <c r="BL22" s="95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</row>
    <row r="23" spans="4:94" ht="15.75" customHeight="1" x14ac:dyDescent="0.25">
      <c r="D23" s="114">
        <v>18</v>
      </c>
      <c r="E23" s="53">
        <v>8.1992207918932678</v>
      </c>
      <c r="F23" s="53">
        <v>1.9716357208837174</v>
      </c>
      <c r="H23" s="50">
        <v>31</v>
      </c>
      <c r="I23" s="51">
        <v>4</v>
      </c>
      <c r="J23" s="51">
        <v>6</v>
      </c>
      <c r="M23" s="95"/>
      <c r="P23" s="72">
        <v>12</v>
      </c>
      <c r="Q23" s="82"/>
      <c r="R23" s="83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78">
        <v>0</v>
      </c>
      <c r="AD23" s="78">
        <f t="shared" ref="AD23:BB23" si="13">+SQRT(((AD$5-$AC$5)^2)+((AD$6-$AC$6)^2))</f>
        <v>5.1156787662080481</v>
      </c>
      <c r="AE23" s="78">
        <f t="shared" si="13"/>
        <v>7.031697457903582</v>
      </c>
      <c r="AF23" s="78">
        <f t="shared" si="13"/>
        <v>4.0019683216076203</v>
      </c>
      <c r="AG23" s="78">
        <f t="shared" si="13"/>
        <v>3.7039855997865052</v>
      </c>
      <c r="AH23" s="78">
        <f t="shared" si="13"/>
        <v>0.57235727545945458</v>
      </c>
      <c r="AI23" s="78">
        <f t="shared" si="13"/>
        <v>2.1548982803027434</v>
      </c>
      <c r="AJ23" s="78">
        <f t="shared" si="13"/>
        <v>4.9438472814726779</v>
      </c>
      <c r="AK23" s="78">
        <f t="shared" si="13"/>
        <v>6.9472556630703686</v>
      </c>
      <c r="AL23" s="78">
        <f t="shared" si="13"/>
        <v>3.8544447188254263</v>
      </c>
      <c r="AM23" s="78">
        <f t="shared" si="13"/>
        <v>7.2080636566160887</v>
      </c>
      <c r="AN23" s="78">
        <f t="shared" si="13"/>
        <v>4.332735608647492</v>
      </c>
      <c r="AO23" s="78">
        <f t="shared" si="13"/>
        <v>5.5967365475912665</v>
      </c>
      <c r="AP23" s="78">
        <f t="shared" si="13"/>
        <v>6.1830519297794337</v>
      </c>
      <c r="AQ23" s="78">
        <f t="shared" si="13"/>
        <v>3.76185225402214</v>
      </c>
      <c r="AR23" s="78">
        <f t="shared" si="13"/>
        <v>4.2258073518960968</v>
      </c>
      <c r="AS23" s="78">
        <f t="shared" si="13"/>
        <v>6.7010362201566549</v>
      </c>
      <c r="AT23" s="78">
        <f t="shared" si="13"/>
        <v>0.80234882429566567</v>
      </c>
      <c r="AU23" s="78">
        <f t="shared" si="13"/>
        <v>4.0313444248952797</v>
      </c>
      <c r="AV23" s="78">
        <f t="shared" si="13"/>
        <v>3.5907818169863233</v>
      </c>
      <c r="AW23" s="78">
        <f t="shared" si="13"/>
        <v>3.049885220306809</v>
      </c>
      <c r="AX23" s="78">
        <f t="shared" si="13"/>
        <v>5.8744510173195126</v>
      </c>
      <c r="AY23" s="78">
        <f t="shared" si="13"/>
        <v>6.5569760546157081</v>
      </c>
      <c r="AZ23" s="78">
        <f t="shared" si="13"/>
        <v>5.2314275171264839</v>
      </c>
      <c r="BA23" s="78">
        <f t="shared" si="13"/>
        <v>5.1813752641853625</v>
      </c>
      <c r="BB23" s="79">
        <f t="shared" si="13"/>
        <v>7.9147787253270243</v>
      </c>
      <c r="BD23" s="95"/>
      <c r="BF23" s="69">
        <v>19</v>
      </c>
      <c r="BG23" s="69">
        <v>2</v>
      </c>
      <c r="BI23" s="69">
        <v>32</v>
      </c>
      <c r="BJ23" s="69">
        <v>3</v>
      </c>
      <c r="BK23" s="31"/>
      <c r="BL23" s="95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</row>
    <row r="24" spans="4:94" ht="15.75" customHeight="1" x14ac:dyDescent="0.25">
      <c r="D24" s="114">
        <v>19</v>
      </c>
      <c r="E24" s="53">
        <v>3.5969059788641395</v>
      </c>
      <c r="F24" s="53">
        <v>6.9642183600636187</v>
      </c>
      <c r="H24" s="50">
        <v>32</v>
      </c>
      <c r="I24" s="51">
        <v>6</v>
      </c>
      <c r="J24" s="51">
        <v>3</v>
      </c>
      <c r="M24" s="95"/>
      <c r="P24" s="73">
        <v>13</v>
      </c>
      <c r="Q24" s="82"/>
      <c r="R24" s="83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78">
        <v>0</v>
      </c>
      <c r="AE24" s="78">
        <f t="shared" ref="AE24:BB24" si="14">+SQRT(((AE$5-$AD$5)^2)+((AE$6-$AD$6)^2))</f>
        <v>7.246188907674985</v>
      </c>
      <c r="AF24" s="78">
        <f t="shared" si="14"/>
        <v>3.9199629174088013</v>
      </c>
      <c r="AG24" s="78">
        <f t="shared" si="14"/>
        <v>8.1247772805864518</v>
      </c>
      <c r="AH24" s="78">
        <f t="shared" si="14"/>
        <v>5.3340814304573119</v>
      </c>
      <c r="AI24" s="78">
        <f t="shared" si="14"/>
        <v>7.2325105171277659</v>
      </c>
      <c r="AJ24" s="78">
        <f t="shared" si="14"/>
        <v>4.2402443782005879</v>
      </c>
      <c r="AK24" s="78">
        <f t="shared" si="14"/>
        <v>8.2605295584693383</v>
      </c>
      <c r="AL24" s="78">
        <f t="shared" si="14"/>
        <v>1.7065119607512074</v>
      </c>
      <c r="AM24" s="78">
        <f t="shared" si="14"/>
        <v>5.117733340085886</v>
      </c>
      <c r="AN24" s="78">
        <f t="shared" si="14"/>
        <v>5.6638504032019243</v>
      </c>
      <c r="AO24" s="78">
        <f t="shared" si="14"/>
        <v>8.79424463890048</v>
      </c>
      <c r="AP24" s="78">
        <f t="shared" si="14"/>
        <v>1.6741067276433077</v>
      </c>
      <c r="AQ24" s="78">
        <f t="shared" si="14"/>
        <v>1.4065031416439506</v>
      </c>
      <c r="AR24" s="78">
        <f t="shared" si="14"/>
        <v>0.89097752345880921</v>
      </c>
      <c r="AS24" s="78">
        <f t="shared" si="14"/>
        <v>9.2778154728264486</v>
      </c>
      <c r="AT24" s="78">
        <f t="shared" si="14"/>
        <v>4.6752256022326542</v>
      </c>
      <c r="AU24" s="78">
        <f t="shared" si="14"/>
        <v>2.9124988609621898</v>
      </c>
      <c r="AV24" s="78">
        <f t="shared" si="14"/>
        <v>6.806612153946979</v>
      </c>
      <c r="AW24" s="78">
        <f t="shared" si="14"/>
        <v>8.0612477405756522</v>
      </c>
      <c r="AX24" s="78">
        <f t="shared" si="14"/>
        <v>5.6777802525472802</v>
      </c>
      <c r="AY24" s="78">
        <f t="shared" si="14"/>
        <v>3.5617038864990698</v>
      </c>
      <c r="AZ24" s="78">
        <f t="shared" si="14"/>
        <v>4.5310319212410759</v>
      </c>
      <c r="BA24" s="78">
        <f t="shared" si="14"/>
        <v>7.3901431813949268</v>
      </c>
      <c r="BB24" s="79">
        <f t="shared" si="14"/>
        <v>6.0152039059385389</v>
      </c>
      <c r="BD24" s="95"/>
      <c r="BF24" s="69">
        <v>22</v>
      </c>
      <c r="BG24" s="69">
        <v>2</v>
      </c>
      <c r="BI24" s="69">
        <v>16</v>
      </c>
      <c r="BJ24" s="69">
        <v>3</v>
      </c>
      <c r="BK24" s="31"/>
      <c r="BL24" s="95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</row>
    <row r="25" spans="4:94" ht="15.75" customHeight="1" x14ac:dyDescent="0.25">
      <c r="D25" s="114">
        <v>20</v>
      </c>
      <c r="E25" s="53">
        <v>6.6171762503825997</v>
      </c>
      <c r="F25" s="53">
        <v>9.6906799871249412</v>
      </c>
      <c r="H25" s="50">
        <v>33</v>
      </c>
      <c r="I25" s="51">
        <v>5</v>
      </c>
      <c r="J25" s="51">
        <v>4</v>
      </c>
      <c r="M25" s="95"/>
      <c r="P25" s="73">
        <v>14</v>
      </c>
      <c r="Q25" s="82"/>
      <c r="R25" s="83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78">
        <v>0</v>
      </c>
      <c r="AF25" s="78">
        <f t="shared" ref="AF25:BB25" si="15">+SQRT(((AF$5-$AE$5)^2)+((AF$6-$AE$6)^2))</f>
        <v>9.6898781648978805</v>
      </c>
      <c r="AG25" s="78">
        <f t="shared" si="15"/>
        <v>6.2416555164634282</v>
      </c>
      <c r="AH25" s="78">
        <f t="shared" si="15"/>
        <v>7.6040076885506158</v>
      </c>
      <c r="AI25" s="78">
        <f t="shared" si="15"/>
        <v>8.3642466898351557</v>
      </c>
      <c r="AJ25" s="78">
        <f t="shared" si="15"/>
        <v>3.0282908193401146</v>
      </c>
      <c r="AK25" s="78">
        <f t="shared" si="15"/>
        <v>1.6733004671456033</v>
      </c>
      <c r="AL25" s="78">
        <f t="shared" si="15"/>
        <v>7.7879309717971568</v>
      </c>
      <c r="AM25" s="78">
        <f t="shared" si="15"/>
        <v>3.2116962651769341</v>
      </c>
      <c r="AN25" s="78">
        <f t="shared" si="15"/>
        <v>2.7049429965681884</v>
      </c>
      <c r="AO25" s="78">
        <f t="shared" si="15"/>
        <v>4.4283663055293037</v>
      </c>
      <c r="AP25" s="78">
        <f t="shared" si="15"/>
        <v>6.4591795134004917</v>
      </c>
      <c r="AQ25" s="78">
        <f t="shared" si="15"/>
        <v>7.1427549014792708</v>
      </c>
      <c r="AR25" s="78">
        <f t="shared" si="15"/>
        <v>6.9049078774346206</v>
      </c>
      <c r="AS25" s="78">
        <f t="shared" si="15"/>
        <v>3.7269178271666874</v>
      </c>
      <c r="AT25" s="78">
        <f t="shared" si="15"/>
        <v>6.2754977798331915</v>
      </c>
      <c r="AU25" s="78">
        <f t="shared" si="15"/>
        <v>4.4947121337379343</v>
      </c>
      <c r="AV25" s="78">
        <f t="shared" si="15"/>
        <v>4.3206646662049968</v>
      </c>
      <c r="AW25" s="78">
        <f t="shared" si="15"/>
        <v>7.653704327889252</v>
      </c>
      <c r="AX25" s="78">
        <f t="shared" si="15"/>
        <v>1.5729752780179496</v>
      </c>
      <c r="AY25" s="78">
        <f t="shared" si="15"/>
        <v>4.5139031455881709</v>
      </c>
      <c r="AZ25" s="78">
        <f t="shared" si="15"/>
        <v>2.718891607930122</v>
      </c>
      <c r="BA25" s="78">
        <f t="shared" si="15"/>
        <v>2.8321707970027465</v>
      </c>
      <c r="BB25" s="79">
        <f t="shared" si="15"/>
        <v>2.9565788042913987</v>
      </c>
      <c r="BD25" s="95"/>
      <c r="BF25" s="69">
        <v>5</v>
      </c>
      <c r="BG25" s="69">
        <v>2</v>
      </c>
      <c r="BI25" s="69">
        <v>11</v>
      </c>
      <c r="BJ25" s="69">
        <v>3</v>
      </c>
      <c r="BK25" s="31"/>
      <c r="BL25" s="95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</row>
    <row r="26" spans="4:94" ht="15.75" customHeight="1" x14ac:dyDescent="0.25">
      <c r="D26" s="114">
        <v>21</v>
      </c>
      <c r="E26" s="53">
        <v>2.3616305769786434</v>
      </c>
      <c r="F26" s="53">
        <v>2.3290721275040802</v>
      </c>
      <c r="H26" s="50">
        <v>34</v>
      </c>
      <c r="I26" s="51">
        <v>4</v>
      </c>
      <c r="J26" s="51">
        <v>5</v>
      </c>
      <c r="M26" s="95"/>
      <c r="P26" s="73">
        <v>15</v>
      </c>
      <c r="Q26" s="82"/>
      <c r="R26" s="83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78">
        <v>0</v>
      </c>
      <c r="AG26" s="78">
        <f t="shared" ref="AG26:BB26" si="16">+SQRT(((AG$5-$AF$5)^2)+((AG$6-$AF$6)^2))</f>
        <v>7.7038897918853664</v>
      </c>
      <c r="AH26" s="78">
        <f t="shared" si="16"/>
        <v>3.7525842723464167</v>
      </c>
      <c r="AI26" s="78">
        <f t="shared" si="16"/>
        <v>5.364291415005753</v>
      </c>
      <c r="AJ26" s="78">
        <f t="shared" si="16"/>
        <v>6.8251078418828959</v>
      </c>
      <c r="AK26" s="78">
        <f t="shared" si="16"/>
        <v>10.146947189227218</v>
      </c>
      <c r="AL26" s="78">
        <f t="shared" si="16"/>
        <v>2.3147347980695621</v>
      </c>
      <c r="AM26" s="78">
        <f t="shared" si="16"/>
        <v>8.5035577208825899</v>
      </c>
      <c r="AN26" s="78">
        <f t="shared" si="16"/>
        <v>7.298868130462262</v>
      </c>
      <c r="AO26" s="78">
        <f t="shared" si="16"/>
        <v>9.4476976382781572</v>
      </c>
      <c r="AP26" s="78">
        <f t="shared" si="16"/>
        <v>5.5858055456802527</v>
      </c>
      <c r="AQ26" s="78">
        <f t="shared" si="16"/>
        <v>2.9229918855719759</v>
      </c>
      <c r="AR26" s="78">
        <f t="shared" si="16"/>
        <v>3.4588520811702033</v>
      </c>
      <c r="AS26" s="78">
        <f t="shared" si="16"/>
        <v>10.399653506017591</v>
      </c>
      <c r="AT26" s="78">
        <f t="shared" si="16"/>
        <v>4.2412554277833561</v>
      </c>
      <c r="AU26" s="78">
        <f t="shared" si="16"/>
        <v>5.3601849048590777</v>
      </c>
      <c r="AV26" s="78">
        <f t="shared" si="16"/>
        <v>7.3430582455702327</v>
      </c>
      <c r="AW26" s="78">
        <f t="shared" si="16"/>
        <v>6.8141293876044804</v>
      </c>
      <c r="AX26" s="78">
        <f t="shared" si="16"/>
        <v>8.2005647148758882</v>
      </c>
      <c r="AY26" s="78">
        <f t="shared" si="16"/>
        <v>7.1743357898484241</v>
      </c>
      <c r="AZ26" s="78">
        <f t="shared" si="16"/>
        <v>7.167762560332041</v>
      </c>
      <c r="BA26" s="78">
        <f t="shared" si="16"/>
        <v>8.6604432019786302</v>
      </c>
      <c r="BB26" s="79">
        <f t="shared" si="16"/>
        <v>9.384547065696097</v>
      </c>
      <c r="BD26" s="95"/>
      <c r="BF26" s="69">
        <v>12</v>
      </c>
      <c r="BG26" s="69">
        <v>3</v>
      </c>
      <c r="BI26" s="69">
        <v>11</v>
      </c>
      <c r="BJ26" s="69">
        <v>4</v>
      </c>
      <c r="BK26" s="31"/>
      <c r="BL26" s="95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</row>
    <row r="27" spans="4:94" ht="15.75" customHeight="1" x14ac:dyDescent="0.25">
      <c r="D27" s="114">
        <v>22</v>
      </c>
      <c r="E27" s="53">
        <v>1.9293015233535282</v>
      </c>
      <c r="F27" s="53">
        <v>8.5687367936280872</v>
      </c>
      <c r="H27" s="50">
        <v>35</v>
      </c>
      <c r="I27" s="51">
        <v>2</v>
      </c>
      <c r="J27" s="51">
        <v>1</v>
      </c>
      <c r="M27" s="95"/>
      <c r="P27" s="73">
        <v>16</v>
      </c>
      <c r="Q27" s="82"/>
      <c r="R27" s="83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78">
        <v>0</v>
      </c>
      <c r="AH27" s="78">
        <f t="shared" ref="AH27:BB27" si="17">+SQRT(((AH$5-$AG$5)^2)+((AH$6-$AG$6)^2))</f>
        <v>3.995893045540869</v>
      </c>
      <c r="AI27" s="78">
        <f t="shared" si="17"/>
        <v>3.1948230074324848</v>
      </c>
      <c r="AJ27" s="78">
        <f t="shared" si="17"/>
        <v>5.8458676297296268</v>
      </c>
      <c r="AK27" s="78">
        <f t="shared" si="17"/>
        <v>5.2852808689455149</v>
      </c>
      <c r="AL27" s="78">
        <f t="shared" si="17"/>
        <v>7.2738564647660651</v>
      </c>
      <c r="AM27" s="78">
        <f t="shared" si="17"/>
        <v>8.0081414165507816</v>
      </c>
      <c r="AN27" s="78">
        <f t="shared" si="17"/>
        <v>4.0815888966756972</v>
      </c>
      <c r="AO27" s="78">
        <f t="shared" si="17"/>
        <v>2.638755500386305</v>
      </c>
      <c r="AP27" s="78">
        <f t="shared" si="17"/>
        <v>8.6679134465930403</v>
      </c>
      <c r="AQ27" s="78">
        <f t="shared" si="17"/>
        <v>6.9829074040609784</v>
      </c>
      <c r="AR27" s="78">
        <f t="shared" si="17"/>
        <v>7.2758394305289587</v>
      </c>
      <c r="AS27" s="78">
        <f t="shared" si="17"/>
        <v>4.0054015479180398</v>
      </c>
      <c r="AT27" s="78">
        <f t="shared" si="17"/>
        <v>3.6611607665302923</v>
      </c>
      <c r="AU27" s="78">
        <f t="shared" si="17"/>
        <v>5.8834559362920205</v>
      </c>
      <c r="AV27" s="78">
        <f t="shared" si="17"/>
        <v>2.0239010954742316</v>
      </c>
      <c r="AW27" s="78">
        <f t="shared" si="17"/>
        <v>1.7246990719787776</v>
      </c>
      <c r="AX27" s="78">
        <f t="shared" si="17"/>
        <v>5.8864050820098708</v>
      </c>
      <c r="AY27" s="78">
        <f t="shared" si="17"/>
        <v>8.1184596641433657</v>
      </c>
      <c r="AZ27" s="78">
        <f t="shared" si="17"/>
        <v>5.9547408414892873</v>
      </c>
      <c r="BA27" s="78">
        <f t="shared" si="17"/>
        <v>3.4603031040269783</v>
      </c>
      <c r="BB27" s="79">
        <f t="shared" si="17"/>
        <v>8.3873820670091934</v>
      </c>
      <c r="BD27" s="95"/>
      <c r="BF27" s="69">
        <v>17</v>
      </c>
      <c r="BG27" s="69">
        <v>3</v>
      </c>
      <c r="BI27" s="69">
        <v>31</v>
      </c>
      <c r="BJ27" s="69">
        <v>4</v>
      </c>
      <c r="BK27" s="31"/>
      <c r="BL27" s="95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</row>
    <row r="28" spans="4:94" ht="15.75" customHeight="1" x14ac:dyDescent="0.25">
      <c r="D28" s="114">
        <v>23</v>
      </c>
      <c r="E28" s="53">
        <v>5.562368000070963</v>
      </c>
      <c r="F28" s="53">
        <v>7.0431248542340059</v>
      </c>
      <c r="G28" s="115"/>
      <c r="H28" s="50">
        <v>36</v>
      </c>
      <c r="I28" s="51">
        <v>1</v>
      </c>
      <c r="J28" s="51">
        <v>6</v>
      </c>
      <c r="M28" s="95"/>
      <c r="P28" s="73">
        <v>17</v>
      </c>
      <c r="Q28" s="82"/>
      <c r="R28" s="83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78">
        <v>0</v>
      </c>
      <c r="AI28" s="78">
        <f t="shared" ref="AI28:BB28" si="18">+SQRT(((AI$5-$AH$5)^2)+((AI$6-$AH$6)^2))</f>
        <v>1.9108444828287352</v>
      </c>
      <c r="AJ28" s="78">
        <f t="shared" si="18"/>
        <v>5.4830640138851452</v>
      </c>
      <c r="AK28" s="78">
        <f t="shared" si="18"/>
        <v>7.5027592710951607</v>
      </c>
      <c r="AL28" s="78">
        <f t="shared" si="18"/>
        <v>3.9420899866415038</v>
      </c>
      <c r="AM28" s="78">
        <f t="shared" si="18"/>
        <v>7.7295210895277373</v>
      </c>
      <c r="AN28" s="78">
        <f t="shared" si="18"/>
        <v>4.9045602416307545</v>
      </c>
      <c r="AO28" s="78">
        <f t="shared" si="18"/>
        <v>6.0477174502908388</v>
      </c>
      <c r="AP28" s="78">
        <f t="shared" si="18"/>
        <v>6.5098388375007836</v>
      </c>
      <c r="AQ28" s="78">
        <f t="shared" si="18"/>
        <v>3.9444337842364416</v>
      </c>
      <c r="AR28" s="78">
        <f t="shared" si="18"/>
        <v>4.4545643272843547</v>
      </c>
      <c r="AS28" s="78">
        <f t="shared" si="18"/>
        <v>7.1921296149952454</v>
      </c>
      <c r="AT28" s="78">
        <f t="shared" si="18"/>
        <v>1.3589085092123006</v>
      </c>
      <c r="AU28" s="78">
        <f t="shared" si="18"/>
        <v>4.5076363695146435</v>
      </c>
      <c r="AV28" s="78">
        <f t="shared" si="18"/>
        <v>4.0924436824560955</v>
      </c>
      <c r="AW28" s="78">
        <f t="shared" si="18"/>
        <v>3.0978166590812926</v>
      </c>
      <c r="AX28" s="78">
        <f t="shared" si="18"/>
        <v>6.4407430103374104</v>
      </c>
      <c r="AY28" s="78">
        <f t="shared" si="18"/>
        <v>7.0177752536463389</v>
      </c>
      <c r="AZ28" s="78">
        <f t="shared" si="18"/>
        <v>5.7768457088354923</v>
      </c>
      <c r="BA28" s="78">
        <f t="shared" si="18"/>
        <v>5.7186605258859649</v>
      </c>
      <c r="BB28" s="79">
        <f t="shared" si="18"/>
        <v>8.4514821959371513</v>
      </c>
      <c r="BD28" s="95"/>
      <c r="BF28" s="69">
        <v>18</v>
      </c>
      <c r="BG28" s="69">
        <v>3</v>
      </c>
      <c r="BI28" s="69">
        <v>36</v>
      </c>
      <c r="BJ28" s="69">
        <v>4</v>
      </c>
      <c r="BK28" s="31"/>
      <c r="BL28" s="95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</row>
    <row r="29" spans="4:94" ht="15.75" customHeight="1" x14ac:dyDescent="0.25">
      <c r="D29" s="114">
        <v>24</v>
      </c>
      <c r="E29" s="53">
        <v>8.8873703800233965</v>
      </c>
      <c r="F29" s="53">
        <v>7.6615389985481182</v>
      </c>
      <c r="G29" s="115"/>
      <c r="H29" s="50">
        <v>37</v>
      </c>
      <c r="I29" s="51">
        <v>6</v>
      </c>
      <c r="J29" s="51">
        <v>1</v>
      </c>
      <c r="M29" s="95"/>
      <c r="P29" s="73">
        <v>18</v>
      </c>
      <c r="Q29" s="82"/>
      <c r="R29" s="83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78">
        <v>0</v>
      </c>
      <c r="AJ29" s="78">
        <f t="shared" ref="AJ29:BB29" si="19">+SQRT(((AJ$5-$AI$5)^2)+((AJ$6-$AI$6)^2))</f>
        <v>6.7902270247222134</v>
      </c>
      <c r="AK29" s="78">
        <f t="shared" si="19"/>
        <v>7.8794993061434564</v>
      </c>
      <c r="AL29" s="78">
        <f t="shared" si="19"/>
        <v>5.8485229162622465</v>
      </c>
      <c r="AM29" s="78">
        <f t="shared" si="19"/>
        <v>9.1012982699179137</v>
      </c>
      <c r="AN29" s="78">
        <f t="shared" si="19"/>
        <v>5.7160296251358895</v>
      </c>
      <c r="AO29" s="78">
        <f t="shared" si="19"/>
        <v>5.7313653839918253</v>
      </c>
      <c r="AP29" s="78">
        <f t="shared" si="19"/>
        <v>8.3379254574957464</v>
      </c>
      <c r="AQ29" s="78">
        <f t="shared" si="19"/>
        <v>5.850567610896432</v>
      </c>
      <c r="AR29" s="78">
        <f t="shared" si="19"/>
        <v>6.3478506895690749</v>
      </c>
      <c r="AS29" s="78">
        <f t="shared" si="19"/>
        <v>7.0464443696464523</v>
      </c>
      <c r="AT29" s="78">
        <f t="shared" si="19"/>
        <v>2.8170579158997313</v>
      </c>
      <c r="AU29" s="78">
        <f t="shared" si="19"/>
        <v>6.0851726304143003</v>
      </c>
      <c r="AV29" s="78">
        <f t="shared" si="19"/>
        <v>4.2339970701264411</v>
      </c>
      <c r="AW29" s="78">
        <f t="shared" si="19"/>
        <v>1.6658281776102588</v>
      </c>
      <c r="AX29" s="78">
        <f t="shared" si="19"/>
        <v>7.4695027060250965</v>
      </c>
      <c r="AY29" s="78">
        <f t="shared" si="19"/>
        <v>8.6153322116463986</v>
      </c>
      <c r="AZ29" s="78">
        <f t="shared" si="19"/>
        <v>7.0366373779537907</v>
      </c>
      <c r="BA29" s="78">
        <f t="shared" si="19"/>
        <v>5.983135226139443</v>
      </c>
      <c r="BB29" s="79">
        <f t="shared" si="19"/>
        <v>9.7297107707795458</v>
      </c>
      <c r="BD29" s="95"/>
      <c r="BF29" s="69">
        <v>32</v>
      </c>
      <c r="BG29" s="69">
        <v>3</v>
      </c>
      <c r="BI29" s="69">
        <v>20</v>
      </c>
      <c r="BJ29" s="69">
        <v>4</v>
      </c>
      <c r="BK29" s="31"/>
      <c r="BL29" s="95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</row>
    <row r="30" spans="4:94" ht="15.75" customHeight="1" x14ac:dyDescent="0.25">
      <c r="D30" s="114">
        <v>25</v>
      </c>
      <c r="E30" s="53">
        <v>0.44650446136752642</v>
      </c>
      <c r="F30" s="53">
        <v>5.0402494849724997</v>
      </c>
      <c r="G30" s="115"/>
      <c r="H30" s="116"/>
      <c r="I30" s="116"/>
      <c r="M30" s="95"/>
      <c r="P30" s="73">
        <v>19</v>
      </c>
      <c r="Q30" s="82"/>
      <c r="R30" s="83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78">
        <v>0</v>
      </c>
      <c r="AK30" s="78">
        <f t="shared" ref="AK30:BB30" si="20">+SQRT(((AK$5-$AJ$5)^2)+((AK$6-$AJ$6)^2))</f>
        <v>4.0688604690817387</v>
      </c>
      <c r="AL30" s="78">
        <f t="shared" si="20"/>
        <v>4.7969246310229074</v>
      </c>
      <c r="AM30" s="78">
        <f t="shared" si="20"/>
        <v>2.3141702667882971</v>
      </c>
      <c r="AN30" s="78">
        <f t="shared" si="20"/>
        <v>1.9670452947577677</v>
      </c>
      <c r="AO30" s="78">
        <f t="shared" si="20"/>
        <v>5.3362224141043635</v>
      </c>
      <c r="AP30" s="78">
        <f t="shared" si="20"/>
        <v>3.6914341323887045</v>
      </c>
      <c r="AQ30" s="78">
        <f t="shared" si="20"/>
        <v>4.1419334742258851</v>
      </c>
      <c r="AR30" s="78">
        <f t="shared" si="20"/>
        <v>3.8781159182426759</v>
      </c>
      <c r="AS30" s="78">
        <f t="shared" si="20"/>
        <v>5.4130503761581155</v>
      </c>
      <c r="AT30" s="78">
        <f t="shared" si="20"/>
        <v>4.1428433800578608</v>
      </c>
      <c r="AU30" s="78">
        <f t="shared" si="20"/>
        <v>1.4920774496446678</v>
      </c>
      <c r="AV30" s="78">
        <f t="shared" si="20"/>
        <v>3.9081002138026055</v>
      </c>
      <c r="AW30" s="78">
        <f t="shared" si="20"/>
        <v>6.6825870277678323</v>
      </c>
      <c r="AX30" s="78">
        <f t="shared" si="20"/>
        <v>1.4563702589539804</v>
      </c>
      <c r="AY30" s="78">
        <f t="shared" si="20"/>
        <v>2.3429031771982332</v>
      </c>
      <c r="AZ30" s="78">
        <f t="shared" si="20"/>
        <v>0.34274862544796747</v>
      </c>
      <c r="BA30" s="78">
        <f t="shared" si="20"/>
        <v>3.6272691436282543</v>
      </c>
      <c r="BB30" s="79">
        <f t="shared" si="20"/>
        <v>2.9711935290647151</v>
      </c>
      <c r="BD30" s="95"/>
      <c r="BF30" s="69">
        <v>16</v>
      </c>
      <c r="BG30" s="69">
        <v>3</v>
      </c>
      <c r="BI30" s="69">
        <v>8</v>
      </c>
      <c r="BJ30" s="69">
        <v>4</v>
      </c>
      <c r="BK30" s="31"/>
      <c r="BL30" s="95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</row>
    <row r="31" spans="4:94" ht="15.75" customHeight="1" x14ac:dyDescent="0.25">
      <c r="D31" s="114">
        <v>26</v>
      </c>
      <c r="E31" s="53">
        <v>2.4375830209227103</v>
      </c>
      <c r="F31" s="53">
        <v>2.9878402110311546</v>
      </c>
      <c r="G31" s="115"/>
      <c r="H31" s="116"/>
      <c r="I31" s="116"/>
      <c r="M31" s="95"/>
      <c r="P31" s="73">
        <v>20</v>
      </c>
      <c r="Q31" s="82"/>
      <c r="R31" s="83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78">
        <v>0</v>
      </c>
      <c r="AL31" s="78">
        <f t="shared" ref="AL31:BB31" si="21">+SQRT(((AL$5-$AK$5)^2)+((AL$6-$AK$6)^2))</f>
        <v>8.5031135037266647</v>
      </c>
      <c r="AM31" s="78">
        <f t="shared" si="21"/>
        <v>4.8202620245949088</v>
      </c>
      <c r="AN31" s="78">
        <f t="shared" si="21"/>
        <v>2.8499418637268086</v>
      </c>
      <c r="AO31" s="78">
        <f t="shared" si="21"/>
        <v>3.0448636320495637</v>
      </c>
      <c r="AP31" s="78">
        <f t="shared" si="21"/>
        <v>7.7268165620193354</v>
      </c>
      <c r="AQ31" s="78">
        <f t="shared" si="21"/>
        <v>7.8991810099359006</v>
      </c>
      <c r="AR31" s="78">
        <f t="shared" si="21"/>
        <v>7.7745543781933586</v>
      </c>
      <c r="AS31" s="78">
        <f t="shared" si="21"/>
        <v>2.1072035667733444</v>
      </c>
      <c r="AT31" s="78">
        <f t="shared" si="21"/>
        <v>6.2823495057681811</v>
      </c>
      <c r="AU31" s="78">
        <f t="shared" si="21"/>
        <v>5.3654277360866338</v>
      </c>
      <c r="AV31" s="78">
        <f t="shared" si="21"/>
        <v>3.6466691749476823</v>
      </c>
      <c r="AW31" s="78">
        <f t="shared" si="21"/>
        <v>6.8808365974805934</v>
      </c>
      <c r="AX31" s="78">
        <f t="shared" si="21"/>
        <v>2.7882351173131319</v>
      </c>
      <c r="AY31" s="78">
        <f t="shared" si="21"/>
        <v>5.965680146347359</v>
      </c>
      <c r="AZ31" s="78">
        <f t="shared" si="21"/>
        <v>3.8367254487999904</v>
      </c>
      <c r="BA31" s="78">
        <f t="shared" si="21"/>
        <v>1.901131039789506</v>
      </c>
      <c r="BB31" s="79">
        <f t="shared" si="21"/>
        <v>4.6277892617688394</v>
      </c>
      <c r="BD31" s="95"/>
      <c r="BF31" s="69">
        <v>11</v>
      </c>
      <c r="BG31" s="69">
        <v>3</v>
      </c>
      <c r="BI31" s="69">
        <v>6</v>
      </c>
      <c r="BJ31" s="69">
        <v>5</v>
      </c>
      <c r="BK31" s="31"/>
      <c r="BL31" s="95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</row>
    <row r="32" spans="4:94" ht="15.75" customHeight="1" x14ac:dyDescent="0.25">
      <c r="D32" s="114">
        <v>27</v>
      </c>
      <c r="E32" s="53">
        <v>2.0191741946955739</v>
      </c>
      <c r="F32" s="53">
        <v>3.4215434536473515</v>
      </c>
      <c r="G32" s="115"/>
      <c r="H32" s="116"/>
      <c r="I32" s="116"/>
      <c r="M32" s="95"/>
      <c r="P32" s="73">
        <v>21</v>
      </c>
      <c r="Q32" s="82"/>
      <c r="R32" s="83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78">
        <v>0</v>
      </c>
      <c r="AM32" s="78">
        <f t="shared" ref="AM32:BB32" si="22">+SQRT(((AM$5-$AL$5)^2)+((AM$6-$AL$6)^2))</f>
        <v>6.2546241738640704</v>
      </c>
      <c r="AN32" s="78">
        <f t="shared" si="22"/>
        <v>5.697983253921822</v>
      </c>
      <c r="AO32" s="78">
        <f t="shared" si="22"/>
        <v>8.4273651224937893</v>
      </c>
      <c r="AP32" s="78">
        <f t="shared" si="22"/>
        <v>3.3193660090964912</v>
      </c>
      <c r="AQ32" s="78">
        <f t="shared" si="22"/>
        <v>0.66313208459175843</v>
      </c>
      <c r="AR32" s="78">
        <f t="shared" si="22"/>
        <v>1.144888628737156</v>
      </c>
      <c r="AS32" s="78">
        <f t="shared" si="22"/>
        <v>9.1447064782867162</v>
      </c>
      <c r="AT32" s="78">
        <f t="shared" si="22"/>
        <v>3.6272687709957894</v>
      </c>
      <c r="AU32" s="78">
        <f t="shared" si="22"/>
        <v>3.3055911900154999</v>
      </c>
      <c r="AV32" s="78">
        <f t="shared" si="22"/>
        <v>6.3251127914382899</v>
      </c>
      <c r="AW32" s="78">
        <f t="shared" si="22"/>
        <v>6.9000047703629965</v>
      </c>
      <c r="AX32" s="78">
        <f t="shared" si="22"/>
        <v>6.2365779019319545</v>
      </c>
      <c r="AY32" s="78">
        <f t="shared" si="22"/>
        <v>4.870850705097892</v>
      </c>
      <c r="AZ32" s="78">
        <f t="shared" si="22"/>
        <v>5.132008591192327</v>
      </c>
      <c r="BA32" s="78">
        <f t="shared" si="22"/>
        <v>7.2880238200986698</v>
      </c>
      <c r="BB32" s="79">
        <f t="shared" si="22"/>
        <v>7.146827581672671</v>
      </c>
      <c r="BD32" s="95"/>
      <c r="BF32" s="69">
        <v>11</v>
      </c>
      <c r="BG32" s="69">
        <v>4</v>
      </c>
      <c r="BI32" s="69">
        <v>34</v>
      </c>
      <c r="BJ32" s="69">
        <v>5</v>
      </c>
      <c r="BK32" s="31"/>
      <c r="BL32" s="95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</row>
    <row r="33" spans="4:94" ht="15.75" customHeight="1" x14ac:dyDescent="0.25">
      <c r="D33" s="114">
        <v>28</v>
      </c>
      <c r="E33" s="53">
        <v>8.6100752266344909</v>
      </c>
      <c r="F33" s="53">
        <v>9.0060921240449208</v>
      </c>
      <c r="G33" s="115"/>
      <c r="H33" s="116"/>
      <c r="I33" s="116"/>
      <c r="M33" s="95"/>
      <c r="P33" s="73">
        <v>22</v>
      </c>
      <c r="Q33" s="82"/>
      <c r="R33" s="83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78">
        <v>0</v>
      </c>
      <c r="AN33" s="78">
        <f t="shared" ref="AN33:BB33" si="23">+SQRT(((AN$5-$AM$5)^2)+((AN$6-$AM$6)^2))</f>
        <v>3.9403887896843131</v>
      </c>
      <c r="AO33" s="78">
        <f t="shared" si="23"/>
        <v>7.0169601718662395</v>
      </c>
      <c r="AP33" s="78">
        <f t="shared" si="23"/>
        <v>3.8273894254932919</v>
      </c>
      <c r="AQ33" s="78">
        <f t="shared" si="23"/>
        <v>5.6039947132749237</v>
      </c>
      <c r="AR33" s="78">
        <f t="shared" si="23"/>
        <v>5.147977891968476</v>
      </c>
      <c r="AS33" s="78">
        <f t="shared" si="23"/>
        <v>6.695074081703237</v>
      </c>
      <c r="AT33" s="78">
        <f t="shared" si="23"/>
        <v>6.4136999036255053</v>
      </c>
      <c r="AU33" s="78">
        <f t="shared" si="23"/>
        <v>3.3292712532673505</v>
      </c>
      <c r="AV33" s="78">
        <f t="shared" si="23"/>
        <v>6.0027892572361434</v>
      </c>
      <c r="AW33" s="78">
        <f t="shared" si="23"/>
        <v>8.9665864570613945</v>
      </c>
      <c r="AX33" s="78">
        <f t="shared" si="23"/>
        <v>2.296895858433003</v>
      </c>
      <c r="AY33" s="78">
        <f t="shared" si="23"/>
        <v>1.6401670389071152</v>
      </c>
      <c r="AZ33" s="78">
        <f t="shared" si="23"/>
        <v>2.102609346795802</v>
      </c>
      <c r="BA33" s="78">
        <f t="shared" si="23"/>
        <v>5.2325651353312086</v>
      </c>
      <c r="BB33" s="79">
        <f t="shared" si="23"/>
        <v>0.90013120272823033</v>
      </c>
      <c r="BD33" s="95"/>
      <c r="BF33" s="69">
        <v>31</v>
      </c>
      <c r="BG33" s="69">
        <v>4</v>
      </c>
      <c r="BI33" s="69">
        <v>37</v>
      </c>
      <c r="BJ33" s="69">
        <v>5</v>
      </c>
      <c r="BK33" s="31"/>
      <c r="BL33" s="95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</row>
    <row r="34" spans="4:94" ht="15.75" customHeight="1" x14ac:dyDescent="0.25">
      <c r="D34" s="114">
        <v>29</v>
      </c>
      <c r="E34" s="53">
        <v>5.8078674628584004</v>
      </c>
      <c r="F34" s="53">
        <v>3.4606772103148198</v>
      </c>
      <c r="G34" s="115"/>
      <c r="H34" s="116"/>
      <c r="I34" s="116"/>
      <c r="M34" s="95"/>
      <c r="P34" s="73">
        <v>23</v>
      </c>
      <c r="Q34" s="82"/>
      <c r="R34" s="83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78">
        <v>0</v>
      </c>
      <c r="AO34" s="78">
        <f t="shared" ref="AO34:BB34" si="24">+SQRT(((AO$5-$AN$5)^2)+((AO$6-$AN$6)^2))</f>
        <v>3.3820226020204389</v>
      </c>
      <c r="AP34" s="78">
        <f t="shared" si="24"/>
        <v>5.493957543650084</v>
      </c>
      <c r="AQ34" s="78">
        <f t="shared" si="24"/>
        <v>5.1195326645415031</v>
      </c>
      <c r="AR34" s="78">
        <f t="shared" si="24"/>
        <v>5.066564337253177</v>
      </c>
      <c r="AS34" s="78">
        <f t="shared" si="24"/>
        <v>3.6251565264408199</v>
      </c>
      <c r="AT34" s="78">
        <f t="shared" si="24"/>
        <v>3.590849635901098</v>
      </c>
      <c r="AU34" s="78">
        <f t="shared" si="24"/>
        <v>2.7723480380888139</v>
      </c>
      <c r="AV34" s="78">
        <f t="shared" si="24"/>
        <v>2.0647745366001669</v>
      </c>
      <c r="AW34" s="78">
        <f t="shared" si="24"/>
        <v>5.2067861788565741</v>
      </c>
      <c r="AX34" s="78">
        <f t="shared" si="24"/>
        <v>1.8375945248942656</v>
      </c>
      <c r="AY34" s="78">
        <f t="shared" si="24"/>
        <v>4.3059459423110313</v>
      </c>
      <c r="AZ34" s="78">
        <f t="shared" si="24"/>
        <v>1.9690675810353773</v>
      </c>
      <c r="BA34" s="78">
        <f t="shared" si="24"/>
        <v>1.7504820887741872</v>
      </c>
      <c r="BB34" s="79">
        <f t="shared" si="24"/>
        <v>4.3127767225996889</v>
      </c>
      <c r="BD34" s="95"/>
      <c r="BF34" s="69">
        <v>36</v>
      </c>
      <c r="BG34" s="69">
        <v>4</v>
      </c>
      <c r="BI34" s="69">
        <v>5</v>
      </c>
      <c r="BJ34" s="69">
        <v>5</v>
      </c>
      <c r="BK34" s="31"/>
      <c r="BL34" s="95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</row>
    <row r="35" spans="4:94" ht="15.75" customHeight="1" x14ac:dyDescent="0.25">
      <c r="D35" s="114">
        <v>30</v>
      </c>
      <c r="E35" s="53">
        <v>3.2505975210493623</v>
      </c>
      <c r="F35" s="53">
        <v>5.5128860177711694</v>
      </c>
      <c r="G35" s="115"/>
      <c r="H35" s="116"/>
      <c r="I35" s="116"/>
      <c r="M35" s="95"/>
      <c r="P35" s="73">
        <v>24</v>
      </c>
      <c r="Q35" s="82"/>
      <c r="R35" s="83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78">
        <v>0</v>
      </c>
      <c r="AP35" s="78">
        <f t="shared" ref="AP35:BB35" si="25">+SQRT(((AP$5-$AO$5)^2)+((AP$6-$AO$6)^2))</f>
        <v>8.8385166272801516</v>
      </c>
      <c r="AQ35" s="78">
        <f t="shared" si="25"/>
        <v>7.9651250670691001</v>
      </c>
      <c r="AR35" s="78">
        <f t="shared" si="25"/>
        <v>8.0715352356865804</v>
      </c>
      <c r="AS35" s="78">
        <f t="shared" si="25"/>
        <v>1.3728494853319491</v>
      </c>
      <c r="AT35" s="78">
        <f t="shared" si="25"/>
        <v>5.2087021397528952</v>
      </c>
      <c r="AU35" s="78">
        <f t="shared" si="25"/>
        <v>6.0324056474567396</v>
      </c>
      <c r="AV35" s="78">
        <f t="shared" si="25"/>
        <v>2.1223978879748229</v>
      </c>
      <c r="AW35" s="78">
        <f t="shared" si="25"/>
        <v>4.3625618944103541</v>
      </c>
      <c r="AX35" s="78">
        <f t="shared" si="25"/>
        <v>4.7201294187997425</v>
      </c>
      <c r="AY35" s="78">
        <f t="shared" si="25"/>
        <v>7.6535151121404965</v>
      </c>
      <c r="AZ35" s="78">
        <f t="shared" si="25"/>
        <v>5.2882723482785359</v>
      </c>
      <c r="BA35" s="78">
        <f t="shared" si="25"/>
        <v>1.7849155328382269</v>
      </c>
      <c r="BB35" s="79">
        <f t="shared" si="25"/>
        <v>7.1249596375370308</v>
      </c>
      <c r="BD35" s="95"/>
      <c r="BF35" s="69">
        <v>20</v>
      </c>
      <c r="BG35" s="69">
        <v>4</v>
      </c>
      <c r="BI35" s="69">
        <v>7</v>
      </c>
      <c r="BJ35" s="69">
        <v>6</v>
      </c>
      <c r="BK35" s="31"/>
      <c r="BL35" s="95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</row>
    <row r="36" spans="4:94" ht="15.75" customHeight="1" x14ac:dyDescent="0.25">
      <c r="D36" s="114">
        <v>31</v>
      </c>
      <c r="E36" s="53">
        <v>7.4154693948811996</v>
      </c>
      <c r="F36" s="53">
        <v>6.1324607517545084</v>
      </c>
      <c r="G36" s="115"/>
      <c r="H36" s="116"/>
      <c r="I36" s="116"/>
      <c r="M36" s="95"/>
      <c r="P36" s="73">
        <v>25</v>
      </c>
      <c r="Q36" s="82"/>
      <c r="R36" s="83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78">
        <v>0</v>
      </c>
      <c r="AQ36" s="78">
        <f t="shared" ref="AQ36:BB36" si="26">+SQRT(((AQ$5-$AP$5)^2)+((AQ$6-$AP$6)^2))</f>
        <v>2.8595065410103166</v>
      </c>
      <c r="AR36" s="78">
        <f t="shared" si="26"/>
        <v>2.256878221343483</v>
      </c>
      <c r="AS36" s="78">
        <f t="shared" si="26"/>
        <v>9.0758908916649244</v>
      </c>
      <c r="AT36" s="78">
        <f t="shared" si="26"/>
        <v>5.5892094078342129</v>
      </c>
      <c r="AU36" s="78">
        <f t="shared" si="26"/>
        <v>2.8436461065842544</v>
      </c>
      <c r="AV36" s="78">
        <f t="shared" si="26"/>
        <v>7.0540341433699334</v>
      </c>
      <c r="AW36" s="78">
        <f t="shared" si="26"/>
        <v>8.9147092679783384</v>
      </c>
      <c r="AX36" s="78">
        <f t="shared" si="26"/>
        <v>4.9687136806987002</v>
      </c>
      <c r="AY36" s="78">
        <f t="shared" si="26"/>
        <v>2.1881070176335338</v>
      </c>
      <c r="AZ36" s="78">
        <f t="shared" si="26"/>
        <v>3.8924073776423458</v>
      </c>
      <c r="BA36" s="78">
        <f t="shared" si="26"/>
        <v>7.2365072615643866</v>
      </c>
      <c r="BB36" s="79">
        <f t="shared" si="26"/>
        <v>4.6892220302737373</v>
      </c>
      <c r="BD36" s="95"/>
      <c r="BF36" s="69">
        <v>8</v>
      </c>
      <c r="BG36" s="69">
        <v>4</v>
      </c>
      <c r="BI36" s="69">
        <v>28</v>
      </c>
      <c r="BJ36" s="69">
        <v>6</v>
      </c>
      <c r="BK36" s="31"/>
      <c r="BL36" s="95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</row>
    <row r="37" spans="4:94" ht="15.75" customHeight="1" x14ac:dyDescent="0.25">
      <c r="D37" s="114">
        <v>32</v>
      </c>
      <c r="E37" s="53">
        <v>9.1916110576159564</v>
      </c>
      <c r="F37" s="53">
        <v>3.3095987539377578</v>
      </c>
      <c r="G37" s="115"/>
      <c r="H37" s="116"/>
      <c r="I37" s="116"/>
      <c r="M37" s="95"/>
      <c r="P37" s="73">
        <v>26</v>
      </c>
      <c r="Q37" s="82"/>
      <c r="R37" s="83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78">
        <v>0</v>
      </c>
      <c r="AR37" s="78">
        <f t="shared" ref="AR37:BB37" si="27">+SQRT(((AR$5-$AQ$5)^2)+((AR$6-$AQ$6)^2))</f>
        <v>0.6026312707788849</v>
      </c>
      <c r="AS37" s="78">
        <f t="shared" si="27"/>
        <v>8.6208477609842138</v>
      </c>
      <c r="AT37" s="78">
        <f t="shared" si="27"/>
        <v>3.403291355062823</v>
      </c>
      <c r="AU37" s="78">
        <f t="shared" si="27"/>
        <v>2.6527059587431703</v>
      </c>
      <c r="AV37" s="78">
        <f t="shared" si="27"/>
        <v>5.8879530481467697</v>
      </c>
      <c r="AW37" s="78">
        <f t="shared" si="27"/>
        <v>6.761687901727778</v>
      </c>
      <c r="AX37" s="78">
        <f t="shared" si="27"/>
        <v>5.5862149681817233</v>
      </c>
      <c r="AY37" s="78">
        <f t="shared" si="27"/>
        <v>4.2523679715453886</v>
      </c>
      <c r="AZ37" s="78">
        <f t="shared" si="27"/>
        <v>4.4754100065990183</v>
      </c>
      <c r="BA37" s="78">
        <f t="shared" si="27"/>
        <v>6.7492378831364643</v>
      </c>
      <c r="BB37" s="79">
        <f t="shared" si="27"/>
        <v>6.4937520295494808</v>
      </c>
      <c r="BD37" s="95"/>
      <c r="BF37" s="69">
        <v>6</v>
      </c>
      <c r="BG37" s="69">
        <v>5</v>
      </c>
      <c r="BI37" s="69">
        <v>24</v>
      </c>
      <c r="BJ37" s="69">
        <v>6</v>
      </c>
      <c r="BK37" s="31"/>
      <c r="BL37" s="95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</row>
    <row r="38" spans="4:94" ht="15.75" customHeight="1" x14ac:dyDescent="0.25">
      <c r="D38" s="114">
        <v>33</v>
      </c>
      <c r="E38" s="53">
        <v>4.2087105473492086</v>
      </c>
      <c r="F38" s="53">
        <v>8.2858497387568164</v>
      </c>
      <c r="G38" s="115"/>
      <c r="H38" s="116"/>
      <c r="I38" s="116"/>
      <c r="M38" s="95"/>
      <c r="P38" s="73">
        <v>27</v>
      </c>
      <c r="Q38" s="82"/>
      <c r="R38" s="83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78">
        <v>0</v>
      </c>
      <c r="AS38" s="78">
        <f t="shared" ref="AS38:BB38" si="28">+SQRT(((AS$5-$AR$5)^2)+((AS$6-$AR$6)^2))</f>
        <v>8.638701306611587</v>
      </c>
      <c r="AT38" s="78">
        <f t="shared" si="28"/>
        <v>3.7888953708347803</v>
      </c>
      <c r="AU38" s="78">
        <f t="shared" si="28"/>
        <v>2.4269563509062566</v>
      </c>
      <c r="AV38" s="78">
        <f t="shared" si="28"/>
        <v>6.0389630305809154</v>
      </c>
      <c r="AW38" s="78">
        <f t="shared" si="28"/>
        <v>7.1733104051318071</v>
      </c>
      <c r="AX38" s="78">
        <f t="shared" si="28"/>
        <v>5.3343739159293309</v>
      </c>
      <c r="AY38" s="78">
        <f t="shared" si="28"/>
        <v>3.7301552186587221</v>
      </c>
      <c r="AZ38" s="78">
        <f t="shared" si="28"/>
        <v>4.1985978139195579</v>
      </c>
      <c r="BA38" s="78">
        <f t="shared" si="28"/>
        <v>6.7532028163846896</v>
      </c>
      <c r="BB38" s="79">
        <f t="shared" si="28"/>
        <v>6.0449858881963339</v>
      </c>
      <c r="BD38" s="95"/>
      <c r="BF38" s="69">
        <v>34</v>
      </c>
      <c r="BG38" s="69">
        <v>5</v>
      </c>
      <c r="BI38" s="69">
        <v>23</v>
      </c>
      <c r="BJ38" s="69">
        <v>6</v>
      </c>
      <c r="BK38" s="31"/>
      <c r="BL38" s="95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</row>
    <row r="39" spans="4:94" ht="15.75" customHeight="1" x14ac:dyDescent="0.25">
      <c r="D39" s="114">
        <v>34</v>
      </c>
      <c r="E39" s="53">
        <v>1.2565250234609595</v>
      </c>
      <c r="F39" s="53">
        <v>7.0729026795934997</v>
      </c>
      <c r="G39" s="115"/>
      <c r="H39" s="116"/>
      <c r="I39" s="116"/>
      <c r="M39" s="95"/>
      <c r="P39" s="73">
        <v>28</v>
      </c>
      <c r="Q39" s="82"/>
      <c r="R39" s="83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78">
        <v>0</v>
      </c>
      <c r="AT39" s="78">
        <f t="shared" ref="AT39:BB39" si="29">+SQRT(((AT$5-$AS$5)^2)+((AT$6-$AS$6)^2))</f>
        <v>6.213211320789533</v>
      </c>
      <c r="AU39" s="78">
        <f t="shared" si="29"/>
        <v>6.3973815094593389</v>
      </c>
      <c r="AV39" s="78">
        <f t="shared" si="29"/>
        <v>3.112047614846317</v>
      </c>
      <c r="AW39" s="78">
        <f t="shared" si="29"/>
        <v>5.7260999500873337</v>
      </c>
      <c r="AX39" s="78">
        <f t="shared" si="29"/>
        <v>4.4599058435829715</v>
      </c>
      <c r="AY39" s="78">
        <f t="shared" si="29"/>
        <v>7.6034151549637139</v>
      </c>
      <c r="AZ39" s="78">
        <f t="shared" si="29"/>
        <v>5.2800179429382679</v>
      </c>
      <c r="BA39" s="78">
        <f t="shared" si="29"/>
        <v>1.8882337914199501</v>
      </c>
      <c r="BB39" s="79">
        <f t="shared" si="29"/>
        <v>6.6312552038092809</v>
      </c>
      <c r="BD39" s="95"/>
      <c r="BF39" s="69">
        <v>37</v>
      </c>
      <c r="BG39" s="69">
        <v>5</v>
      </c>
      <c r="BI39" s="69">
        <v>9</v>
      </c>
      <c r="BJ39" s="69">
        <v>6</v>
      </c>
      <c r="BK39" s="31"/>
      <c r="BL39" s="95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</row>
    <row r="40" spans="4:94" ht="15.75" customHeight="1" x14ac:dyDescent="0.25">
      <c r="D40" s="114">
        <v>35</v>
      </c>
      <c r="E40" s="53">
        <v>3.6110177635613399</v>
      </c>
      <c r="F40" s="53">
        <v>7.3066763542455782</v>
      </c>
      <c r="G40" s="115"/>
      <c r="H40" s="116"/>
      <c r="I40" s="116"/>
      <c r="M40" s="95"/>
      <c r="P40" s="73">
        <v>29</v>
      </c>
      <c r="Q40" s="82"/>
      <c r="R40" s="83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78">
        <v>0</v>
      </c>
      <c r="AU40" s="78">
        <f t="shared" ref="AU40:BB40" si="30">+SQRT(((AU$5-$AT$5)^2)+((AU$6-$AT$6)^2))</f>
        <v>3.2789008134863447</v>
      </c>
      <c r="AV40" s="78">
        <f t="shared" si="30"/>
        <v>3.1181422777274679</v>
      </c>
      <c r="AW40" s="78">
        <f t="shared" si="30"/>
        <v>3.3871146149848639</v>
      </c>
      <c r="AX40" s="78">
        <f t="shared" si="30"/>
        <v>5.0832659550383745</v>
      </c>
      <c r="AY40" s="78">
        <f t="shared" si="30"/>
        <v>5.8105843803842854</v>
      </c>
      <c r="AZ40" s="78">
        <f t="shared" si="30"/>
        <v>4.4292051224139204</v>
      </c>
      <c r="BA40" s="78">
        <f t="shared" si="30"/>
        <v>4.5843763829850834</v>
      </c>
      <c r="BB40" s="79">
        <f t="shared" si="30"/>
        <v>7.1139998468242087</v>
      </c>
      <c r="BD40" s="95"/>
      <c r="BF40" s="69">
        <v>5</v>
      </c>
      <c r="BG40" s="69">
        <v>5</v>
      </c>
      <c r="BI40" s="69">
        <v>6</v>
      </c>
      <c r="BJ40" s="69">
        <v>7</v>
      </c>
      <c r="BK40" s="31"/>
      <c r="BL40" s="95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</row>
    <row r="41" spans="4:94" ht="15.75" customHeight="1" x14ac:dyDescent="0.25">
      <c r="D41" s="114">
        <v>36</v>
      </c>
      <c r="E41" s="53">
        <v>7.1130078919845809</v>
      </c>
      <c r="F41" s="53">
        <v>7.8553461718102957</v>
      </c>
      <c r="G41" s="115"/>
      <c r="M41" s="95"/>
      <c r="P41" s="73">
        <v>30</v>
      </c>
      <c r="Q41" s="82"/>
      <c r="R41" s="83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78">
        <v>0</v>
      </c>
      <c r="AV41" s="78">
        <f t="shared" ref="AV41:BB41" si="31">+SQRT(((AV$5-$AU$5)^2)+((AV$6-$AU$6)^2))</f>
        <v>4.2107042850841525</v>
      </c>
      <c r="AW41" s="78">
        <f t="shared" si="31"/>
        <v>6.3364119664553078</v>
      </c>
      <c r="AX41" s="78">
        <f t="shared" si="31"/>
        <v>2.9338214616891762</v>
      </c>
      <c r="AY41" s="78">
        <f t="shared" si="31"/>
        <v>2.531793259885518</v>
      </c>
      <c r="AZ41" s="78">
        <f t="shared" si="31"/>
        <v>1.8296410911545919</v>
      </c>
      <c r="BA41" s="78">
        <f t="shared" si="31"/>
        <v>4.5172263001502309</v>
      </c>
      <c r="BB41" s="79">
        <f t="shared" si="31"/>
        <v>4.1482384550333666</v>
      </c>
      <c r="BD41" s="95"/>
      <c r="BF41" s="69">
        <v>7</v>
      </c>
      <c r="BG41" s="69">
        <v>6</v>
      </c>
      <c r="BI41" s="69">
        <v>25</v>
      </c>
      <c r="BJ41" s="69">
        <v>7</v>
      </c>
      <c r="BK41" s="31"/>
      <c r="BL41" s="95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</row>
    <row r="42" spans="4:94" ht="15.75" customHeight="1" x14ac:dyDescent="0.25">
      <c r="D42" s="114">
        <v>37</v>
      </c>
      <c r="E42" s="53">
        <v>1.9948210124652275</v>
      </c>
      <c r="F42" s="53">
        <v>9.4664802863204667</v>
      </c>
      <c r="G42" s="115"/>
      <c r="M42" s="95"/>
      <c r="P42" s="73">
        <v>31</v>
      </c>
      <c r="Q42" s="82"/>
      <c r="R42" s="83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78">
        <v>0</v>
      </c>
      <c r="AW42" s="78">
        <f t="shared" ref="AW42:BB42" si="32">+SQRT(((AW$5-$AV$5)^2)+((AW$6-$AV$6)^2))</f>
        <v>3.335150531058555</v>
      </c>
      <c r="AX42" s="78">
        <f t="shared" si="32"/>
        <v>3.862691605029779</v>
      </c>
      <c r="AY42" s="78">
        <f t="shared" si="32"/>
        <v>6.2303311942373156</v>
      </c>
      <c r="AZ42" s="78">
        <f t="shared" si="32"/>
        <v>3.9815367003439524</v>
      </c>
      <c r="BA42" s="78">
        <f t="shared" si="32"/>
        <v>1.7492332981553054</v>
      </c>
      <c r="BB42" s="79">
        <f t="shared" si="32"/>
        <v>6.3638915093405162</v>
      </c>
      <c r="BD42" s="95"/>
      <c r="BF42" s="69">
        <v>28</v>
      </c>
      <c r="BG42" s="69">
        <v>6</v>
      </c>
      <c r="BI42" s="69">
        <v>30</v>
      </c>
      <c r="BJ42" s="69">
        <v>7</v>
      </c>
      <c r="BK42" s="31"/>
      <c r="BL42" s="95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</row>
    <row r="43" spans="4:94" ht="15.75" customHeight="1" x14ac:dyDescent="0.25">
      <c r="G43" s="115"/>
      <c r="M43" s="95"/>
      <c r="P43" s="73">
        <v>32</v>
      </c>
      <c r="Q43" s="82"/>
      <c r="R43" s="83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78">
        <v>0</v>
      </c>
      <c r="AX43" s="78">
        <f t="shared" ref="AX43:BB43" si="33">+SQRT(((AX$5-$AW$5)^2)+((AX$6-$AW$6)^2))</f>
        <v>7.0421851267294349</v>
      </c>
      <c r="AY43" s="78">
        <f t="shared" si="33"/>
        <v>8.7822575005688375</v>
      </c>
      <c r="AZ43" s="78">
        <f t="shared" si="33"/>
        <v>6.8643754891854423</v>
      </c>
      <c r="BA43" s="78">
        <f t="shared" si="33"/>
        <v>4.9984408276249122</v>
      </c>
      <c r="BB43" s="79">
        <f t="shared" si="33"/>
        <v>9.4710599806872668</v>
      </c>
      <c r="BD43" s="95"/>
      <c r="BF43" s="69">
        <v>24</v>
      </c>
      <c r="BG43" s="69">
        <v>6</v>
      </c>
      <c r="BI43" s="69">
        <v>4</v>
      </c>
      <c r="BJ43" s="69">
        <v>7</v>
      </c>
      <c r="BK43" s="31"/>
      <c r="BL43" s="95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</row>
    <row r="44" spans="4:94" ht="15.75" customHeight="1" x14ac:dyDescent="0.25">
      <c r="G44" s="115"/>
      <c r="M44" s="95"/>
      <c r="P44" s="73">
        <v>33</v>
      </c>
      <c r="Q44" s="82"/>
      <c r="R44" s="83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78">
        <v>0</v>
      </c>
      <c r="AY44" s="78">
        <f t="shared" ref="AY44:BB44" si="34">+SQRT(((AY$5-$AX$5)^2)+((AY$6-$AX$6)^2))</f>
        <v>3.1916516000008954</v>
      </c>
      <c r="AZ44" s="78">
        <f t="shared" si="34"/>
        <v>1.1471779202579195</v>
      </c>
      <c r="BA44" s="78">
        <f t="shared" si="34"/>
        <v>2.9360307197319568</v>
      </c>
      <c r="BB44" s="79">
        <f t="shared" si="34"/>
        <v>2.5090227903527009</v>
      </c>
      <c r="BD44" s="95"/>
      <c r="BF44" s="69">
        <v>23</v>
      </c>
      <c r="BG44" s="69">
        <v>6</v>
      </c>
      <c r="BI44" s="69">
        <v>1</v>
      </c>
      <c r="BJ44" s="69">
        <v>8</v>
      </c>
      <c r="BK44" s="31"/>
      <c r="BL44" s="95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</row>
    <row r="45" spans="4:94" ht="15.75" customHeight="1" x14ac:dyDescent="0.25">
      <c r="G45" s="115"/>
      <c r="M45" s="95"/>
      <c r="P45" s="73">
        <v>34</v>
      </c>
      <c r="Q45" s="82"/>
      <c r="R45" s="83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78">
        <v>0</v>
      </c>
      <c r="AZ45" s="78">
        <f t="shared" ref="AZ45:BB45" si="35">+SQRT(((AZ$5-$AY$5)^2)+((AZ$6-$AY$6)^2))</f>
        <v>2.3660697779536708</v>
      </c>
      <c r="BA45" s="78">
        <f t="shared" si="35"/>
        <v>5.9085200691732513</v>
      </c>
      <c r="BB45" s="79">
        <f t="shared" si="35"/>
        <v>2.5048542326460006</v>
      </c>
      <c r="BD45" s="95"/>
      <c r="BF45" s="69">
        <v>9</v>
      </c>
      <c r="BG45" s="69">
        <v>6</v>
      </c>
      <c r="BI45" s="69">
        <v>15</v>
      </c>
      <c r="BJ45" s="69">
        <v>8</v>
      </c>
      <c r="BK45" s="31"/>
      <c r="BL45" s="95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</row>
    <row r="46" spans="4:94" ht="15.75" customHeight="1" x14ac:dyDescent="0.25">
      <c r="G46" s="115"/>
      <c r="M46" s="95"/>
      <c r="P46" s="73">
        <v>35</v>
      </c>
      <c r="Q46" s="82"/>
      <c r="R46" s="83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78">
        <v>0</v>
      </c>
      <c r="BA46" s="78">
        <f t="shared" ref="BA46:BB46" si="36">+SQRT(((BA$5-$AZ$5)^2)+((BA$6-$AZ$6)^2))</f>
        <v>3.5447106268749682</v>
      </c>
      <c r="BB46" s="79">
        <f t="shared" si="36"/>
        <v>2.6975627820793675</v>
      </c>
      <c r="BD46" s="95"/>
      <c r="BF46" s="69">
        <v>6</v>
      </c>
      <c r="BG46" s="69">
        <v>7</v>
      </c>
      <c r="BI46" s="69">
        <v>29</v>
      </c>
      <c r="BJ46" s="69">
        <v>8</v>
      </c>
      <c r="BK46" s="31"/>
      <c r="BL46" s="95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</row>
    <row r="47" spans="4:94" ht="15.75" customHeight="1" x14ac:dyDescent="0.25">
      <c r="G47" s="115"/>
      <c r="M47" s="95"/>
      <c r="P47" s="73">
        <v>36</v>
      </c>
      <c r="Q47" s="82"/>
      <c r="R47" s="83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78">
        <v>0</v>
      </c>
      <c r="BB47" s="79">
        <f>+SQRT(((BB$5-$BA$5)^2)+((BB$6-$BA$6)^2))</f>
        <v>5.3657795396962147</v>
      </c>
      <c r="BD47" s="95"/>
      <c r="BF47" s="69">
        <v>25</v>
      </c>
      <c r="BG47" s="69">
        <v>7</v>
      </c>
      <c r="BI47" s="69">
        <v>10</v>
      </c>
      <c r="BJ47" s="69">
        <v>8</v>
      </c>
      <c r="BK47" s="31"/>
      <c r="BL47" s="95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</row>
    <row r="48" spans="4:94" ht="15.75" customHeight="1" x14ac:dyDescent="0.25">
      <c r="M48" s="95"/>
      <c r="P48" s="73">
        <v>37</v>
      </c>
      <c r="Q48" s="86"/>
      <c r="R48" s="87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9">
        <v>0</v>
      </c>
      <c r="BD48" s="95"/>
      <c r="BF48" s="69">
        <v>30</v>
      </c>
      <c r="BG48" s="69">
        <v>7</v>
      </c>
      <c r="BI48" s="69">
        <v>3</v>
      </c>
      <c r="BJ48" s="69">
        <v>1</v>
      </c>
      <c r="BK48" s="31"/>
      <c r="BL48" s="95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</row>
    <row r="49" spans="5:94" ht="15.75" customHeight="1" x14ac:dyDescent="0.25">
      <c r="M49" s="95"/>
      <c r="P49" s="96"/>
      <c r="BD49" s="95"/>
      <c r="BF49" s="69">
        <v>4</v>
      </c>
      <c r="BG49" s="69">
        <v>7</v>
      </c>
      <c r="BI49" s="69">
        <v>21</v>
      </c>
      <c r="BJ49" s="69">
        <v>1</v>
      </c>
      <c r="BK49" s="31"/>
      <c r="BL49" s="95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</row>
    <row r="50" spans="5:94" ht="15.75" customHeight="1" x14ac:dyDescent="0.25">
      <c r="E50" s="117" t="s">
        <v>70</v>
      </c>
      <c r="M50" s="95"/>
      <c r="P50" s="96"/>
      <c r="BD50" s="95"/>
      <c r="BF50" s="69">
        <v>1</v>
      </c>
      <c r="BG50" s="69">
        <v>8</v>
      </c>
      <c r="BI50" s="69">
        <v>13</v>
      </c>
      <c r="BJ50" s="69">
        <v>1</v>
      </c>
      <c r="BK50" s="31"/>
      <c r="BL50" s="95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</row>
    <row r="51" spans="5:94" ht="15.75" customHeight="1" x14ac:dyDescent="0.25">
      <c r="M51" s="95"/>
      <c r="P51" s="96"/>
      <c r="BD51" s="95"/>
      <c r="BF51" s="69">
        <v>15</v>
      </c>
      <c r="BG51" s="69">
        <v>8</v>
      </c>
      <c r="BI51" s="69">
        <v>27</v>
      </c>
      <c r="BJ51" s="69">
        <v>1</v>
      </c>
      <c r="BK51" s="31"/>
      <c r="BL51" s="95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</row>
    <row r="52" spans="5:94" ht="15.75" customHeight="1" x14ac:dyDescent="0.35">
      <c r="M52" s="95"/>
      <c r="P52" s="250" t="s">
        <v>71</v>
      </c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  <c r="AF52" s="224"/>
      <c r="AG52" s="224"/>
      <c r="AH52" s="224"/>
      <c r="AI52" s="224"/>
      <c r="AJ52" s="224"/>
      <c r="AK52" s="224"/>
      <c r="AL52" s="224"/>
      <c r="AM52" s="224"/>
      <c r="AN52" s="224"/>
      <c r="AO52" s="224"/>
      <c r="AP52" s="224"/>
      <c r="AQ52" s="224"/>
      <c r="AR52" s="224"/>
      <c r="AS52" s="224"/>
      <c r="AT52" s="224"/>
      <c r="AU52" s="224"/>
      <c r="AV52" s="224"/>
      <c r="AW52" s="224"/>
      <c r="AX52" s="224"/>
      <c r="AY52" s="224"/>
      <c r="AZ52" s="224"/>
      <c r="BA52" s="224"/>
      <c r="BB52" s="225"/>
      <c r="BD52" s="95"/>
      <c r="BF52" s="69">
        <v>29</v>
      </c>
      <c r="BG52" s="69">
        <v>8</v>
      </c>
      <c r="BI52" s="69">
        <v>26</v>
      </c>
      <c r="BJ52" s="69">
        <v>1</v>
      </c>
      <c r="BK52" s="31"/>
      <c r="BL52" s="95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</row>
    <row r="53" spans="5:94" ht="15.75" customHeight="1" x14ac:dyDescent="0.25">
      <c r="M53" s="95"/>
      <c r="P53" s="96"/>
      <c r="BD53" s="95"/>
      <c r="BF53" s="69">
        <v>10</v>
      </c>
      <c r="BG53" s="69">
        <v>8</v>
      </c>
      <c r="BI53" s="69">
        <v>1</v>
      </c>
      <c r="BJ53" s="69">
        <v>1</v>
      </c>
      <c r="BK53" s="31"/>
      <c r="BL53" s="95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</row>
    <row r="54" spans="5:94" ht="15.75" customHeight="1" x14ac:dyDescent="0.25">
      <c r="M54" s="95"/>
      <c r="P54" s="96"/>
      <c r="BD54" s="95"/>
      <c r="BK54" s="31"/>
      <c r="BL54" s="95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</row>
    <row r="55" spans="5:94" ht="15.75" customHeight="1" x14ac:dyDescent="0.25">
      <c r="M55" s="95"/>
      <c r="P55" s="96"/>
      <c r="BD55" s="95"/>
      <c r="BF55" s="230" t="s">
        <v>40</v>
      </c>
      <c r="BG55" s="220"/>
      <c r="BH55" s="28"/>
      <c r="BI55" s="230" t="s">
        <v>40</v>
      </c>
      <c r="BJ55" s="220"/>
      <c r="BK55" s="31"/>
      <c r="BL55" s="95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</row>
    <row r="56" spans="5:94" ht="15.75" customHeight="1" x14ac:dyDescent="0.25">
      <c r="M56" s="95"/>
      <c r="P56" s="96"/>
      <c r="BD56" s="95"/>
      <c r="BF56" s="66" t="s">
        <v>30</v>
      </c>
      <c r="BG56" s="66" t="s">
        <v>31</v>
      </c>
      <c r="BH56" s="28"/>
      <c r="BI56" s="66" t="s">
        <v>30</v>
      </c>
      <c r="BJ56" s="66" t="s">
        <v>31</v>
      </c>
      <c r="BK56" s="31"/>
      <c r="BL56" s="95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</row>
    <row r="57" spans="5:94" ht="15.75" customHeight="1" x14ac:dyDescent="0.25">
      <c r="M57" s="95"/>
      <c r="P57" s="96"/>
      <c r="BD57" s="95"/>
      <c r="BF57" s="69">
        <v>1</v>
      </c>
      <c r="BG57" s="70">
        <f>8051/1000</f>
        <v>8.0510000000000002</v>
      </c>
      <c r="BH57" s="28"/>
      <c r="BI57" s="69">
        <v>1</v>
      </c>
      <c r="BJ57" s="70">
        <f>7808/1000</f>
        <v>7.8079999999999998</v>
      </c>
      <c r="BK57" s="214"/>
      <c r="BL57" s="95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</row>
    <row r="58" spans="5:94" ht="15.75" customHeight="1" x14ac:dyDescent="0.25">
      <c r="M58" s="95"/>
      <c r="P58" s="96"/>
      <c r="BD58" s="95"/>
      <c r="BF58" s="69">
        <v>2</v>
      </c>
      <c r="BG58" s="70">
        <f>8683/1000</f>
        <v>8.6829999999999998</v>
      </c>
      <c r="BH58" s="28"/>
      <c r="BI58" s="69">
        <v>2</v>
      </c>
      <c r="BJ58" s="70">
        <f>8683/1000</f>
        <v>8.6829999999999998</v>
      </c>
      <c r="BK58" s="31"/>
      <c r="BL58" s="95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</row>
    <row r="59" spans="5:94" ht="15.75" customHeight="1" x14ac:dyDescent="0.25">
      <c r="M59" s="95"/>
      <c r="P59" s="96"/>
      <c r="BD59" s="95"/>
      <c r="BF59" s="69">
        <v>3</v>
      </c>
      <c r="BG59" s="70">
        <f>6682/1000</f>
        <v>6.6820000000000004</v>
      </c>
      <c r="BH59" s="28"/>
      <c r="BI59" s="69">
        <v>3</v>
      </c>
      <c r="BJ59" s="70">
        <f>6682/1000</f>
        <v>6.6820000000000004</v>
      </c>
      <c r="BK59" s="214"/>
      <c r="BL59" s="95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</row>
    <row r="60" spans="5:94" ht="15.75" customHeight="1" x14ac:dyDescent="0.25">
      <c r="M60" s="95"/>
      <c r="P60" s="96"/>
      <c r="BD60" s="95"/>
      <c r="BF60" s="69">
        <v>4</v>
      </c>
      <c r="BG60" s="70">
        <f>6554/1000</f>
        <v>6.5540000000000003</v>
      </c>
      <c r="BH60" s="28"/>
      <c r="BI60" s="69">
        <v>4</v>
      </c>
      <c r="BJ60" s="70">
        <f>6554/1000</f>
        <v>6.5540000000000003</v>
      </c>
      <c r="BK60" s="214"/>
      <c r="BL60" s="95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</row>
    <row r="61" spans="5:94" ht="15.75" customHeight="1" x14ac:dyDescent="0.25">
      <c r="M61" s="95"/>
      <c r="P61" s="96"/>
      <c r="BD61" s="95"/>
      <c r="BF61" s="69">
        <v>5</v>
      </c>
      <c r="BG61" s="70">
        <f>5910/1000</f>
        <v>5.91</v>
      </c>
      <c r="BH61" s="28"/>
      <c r="BI61" s="69">
        <v>5</v>
      </c>
      <c r="BJ61" s="70">
        <f>5910/1000</f>
        <v>5.91</v>
      </c>
      <c r="BK61" s="214"/>
      <c r="BL61" s="95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</row>
    <row r="62" spans="5:94" ht="15.75" customHeight="1" x14ac:dyDescent="0.25">
      <c r="M62" s="95"/>
      <c r="P62" s="96"/>
      <c r="BD62" s="95"/>
      <c r="BF62" s="69">
        <v>6</v>
      </c>
      <c r="BG62" s="70">
        <f>6556/1000</f>
        <v>6.556</v>
      </c>
      <c r="BH62" s="28"/>
      <c r="BI62" s="69">
        <v>6</v>
      </c>
      <c r="BJ62" s="70">
        <f>6556/1000</f>
        <v>6.556</v>
      </c>
      <c r="BK62" s="214"/>
      <c r="BL62" s="95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</row>
    <row r="63" spans="5:94" ht="15.75" customHeight="1" x14ac:dyDescent="0.25">
      <c r="M63" s="95"/>
      <c r="P63" s="96"/>
      <c r="BD63" s="95"/>
      <c r="BF63" s="69">
        <v>7</v>
      </c>
      <c r="BG63" s="70">
        <f>4974/1000</f>
        <v>4.9740000000000002</v>
      </c>
      <c r="BH63" s="28"/>
      <c r="BI63" s="69">
        <v>7</v>
      </c>
      <c r="BJ63" s="70">
        <f>4974/1000</f>
        <v>4.9740000000000002</v>
      </c>
      <c r="BK63" s="214"/>
      <c r="BL63" s="95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</row>
    <row r="64" spans="5:94" ht="15.75" customHeight="1" x14ac:dyDescent="0.25">
      <c r="M64" s="95"/>
      <c r="P64" s="96"/>
      <c r="BD64" s="95"/>
      <c r="BF64" s="69">
        <v>8</v>
      </c>
      <c r="BG64" s="70">
        <f>5328/1000</f>
        <v>5.3280000000000003</v>
      </c>
      <c r="BH64" s="28"/>
      <c r="BI64" s="69">
        <v>8</v>
      </c>
      <c r="BJ64" s="70">
        <f>5328/1000</f>
        <v>5.3280000000000003</v>
      </c>
      <c r="BK64" s="214"/>
      <c r="BL64" s="95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</row>
    <row r="65" spans="13:94" ht="15.75" customHeight="1" x14ac:dyDescent="0.25">
      <c r="M65" s="95"/>
      <c r="P65" s="96"/>
      <c r="BD65" s="95"/>
      <c r="BF65" s="2"/>
      <c r="BG65" s="90"/>
      <c r="BH65" s="46"/>
      <c r="BI65" s="2"/>
      <c r="BJ65" s="90"/>
      <c r="BK65" s="31"/>
      <c r="BL65" s="95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</row>
    <row r="66" spans="13:94" ht="15.75" customHeight="1" thickBot="1" x14ac:dyDescent="0.3">
      <c r="M66" s="95"/>
      <c r="P66" s="96"/>
      <c r="BD66" s="95"/>
      <c r="BF66" s="2"/>
      <c r="BG66" s="90"/>
      <c r="BH66" s="46"/>
      <c r="BI66" s="2"/>
      <c r="BJ66" s="90"/>
      <c r="BK66" s="31"/>
      <c r="BL66" s="95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</row>
    <row r="67" spans="13:94" ht="15.75" customHeight="1" thickBot="1" x14ac:dyDescent="0.3">
      <c r="M67" s="95"/>
      <c r="P67" s="96"/>
      <c r="BD67" s="95"/>
      <c r="BF67" s="91" t="s">
        <v>41</v>
      </c>
      <c r="BG67" s="233" t="s">
        <v>72</v>
      </c>
      <c r="BH67" s="234"/>
      <c r="BI67" s="234"/>
      <c r="BJ67" s="235"/>
      <c r="BK67" s="31"/>
      <c r="BL67" s="95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</row>
    <row r="68" spans="13:94" ht="15.75" customHeight="1" x14ac:dyDescent="0.25">
      <c r="M68" s="95"/>
      <c r="P68" s="96"/>
      <c r="BD68" s="95"/>
      <c r="BF68" s="28"/>
      <c r="BG68" s="28"/>
      <c r="BH68" s="28"/>
      <c r="BI68" s="28"/>
      <c r="BJ68" s="28"/>
      <c r="BK68" s="31"/>
      <c r="BL68" s="95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</row>
    <row r="69" spans="13:94" ht="15.75" customHeight="1" x14ac:dyDescent="0.25">
      <c r="M69" s="95"/>
      <c r="P69" s="96"/>
      <c r="BD69" s="95"/>
      <c r="BF69" s="28"/>
      <c r="BG69" s="28"/>
      <c r="BH69" s="28"/>
      <c r="BI69" s="28"/>
      <c r="BJ69" s="28"/>
      <c r="BK69" s="31"/>
      <c r="BL69" s="95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</row>
    <row r="70" spans="13:94" ht="15.75" customHeight="1" thickBot="1" x14ac:dyDescent="0.3">
      <c r="M70" s="95"/>
      <c r="P70" s="96"/>
      <c r="BD70" s="95"/>
      <c r="BF70" s="28"/>
      <c r="BG70" s="28"/>
      <c r="BH70" s="28"/>
      <c r="BI70" s="28"/>
      <c r="BJ70" s="28"/>
      <c r="BK70" s="31"/>
      <c r="BL70" s="95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</row>
    <row r="71" spans="13:94" ht="15.75" customHeight="1" thickBot="1" x14ac:dyDescent="0.3">
      <c r="M71" s="95"/>
      <c r="P71" s="96"/>
      <c r="BD71" s="95"/>
      <c r="BF71" s="92" t="s">
        <v>45</v>
      </c>
      <c r="BG71" s="251">
        <f>SUM(BJ57:BJ64)+BJ8</f>
        <v>89.010520008732271</v>
      </c>
      <c r="BH71" s="234"/>
      <c r="BI71" s="234"/>
      <c r="BJ71" s="235"/>
      <c r="BK71" s="31"/>
      <c r="BL71" s="95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</row>
    <row r="72" spans="13:94" ht="15.75" customHeight="1" x14ac:dyDescent="0.25">
      <c r="M72" s="95"/>
      <c r="P72" s="96"/>
      <c r="BD72" s="95"/>
      <c r="BF72" s="28"/>
      <c r="BG72" s="28"/>
      <c r="BH72" s="28"/>
      <c r="BI72" s="28"/>
      <c r="BJ72" s="28"/>
      <c r="BK72" s="31"/>
      <c r="BL72" s="95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</row>
    <row r="73" spans="13:94" ht="15.75" customHeight="1" x14ac:dyDescent="0.25">
      <c r="M73" s="95"/>
      <c r="P73" s="96"/>
      <c r="BD73" s="95"/>
      <c r="BF73" s="28"/>
      <c r="BG73" s="28"/>
      <c r="BH73" s="28"/>
      <c r="BI73" s="28"/>
      <c r="BJ73" s="28"/>
      <c r="BK73" s="31"/>
      <c r="BL73" s="95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</row>
    <row r="74" spans="13:94" ht="15.75" customHeight="1" thickBot="1" x14ac:dyDescent="0.3">
      <c r="M74" s="95"/>
      <c r="P74" s="96"/>
      <c r="BD74" s="95"/>
      <c r="BF74" s="228" t="s">
        <v>47</v>
      </c>
      <c r="BG74" s="229"/>
      <c r="BH74" s="229"/>
      <c r="BI74" s="229"/>
      <c r="BJ74" s="229"/>
      <c r="BK74" s="31"/>
      <c r="BL74" s="95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</row>
    <row r="75" spans="13:94" ht="15.75" customHeight="1" x14ac:dyDescent="0.25">
      <c r="M75" s="95"/>
      <c r="P75" s="96"/>
      <c r="BD75" s="95"/>
      <c r="BF75" s="246" t="s">
        <v>48</v>
      </c>
      <c r="BG75" s="247"/>
      <c r="BH75" s="93" t="s">
        <v>49</v>
      </c>
      <c r="BI75" s="248" t="s">
        <v>50</v>
      </c>
      <c r="BJ75" s="249"/>
      <c r="BK75" s="31"/>
      <c r="BL75" s="95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</row>
    <row r="76" spans="13:94" ht="15.75" customHeight="1" x14ac:dyDescent="0.25">
      <c r="M76" s="95"/>
      <c r="P76" s="96"/>
      <c r="BD76" s="95"/>
      <c r="BF76" s="245" t="s">
        <v>51</v>
      </c>
      <c r="BG76" s="229"/>
      <c r="BH76" s="2" t="s">
        <v>49</v>
      </c>
      <c r="BI76" s="241" t="s">
        <v>52</v>
      </c>
      <c r="BJ76" s="242"/>
      <c r="BK76" s="31"/>
      <c r="BL76" s="95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</row>
    <row r="77" spans="13:94" ht="15.75" customHeight="1" x14ac:dyDescent="0.25">
      <c r="M77" s="95"/>
      <c r="P77" s="96"/>
      <c r="BD77" s="95"/>
      <c r="BF77" s="245" t="s">
        <v>53</v>
      </c>
      <c r="BG77" s="229"/>
      <c r="BH77" s="2" t="s">
        <v>49</v>
      </c>
      <c r="BI77" s="241" t="s">
        <v>54</v>
      </c>
      <c r="BJ77" s="242"/>
      <c r="BK77" s="31"/>
      <c r="BL77" s="95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</row>
    <row r="78" spans="13:94" ht="15.75" customHeight="1" x14ac:dyDescent="0.25">
      <c r="M78" s="95"/>
      <c r="P78" s="96"/>
      <c r="BD78" s="95"/>
      <c r="BF78" s="245" t="s">
        <v>55</v>
      </c>
      <c r="BG78" s="229"/>
      <c r="BH78" s="2" t="s">
        <v>49</v>
      </c>
      <c r="BI78" s="241" t="s">
        <v>56</v>
      </c>
      <c r="BJ78" s="242"/>
      <c r="BK78" s="31"/>
      <c r="BL78" s="95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</row>
    <row r="79" spans="13:94" ht="15.75" customHeight="1" x14ac:dyDescent="0.25">
      <c r="M79" s="95"/>
      <c r="P79" s="96"/>
      <c r="BD79" s="95"/>
      <c r="BF79" s="245" t="s">
        <v>57</v>
      </c>
      <c r="BG79" s="229"/>
      <c r="BH79" s="2" t="s">
        <v>49</v>
      </c>
      <c r="BI79" s="241" t="s">
        <v>58</v>
      </c>
      <c r="BJ79" s="242"/>
      <c r="BK79" s="31"/>
      <c r="BL79" s="95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</row>
    <row r="80" spans="13:94" ht="15.75" customHeight="1" x14ac:dyDescent="0.25">
      <c r="M80" s="95"/>
      <c r="P80" s="96"/>
      <c r="BD80" s="95"/>
      <c r="BF80" s="245" t="s">
        <v>59</v>
      </c>
      <c r="BG80" s="229"/>
      <c r="BH80" s="2" t="s">
        <v>49</v>
      </c>
      <c r="BI80" s="241" t="s">
        <v>60</v>
      </c>
      <c r="BJ80" s="242"/>
      <c r="BK80" s="31"/>
      <c r="BL80" s="95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</row>
    <row r="81" spans="13:94" ht="15.75" customHeight="1" x14ac:dyDescent="0.25">
      <c r="M81" s="95"/>
      <c r="P81" s="96"/>
      <c r="BD81" s="95"/>
      <c r="BF81" s="245" t="s">
        <v>61</v>
      </c>
      <c r="BG81" s="229"/>
      <c r="BH81" s="2" t="s">
        <v>49</v>
      </c>
      <c r="BI81" s="241" t="s">
        <v>54</v>
      </c>
      <c r="BJ81" s="242"/>
      <c r="BK81" s="31"/>
      <c r="BL81" s="95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</row>
    <row r="82" spans="13:94" ht="15.75" customHeight="1" x14ac:dyDescent="0.25">
      <c r="M82" s="95"/>
      <c r="P82" s="96"/>
      <c r="BD82" s="95"/>
      <c r="BF82" s="245" t="s">
        <v>62</v>
      </c>
      <c r="BG82" s="229"/>
      <c r="BH82" s="2" t="s">
        <v>49</v>
      </c>
      <c r="BI82" s="241" t="s">
        <v>54</v>
      </c>
      <c r="BJ82" s="242"/>
      <c r="BK82" s="31"/>
      <c r="BL82" s="95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</row>
    <row r="83" spans="13:94" ht="15.75" customHeight="1" thickBot="1" x14ac:dyDescent="0.3">
      <c r="M83" s="95"/>
      <c r="P83" s="96"/>
      <c r="BD83" s="95"/>
      <c r="BF83" s="239" t="s">
        <v>63</v>
      </c>
      <c r="BG83" s="240"/>
      <c r="BH83" s="94" t="s">
        <v>49</v>
      </c>
      <c r="BI83" s="243" t="s">
        <v>64</v>
      </c>
      <c r="BJ83" s="244"/>
      <c r="BK83" s="31"/>
      <c r="BL83" s="95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</row>
    <row r="84" spans="13:94" ht="15.75" customHeight="1" x14ac:dyDescent="0.25">
      <c r="M84" s="95"/>
      <c r="P84" s="96"/>
      <c r="BD84" s="95"/>
      <c r="BK84" s="31"/>
      <c r="BL84" s="95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</row>
    <row r="85" spans="13:94" ht="15.75" customHeight="1" x14ac:dyDescent="0.25">
      <c r="M85" s="95"/>
      <c r="P85" s="96"/>
      <c r="BD85" s="95"/>
      <c r="BK85" s="31"/>
      <c r="BL85" s="95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</row>
    <row r="86" spans="13:94" ht="15.75" customHeight="1" x14ac:dyDescent="0.25">
      <c r="M86" s="95"/>
      <c r="P86" s="96"/>
      <c r="BD86" s="95"/>
      <c r="BK86" s="31"/>
      <c r="BL86" s="95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</row>
    <row r="87" spans="13:94" ht="15.75" customHeight="1" x14ac:dyDescent="0.25">
      <c r="M87" s="95"/>
      <c r="P87" s="96"/>
      <c r="BD87" s="95"/>
      <c r="BK87" s="31"/>
      <c r="BL87" s="95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</row>
    <row r="88" spans="13:94" ht="15.75" customHeight="1" x14ac:dyDescent="0.25">
      <c r="M88" s="95"/>
      <c r="P88" s="96"/>
      <c r="BD88" s="95"/>
      <c r="BK88" s="31"/>
      <c r="BL88" s="95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</row>
    <row r="89" spans="13:94" ht="15.75" customHeight="1" x14ac:dyDescent="0.25">
      <c r="M89" s="95"/>
      <c r="P89" s="96"/>
      <c r="BD89" s="95"/>
      <c r="BK89" s="31"/>
      <c r="BL89" s="95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</row>
    <row r="90" spans="13:94" ht="15.75" customHeight="1" x14ac:dyDescent="0.25">
      <c r="M90" s="95"/>
      <c r="P90" s="96"/>
      <c r="BD90" s="95"/>
      <c r="BK90" s="31"/>
      <c r="BL90" s="95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</row>
    <row r="91" spans="13:94" ht="15.75" customHeight="1" x14ac:dyDescent="0.25">
      <c r="M91" s="95"/>
      <c r="P91" s="96"/>
      <c r="BD91" s="95"/>
      <c r="BK91" s="31"/>
      <c r="BL91" s="95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</row>
    <row r="92" spans="13:94" ht="15.75" customHeight="1" x14ac:dyDescent="0.25">
      <c r="M92" s="95"/>
      <c r="P92" s="96"/>
      <c r="BD92" s="95"/>
      <c r="BK92" s="31"/>
      <c r="BL92" s="95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</row>
    <row r="93" spans="13:94" ht="15.75" customHeight="1" x14ac:dyDescent="0.25">
      <c r="M93" s="95"/>
      <c r="P93" s="96"/>
      <c r="BD93" s="95"/>
      <c r="BK93" s="31"/>
      <c r="BL93" s="95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</row>
    <row r="94" spans="13:94" ht="15.75" customHeight="1" x14ac:dyDescent="0.25">
      <c r="M94" s="95"/>
      <c r="P94" s="96"/>
      <c r="BD94" s="95"/>
      <c r="BK94" s="31"/>
      <c r="BL94" s="95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</row>
    <row r="95" spans="13:94" ht="15.75" customHeight="1" x14ac:dyDescent="0.25">
      <c r="M95" s="95"/>
      <c r="P95" s="96"/>
      <c r="BD95" s="95"/>
      <c r="BK95" s="31"/>
      <c r="BL95" s="95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</row>
    <row r="96" spans="13:94" ht="15.75" customHeight="1" x14ac:dyDescent="0.25">
      <c r="M96" s="95"/>
      <c r="P96" s="96"/>
      <c r="BD96" s="95"/>
      <c r="BK96" s="31"/>
      <c r="BL96" s="95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</row>
    <row r="97" spans="13:94" ht="15.75" customHeight="1" x14ac:dyDescent="0.25">
      <c r="M97" s="95"/>
      <c r="P97" s="96"/>
      <c r="BD97" s="95"/>
      <c r="BK97" s="31"/>
      <c r="BL97" s="95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</row>
    <row r="98" spans="13:94" ht="15.75" customHeight="1" x14ac:dyDescent="0.25">
      <c r="M98" s="95"/>
      <c r="P98" s="96"/>
      <c r="BD98" s="95"/>
      <c r="BK98" s="31"/>
      <c r="BL98" s="95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</row>
    <row r="99" spans="13:94" ht="15.75" customHeight="1" x14ac:dyDescent="0.25">
      <c r="M99" s="95"/>
      <c r="P99" s="96"/>
      <c r="BD99" s="95"/>
      <c r="BK99" s="31"/>
      <c r="BL99" s="95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</row>
    <row r="100" spans="13:94" ht="15.75" customHeight="1" x14ac:dyDescent="0.25">
      <c r="M100" s="95"/>
      <c r="P100" s="96"/>
      <c r="BD100" s="95"/>
      <c r="BK100" s="31"/>
      <c r="BL100" s="95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</row>
    <row r="101" spans="13:94" ht="15.75" customHeight="1" x14ac:dyDescent="0.25">
      <c r="M101" s="95"/>
      <c r="P101" s="96"/>
      <c r="BD101" s="95"/>
      <c r="BK101" s="31"/>
      <c r="BL101" s="95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</row>
    <row r="102" spans="13:94" ht="15.75" customHeight="1" x14ac:dyDescent="0.25">
      <c r="M102" s="95"/>
      <c r="P102" s="96"/>
      <c r="BD102" s="95"/>
      <c r="BK102" s="31"/>
      <c r="BL102" s="95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</row>
    <row r="103" spans="13:94" ht="15.75" customHeight="1" x14ac:dyDescent="0.25">
      <c r="M103" s="95"/>
      <c r="P103" s="96"/>
      <c r="BD103" s="95"/>
      <c r="BK103" s="31"/>
      <c r="BL103" s="95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</row>
    <row r="104" spans="13:94" ht="15.75" customHeight="1" x14ac:dyDescent="0.25">
      <c r="M104" s="95"/>
      <c r="P104" s="96"/>
      <c r="BD104" s="95"/>
      <c r="BK104" s="31"/>
      <c r="BL104" s="95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</row>
    <row r="105" spans="13:94" ht="15.75" customHeight="1" x14ac:dyDescent="0.25">
      <c r="M105" s="95"/>
      <c r="P105" s="96"/>
      <c r="BD105" s="95"/>
      <c r="BK105" s="31"/>
      <c r="BL105" s="95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</row>
    <row r="106" spans="13:94" ht="15.75" customHeight="1" x14ac:dyDescent="0.25">
      <c r="M106" s="95"/>
      <c r="P106" s="96"/>
      <c r="BD106" s="95"/>
      <c r="BK106" s="31"/>
      <c r="BL106" s="95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</row>
    <row r="107" spans="13:94" ht="15.75" customHeight="1" x14ac:dyDescent="0.25">
      <c r="M107" s="95"/>
      <c r="P107" s="96"/>
      <c r="BD107" s="95"/>
      <c r="BK107" s="31"/>
      <c r="BL107" s="95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</row>
    <row r="108" spans="13:94" ht="15.75" customHeight="1" x14ac:dyDescent="0.25">
      <c r="M108" s="95"/>
      <c r="P108" s="96"/>
      <c r="BD108" s="95"/>
      <c r="BK108" s="31"/>
      <c r="BL108" s="95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</row>
    <row r="109" spans="13:94" ht="15.75" customHeight="1" x14ac:dyDescent="0.25">
      <c r="M109" s="95"/>
      <c r="P109" s="96"/>
      <c r="BD109" s="95"/>
      <c r="BK109" s="31"/>
      <c r="BL109" s="95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</row>
    <row r="110" spans="13:94" ht="15.75" customHeight="1" x14ac:dyDescent="0.25">
      <c r="M110" s="95"/>
      <c r="P110" s="96"/>
      <c r="BD110" s="95"/>
      <c r="BK110" s="31"/>
      <c r="BL110" s="95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</row>
    <row r="111" spans="13:94" ht="15.75" customHeight="1" x14ac:dyDescent="0.25">
      <c r="M111" s="95"/>
      <c r="P111" s="96"/>
      <c r="BD111" s="95"/>
      <c r="BK111" s="31"/>
      <c r="BL111" s="95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</row>
    <row r="112" spans="13:94" ht="15.75" customHeight="1" x14ac:dyDescent="0.25">
      <c r="M112" s="95"/>
      <c r="P112" s="96"/>
      <c r="BD112" s="95"/>
      <c r="BK112" s="31"/>
      <c r="BL112" s="95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</row>
    <row r="113" spans="13:94" ht="15.75" customHeight="1" x14ac:dyDescent="0.25">
      <c r="M113" s="95"/>
      <c r="P113" s="96"/>
      <c r="BD113" s="95"/>
      <c r="BK113" s="31"/>
      <c r="BL113" s="95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</row>
    <row r="114" spans="13:94" ht="15.75" customHeight="1" x14ac:dyDescent="0.25">
      <c r="M114" s="95"/>
      <c r="P114" s="96"/>
      <c r="BD114" s="95"/>
      <c r="BK114" s="31"/>
      <c r="BL114" s="95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</row>
    <row r="115" spans="13:94" ht="15.75" customHeight="1" x14ac:dyDescent="0.25">
      <c r="M115" s="95"/>
      <c r="P115" s="96"/>
      <c r="BD115" s="95"/>
      <c r="BK115" s="31"/>
      <c r="BL115" s="95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</row>
    <row r="116" spans="13:94" ht="15.75" customHeight="1" x14ac:dyDescent="0.25">
      <c r="M116" s="95"/>
      <c r="P116" s="96"/>
      <c r="BD116" s="95"/>
      <c r="BK116" s="31"/>
      <c r="BL116" s="95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</row>
    <row r="117" spans="13:94" ht="15.75" customHeight="1" x14ac:dyDescent="0.25">
      <c r="M117" s="95"/>
      <c r="P117" s="96"/>
      <c r="BD117" s="95"/>
      <c r="BK117" s="31"/>
      <c r="BL117" s="95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</row>
    <row r="118" spans="13:94" ht="15.75" customHeight="1" x14ac:dyDescent="0.25">
      <c r="M118" s="95"/>
      <c r="P118" s="96"/>
      <c r="BD118" s="95"/>
      <c r="BK118" s="31"/>
      <c r="BL118" s="95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</row>
    <row r="119" spans="13:94" ht="15.75" customHeight="1" x14ac:dyDescent="0.25">
      <c r="M119" s="95"/>
      <c r="P119" s="96"/>
      <c r="BD119" s="95"/>
      <c r="BK119" s="31"/>
      <c r="BL119" s="95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</row>
    <row r="120" spans="13:94" ht="15.75" customHeight="1" x14ac:dyDescent="0.25">
      <c r="M120" s="95"/>
      <c r="P120" s="96"/>
      <c r="BD120" s="95"/>
      <c r="BK120" s="31"/>
      <c r="BL120" s="95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</row>
    <row r="121" spans="13:94" ht="15.75" customHeight="1" x14ac:dyDescent="0.25">
      <c r="M121" s="95"/>
      <c r="P121" s="96"/>
      <c r="BD121" s="95"/>
      <c r="BK121" s="31"/>
      <c r="BL121" s="95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</row>
    <row r="122" spans="13:94" ht="15.75" customHeight="1" x14ac:dyDescent="0.25">
      <c r="M122" s="95"/>
      <c r="P122" s="96"/>
      <c r="BD122" s="95"/>
      <c r="BK122" s="31"/>
      <c r="BL122" s="95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</row>
    <row r="123" spans="13:94" ht="15.75" customHeight="1" x14ac:dyDescent="0.25">
      <c r="M123" s="95"/>
      <c r="P123" s="96"/>
      <c r="BD123" s="95"/>
      <c r="BK123" s="31"/>
      <c r="BL123" s="95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</row>
    <row r="124" spans="13:94" ht="15.75" customHeight="1" x14ac:dyDescent="0.25">
      <c r="M124" s="95"/>
      <c r="P124" s="96"/>
      <c r="BD124" s="95"/>
      <c r="BK124" s="31"/>
      <c r="BL124" s="95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</row>
    <row r="125" spans="13:94" ht="15.75" customHeight="1" x14ac:dyDescent="0.25">
      <c r="M125" s="95"/>
      <c r="P125" s="96"/>
      <c r="BD125" s="95"/>
      <c r="BK125" s="31"/>
      <c r="BL125" s="95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</row>
    <row r="126" spans="13:94" ht="15.75" customHeight="1" x14ac:dyDescent="0.25">
      <c r="M126" s="95"/>
      <c r="P126" s="96"/>
      <c r="BD126" s="95"/>
      <c r="BK126" s="31"/>
      <c r="BL126" s="95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</row>
    <row r="127" spans="13:94" ht="15.75" customHeight="1" x14ac:dyDescent="0.25">
      <c r="M127" s="95"/>
      <c r="P127" s="96"/>
      <c r="BD127" s="95"/>
      <c r="BK127" s="31"/>
      <c r="BL127" s="95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</row>
    <row r="128" spans="13:94" ht="15.75" customHeight="1" x14ac:dyDescent="0.25">
      <c r="M128" s="95"/>
      <c r="P128" s="96"/>
      <c r="BD128" s="95"/>
      <c r="BK128" s="31"/>
      <c r="BL128" s="95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</row>
    <row r="129" spans="13:94" ht="15.75" customHeight="1" x14ac:dyDescent="0.25">
      <c r="M129" s="95"/>
      <c r="P129" s="96"/>
      <c r="BD129" s="95"/>
      <c r="BK129" s="31"/>
      <c r="BL129" s="95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</row>
    <row r="130" spans="13:94" ht="15.75" customHeight="1" x14ac:dyDescent="0.25">
      <c r="M130" s="95"/>
      <c r="P130" s="96"/>
      <c r="BD130" s="95"/>
      <c r="BK130" s="31"/>
      <c r="BL130" s="95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</row>
    <row r="131" spans="13:94" ht="15.75" customHeight="1" x14ac:dyDescent="0.25">
      <c r="M131" s="95"/>
      <c r="P131" s="96"/>
      <c r="BD131" s="95"/>
      <c r="BK131" s="31"/>
      <c r="BL131" s="95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</row>
    <row r="132" spans="13:94" ht="15.75" customHeight="1" x14ac:dyDescent="0.25">
      <c r="M132" s="95"/>
      <c r="P132" s="96"/>
      <c r="BD132" s="95"/>
      <c r="BK132" s="31"/>
      <c r="BL132" s="95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</row>
    <row r="133" spans="13:94" ht="15.75" customHeight="1" x14ac:dyDescent="0.25">
      <c r="M133" s="95"/>
      <c r="P133" s="96"/>
      <c r="BD133" s="95"/>
      <c r="BK133" s="31"/>
      <c r="BL133" s="95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</row>
    <row r="134" spans="13:94" ht="15.75" customHeight="1" x14ac:dyDescent="0.25">
      <c r="M134" s="95"/>
      <c r="P134" s="96"/>
      <c r="BD134" s="95"/>
      <c r="BK134" s="31"/>
      <c r="BL134" s="95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</row>
    <row r="135" spans="13:94" ht="15.75" customHeight="1" x14ac:dyDescent="0.25">
      <c r="M135" s="95"/>
      <c r="P135" s="96"/>
      <c r="BD135" s="95"/>
      <c r="BK135" s="31"/>
      <c r="BL135" s="95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</row>
    <row r="136" spans="13:94" ht="15.75" customHeight="1" x14ac:dyDescent="0.25">
      <c r="M136" s="95"/>
      <c r="P136" s="96"/>
      <c r="BD136" s="95"/>
      <c r="BK136" s="31"/>
      <c r="BL136" s="95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</row>
    <row r="137" spans="13:94" ht="15.75" customHeight="1" x14ac:dyDescent="0.25">
      <c r="M137" s="95"/>
      <c r="P137" s="96"/>
      <c r="BD137" s="95"/>
      <c r="BK137" s="31"/>
      <c r="BL137" s="95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</row>
    <row r="138" spans="13:94" ht="15.75" customHeight="1" x14ac:dyDescent="0.25">
      <c r="M138" s="95"/>
      <c r="P138" s="96"/>
      <c r="BD138" s="95"/>
      <c r="BK138" s="31"/>
      <c r="BL138" s="95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</row>
    <row r="139" spans="13:94" ht="15.75" customHeight="1" x14ac:dyDescent="0.25">
      <c r="M139" s="95"/>
      <c r="P139" s="96"/>
      <c r="BD139" s="95"/>
      <c r="BK139" s="31"/>
      <c r="BL139" s="95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</row>
    <row r="140" spans="13:94" ht="15.75" customHeight="1" x14ac:dyDescent="0.25">
      <c r="M140" s="95"/>
      <c r="P140" s="96"/>
      <c r="BD140" s="95"/>
      <c r="BK140" s="31"/>
      <c r="BL140" s="95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</row>
    <row r="141" spans="13:94" ht="15.75" customHeight="1" x14ac:dyDescent="0.25">
      <c r="M141" s="95"/>
      <c r="P141" s="96"/>
      <c r="BD141" s="95"/>
      <c r="BK141" s="31"/>
      <c r="BL141" s="95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</row>
    <row r="142" spans="13:94" ht="15.75" customHeight="1" x14ac:dyDescent="0.25">
      <c r="M142" s="95"/>
      <c r="P142" s="96"/>
      <c r="BD142" s="95"/>
      <c r="BK142" s="31"/>
      <c r="BL142" s="95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</row>
    <row r="143" spans="13:94" ht="15.75" customHeight="1" x14ac:dyDescent="0.25">
      <c r="M143" s="95"/>
      <c r="P143" s="96"/>
      <c r="BD143" s="95"/>
      <c r="BK143" s="31"/>
      <c r="BL143" s="95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</row>
    <row r="144" spans="13:94" ht="15.75" customHeight="1" x14ac:dyDescent="0.25">
      <c r="M144" s="95"/>
      <c r="P144" s="96"/>
      <c r="BD144" s="95"/>
      <c r="BK144" s="31"/>
      <c r="BL144" s="95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</row>
    <row r="145" spans="13:94" ht="15.75" customHeight="1" x14ac:dyDescent="0.25">
      <c r="M145" s="95"/>
      <c r="P145" s="96"/>
      <c r="BD145" s="95"/>
      <c r="BK145" s="31"/>
      <c r="BL145" s="95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</row>
    <row r="146" spans="13:94" ht="15.75" customHeight="1" x14ac:dyDescent="0.25">
      <c r="M146" s="95"/>
      <c r="P146" s="96"/>
      <c r="BD146" s="95"/>
      <c r="BK146" s="31"/>
      <c r="BL146" s="95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</row>
    <row r="147" spans="13:94" ht="15.75" customHeight="1" x14ac:dyDescent="0.25">
      <c r="M147" s="95"/>
      <c r="P147" s="96"/>
      <c r="BD147" s="95"/>
      <c r="BK147" s="31"/>
      <c r="BL147" s="95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</row>
    <row r="148" spans="13:94" ht="15.75" customHeight="1" x14ac:dyDescent="0.25">
      <c r="M148" s="95"/>
      <c r="P148" s="96"/>
      <c r="BD148" s="95"/>
      <c r="BK148" s="31"/>
      <c r="BL148" s="95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</row>
    <row r="149" spans="13:94" ht="15.75" customHeight="1" x14ac:dyDescent="0.25">
      <c r="M149" s="95"/>
      <c r="P149" s="96"/>
      <c r="BD149" s="95"/>
      <c r="BK149" s="31"/>
      <c r="BL149" s="95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</row>
    <row r="150" spans="13:94" ht="15.75" customHeight="1" x14ac:dyDescent="0.25">
      <c r="M150" s="95"/>
      <c r="P150" s="96"/>
      <c r="BD150" s="95"/>
      <c r="BK150" s="31"/>
      <c r="BL150" s="95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</row>
    <row r="151" spans="13:94" ht="15.75" customHeight="1" x14ac:dyDescent="0.25">
      <c r="M151" s="95"/>
      <c r="P151" s="96"/>
      <c r="BD151" s="95"/>
      <c r="BK151" s="31"/>
      <c r="BL151" s="95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</row>
    <row r="152" spans="13:94" ht="15.75" customHeight="1" x14ac:dyDescent="0.25">
      <c r="M152" s="95"/>
      <c r="P152" s="96"/>
      <c r="BD152" s="95"/>
      <c r="BK152" s="31"/>
      <c r="BL152" s="95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</row>
    <row r="153" spans="13:94" ht="15.75" customHeight="1" x14ac:dyDescent="0.25">
      <c r="M153" s="95"/>
      <c r="P153" s="96"/>
      <c r="BD153" s="95"/>
      <c r="BK153" s="31"/>
      <c r="BL153" s="95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</row>
    <row r="154" spans="13:94" ht="15.75" customHeight="1" x14ac:dyDescent="0.25">
      <c r="M154" s="95"/>
      <c r="P154" s="96"/>
      <c r="BD154" s="95"/>
      <c r="BK154" s="31"/>
      <c r="BL154" s="95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  <c r="CO154" s="31"/>
      <c r="CP154" s="31"/>
    </row>
    <row r="155" spans="13:94" ht="15.75" customHeight="1" x14ac:dyDescent="0.25">
      <c r="M155" s="95"/>
      <c r="P155" s="96"/>
      <c r="BD155" s="95"/>
      <c r="BK155" s="31"/>
      <c r="BL155" s="95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  <c r="CO155" s="31"/>
      <c r="CP155" s="31"/>
    </row>
    <row r="156" spans="13:94" ht="15.75" customHeight="1" x14ac:dyDescent="0.25">
      <c r="M156" s="95"/>
      <c r="P156" s="96"/>
      <c r="BD156" s="95"/>
      <c r="BK156" s="31"/>
      <c r="BL156" s="95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</row>
    <row r="157" spans="13:94" ht="15.75" customHeight="1" x14ac:dyDescent="0.25">
      <c r="M157" s="95"/>
      <c r="P157" s="96"/>
      <c r="BD157" s="95"/>
      <c r="BK157" s="31"/>
      <c r="BL157" s="95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  <c r="CO157" s="31"/>
      <c r="CP157" s="31"/>
    </row>
    <row r="158" spans="13:94" ht="15.75" customHeight="1" x14ac:dyDescent="0.25">
      <c r="M158" s="95"/>
      <c r="P158" s="96"/>
      <c r="BD158" s="95"/>
      <c r="BK158" s="31"/>
      <c r="BL158" s="95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  <c r="CO158" s="31"/>
      <c r="CP158" s="31"/>
    </row>
    <row r="159" spans="13:94" ht="15.75" customHeight="1" x14ac:dyDescent="0.25">
      <c r="M159" s="95"/>
      <c r="P159" s="96"/>
      <c r="BD159" s="95"/>
      <c r="BK159" s="31"/>
      <c r="BL159" s="95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  <c r="CO159" s="31"/>
      <c r="CP159" s="31"/>
    </row>
    <row r="160" spans="13:94" ht="15.75" customHeight="1" x14ac:dyDescent="0.25">
      <c r="M160" s="95"/>
      <c r="P160" s="96"/>
      <c r="BD160" s="95"/>
      <c r="BK160" s="31"/>
      <c r="BL160" s="95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  <c r="CO160" s="31"/>
      <c r="CP160" s="31"/>
    </row>
    <row r="161" spans="13:94" ht="15.75" customHeight="1" x14ac:dyDescent="0.25">
      <c r="M161" s="95"/>
      <c r="P161" s="96"/>
      <c r="BD161" s="95"/>
      <c r="BK161" s="31"/>
      <c r="BL161" s="95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</row>
    <row r="162" spans="13:94" ht="15.75" customHeight="1" x14ac:dyDescent="0.25">
      <c r="M162" s="95"/>
      <c r="P162" s="96"/>
      <c r="BD162" s="95"/>
      <c r="BL162" s="95"/>
    </row>
    <row r="163" spans="13:94" ht="15.75" customHeight="1" x14ac:dyDescent="0.25">
      <c r="M163" s="95"/>
      <c r="P163" s="96"/>
      <c r="BD163" s="95"/>
      <c r="BL163" s="95"/>
    </row>
    <row r="164" spans="13:94" ht="15.75" customHeight="1" x14ac:dyDescent="0.25">
      <c r="M164" s="95"/>
      <c r="P164" s="96"/>
      <c r="BD164" s="95"/>
      <c r="BL164" s="95"/>
    </row>
    <row r="165" spans="13:94" ht="15.75" customHeight="1" x14ac:dyDescent="0.25">
      <c r="M165" s="95"/>
      <c r="P165" s="96"/>
      <c r="BD165" s="95"/>
      <c r="BL165" s="95"/>
    </row>
    <row r="166" spans="13:94" ht="15.75" customHeight="1" x14ac:dyDescent="0.25">
      <c r="M166" s="95"/>
      <c r="P166" s="96"/>
      <c r="BD166" s="95"/>
      <c r="BL166" s="95"/>
    </row>
    <row r="167" spans="13:94" ht="15.75" customHeight="1" x14ac:dyDescent="0.25">
      <c r="M167" s="95"/>
      <c r="P167" s="96"/>
      <c r="BD167" s="95"/>
      <c r="BL167" s="95"/>
    </row>
    <row r="168" spans="13:94" ht="15.75" customHeight="1" x14ac:dyDescent="0.25">
      <c r="M168" s="95"/>
      <c r="P168" s="96"/>
      <c r="BD168" s="95"/>
      <c r="BL168" s="95"/>
    </row>
    <row r="169" spans="13:94" ht="15.75" customHeight="1" x14ac:dyDescent="0.25">
      <c r="M169" s="95"/>
      <c r="P169" s="96"/>
      <c r="BD169" s="95"/>
      <c r="BL169" s="95"/>
    </row>
    <row r="170" spans="13:94" ht="15.75" customHeight="1" x14ac:dyDescent="0.25">
      <c r="M170" s="95"/>
      <c r="P170" s="96"/>
      <c r="BD170" s="95"/>
      <c r="BL170" s="95"/>
    </row>
    <row r="171" spans="13:94" ht="15.75" customHeight="1" x14ac:dyDescent="0.25">
      <c r="M171" s="95"/>
      <c r="P171" s="96"/>
      <c r="BD171" s="95"/>
      <c r="BL171" s="95"/>
    </row>
    <row r="172" spans="13:94" ht="15.75" customHeight="1" x14ac:dyDescent="0.25">
      <c r="M172" s="95"/>
      <c r="P172" s="96"/>
      <c r="BD172" s="95"/>
      <c r="BL172" s="95"/>
    </row>
    <row r="173" spans="13:94" ht="15.75" customHeight="1" x14ac:dyDescent="0.25">
      <c r="M173" s="95"/>
      <c r="P173" s="96"/>
      <c r="BD173" s="95"/>
      <c r="BL173" s="95"/>
    </row>
    <row r="174" spans="13:94" ht="15.75" customHeight="1" x14ac:dyDescent="0.25">
      <c r="M174" s="95"/>
      <c r="P174" s="96"/>
      <c r="BD174" s="95"/>
      <c r="BL174" s="95"/>
    </row>
    <row r="175" spans="13:94" ht="15.75" customHeight="1" x14ac:dyDescent="0.25">
      <c r="M175" s="95"/>
      <c r="P175" s="96"/>
      <c r="BD175" s="95"/>
      <c r="BL175" s="95"/>
    </row>
    <row r="176" spans="13:94" ht="15.75" customHeight="1" x14ac:dyDescent="0.25">
      <c r="M176" s="95"/>
      <c r="P176" s="96"/>
      <c r="BD176" s="95"/>
      <c r="BL176" s="95"/>
    </row>
    <row r="177" spans="13:64" ht="15.75" customHeight="1" x14ac:dyDescent="0.25">
      <c r="M177" s="95"/>
      <c r="P177" s="96"/>
      <c r="BD177" s="95"/>
      <c r="BL177" s="95"/>
    </row>
    <row r="178" spans="13:64" ht="15.75" customHeight="1" x14ac:dyDescent="0.25">
      <c r="M178" s="95"/>
      <c r="P178" s="96"/>
      <c r="BD178" s="95"/>
      <c r="BL178" s="95"/>
    </row>
    <row r="179" spans="13:64" ht="15.75" customHeight="1" x14ac:dyDescent="0.25">
      <c r="M179" s="95"/>
      <c r="P179" s="96"/>
      <c r="BD179" s="95"/>
      <c r="BL179" s="95"/>
    </row>
    <row r="180" spans="13:64" ht="15.75" customHeight="1" x14ac:dyDescent="0.25">
      <c r="M180" s="95"/>
      <c r="P180" s="96"/>
      <c r="BD180" s="95"/>
      <c r="BL180" s="95"/>
    </row>
    <row r="181" spans="13:64" ht="15.75" customHeight="1" x14ac:dyDescent="0.25">
      <c r="M181" s="95"/>
      <c r="P181" s="96"/>
      <c r="BD181" s="95"/>
      <c r="BL181" s="95"/>
    </row>
    <row r="182" spans="13:64" ht="15.75" customHeight="1" x14ac:dyDescent="0.25">
      <c r="M182" s="95"/>
      <c r="P182" s="96"/>
      <c r="BD182" s="95"/>
      <c r="BL182" s="95"/>
    </row>
    <row r="183" spans="13:64" ht="15.75" customHeight="1" x14ac:dyDescent="0.25">
      <c r="M183" s="95"/>
      <c r="P183" s="96"/>
      <c r="BD183" s="95"/>
      <c r="BL183" s="95"/>
    </row>
    <row r="184" spans="13:64" ht="15.75" customHeight="1" x14ac:dyDescent="0.25">
      <c r="M184" s="95"/>
      <c r="P184" s="96"/>
      <c r="BD184" s="95"/>
      <c r="BL184" s="95"/>
    </row>
    <row r="185" spans="13:64" ht="15.75" customHeight="1" x14ac:dyDescent="0.25">
      <c r="M185" s="95"/>
      <c r="P185" s="96"/>
      <c r="BD185" s="95"/>
      <c r="BL185" s="95"/>
    </row>
    <row r="186" spans="13:64" ht="15.75" customHeight="1" x14ac:dyDescent="0.25">
      <c r="M186" s="95"/>
      <c r="P186" s="96"/>
      <c r="BD186" s="95"/>
      <c r="BL186" s="95"/>
    </row>
    <row r="187" spans="13:64" ht="15.75" customHeight="1" x14ac:dyDescent="0.25">
      <c r="M187" s="95"/>
      <c r="P187" s="96"/>
      <c r="BD187" s="95"/>
      <c r="BL187" s="95"/>
    </row>
    <row r="188" spans="13:64" ht="15.75" customHeight="1" x14ac:dyDescent="0.25">
      <c r="M188" s="95"/>
      <c r="P188" s="96"/>
      <c r="BD188" s="95"/>
      <c r="BL188" s="95"/>
    </row>
    <row r="189" spans="13:64" ht="15.75" customHeight="1" x14ac:dyDescent="0.25">
      <c r="M189" s="95"/>
      <c r="P189" s="96"/>
      <c r="BD189" s="95"/>
      <c r="BL189" s="95"/>
    </row>
    <row r="190" spans="13:64" ht="15.75" customHeight="1" x14ac:dyDescent="0.25">
      <c r="M190" s="95"/>
      <c r="P190" s="96"/>
      <c r="BD190" s="95"/>
      <c r="BL190" s="95"/>
    </row>
    <row r="191" spans="13:64" ht="15.75" customHeight="1" x14ac:dyDescent="0.25">
      <c r="M191" s="95"/>
      <c r="P191" s="96"/>
      <c r="BD191" s="95"/>
      <c r="BL191" s="95"/>
    </row>
    <row r="192" spans="13:64" ht="15.75" customHeight="1" x14ac:dyDescent="0.25">
      <c r="M192" s="95"/>
      <c r="P192" s="96"/>
      <c r="BD192" s="95"/>
      <c r="BL192" s="95"/>
    </row>
    <row r="193" spans="13:64" ht="15.75" customHeight="1" x14ac:dyDescent="0.25">
      <c r="M193" s="95"/>
      <c r="P193" s="96"/>
      <c r="BD193" s="95"/>
      <c r="BL193" s="95"/>
    </row>
    <row r="194" spans="13:64" ht="15.75" customHeight="1" x14ac:dyDescent="0.25">
      <c r="M194" s="95"/>
      <c r="P194" s="96"/>
      <c r="BD194" s="95"/>
      <c r="BL194" s="95"/>
    </row>
    <row r="195" spans="13:64" ht="15.75" customHeight="1" x14ac:dyDescent="0.25">
      <c r="M195" s="95"/>
      <c r="P195" s="96"/>
      <c r="BD195" s="95"/>
      <c r="BL195" s="95"/>
    </row>
    <row r="196" spans="13:64" ht="15.75" customHeight="1" x14ac:dyDescent="0.25">
      <c r="M196" s="95"/>
      <c r="P196" s="96"/>
      <c r="BD196" s="95"/>
      <c r="BL196" s="95"/>
    </row>
    <row r="197" spans="13:64" ht="15.75" customHeight="1" x14ac:dyDescent="0.25">
      <c r="M197" s="95"/>
      <c r="P197" s="96"/>
      <c r="BD197" s="95"/>
      <c r="BL197" s="95"/>
    </row>
    <row r="198" spans="13:64" ht="15.75" customHeight="1" x14ac:dyDescent="0.25">
      <c r="M198" s="95"/>
      <c r="P198" s="96"/>
      <c r="BD198" s="95"/>
      <c r="BL198" s="95"/>
    </row>
    <row r="199" spans="13:64" ht="15.75" customHeight="1" x14ac:dyDescent="0.25">
      <c r="M199" s="95"/>
      <c r="P199" s="96"/>
      <c r="BD199" s="95"/>
      <c r="BL199" s="95"/>
    </row>
    <row r="200" spans="13:64" ht="15.75" customHeight="1" x14ac:dyDescent="0.25">
      <c r="M200" s="95"/>
      <c r="P200" s="96"/>
      <c r="BD200" s="95"/>
      <c r="BL200" s="95"/>
    </row>
    <row r="201" spans="13:64" ht="15.75" customHeight="1" x14ac:dyDescent="0.25">
      <c r="M201" s="95"/>
      <c r="P201" s="96"/>
      <c r="BD201" s="95"/>
      <c r="BL201" s="95"/>
    </row>
    <row r="202" spans="13:64" ht="15.75" customHeight="1" x14ac:dyDescent="0.25">
      <c r="M202" s="95"/>
      <c r="P202" s="96"/>
      <c r="BD202" s="95"/>
      <c r="BL202" s="95"/>
    </row>
    <row r="203" spans="13:64" ht="15.75" customHeight="1" x14ac:dyDescent="0.25">
      <c r="M203" s="95"/>
      <c r="P203" s="96"/>
      <c r="BD203" s="95"/>
      <c r="BL203" s="95"/>
    </row>
    <row r="204" spans="13:64" ht="15.75" customHeight="1" x14ac:dyDescent="0.25">
      <c r="M204" s="95"/>
      <c r="P204" s="96"/>
      <c r="BD204" s="95"/>
      <c r="BL204" s="95"/>
    </row>
    <row r="205" spans="13:64" ht="15.75" customHeight="1" x14ac:dyDescent="0.25">
      <c r="M205" s="95"/>
      <c r="P205" s="96"/>
      <c r="BD205" s="95"/>
      <c r="BL205" s="95"/>
    </row>
    <row r="206" spans="13:64" ht="15.75" customHeight="1" x14ac:dyDescent="0.25">
      <c r="M206" s="95"/>
      <c r="P206" s="96"/>
      <c r="BD206" s="95"/>
      <c r="BL206" s="95"/>
    </row>
    <row r="207" spans="13:64" ht="15.75" customHeight="1" x14ac:dyDescent="0.25">
      <c r="M207" s="95"/>
      <c r="P207" s="96"/>
      <c r="BD207" s="95"/>
      <c r="BL207" s="95"/>
    </row>
    <row r="208" spans="13:64" ht="15.75" customHeight="1" x14ac:dyDescent="0.25">
      <c r="M208" s="95"/>
      <c r="P208" s="96"/>
      <c r="BD208" s="95"/>
      <c r="BL208" s="95"/>
    </row>
    <row r="209" spans="13:64" ht="15.75" customHeight="1" x14ac:dyDescent="0.25">
      <c r="M209" s="95"/>
      <c r="P209" s="96"/>
      <c r="BD209" s="95"/>
      <c r="BL209" s="95"/>
    </row>
    <row r="210" spans="13:64" ht="15.75" customHeight="1" x14ac:dyDescent="0.25">
      <c r="M210" s="95"/>
      <c r="P210" s="96"/>
      <c r="BD210" s="95"/>
      <c r="BL210" s="95"/>
    </row>
    <row r="211" spans="13:64" ht="15.75" customHeight="1" x14ac:dyDescent="0.25">
      <c r="M211" s="95"/>
      <c r="P211" s="96"/>
      <c r="BD211" s="95"/>
      <c r="BL211" s="95"/>
    </row>
    <row r="212" spans="13:64" ht="15.75" customHeight="1" x14ac:dyDescent="0.25">
      <c r="M212" s="95"/>
      <c r="P212" s="96"/>
      <c r="BD212" s="95"/>
      <c r="BL212" s="95"/>
    </row>
    <row r="213" spans="13:64" ht="15.75" customHeight="1" x14ac:dyDescent="0.25">
      <c r="M213" s="95"/>
      <c r="P213" s="96"/>
      <c r="BD213" s="95"/>
      <c r="BL213" s="95"/>
    </row>
    <row r="214" spans="13:64" ht="15.75" customHeight="1" x14ac:dyDescent="0.25">
      <c r="M214" s="95"/>
      <c r="P214" s="96"/>
      <c r="BD214" s="95"/>
      <c r="BL214" s="95"/>
    </row>
    <row r="215" spans="13:64" ht="15.75" customHeight="1" x14ac:dyDescent="0.25">
      <c r="M215" s="95"/>
      <c r="P215" s="96"/>
      <c r="BD215" s="95"/>
      <c r="BL215" s="95"/>
    </row>
    <row r="216" spans="13:64" ht="15.75" customHeight="1" x14ac:dyDescent="0.25">
      <c r="M216" s="95"/>
      <c r="P216" s="96"/>
      <c r="BD216" s="95"/>
      <c r="BL216" s="95"/>
    </row>
    <row r="217" spans="13:64" ht="15.75" customHeight="1" x14ac:dyDescent="0.25">
      <c r="M217" s="95"/>
      <c r="P217" s="96"/>
      <c r="BD217" s="95"/>
      <c r="BL217" s="95"/>
    </row>
    <row r="218" spans="13:64" ht="15.75" customHeight="1" x14ac:dyDescent="0.25">
      <c r="M218" s="95"/>
      <c r="P218" s="96"/>
      <c r="BD218" s="95"/>
      <c r="BL218" s="95"/>
    </row>
    <row r="219" spans="13:64" ht="15.75" customHeight="1" x14ac:dyDescent="0.25">
      <c r="M219" s="95"/>
      <c r="P219" s="96"/>
      <c r="BD219" s="95"/>
      <c r="BL219" s="95"/>
    </row>
    <row r="220" spans="13:64" ht="15.75" customHeight="1" x14ac:dyDescent="0.25">
      <c r="M220" s="95"/>
      <c r="P220" s="96"/>
      <c r="BD220" s="95"/>
      <c r="BL220" s="95"/>
    </row>
    <row r="221" spans="13:64" ht="15.75" customHeight="1" x14ac:dyDescent="0.25">
      <c r="M221" s="95"/>
      <c r="P221" s="96"/>
      <c r="BD221" s="95"/>
      <c r="BL221" s="95"/>
    </row>
    <row r="222" spans="13:64" ht="15.75" customHeight="1" x14ac:dyDescent="0.25">
      <c r="M222" s="95"/>
      <c r="P222" s="96"/>
      <c r="BD222" s="95"/>
      <c r="BL222" s="95"/>
    </row>
    <row r="223" spans="13:64" ht="15.75" customHeight="1" x14ac:dyDescent="0.25">
      <c r="M223" s="95"/>
      <c r="P223" s="96"/>
      <c r="BD223" s="95"/>
      <c r="BL223" s="95"/>
    </row>
    <row r="224" spans="13:64" ht="15.75" customHeight="1" x14ac:dyDescent="0.25">
      <c r="M224" s="95"/>
      <c r="P224" s="96"/>
      <c r="BD224" s="95"/>
      <c r="BL224" s="95"/>
    </row>
    <row r="225" spans="13:64" ht="15.75" customHeight="1" x14ac:dyDescent="0.25">
      <c r="M225" s="95"/>
      <c r="P225" s="96"/>
      <c r="BD225" s="95"/>
      <c r="BL225" s="95"/>
    </row>
    <row r="226" spans="13:64" ht="15.75" customHeight="1" x14ac:dyDescent="0.25">
      <c r="M226" s="95"/>
      <c r="P226" s="96"/>
      <c r="BD226" s="95"/>
      <c r="BL226" s="95"/>
    </row>
    <row r="227" spans="13:64" ht="15.75" customHeight="1" x14ac:dyDescent="0.25">
      <c r="M227" s="95"/>
      <c r="P227" s="96"/>
      <c r="BD227" s="95"/>
      <c r="BL227" s="95"/>
    </row>
    <row r="228" spans="13:64" ht="15.75" customHeight="1" x14ac:dyDescent="0.25">
      <c r="M228" s="95"/>
      <c r="P228" s="96"/>
      <c r="BD228" s="95"/>
      <c r="BL228" s="95"/>
    </row>
    <row r="229" spans="13:64" ht="15.75" customHeight="1" x14ac:dyDescent="0.25">
      <c r="M229" s="95"/>
      <c r="P229" s="96"/>
      <c r="BD229" s="95"/>
      <c r="BL229" s="95"/>
    </row>
    <row r="230" spans="13:64" ht="15.75" customHeight="1" x14ac:dyDescent="0.25">
      <c r="M230" s="95"/>
      <c r="P230" s="96"/>
      <c r="BD230" s="95"/>
      <c r="BL230" s="95"/>
    </row>
    <row r="231" spans="13:64" ht="15.75" customHeight="1" x14ac:dyDescent="0.25">
      <c r="M231" s="95"/>
      <c r="P231" s="96"/>
      <c r="BD231" s="95"/>
      <c r="BL231" s="95"/>
    </row>
    <row r="232" spans="13:64" ht="15.75" customHeight="1" x14ac:dyDescent="0.25">
      <c r="M232" s="95"/>
      <c r="P232" s="96"/>
      <c r="BD232" s="95"/>
      <c r="BL232" s="95"/>
    </row>
    <row r="233" spans="13:64" ht="15.75" customHeight="1" x14ac:dyDescent="0.25">
      <c r="M233" s="95"/>
      <c r="P233" s="96"/>
      <c r="BD233" s="95"/>
      <c r="BL233" s="95"/>
    </row>
    <row r="234" spans="13:64" ht="15.75" customHeight="1" x14ac:dyDescent="0.25">
      <c r="M234" s="95"/>
      <c r="P234" s="96"/>
      <c r="BD234" s="95"/>
      <c r="BL234" s="95"/>
    </row>
    <row r="235" spans="13:64" ht="15.75" customHeight="1" x14ac:dyDescent="0.25">
      <c r="M235" s="95"/>
      <c r="P235" s="96"/>
      <c r="BD235" s="95"/>
      <c r="BL235" s="95"/>
    </row>
    <row r="236" spans="13:64" ht="15.75" customHeight="1" x14ac:dyDescent="0.25">
      <c r="M236" s="95"/>
      <c r="P236" s="96"/>
      <c r="BD236" s="95"/>
      <c r="BL236" s="95"/>
    </row>
    <row r="237" spans="13:64" ht="15.75" customHeight="1" x14ac:dyDescent="0.25">
      <c r="M237" s="95"/>
      <c r="P237" s="96"/>
      <c r="BD237" s="95"/>
      <c r="BL237" s="95"/>
    </row>
    <row r="238" spans="13:64" ht="15.75" customHeight="1" x14ac:dyDescent="0.25">
      <c r="M238" s="95"/>
      <c r="P238" s="96"/>
      <c r="BD238" s="95"/>
      <c r="BL238" s="95"/>
    </row>
    <row r="239" spans="13:64" ht="15.75" customHeight="1" x14ac:dyDescent="0.25">
      <c r="M239" s="95"/>
      <c r="P239" s="96"/>
      <c r="BD239" s="95"/>
      <c r="BL239" s="95"/>
    </row>
    <row r="240" spans="13:64" ht="15.75" customHeight="1" x14ac:dyDescent="0.25">
      <c r="M240" s="95"/>
      <c r="P240" s="96"/>
      <c r="BD240" s="95"/>
      <c r="BL240" s="95"/>
    </row>
    <row r="241" spans="13:64" ht="15.75" customHeight="1" x14ac:dyDescent="0.25">
      <c r="M241" s="95"/>
      <c r="P241" s="96"/>
      <c r="BD241" s="95"/>
      <c r="BL241" s="95"/>
    </row>
    <row r="242" spans="13:64" ht="15.75" customHeight="1" x14ac:dyDescent="0.25">
      <c r="M242" s="95"/>
      <c r="P242" s="96"/>
      <c r="BD242" s="95"/>
      <c r="BL242" s="95"/>
    </row>
    <row r="243" spans="13:64" ht="15.75" customHeight="1" x14ac:dyDescent="0.25">
      <c r="M243" s="95"/>
      <c r="P243" s="96"/>
      <c r="BD243" s="95"/>
      <c r="BL243" s="95"/>
    </row>
    <row r="244" spans="13:64" ht="15.75" customHeight="1" x14ac:dyDescent="0.25">
      <c r="M244" s="95"/>
      <c r="P244" s="96"/>
      <c r="BD244" s="95"/>
      <c r="BL244" s="95"/>
    </row>
    <row r="245" spans="13:64" ht="15.75" customHeight="1" x14ac:dyDescent="0.25">
      <c r="M245" s="95"/>
      <c r="P245" s="96"/>
      <c r="BD245" s="95"/>
      <c r="BL245" s="95"/>
    </row>
    <row r="246" spans="13:64" ht="15.75" customHeight="1" x14ac:dyDescent="0.25">
      <c r="M246" s="95"/>
      <c r="P246" s="96"/>
      <c r="BD246" s="95"/>
      <c r="BL246" s="95"/>
    </row>
    <row r="247" spans="13:64" ht="15.75" customHeight="1" x14ac:dyDescent="0.25">
      <c r="M247" s="95"/>
      <c r="P247" s="96"/>
      <c r="BD247" s="95"/>
      <c r="BL247" s="95"/>
    </row>
    <row r="248" spans="13:64" ht="15.75" customHeight="1" x14ac:dyDescent="0.25">
      <c r="M248" s="95"/>
      <c r="P248" s="96"/>
      <c r="BD248" s="95"/>
      <c r="BL248" s="95"/>
    </row>
    <row r="249" spans="13:64" ht="15.75" customHeight="1" x14ac:dyDescent="0.25">
      <c r="M249" s="95"/>
      <c r="P249" s="96"/>
      <c r="BD249" s="95"/>
      <c r="BL249" s="95"/>
    </row>
    <row r="250" spans="13:64" ht="15.75" customHeight="1" x14ac:dyDescent="0.25">
      <c r="M250" s="95"/>
      <c r="P250" s="96"/>
      <c r="BD250" s="95"/>
      <c r="BL250" s="95"/>
    </row>
    <row r="251" spans="13:64" ht="15.75" customHeight="1" x14ac:dyDescent="0.25">
      <c r="M251" s="95"/>
      <c r="P251" s="96"/>
      <c r="BD251" s="95"/>
      <c r="BL251" s="95"/>
    </row>
    <row r="252" spans="13:64" ht="15.75" customHeight="1" x14ac:dyDescent="0.25">
      <c r="M252" s="95"/>
      <c r="P252" s="96"/>
      <c r="BD252" s="95"/>
      <c r="BL252" s="95"/>
    </row>
    <row r="253" spans="13:64" ht="15.75" customHeight="1" x14ac:dyDescent="0.25">
      <c r="M253" s="95"/>
      <c r="P253" s="96"/>
      <c r="BD253" s="95"/>
      <c r="BL253" s="95"/>
    </row>
    <row r="254" spans="13:64" ht="15.75" customHeight="1" x14ac:dyDescent="0.25">
      <c r="M254" s="95"/>
      <c r="P254" s="96"/>
      <c r="BD254" s="95"/>
      <c r="BL254" s="95"/>
    </row>
    <row r="255" spans="13:64" ht="15.75" customHeight="1" x14ac:dyDescent="0.25">
      <c r="M255" s="95"/>
      <c r="P255" s="96"/>
      <c r="BD255" s="95"/>
      <c r="BL255" s="95"/>
    </row>
    <row r="256" spans="13:64" ht="15.75" customHeight="1" x14ac:dyDescent="0.25">
      <c r="M256" s="95"/>
      <c r="P256" s="96"/>
      <c r="BD256" s="95"/>
      <c r="BL256" s="95"/>
    </row>
    <row r="257" spans="13:64" ht="15.75" customHeight="1" x14ac:dyDescent="0.25">
      <c r="M257" s="95"/>
      <c r="P257" s="96"/>
      <c r="BD257" s="95"/>
      <c r="BL257" s="95"/>
    </row>
    <row r="258" spans="13:64" ht="15.75" customHeight="1" x14ac:dyDescent="0.25">
      <c r="M258" s="95"/>
      <c r="P258" s="96"/>
      <c r="BD258" s="95"/>
      <c r="BL258" s="95"/>
    </row>
    <row r="259" spans="13:64" ht="15.75" customHeight="1" x14ac:dyDescent="0.25">
      <c r="M259" s="95"/>
      <c r="P259" s="96"/>
      <c r="BD259" s="95"/>
      <c r="BL259" s="95"/>
    </row>
    <row r="260" spans="13:64" ht="15.75" customHeight="1" x14ac:dyDescent="0.25">
      <c r="M260" s="95"/>
      <c r="P260" s="96"/>
      <c r="BD260" s="95"/>
      <c r="BL260" s="95"/>
    </row>
    <row r="261" spans="13:64" ht="15.75" customHeight="1" x14ac:dyDescent="0.25">
      <c r="M261" s="95"/>
      <c r="P261" s="96"/>
      <c r="BD261" s="95"/>
      <c r="BL261" s="95"/>
    </row>
    <row r="262" spans="13:64" ht="15.75" customHeight="1" x14ac:dyDescent="0.25">
      <c r="M262" s="95"/>
      <c r="P262" s="96"/>
      <c r="BD262" s="95"/>
      <c r="BL262" s="95"/>
    </row>
    <row r="263" spans="13:64" ht="15.75" customHeight="1" x14ac:dyDescent="0.25">
      <c r="M263" s="95"/>
      <c r="P263" s="96"/>
      <c r="BD263" s="95"/>
      <c r="BL263" s="95"/>
    </row>
    <row r="264" spans="13:64" ht="15.75" customHeight="1" x14ac:dyDescent="0.25">
      <c r="M264" s="95"/>
      <c r="P264" s="96"/>
      <c r="BD264" s="95"/>
      <c r="BL264" s="95"/>
    </row>
    <row r="265" spans="13:64" ht="15.75" customHeight="1" x14ac:dyDescent="0.25">
      <c r="M265" s="95"/>
      <c r="P265" s="96"/>
      <c r="BD265" s="95"/>
      <c r="BL265" s="95"/>
    </row>
    <row r="266" spans="13:64" ht="15.75" customHeight="1" x14ac:dyDescent="0.25">
      <c r="M266" s="95"/>
      <c r="P266" s="96"/>
      <c r="BD266" s="95"/>
      <c r="BL266" s="95"/>
    </row>
    <row r="267" spans="13:64" ht="15.75" customHeight="1" x14ac:dyDescent="0.25">
      <c r="M267" s="95"/>
      <c r="P267" s="96"/>
      <c r="BD267" s="95"/>
      <c r="BL267" s="95"/>
    </row>
    <row r="268" spans="13:64" ht="15.75" customHeight="1" x14ac:dyDescent="0.25">
      <c r="M268" s="95"/>
      <c r="P268" s="96"/>
      <c r="BD268" s="95"/>
      <c r="BL268" s="95"/>
    </row>
    <row r="269" spans="13:64" ht="15.75" customHeight="1" x14ac:dyDescent="0.25">
      <c r="M269" s="95"/>
      <c r="P269" s="96"/>
      <c r="BD269" s="95"/>
      <c r="BL269" s="95"/>
    </row>
    <row r="270" spans="13:64" ht="15.75" customHeight="1" x14ac:dyDescent="0.25">
      <c r="M270" s="95"/>
      <c r="P270" s="96"/>
      <c r="BD270" s="95"/>
      <c r="BL270" s="95"/>
    </row>
    <row r="271" spans="13:64" ht="15.75" customHeight="1" x14ac:dyDescent="0.25">
      <c r="M271" s="95"/>
      <c r="P271" s="96"/>
      <c r="BD271" s="95"/>
      <c r="BL271" s="95"/>
    </row>
    <row r="272" spans="13:64" ht="15.75" customHeight="1" x14ac:dyDescent="0.25">
      <c r="M272" s="95"/>
      <c r="P272" s="96"/>
      <c r="BD272" s="95"/>
      <c r="BL272" s="95"/>
    </row>
    <row r="273" spans="13:64" ht="15.75" customHeight="1" x14ac:dyDescent="0.25">
      <c r="M273" s="95"/>
      <c r="P273" s="96"/>
      <c r="BD273" s="95"/>
      <c r="BL273" s="95"/>
    </row>
    <row r="274" spans="13:64" ht="15.75" customHeight="1" x14ac:dyDescent="0.25">
      <c r="M274" s="95"/>
      <c r="P274" s="96"/>
      <c r="BD274" s="95"/>
      <c r="BL274" s="95"/>
    </row>
    <row r="275" spans="13:64" ht="15.75" customHeight="1" x14ac:dyDescent="0.25">
      <c r="M275" s="95"/>
      <c r="P275" s="96"/>
      <c r="BD275" s="95"/>
      <c r="BL275" s="95"/>
    </row>
    <row r="276" spans="13:64" ht="15.75" customHeight="1" x14ac:dyDescent="0.25">
      <c r="M276" s="95"/>
      <c r="P276" s="96"/>
      <c r="BD276" s="95"/>
      <c r="BL276" s="95"/>
    </row>
    <row r="277" spans="13:64" ht="15.75" customHeight="1" x14ac:dyDescent="0.25">
      <c r="M277" s="95"/>
      <c r="P277" s="96"/>
      <c r="BD277" s="95"/>
      <c r="BL277" s="95"/>
    </row>
    <row r="278" spans="13:64" ht="15.75" customHeight="1" x14ac:dyDescent="0.25">
      <c r="M278" s="95"/>
      <c r="P278" s="96"/>
      <c r="BD278" s="95"/>
      <c r="BL278" s="95"/>
    </row>
    <row r="279" spans="13:64" ht="15.75" customHeight="1" x14ac:dyDescent="0.25">
      <c r="M279" s="95"/>
      <c r="P279" s="96"/>
      <c r="BD279" s="95"/>
      <c r="BL279" s="95"/>
    </row>
    <row r="280" spans="13:64" ht="15.75" customHeight="1" x14ac:dyDescent="0.25">
      <c r="M280" s="95"/>
      <c r="P280" s="96"/>
      <c r="BD280" s="95"/>
      <c r="BL280" s="95"/>
    </row>
    <row r="281" spans="13:64" ht="15.75" customHeight="1" x14ac:dyDescent="0.25">
      <c r="M281" s="95"/>
      <c r="P281" s="96"/>
      <c r="BD281" s="95"/>
      <c r="BL281" s="95"/>
    </row>
    <row r="282" spans="13:64" ht="15.75" customHeight="1" x14ac:dyDescent="0.25">
      <c r="M282" s="95"/>
      <c r="P282" s="96"/>
      <c r="BD282" s="95"/>
      <c r="BL282" s="95"/>
    </row>
    <row r="283" spans="13:64" ht="15.75" customHeight="1" x14ac:dyDescent="0.25">
      <c r="M283" s="95"/>
      <c r="P283" s="96"/>
      <c r="BD283" s="95"/>
      <c r="BL283" s="95"/>
    </row>
    <row r="284" spans="13:64" ht="15.75" customHeight="1" x14ac:dyDescent="0.25">
      <c r="M284" s="95"/>
      <c r="P284" s="96"/>
      <c r="BD284" s="95"/>
      <c r="BL284" s="95"/>
    </row>
    <row r="285" spans="13:64" ht="15.75" customHeight="1" x14ac:dyDescent="0.25">
      <c r="M285" s="95"/>
      <c r="P285" s="96"/>
      <c r="BD285" s="95"/>
      <c r="BL285" s="95"/>
    </row>
    <row r="286" spans="13:64" ht="15.75" customHeight="1" x14ac:dyDescent="0.25">
      <c r="M286" s="95"/>
      <c r="P286" s="96"/>
      <c r="BD286" s="95"/>
      <c r="BL286" s="95"/>
    </row>
    <row r="287" spans="13:64" ht="15.75" customHeight="1" x14ac:dyDescent="0.25">
      <c r="M287" s="95"/>
      <c r="P287" s="96"/>
      <c r="BD287" s="95"/>
      <c r="BL287" s="95"/>
    </row>
    <row r="288" spans="13:64" ht="15.75" customHeight="1" x14ac:dyDescent="0.25">
      <c r="M288" s="95"/>
      <c r="P288" s="96"/>
      <c r="BD288" s="95"/>
      <c r="BL288" s="95"/>
    </row>
    <row r="289" spans="13:64" ht="15.75" customHeight="1" x14ac:dyDescent="0.25">
      <c r="M289" s="95"/>
      <c r="P289" s="96"/>
      <c r="BD289" s="95"/>
      <c r="BL289" s="95"/>
    </row>
    <row r="290" spans="13:64" ht="15.75" customHeight="1" x14ac:dyDescent="0.25">
      <c r="M290" s="95"/>
      <c r="P290" s="96"/>
      <c r="BD290" s="95"/>
      <c r="BL290" s="95"/>
    </row>
    <row r="291" spans="13:64" ht="15.75" customHeight="1" x14ac:dyDescent="0.25">
      <c r="M291" s="95"/>
      <c r="P291" s="96"/>
      <c r="BD291" s="95"/>
      <c r="BL291" s="95"/>
    </row>
    <row r="292" spans="13:64" ht="15.75" customHeight="1" x14ac:dyDescent="0.25">
      <c r="M292" s="95"/>
      <c r="P292" s="96"/>
      <c r="BD292" s="95"/>
      <c r="BL292" s="95"/>
    </row>
    <row r="293" spans="13:64" ht="15.75" customHeight="1" x14ac:dyDescent="0.25">
      <c r="M293" s="95"/>
      <c r="P293" s="96"/>
      <c r="BD293" s="95"/>
      <c r="BL293" s="95"/>
    </row>
    <row r="294" spans="13:64" ht="15.75" customHeight="1" x14ac:dyDescent="0.25">
      <c r="M294" s="95"/>
      <c r="P294" s="96"/>
      <c r="BD294" s="95"/>
      <c r="BL294" s="95"/>
    </row>
    <row r="295" spans="13:64" ht="15.75" customHeight="1" x14ac:dyDescent="0.25">
      <c r="M295" s="95"/>
      <c r="P295" s="96"/>
      <c r="BD295" s="95"/>
      <c r="BL295" s="95"/>
    </row>
    <row r="296" spans="13:64" ht="15.75" customHeight="1" x14ac:dyDescent="0.25">
      <c r="M296" s="95"/>
      <c r="P296" s="96"/>
      <c r="BD296" s="95"/>
      <c r="BL296" s="95"/>
    </row>
    <row r="297" spans="13:64" ht="15.75" customHeight="1" x14ac:dyDescent="0.25">
      <c r="M297" s="95"/>
      <c r="P297" s="96"/>
      <c r="BD297" s="95"/>
      <c r="BL297" s="95"/>
    </row>
    <row r="298" spans="13:64" ht="15.75" customHeight="1" x14ac:dyDescent="0.25">
      <c r="M298" s="95"/>
      <c r="P298" s="96"/>
      <c r="BD298" s="95"/>
      <c r="BL298" s="95"/>
    </row>
    <row r="299" spans="13:64" ht="15.75" customHeight="1" x14ac:dyDescent="0.25">
      <c r="M299" s="95"/>
      <c r="P299" s="96"/>
      <c r="BD299" s="95"/>
      <c r="BL299" s="95"/>
    </row>
    <row r="300" spans="13:64" ht="15.75" customHeight="1" x14ac:dyDescent="0.25">
      <c r="M300" s="95"/>
      <c r="P300" s="96"/>
      <c r="BD300" s="95"/>
      <c r="BL300" s="95"/>
    </row>
    <row r="301" spans="13:64" ht="15.75" customHeight="1" x14ac:dyDescent="0.25">
      <c r="M301" s="95"/>
      <c r="P301" s="96"/>
      <c r="BD301" s="95"/>
      <c r="BL301" s="95"/>
    </row>
    <row r="302" spans="13:64" ht="15.75" customHeight="1" x14ac:dyDescent="0.25">
      <c r="M302" s="95"/>
      <c r="P302" s="96"/>
      <c r="BD302" s="95"/>
      <c r="BL302" s="95"/>
    </row>
    <row r="303" spans="13:64" ht="15.75" customHeight="1" x14ac:dyDescent="0.25">
      <c r="M303" s="95"/>
      <c r="P303" s="96"/>
      <c r="BD303" s="95"/>
      <c r="BL303" s="95"/>
    </row>
    <row r="304" spans="13:64" ht="15.75" customHeight="1" x14ac:dyDescent="0.25">
      <c r="M304" s="95"/>
      <c r="P304" s="96"/>
      <c r="BD304" s="95"/>
      <c r="BL304" s="95"/>
    </row>
    <row r="305" spans="13:64" ht="15.75" customHeight="1" x14ac:dyDescent="0.25">
      <c r="M305" s="95"/>
      <c r="P305" s="96"/>
      <c r="BD305" s="95"/>
      <c r="BL305" s="95"/>
    </row>
    <row r="306" spans="13:64" ht="15.75" customHeight="1" x14ac:dyDescent="0.25">
      <c r="M306" s="95"/>
      <c r="P306" s="96"/>
      <c r="BD306" s="95"/>
      <c r="BL306" s="95"/>
    </row>
    <row r="307" spans="13:64" ht="15.75" customHeight="1" x14ac:dyDescent="0.25">
      <c r="M307" s="95"/>
      <c r="P307" s="96"/>
      <c r="BD307" s="95"/>
      <c r="BL307" s="95"/>
    </row>
    <row r="308" spans="13:64" ht="15.75" customHeight="1" x14ac:dyDescent="0.25">
      <c r="M308" s="95"/>
      <c r="P308" s="96"/>
      <c r="BD308" s="95"/>
      <c r="BL308" s="95"/>
    </row>
    <row r="309" spans="13:64" ht="15.75" customHeight="1" x14ac:dyDescent="0.25">
      <c r="M309" s="95"/>
      <c r="P309" s="96"/>
      <c r="BD309" s="95"/>
      <c r="BL309" s="95"/>
    </row>
    <row r="310" spans="13:64" ht="15.75" customHeight="1" x14ac:dyDescent="0.25">
      <c r="M310" s="95"/>
      <c r="P310" s="96"/>
      <c r="BD310" s="95"/>
      <c r="BL310" s="95"/>
    </row>
    <row r="311" spans="13:64" ht="15.75" customHeight="1" x14ac:dyDescent="0.25">
      <c r="M311" s="95"/>
      <c r="P311" s="96"/>
      <c r="BD311" s="95"/>
      <c r="BL311" s="95"/>
    </row>
    <row r="312" spans="13:64" ht="15.75" customHeight="1" x14ac:dyDescent="0.25">
      <c r="M312" s="95"/>
      <c r="P312" s="96"/>
      <c r="BD312" s="95"/>
      <c r="BL312" s="95"/>
    </row>
    <row r="313" spans="13:64" ht="15.75" customHeight="1" x14ac:dyDescent="0.25">
      <c r="M313" s="95"/>
      <c r="P313" s="96"/>
      <c r="BD313" s="95"/>
      <c r="BL313" s="95"/>
    </row>
    <row r="314" spans="13:64" ht="15.75" customHeight="1" x14ac:dyDescent="0.25">
      <c r="M314" s="95"/>
      <c r="P314" s="96"/>
      <c r="BD314" s="95"/>
      <c r="BL314" s="95"/>
    </row>
    <row r="315" spans="13:64" ht="15.75" customHeight="1" x14ac:dyDescent="0.25">
      <c r="M315" s="95"/>
      <c r="P315" s="96"/>
      <c r="BD315" s="95"/>
      <c r="BL315" s="95"/>
    </row>
    <row r="316" spans="13:64" ht="15.75" customHeight="1" x14ac:dyDescent="0.25">
      <c r="M316" s="95"/>
      <c r="P316" s="96"/>
      <c r="BD316" s="95"/>
      <c r="BL316" s="95"/>
    </row>
    <row r="317" spans="13:64" ht="15.75" customHeight="1" x14ac:dyDescent="0.25">
      <c r="M317" s="95"/>
      <c r="P317" s="96"/>
      <c r="BD317" s="95"/>
      <c r="BL317" s="95"/>
    </row>
    <row r="318" spans="13:64" ht="15.75" customHeight="1" x14ac:dyDescent="0.25">
      <c r="M318" s="95"/>
      <c r="P318" s="96"/>
      <c r="BD318" s="95"/>
      <c r="BL318" s="95"/>
    </row>
    <row r="319" spans="13:64" ht="15.75" customHeight="1" x14ac:dyDescent="0.25">
      <c r="M319" s="95"/>
      <c r="P319" s="96"/>
      <c r="BD319" s="95"/>
      <c r="BL319" s="95"/>
    </row>
    <row r="320" spans="13:64" ht="15.75" customHeight="1" x14ac:dyDescent="0.25">
      <c r="M320" s="95"/>
      <c r="P320" s="96"/>
      <c r="BD320" s="95"/>
      <c r="BL320" s="95"/>
    </row>
    <row r="321" spans="13:64" ht="15.75" customHeight="1" x14ac:dyDescent="0.25">
      <c r="M321" s="95"/>
      <c r="P321" s="96"/>
      <c r="BD321" s="95"/>
      <c r="BL321" s="95"/>
    </row>
    <row r="322" spans="13:64" ht="15.75" customHeight="1" x14ac:dyDescent="0.25">
      <c r="M322" s="95"/>
      <c r="P322" s="96"/>
      <c r="BD322" s="95"/>
      <c r="BL322" s="95"/>
    </row>
    <row r="323" spans="13:64" ht="15.75" customHeight="1" x14ac:dyDescent="0.25">
      <c r="M323" s="95"/>
      <c r="P323" s="96"/>
      <c r="BD323" s="95"/>
      <c r="BL323" s="95"/>
    </row>
    <row r="324" spans="13:64" ht="15.75" customHeight="1" x14ac:dyDescent="0.25">
      <c r="M324" s="95"/>
      <c r="P324" s="96"/>
      <c r="BD324" s="95"/>
      <c r="BL324" s="95"/>
    </row>
    <row r="325" spans="13:64" ht="15.75" customHeight="1" x14ac:dyDescent="0.25">
      <c r="M325" s="95"/>
      <c r="P325" s="96"/>
      <c r="BD325" s="95"/>
      <c r="BL325" s="95"/>
    </row>
    <row r="326" spans="13:64" ht="15.75" customHeight="1" x14ac:dyDescent="0.25">
      <c r="M326" s="95"/>
      <c r="P326" s="96"/>
      <c r="BD326" s="95"/>
      <c r="BL326" s="95"/>
    </row>
    <row r="327" spans="13:64" ht="15.75" customHeight="1" x14ac:dyDescent="0.25">
      <c r="M327" s="95"/>
      <c r="P327" s="96"/>
      <c r="BD327" s="95"/>
      <c r="BL327" s="95"/>
    </row>
    <row r="328" spans="13:64" ht="15.75" customHeight="1" x14ac:dyDescent="0.25">
      <c r="M328" s="95"/>
      <c r="P328" s="96"/>
      <c r="BD328" s="95"/>
      <c r="BL328" s="95"/>
    </row>
    <row r="329" spans="13:64" ht="15.75" customHeight="1" x14ac:dyDescent="0.25">
      <c r="M329" s="95"/>
      <c r="P329" s="96"/>
      <c r="BD329" s="95"/>
      <c r="BL329" s="95"/>
    </row>
    <row r="330" spans="13:64" ht="15.75" customHeight="1" x14ac:dyDescent="0.25">
      <c r="M330" s="95"/>
      <c r="P330" s="96"/>
      <c r="BD330" s="95"/>
      <c r="BL330" s="95"/>
    </row>
    <row r="331" spans="13:64" ht="15.75" customHeight="1" x14ac:dyDescent="0.25">
      <c r="M331" s="95"/>
      <c r="P331" s="96"/>
      <c r="BD331" s="95"/>
      <c r="BL331" s="95"/>
    </row>
    <row r="332" spans="13:64" ht="15.75" customHeight="1" x14ac:dyDescent="0.25">
      <c r="M332" s="95"/>
      <c r="P332" s="96"/>
      <c r="BD332" s="95"/>
      <c r="BL332" s="95"/>
    </row>
    <row r="333" spans="13:64" ht="15.75" customHeight="1" x14ac:dyDescent="0.25">
      <c r="M333" s="95"/>
      <c r="P333" s="96"/>
      <c r="BD333" s="95"/>
      <c r="BL333" s="95"/>
    </row>
    <row r="334" spans="13:64" ht="15.75" customHeight="1" x14ac:dyDescent="0.25">
      <c r="M334" s="95"/>
      <c r="P334" s="96"/>
      <c r="BD334" s="95"/>
      <c r="BL334" s="95"/>
    </row>
    <row r="335" spans="13:64" ht="15.75" customHeight="1" x14ac:dyDescent="0.25">
      <c r="M335" s="95"/>
      <c r="P335" s="96"/>
      <c r="BD335" s="95"/>
      <c r="BL335" s="95"/>
    </row>
    <row r="336" spans="13:64" ht="15.75" customHeight="1" x14ac:dyDescent="0.25">
      <c r="M336" s="95"/>
      <c r="P336" s="96"/>
      <c r="BD336" s="95"/>
      <c r="BL336" s="95"/>
    </row>
    <row r="337" spans="13:64" ht="15.75" customHeight="1" x14ac:dyDescent="0.25">
      <c r="M337" s="95"/>
      <c r="P337" s="96"/>
      <c r="BD337" s="95"/>
      <c r="BL337" s="95"/>
    </row>
    <row r="338" spans="13:64" ht="15.75" customHeight="1" x14ac:dyDescent="0.25">
      <c r="M338" s="95"/>
      <c r="P338" s="96"/>
      <c r="BD338" s="95"/>
      <c r="BL338" s="95"/>
    </row>
    <row r="339" spans="13:64" ht="15.75" customHeight="1" x14ac:dyDescent="0.25">
      <c r="M339" s="95"/>
      <c r="P339" s="96"/>
      <c r="BD339" s="95"/>
      <c r="BL339" s="95"/>
    </row>
    <row r="340" spans="13:64" ht="15.75" customHeight="1" x14ac:dyDescent="0.25">
      <c r="M340" s="95"/>
      <c r="P340" s="96"/>
      <c r="BD340" s="95"/>
      <c r="BL340" s="95"/>
    </row>
    <row r="341" spans="13:64" ht="15.75" customHeight="1" x14ac:dyDescent="0.25">
      <c r="M341" s="95"/>
      <c r="P341" s="96"/>
      <c r="BD341" s="95"/>
      <c r="BL341" s="95"/>
    </row>
    <row r="342" spans="13:64" ht="15.75" customHeight="1" x14ac:dyDescent="0.25">
      <c r="M342" s="95"/>
      <c r="P342" s="96"/>
      <c r="BD342" s="95"/>
      <c r="BL342" s="95"/>
    </row>
    <row r="343" spans="13:64" ht="15.75" customHeight="1" x14ac:dyDescent="0.25">
      <c r="M343" s="95"/>
      <c r="P343" s="96"/>
      <c r="BD343" s="95"/>
      <c r="BL343" s="95"/>
    </row>
    <row r="344" spans="13:64" ht="15.75" customHeight="1" x14ac:dyDescent="0.25">
      <c r="M344" s="95"/>
      <c r="P344" s="96"/>
      <c r="BD344" s="95"/>
      <c r="BL344" s="95"/>
    </row>
    <row r="345" spans="13:64" ht="15.75" customHeight="1" x14ac:dyDescent="0.25">
      <c r="M345" s="95"/>
      <c r="P345" s="96"/>
      <c r="BD345" s="95"/>
      <c r="BL345" s="95"/>
    </row>
    <row r="346" spans="13:64" ht="15.75" customHeight="1" x14ac:dyDescent="0.25">
      <c r="M346" s="95"/>
      <c r="P346" s="96"/>
      <c r="BD346" s="95"/>
      <c r="BL346" s="95"/>
    </row>
    <row r="347" spans="13:64" ht="15.75" customHeight="1" x14ac:dyDescent="0.25">
      <c r="M347" s="95"/>
      <c r="P347" s="96"/>
      <c r="BD347" s="95"/>
      <c r="BL347" s="95"/>
    </row>
    <row r="348" spans="13:64" ht="15.75" customHeight="1" x14ac:dyDescent="0.25">
      <c r="M348" s="95"/>
      <c r="P348" s="96"/>
      <c r="BD348" s="95"/>
      <c r="BL348" s="95"/>
    </row>
    <row r="349" spans="13:64" ht="15.75" customHeight="1" x14ac:dyDescent="0.25">
      <c r="M349" s="95"/>
      <c r="P349" s="96"/>
      <c r="BD349" s="95"/>
      <c r="BL349" s="95"/>
    </row>
    <row r="350" spans="13:64" ht="15.75" customHeight="1" x14ac:dyDescent="0.25">
      <c r="M350" s="95"/>
      <c r="P350" s="96"/>
      <c r="BD350" s="95"/>
      <c r="BL350" s="95"/>
    </row>
    <row r="351" spans="13:64" ht="15.75" customHeight="1" x14ac:dyDescent="0.25">
      <c r="M351" s="95"/>
      <c r="P351" s="96"/>
      <c r="BD351" s="95"/>
      <c r="BL351" s="95"/>
    </row>
    <row r="352" spans="13:64" ht="15.75" customHeight="1" x14ac:dyDescent="0.25">
      <c r="M352" s="95"/>
      <c r="P352" s="96"/>
      <c r="BD352" s="95"/>
      <c r="BL352" s="95"/>
    </row>
    <row r="353" spans="13:64" ht="15.75" customHeight="1" x14ac:dyDescent="0.25">
      <c r="M353" s="95"/>
      <c r="P353" s="96"/>
      <c r="BD353" s="95"/>
      <c r="BL353" s="95"/>
    </row>
    <row r="354" spans="13:64" ht="15.75" customHeight="1" x14ac:dyDescent="0.25">
      <c r="M354" s="95"/>
      <c r="P354" s="96"/>
      <c r="BD354" s="95"/>
      <c r="BL354" s="95"/>
    </row>
    <row r="355" spans="13:64" ht="15.75" customHeight="1" x14ac:dyDescent="0.25">
      <c r="M355" s="95"/>
      <c r="P355" s="96"/>
      <c r="BD355" s="95"/>
      <c r="BL355" s="95"/>
    </row>
    <row r="356" spans="13:64" ht="15.75" customHeight="1" x14ac:dyDescent="0.25">
      <c r="M356" s="95"/>
      <c r="P356" s="96"/>
      <c r="BD356" s="95"/>
      <c r="BL356" s="95"/>
    </row>
    <row r="357" spans="13:64" ht="15.75" customHeight="1" x14ac:dyDescent="0.25">
      <c r="M357" s="95"/>
      <c r="P357" s="96"/>
      <c r="BD357" s="95"/>
      <c r="BL357" s="95"/>
    </row>
    <row r="358" spans="13:64" ht="15.75" customHeight="1" x14ac:dyDescent="0.25">
      <c r="M358" s="95"/>
      <c r="P358" s="96"/>
      <c r="BD358" s="95"/>
      <c r="BL358" s="95"/>
    </row>
    <row r="359" spans="13:64" ht="15.75" customHeight="1" x14ac:dyDescent="0.25">
      <c r="M359" s="95"/>
      <c r="P359" s="96"/>
      <c r="BD359" s="95"/>
      <c r="BL359" s="95"/>
    </row>
    <row r="360" spans="13:64" ht="15.75" customHeight="1" x14ac:dyDescent="0.25">
      <c r="M360" s="95"/>
      <c r="P360" s="96"/>
      <c r="BD360" s="95"/>
      <c r="BL360" s="95"/>
    </row>
    <row r="361" spans="13:64" ht="15.75" customHeight="1" x14ac:dyDescent="0.25">
      <c r="M361" s="95"/>
      <c r="P361" s="96"/>
      <c r="BD361" s="95"/>
      <c r="BL361" s="95"/>
    </row>
    <row r="362" spans="13:64" ht="15.75" customHeight="1" x14ac:dyDescent="0.25">
      <c r="M362" s="95"/>
      <c r="P362" s="96"/>
      <c r="BD362" s="95"/>
      <c r="BL362" s="95"/>
    </row>
    <row r="363" spans="13:64" ht="15.75" customHeight="1" x14ac:dyDescent="0.25">
      <c r="M363" s="95"/>
      <c r="P363" s="96"/>
      <c r="BD363" s="95"/>
      <c r="BL363" s="95"/>
    </row>
    <row r="364" spans="13:64" ht="15.75" customHeight="1" x14ac:dyDescent="0.25">
      <c r="M364" s="95"/>
      <c r="P364" s="96"/>
      <c r="BD364" s="95"/>
      <c r="BL364" s="95"/>
    </row>
    <row r="365" spans="13:64" ht="15.75" customHeight="1" x14ac:dyDescent="0.25">
      <c r="M365" s="95"/>
      <c r="P365" s="96"/>
      <c r="BD365" s="95"/>
      <c r="BL365" s="95"/>
    </row>
    <row r="366" spans="13:64" ht="15.75" customHeight="1" x14ac:dyDescent="0.25">
      <c r="M366" s="95"/>
      <c r="P366" s="96"/>
      <c r="BD366" s="95"/>
      <c r="BL366" s="95"/>
    </row>
    <row r="367" spans="13:64" ht="15.75" customHeight="1" x14ac:dyDescent="0.25">
      <c r="M367" s="95"/>
      <c r="P367" s="96"/>
      <c r="BD367" s="95"/>
      <c r="BL367" s="95"/>
    </row>
    <row r="368" spans="13:64" ht="15.75" customHeight="1" x14ac:dyDescent="0.25">
      <c r="M368" s="95"/>
      <c r="P368" s="96"/>
      <c r="BD368" s="95"/>
      <c r="BL368" s="95"/>
    </row>
    <row r="369" spans="13:64" ht="15.75" customHeight="1" x14ac:dyDescent="0.25">
      <c r="M369" s="95"/>
      <c r="P369" s="96"/>
      <c r="BD369" s="95"/>
      <c r="BL369" s="95"/>
    </row>
    <row r="370" spans="13:64" ht="15.75" customHeight="1" x14ac:dyDescent="0.25">
      <c r="M370" s="95"/>
      <c r="P370" s="96"/>
      <c r="BD370" s="95"/>
      <c r="BL370" s="95"/>
    </row>
    <row r="371" spans="13:64" ht="15.75" customHeight="1" x14ac:dyDescent="0.25">
      <c r="M371" s="95"/>
      <c r="P371" s="96"/>
      <c r="BD371" s="95"/>
      <c r="BL371" s="95"/>
    </row>
    <row r="372" spans="13:64" ht="15.75" customHeight="1" x14ac:dyDescent="0.25">
      <c r="M372" s="95"/>
      <c r="P372" s="96"/>
      <c r="BD372" s="95"/>
      <c r="BL372" s="95"/>
    </row>
    <row r="373" spans="13:64" ht="15.75" customHeight="1" x14ac:dyDescent="0.25">
      <c r="M373" s="95"/>
      <c r="P373" s="96"/>
      <c r="BD373" s="95"/>
      <c r="BL373" s="95"/>
    </row>
    <row r="374" spans="13:64" ht="15.75" customHeight="1" x14ac:dyDescent="0.25">
      <c r="M374" s="95"/>
      <c r="P374" s="96"/>
      <c r="BD374" s="95"/>
      <c r="BL374" s="95"/>
    </row>
    <row r="375" spans="13:64" ht="15.75" customHeight="1" x14ac:dyDescent="0.25">
      <c r="M375" s="95"/>
      <c r="P375" s="96"/>
      <c r="BD375" s="95"/>
      <c r="BL375" s="95"/>
    </row>
    <row r="376" spans="13:64" ht="15.75" customHeight="1" x14ac:dyDescent="0.25">
      <c r="M376" s="95"/>
      <c r="P376" s="96"/>
      <c r="BD376" s="95"/>
      <c r="BL376" s="95"/>
    </row>
    <row r="377" spans="13:64" ht="15.75" customHeight="1" x14ac:dyDescent="0.25">
      <c r="M377" s="95"/>
      <c r="P377" s="96"/>
      <c r="BD377" s="95"/>
      <c r="BL377" s="95"/>
    </row>
    <row r="378" spans="13:64" ht="15.75" customHeight="1" x14ac:dyDescent="0.25">
      <c r="M378" s="95"/>
      <c r="P378" s="96"/>
      <c r="BD378" s="95"/>
      <c r="BL378" s="95"/>
    </row>
    <row r="379" spans="13:64" ht="15.75" customHeight="1" x14ac:dyDescent="0.25">
      <c r="M379" s="95"/>
      <c r="P379" s="96"/>
      <c r="BD379" s="95"/>
      <c r="BL379" s="95"/>
    </row>
    <row r="380" spans="13:64" ht="15.75" customHeight="1" x14ac:dyDescent="0.25">
      <c r="M380" s="95"/>
      <c r="P380" s="96"/>
      <c r="BD380" s="95"/>
      <c r="BL380" s="95"/>
    </row>
    <row r="381" spans="13:64" ht="15.75" customHeight="1" x14ac:dyDescent="0.25">
      <c r="M381" s="95"/>
      <c r="P381" s="96"/>
      <c r="BD381" s="95"/>
      <c r="BL381" s="95"/>
    </row>
    <row r="382" spans="13:64" ht="15.75" customHeight="1" x14ac:dyDescent="0.25">
      <c r="M382" s="95"/>
      <c r="P382" s="96"/>
      <c r="BD382" s="95"/>
      <c r="BL382" s="95"/>
    </row>
    <row r="383" spans="13:64" ht="15.75" customHeight="1" x14ac:dyDescent="0.25">
      <c r="M383" s="95"/>
      <c r="P383" s="96"/>
      <c r="BD383" s="95"/>
      <c r="BL383" s="95"/>
    </row>
    <row r="384" spans="13:64" ht="15.75" customHeight="1" x14ac:dyDescent="0.25">
      <c r="M384" s="95"/>
      <c r="P384" s="96"/>
      <c r="BD384" s="95"/>
      <c r="BL384" s="95"/>
    </row>
    <row r="385" spans="13:64" ht="15.75" customHeight="1" x14ac:dyDescent="0.25">
      <c r="M385" s="95"/>
      <c r="P385" s="96"/>
      <c r="BD385" s="95"/>
      <c r="BL385" s="95"/>
    </row>
    <row r="386" spans="13:64" ht="15.75" customHeight="1" x14ac:dyDescent="0.25">
      <c r="M386" s="95"/>
      <c r="P386" s="96"/>
      <c r="BD386" s="95"/>
      <c r="BL386" s="95"/>
    </row>
    <row r="387" spans="13:64" ht="15.75" customHeight="1" x14ac:dyDescent="0.25">
      <c r="M387" s="95"/>
      <c r="P387" s="96"/>
      <c r="BD387" s="95"/>
      <c r="BL387" s="95"/>
    </row>
    <row r="388" spans="13:64" ht="15.75" customHeight="1" x14ac:dyDescent="0.25">
      <c r="M388" s="95"/>
      <c r="P388" s="96"/>
      <c r="BD388" s="95"/>
      <c r="BL388" s="95"/>
    </row>
    <row r="389" spans="13:64" ht="15.75" customHeight="1" x14ac:dyDescent="0.25">
      <c r="M389" s="95"/>
      <c r="P389" s="96"/>
      <c r="BD389" s="95"/>
      <c r="BL389" s="95"/>
    </row>
    <row r="390" spans="13:64" ht="15.75" customHeight="1" x14ac:dyDescent="0.25">
      <c r="M390" s="95"/>
      <c r="P390" s="96"/>
      <c r="BD390" s="95"/>
      <c r="BL390" s="95"/>
    </row>
    <row r="391" spans="13:64" ht="15.75" customHeight="1" x14ac:dyDescent="0.25">
      <c r="M391" s="95"/>
      <c r="P391" s="96"/>
      <c r="BD391" s="95"/>
      <c r="BL391" s="95"/>
    </row>
    <row r="392" spans="13:64" ht="15.75" customHeight="1" x14ac:dyDescent="0.25">
      <c r="M392" s="95"/>
      <c r="P392" s="96"/>
      <c r="BD392" s="95"/>
      <c r="BL392" s="95"/>
    </row>
    <row r="393" spans="13:64" ht="15.75" customHeight="1" x14ac:dyDescent="0.25">
      <c r="M393" s="95"/>
      <c r="P393" s="96"/>
      <c r="BD393" s="95"/>
      <c r="BL393" s="95"/>
    </row>
    <row r="394" spans="13:64" ht="15.75" customHeight="1" x14ac:dyDescent="0.25">
      <c r="M394" s="95"/>
      <c r="P394" s="96"/>
      <c r="BD394" s="95"/>
      <c r="BL394" s="95"/>
    </row>
    <row r="395" spans="13:64" ht="15.75" customHeight="1" x14ac:dyDescent="0.25">
      <c r="M395" s="95"/>
      <c r="P395" s="96"/>
      <c r="BD395" s="95"/>
      <c r="BL395" s="95"/>
    </row>
    <row r="396" spans="13:64" ht="15.75" customHeight="1" x14ac:dyDescent="0.25">
      <c r="M396" s="95"/>
      <c r="P396" s="96"/>
      <c r="BD396" s="95"/>
      <c r="BL396" s="95"/>
    </row>
    <row r="397" spans="13:64" ht="15.75" customHeight="1" x14ac:dyDescent="0.25">
      <c r="M397" s="95"/>
      <c r="P397" s="96"/>
      <c r="BD397" s="95"/>
      <c r="BL397" s="95"/>
    </row>
    <row r="398" spans="13:64" ht="15.75" customHeight="1" x14ac:dyDescent="0.25">
      <c r="M398" s="95"/>
      <c r="P398" s="96"/>
      <c r="BD398" s="95"/>
      <c r="BL398" s="95"/>
    </row>
    <row r="399" spans="13:64" ht="15.75" customHeight="1" x14ac:dyDescent="0.25">
      <c r="M399" s="95"/>
      <c r="P399" s="96"/>
      <c r="BD399" s="95"/>
      <c r="BL399" s="95"/>
    </row>
    <row r="400" spans="13:64" ht="15.75" customHeight="1" x14ac:dyDescent="0.25">
      <c r="M400" s="95"/>
      <c r="P400" s="96"/>
      <c r="BD400" s="95"/>
      <c r="BL400" s="95"/>
    </row>
    <row r="401" spans="13:64" ht="15.75" customHeight="1" x14ac:dyDescent="0.25">
      <c r="M401" s="95"/>
      <c r="P401" s="96"/>
      <c r="BD401" s="95"/>
      <c r="BL401" s="95"/>
    </row>
    <row r="402" spans="13:64" ht="15.75" customHeight="1" x14ac:dyDescent="0.25">
      <c r="M402" s="95"/>
      <c r="P402" s="96"/>
      <c r="BD402" s="95"/>
      <c r="BL402" s="95"/>
    </row>
    <row r="403" spans="13:64" ht="15.75" customHeight="1" x14ac:dyDescent="0.25">
      <c r="M403" s="95"/>
      <c r="P403" s="96"/>
      <c r="BD403" s="95"/>
      <c r="BL403" s="95"/>
    </row>
    <row r="404" spans="13:64" ht="15.75" customHeight="1" x14ac:dyDescent="0.25">
      <c r="M404" s="95"/>
      <c r="P404" s="96"/>
      <c r="BD404" s="95"/>
      <c r="BL404" s="95"/>
    </row>
    <row r="405" spans="13:64" ht="15.75" customHeight="1" x14ac:dyDescent="0.25">
      <c r="M405" s="95"/>
      <c r="P405" s="96"/>
      <c r="BD405" s="95"/>
      <c r="BL405" s="95"/>
    </row>
    <row r="406" spans="13:64" ht="15.75" customHeight="1" x14ac:dyDescent="0.25">
      <c r="M406" s="95"/>
      <c r="P406" s="96"/>
      <c r="BD406" s="95"/>
      <c r="BL406" s="95"/>
    </row>
    <row r="407" spans="13:64" ht="15.75" customHeight="1" x14ac:dyDescent="0.25">
      <c r="M407" s="95"/>
      <c r="P407" s="96"/>
      <c r="BD407" s="95"/>
      <c r="BL407" s="95"/>
    </row>
    <row r="408" spans="13:64" ht="15.75" customHeight="1" x14ac:dyDescent="0.25">
      <c r="M408" s="95"/>
      <c r="P408" s="96"/>
      <c r="BD408" s="95"/>
      <c r="BL408" s="95"/>
    </row>
    <row r="409" spans="13:64" ht="15.75" customHeight="1" x14ac:dyDescent="0.25">
      <c r="M409" s="95"/>
      <c r="P409" s="96"/>
      <c r="BD409" s="95"/>
      <c r="BL409" s="95"/>
    </row>
    <row r="410" spans="13:64" ht="15.75" customHeight="1" x14ac:dyDescent="0.25">
      <c r="M410" s="95"/>
      <c r="P410" s="96"/>
      <c r="BD410" s="95"/>
      <c r="BL410" s="95"/>
    </row>
    <row r="411" spans="13:64" ht="15.75" customHeight="1" x14ac:dyDescent="0.25">
      <c r="M411" s="95"/>
      <c r="P411" s="96"/>
      <c r="BD411" s="95"/>
      <c r="BL411" s="95"/>
    </row>
    <row r="412" spans="13:64" ht="15.75" customHeight="1" x14ac:dyDescent="0.25">
      <c r="M412" s="95"/>
      <c r="P412" s="96"/>
      <c r="BD412" s="95"/>
      <c r="BL412" s="95"/>
    </row>
    <row r="413" spans="13:64" ht="15.75" customHeight="1" x14ac:dyDescent="0.25">
      <c r="M413" s="95"/>
      <c r="P413" s="96"/>
      <c r="BD413" s="95"/>
      <c r="BL413" s="95"/>
    </row>
    <row r="414" spans="13:64" ht="15.75" customHeight="1" x14ac:dyDescent="0.25">
      <c r="M414" s="95"/>
      <c r="P414" s="96"/>
      <c r="BD414" s="95"/>
      <c r="BL414" s="95"/>
    </row>
    <row r="415" spans="13:64" ht="15.75" customHeight="1" x14ac:dyDescent="0.25">
      <c r="M415" s="95"/>
      <c r="P415" s="96"/>
      <c r="BD415" s="95"/>
      <c r="BL415" s="95"/>
    </row>
    <row r="416" spans="13:64" ht="15.75" customHeight="1" x14ac:dyDescent="0.25">
      <c r="M416" s="95"/>
      <c r="P416" s="96"/>
      <c r="BD416" s="95"/>
      <c r="BL416" s="95"/>
    </row>
    <row r="417" spans="13:64" ht="15.75" customHeight="1" x14ac:dyDescent="0.25">
      <c r="M417" s="95"/>
      <c r="P417" s="96"/>
      <c r="BD417" s="95"/>
      <c r="BL417" s="95"/>
    </row>
    <row r="418" spans="13:64" ht="15.75" customHeight="1" x14ac:dyDescent="0.25">
      <c r="M418" s="95"/>
      <c r="P418" s="96"/>
      <c r="BD418" s="95"/>
      <c r="BL418" s="95"/>
    </row>
    <row r="419" spans="13:64" ht="15.75" customHeight="1" x14ac:dyDescent="0.25">
      <c r="M419" s="95"/>
      <c r="P419" s="96"/>
      <c r="BD419" s="95"/>
      <c r="BL419" s="95"/>
    </row>
    <row r="420" spans="13:64" ht="15.75" customHeight="1" x14ac:dyDescent="0.25">
      <c r="M420" s="95"/>
      <c r="P420" s="96"/>
      <c r="BD420" s="95"/>
      <c r="BL420" s="95"/>
    </row>
    <row r="421" spans="13:64" ht="15.75" customHeight="1" x14ac:dyDescent="0.25">
      <c r="M421" s="95"/>
      <c r="P421" s="96"/>
      <c r="BD421" s="95"/>
      <c r="BL421" s="95"/>
    </row>
    <row r="422" spans="13:64" ht="15.75" customHeight="1" x14ac:dyDescent="0.25">
      <c r="M422" s="95"/>
      <c r="P422" s="96"/>
      <c r="BD422" s="95"/>
      <c r="BL422" s="95"/>
    </row>
    <row r="423" spans="13:64" ht="15.75" customHeight="1" x14ac:dyDescent="0.25">
      <c r="M423" s="95"/>
      <c r="P423" s="96"/>
      <c r="BD423" s="95"/>
      <c r="BL423" s="95"/>
    </row>
    <row r="424" spans="13:64" ht="15.75" customHeight="1" x14ac:dyDescent="0.25">
      <c r="M424" s="95"/>
      <c r="P424" s="96"/>
      <c r="BD424" s="95"/>
      <c r="BL424" s="95"/>
    </row>
    <row r="425" spans="13:64" ht="15.75" customHeight="1" x14ac:dyDescent="0.25">
      <c r="M425" s="95"/>
      <c r="P425" s="96"/>
      <c r="BD425" s="95"/>
      <c r="BL425" s="95"/>
    </row>
    <row r="426" spans="13:64" ht="15.75" customHeight="1" x14ac:dyDescent="0.25">
      <c r="M426" s="95"/>
      <c r="P426" s="96"/>
      <c r="BD426" s="95"/>
      <c r="BL426" s="95"/>
    </row>
    <row r="427" spans="13:64" ht="15.75" customHeight="1" x14ac:dyDescent="0.25">
      <c r="M427" s="95"/>
      <c r="P427" s="96"/>
      <c r="BD427" s="95"/>
      <c r="BL427" s="95"/>
    </row>
    <row r="428" spans="13:64" ht="15.75" customHeight="1" x14ac:dyDescent="0.25">
      <c r="M428" s="95"/>
      <c r="P428" s="96"/>
      <c r="BD428" s="95"/>
      <c r="BL428" s="95"/>
    </row>
    <row r="429" spans="13:64" ht="15.75" customHeight="1" x14ac:dyDescent="0.25">
      <c r="M429" s="95"/>
      <c r="P429" s="96"/>
      <c r="BD429" s="95"/>
      <c r="BL429" s="95"/>
    </row>
    <row r="430" spans="13:64" ht="15.75" customHeight="1" x14ac:dyDescent="0.25">
      <c r="M430" s="95"/>
      <c r="P430" s="96"/>
      <c r="BD430" s="95"/>
      <c r="BL430" s="95"/>
    </row>
    <row r="431" spans="13:64" ht="15.75" customHeight="1" x14ac:dyDescent="0.25">
      <c r="M431" s="95"/>
      <c r="P431" s="96"/>
      <c r="BD431" s="95"/>
      <c r="BL431" s="95"/>
    </row>
    <row r="432" spans="13:64" ht="15.75" customHeight="1" x14ac:dyDescent="0.25">
      <c r="M432" s="95"/>
      <c r="P432" s="96"/>
      <c r="BD432" s="95"/>
      <c r="BL432" s="95"/>
    </row>
    <row r="433" spans="13:64" ht="15.75" customHeight="1" x14ac:dyDescent="0.25">
      <c r="M433" s="95"/>
      <c r="P433" s="96"/>
      <c r="BD433" s="95"/>
      <c r="BL433" s="95"/>
    </row>
    <row r="434" spans="13:64" ht="15.75" customHeight="1" x14ac:dyDescent="0.25">
      <c r="M434" s="95"/>
      <c r="P434" s="96"/>
      <c r="BD434" s="95"/>
      <c r="BL434" s="95"/>
    </row>
    <row r="435" spans="13:64" ht="15.75" customHeight="1" x14ac:dyDescent="0.25">
      <c r="M435" s="95"/>
      <c r="P435" s="96"/>
      <c r="BD435" s="95"/>
      <c r="BL435" s="95"/>
    </row>
    <row r="436" spans="13:64" ht="15.75" customHeight="1" x14ac:dyDescent="0.25">
      <c r="M436" s="95"/>
      <c r="P436" s="96"/>
      <c r="BD436" s="95"/>
      <c r="BL436" s="95"/>
    </row>
    <row r="437" spans="13:64" ht="15.75" customHeight="1" x14ac:dyDescent="0.25">
      <c r="M437" s="95"/>
      <c r="P437" s="96"/>
      <c r="BD437" s="95"/>
      <c r="BL437" s="95"/>
    </row>
    <row r="438" spans="13:64" ht="15.75" customHeight="1" x14ac:dyDescent="0.25">
      <c r="M438" s="95"/>
      <c r="P438" s="96"/>
      <c r="BD438" s="95"/>
      <c r="BL438" s="95"/>
    </row>
    <row r="439" spans="13:64" ht="15.75" customHeight="1" x14ac:dyDescent="0.25">
      <c r="M439" s="95"/>
      <c r="P439" s="96"/>
      <c r="BD439" s="95"/>
      <c r="BL439" s="95"/>
    </row>
    <row r="440" spans="13:64" ht="15.75" customHeight="1" x14ac:dyDescent="0.25">
      <c r="M440" s="95"/>
      <c r="P440" s="96"/>
      <c r="BD440" s="95"/>
      <c r="BL440" s="95"/>
    </row>
    <row r="441" spans="13:64" ht="15.75" customHeight="1" x14ac:dyDescent="0.25">
      <c r="M441" s="95"/>
      <c r="P441" s="96"/>
      <c r="BD441" s="95"/>
      <c r="BL441" s="95"/>
    </row>
    <row r="442" spans="13:64" ht="15.75" customHeight="1" x14ac:dyDescent="0.25">
      <c r="M442" s="95"/>
      <c r="P442" s="96"/>
      <c r="BD442" s="95"/>
      <c r="BL442" s="95"/>
    </row>
    <row r="443" spans="13:64" ht="15.75" customHeight="1" x14ac:dyDescent="0.25">
      <c r="M443" s="95"/>
      <c r="P443" s="96"/>
      <c r="BD443" s="95"/>
      <c r="BL443" s="95"/>
    </row>
    <row r="444" spans="13:64" ht="15.75" customHeight="1" x14ac:dyDescent="0.25">
      <c r="M444" s="95"/>
      <c r="P444" s="96"/>
      <c r="BD444" s="95"/>
      <c r="BL444" s="95"/>
    </row>
    <row r="445" spans="13:64" ht="15.75" customHeight="1" x14ac:dyDescent="0.25">
      <c r="M445" s="95"/>
      <c r="P445" s="96"/>
      <c r="BD445" s="95"/>
      <c r="BL445" s="95"/>
    </row>
    <row r="446" spans="13:64" ht="15.75" customHeight="1" x14ac:dyDescent="0.25">
      <c r="M446" s="95"/>
      <c r="P446" s="96"/>
      <c r="BD446" s="95"/>
      <c r="BL446" s="95"/>
    </row>
    <row r="447" spans="13:64" ht="15.75" customHeight="1" x14ac:dyDescent="0.25">
      <c r="M447" s="95"/>
      <c r="P447" s="96"/>
      <c r="BD447" s="95"/>
      <c r="BL447" s="95"/>
    </row>
    <row r="448" spans="13:64" ht="15.75" customHeight="1" x14ac:dyDescent="0.25">
      <c r="M448" s="95"/>
      <c r="P448" s="96"/>
      <c r="BD448" s="95"/>
      <c r="BL448" s="95"/>
    </row>
    <row r="449" spans="13:64" ht="15.75" customHeight="1" x14ac:dyDescent="0.25">
      <c r="M449" s="95"/>
      <c r="P449" s="96"/>
      <c r="BD449" s="95"/>
      <c r="BL449" s="95"/>
    </row>
    <row r="450" spans="13:64" ht="15.75" customHeight="1" x14ac:dyDescent="0.25">
      <c r="M450" s="95"/>
      <c r="P450" s="96"/>
      <c r="BD450" s="95"/>
      <c r="BL450" s="95"/>
    </row>
    <row r="451" spans="13:64" ht="15.75" customHeight="1" x14ac:dyDescent="0.25">
      <c r="M451" s="95"/>
      <c r="P451" s="96"/>
      <c r="BD451" s="95"/>
      <c r="BL451" s="95"/>
    </row>
    <row r="452" spans="13:64" ht="15.75" customHeight="1" x14ac:dyDescent="0.25">
      <c r="M452" s="95"/>
      <c r="P452" s="96"/>
      <c r="BD452" s="95"/>
      <c r="BL452" s="95"/>
    </row>
    <row r="453" spans="13:64" ht="15.75" customHeight="1" x14ac:dyDescent="0.25">
      <c r="M453" s="95"/>
      <c r="P453" s="96"/>
      <c r="BD453" s="95"/>
      <c r="BL453" s="95"/>
    </row>
    <row r="454" spans="13:64" ht="15.75" customHeight="1" x14ac:dyDescent="0.25">
      <c r="M454" s="95"/>
      <c r="P454" s="96"/>
      <c r="BD454" s="95"/>
      <c r="BL454" s="95"/>
    </row>
    <row r="455" spans="13:64" ht="15.75" customHeight="1" x14ac:dyDescent="0.25">
      <c r="M455" s="95"/>
      <c r="P455" s="96"/>
      <c r="BD455" s="95"/>
      <c r="BL455" s="95"/>
    </row>
    <row r="456" spans="13:64" ht="15.75" customHeight="1" x14ac:dyDescent="0.25">
      <c r="M456" s="95"/>
      <c r="P456" s="96"/>
      <c r="BD456" s="95"/>
      <c r="BL456" s="95"/>
    </row>
    <row r="457" spans="13:64" ht="15.75" customHeight="1" x14ac:dyDescent="0.25">
      <c r="M457" s="95"/>
      <c r="P457" s="96"/>
      <c r="BD457" s="95"/>
      <c r="BL457" s="95"/>
    </row>
    <row r="458" spans="13:64" ht="15.75" customHeight="1" x14ac:dyDescent="0.25">
      <c r="M458" s="95"/>
      <c r="P458" s="96"/>
      <c r="BD458" s="95"/>
      <c r="BL458" s="95"/>
    </row>
    <row r="459" spans="13:64" ht="15.75" customHeight="1" x14ac:dyDescent="0.25">
      <c r="M459" s="95"/>
      <c r="P459" s="96"/>
      <c r="BD459" s="95"/>
      <c r="BL459" s="95"/>
    </row>
    <row r="460" spans="13:64" ht="15.75" customHeight="1" x14ac:dyDescent="0.25">
      <c r="M460" s="95"/>
      <c r="P460" s="96"/>
      <c r="BD460" s="95"/>
      <c r="BL460" s="95"/>
    </row>
    <row r="461" spans="13:64" ht="15.75" customHeight="1" x14ac:dyDescent="0.25">
      <c r="M461" s="95"/>
      <c r="P461" s="96"/>
      <c r="BD461" s="95"/>
      <c r="BL461" s="95"/>
    </row>
    <row r="462" spans="13:64" ht="15.75" customHeight="1" x14ac:dyDescent="0.25">
      <c r="M462" s="95"/>
      <c r="P462" s="96"/>
      <c r="BD462" s="95"/>
      <c r="BL462" s="95"/>
    </row>
    <row r="463" spans="13:64" ht="15.75" customHeight="1" x14ac:dyDescent="0.25">
      <c r="M463" s="95"/>
      <c r="P463" s="96"/>
      <c r="BD463" s="95"/>
      <c r="BL463" s="95"/>
    </row>
    <row r="464" spans="13:64" ht="15.75" customHeight="1" x14ac:dyDescent="0.25">
      <c r="M464" s="95"/>
      <c r="P464" s="96"/>
      <c r="BD464" s="95"/>
      <c r="BL464" s="95"/>
    </row>
    <row r="465" spans="13:64" ht="15.75" customHeight="1" x14ac:dyDescent="0.25">
      <c r="M465" s="95"/>
      <c r="P465" s="96"/>
      <c r="BD465" s="95"/>
      <c r="BL465" s="95"/>
    </row>
    <row r="466" spans="13:64" ht="15.75" customHeight="1" x14ac:dyDescent="0.25">
      <c r="M466" s="95"/>
      <c r="P466" s="96"/>
      <c r="BD466" s="95"/>
      <c r="BL466" s="95"/>
    </row>
    <row r="467" spans="13:64" ht="15.75" customHeight="1" x14ac:dyDescent="0.25">
      <c r="M467" s="95"/>
      <c r="P467" s="96"/>
      <c r="BD467" s="95"/>
      <c r="BL467" s="95"/>
    </row>
    <row r="468" spans="13:64" ht="15.75" customHeight="1" x14ac:dyDescent="0.25">
      <c r="M468" s="95"/>
      <c r="P468" s="96"/>
      <c r="BD468" s="95"/>
      <c r="BL468" s="95"/>
    </row>
    <row r="469" spans="13:64" ht="15.75" customHeight="1" x14ac:dyDescent="0.25">
      <c r="M469" s="95"/>
      <c r="P469" s="96"/>
      <c r="BD469" s="95"/>
      <c r="BL469" s="95"/>
    </row>
    <row r="470" spans="13:64" ht="15.75" customHeight="1" x14ac:dyDescent="0.25">
      <c r="M470" s="95"/>
      <c r="P470" s="96"/>
      <c r="BD470" s="95"/>
      <c r="BL470" s="95"/>
    </row>
    <row r="471" spans="13:64" ht="15.75" customHeight="1" x14ac:dyDescent="0.25">
      <c r="M471" s="95"/>
      <c r="P471" s="96"/>
      <c r="BD471" s="95"/>
      <c r="BL471" s="95"/>
    </row>
    <row r="472" spans="13:64" ht="15.75" customHeight="1" x14ac:dyDescent="0.25">
      <c r="M472" s="95"/>
      <c r="P472" s="96"/>
      <c r="BD472" s="95"/>
      <c r="BL472" s="95"/>
    </row>
    <row r="473" spans="13:64" ht="15.75" customHeight="1" x14ac:dyDescent="0.25">
      <c r="M473" s="95"/>
      <c r="P473" s="96"/>
      <c r="BD473" s="95"/>
      <c r="BL473" s="95"/>
    </row>
    <row r="474" spans="13:64" ht="15.75" customHeight="1" x14ac:dyDescent="0.25">
      <c r="M474" s="95"/>
      <c r="P474" s="96"/>
      <c r="BD474" s="95"/>
      <c r="BL474" s="95"/>
    </row>
    <row r="475" spans="13:64" ht="15.75" customHeight="1" x14ac:dyDescent="0.25">
      <c r="M475" s="95"/>
      <c r="P475" s="96"/>
      <c r="BD475" s="95"/>
      <c r="BL475" s="95"/>
    </row>
    <row r="476" spans="13:64" ht="15.75" customHeight="1" x14ac:dyDescent="0.25">
      <c r="M476" s="95"/>
      <c r="P476" s="96"/>
      <c r="BD476" s="95"/>
      <c r="BL476" s="95"/>
    </row>
    <row r="477" spans="13:64" ht="15.75" customHeight="1" x14ac:dyDescent="0.25">
      <c r="M477" s="95"/>
      <c r="P477" s="96"/>
      <c r="BD477" s="95"/>
      <c r="BL477" s="95"/>
    </row>
    <row r="478" spans="13:64" ht="15.75" customHeight="1" x14ac:dyDescent="0.25">
      <c r="M478" s="95"/>
      <c r="P478" s="96"/>
      <c r="BD478" s="95"/>
      <c r="BL478" s="95"/>
    </row>
    <row r="479" spans="13:64" ht="15.75" customHeight="1" x14ac:dyDescent="0.25">
      <c r="M479" s="95"/>
      <c r="P479" s="96"/>
      <c r="BD479" s="95"/>
      <c r="BL479" s="95"/>
    </row>
    <row r="480" spans="13:64" ht="15.75" customHeight="1" x14ac:dyDescent="0.25">
      <c r="M480" s="95"/>
      <c r="P480" s="96"/>
      <c r="BD480" s="95"/>
      <c r="BL480" s="95"/>
    </row>
    <row r="481" spans="13:64" ht="15.75" customHeight="1" x14ac:dyDescent="0.25">
      <c r="M481" s="95"/>
      <c r="P481" s="96"/>
      <c r="BD481" s="95"/>
      <c r="BL481" s="95"/>
    </row>
    <row r="482" spans="13:64" ht="15.75" customHeight="1" x14ac:dyDescent="0.25">
      <c r="M482" s="95"/>
      <c r="P482" s="96"/>
      <c r="BD482" s="95"/>
      <c r="BL482" s="95"/>
    </row>
    <row r="483" spans="13:64" ht="15.75" customHeight="1" x14ac:dyDescent="0.25">
      <c r="M483" s="95"/>
      <c r="P483" s="96"/>
      <c r="BD483" s="95"/>
      <c r="BL483" s="95"/>
    </row>
    <row r="484" spans="13:64" ht="15.75" customHeight="1" x14ac:dyDescent="0.25">
      <c r="M484" s="95"/>
      <c r="P484" s="96"/>
      <c r="BD484" s="95"/>
      <c r="BL484" s="95"/>
    </row>
    <row r="485" spans="13:64" ht="15.75" customHeight="1" x14ac:dyDescent="0.25">
      <c r="M485" s="95"/>
      <c r="P485" s="96"/>
      <c r="BD485" s="95"/>
      <c r="BL485" s="95"/>
    </row>
    <row r="486" spans="13:64" ht="15.75" customHeight="1" x14ac:dyDescent="0.25">
      <c r="M486" s="95"/>
      <c r="P486" s="96"/>
      <c r="BD486" s="95"/>
      <c r="BL486" s="95"/>
    </row>
    <row r="487" spans="13:64" ht="15.75" customHeight="1" x14ac:dyDescent="0.25">
      <c r="M487" s="95"/>
      <c r="P487" s="96"/>
      <c r="BD487" s="95"/>
      <c r="BL487" s="95"/>
    </row>
    <row r="488" spans="13:64" ht="15.75" customHeight="1" x14ac:dyDescent="0.25">
      <c r="M488" s="95"/>
      <c r="P488" s="96"/>
      <c r="BD488" s="95"/>
      <c r="BL488" s="95"/>
    </row>
    <row r="489" spans="13:64" ht="15.75" customHeight="1" x14ac:dyDescent="0.25">
      <c r="M489" s="95"/>
      <c r="P489" s="96"/>
      <c r="BD489" s="95"/>
      <c r="BL489" s="95"/>
    </row>
    <row r="490" spans="13:64" ht="15.75" customHeight="1" x14ac:dyDescent="0.25">
      <c r="M490" s="95"/>
      <c r="P490" s="96"/>
      <c r="BD490" s="95"/>
      <c r="BL490" s="95"/>
    </row>
    <row r="491" spans="13:64" ht="15.75" customHeight="1" x14ac:dyDescent="0.25">
      <c r="M491" s="95"/>
      <c r="P491" s="96"/>
      <c r="BD491" s="95"/>
      <c r="BL491" s="95"/>
    </row>
    <row r="492" spans="13:64" ht="15.75" customHeight="1" x14ac:dyDescent="0.25">
      <c r="M492" s="95"/>
      <c r="P492" s="96"/>
      <c r="BD492" s="95"/>
      <c r="BL492" s="95"/>
    </row>
    <row r="493" spans="13:64" ht="15.75" customHeight="1" x14ac:dyDescent="0.25">
      <c r="M493" s="95"/>
      <c r="P493" s="96"/>
      <c r="BD493" s="95"/>
      <c r="BL493" s="95"/>
    </row>
    <row r="494" spans="13:64" ht="15.75" customHeight="1" x14ac:dyDescent="0.25">
      <c r="M494" s="95"/>
      <c r="P494" s="96"/>
      <c r="BD494" s="95"/>
      <c r="BL494" s="95"/>
    </row>
    <row r="495" spans="13:64" ht="15.75" customHeight="1" x14ac:dyDescent="0.25">
      <c r="M495" s="95"/>
      <c r="P495" s="96"/>
      <c r="BD495" s="95"/>
      <c r="BL495" s="95"/>
    </row>
    <row r="496" spans="13:64" ht="15.75" customHeight="1" x14ac:dyDescent="0.25">
      <c r="M496" s="95"/>
      <c r="P496" s="96"/>
      <c r="BD496" s="95"/>
      <c r="BL496" s="95"/>
    </row>
    <row r="497" spans="13:64" ht="15.75" customHeight="1" x14ac:dyDescent="0.25">
      <c r="M497" s="95"/>
      <c r="P497" s="96"/>
      <c r="BD497" s="95"/>
      <c r="BL497" s="95"/>
    </row>
    <row r="498" spans="13:64" ht="15.75" customHeight="1" x14ac:dyDescent="0.25">
      <c r="M498" s="95"/>
      <c r="P498" s="96"/>
      <c r="BD498" s="95"/>
      <c r="BL498" s="95"/>
    </row>
    <row r="499" spans="13:64" ht="15.75" customHeight="1" x14ac:dyDescent="0.25">
      <c r="M499" s="95"/>
      <c r="P499" s="96"/>
      <c r="BD499" s="95"/>
      <c r="BL499" s="95"/>
    </row>
    <row r="500" spans="13:64" ht="15.75" customHeight="1" x14ac:dyDescent="0.25">
      <c r="M500" s="95"/>
      <c r="P500" s="96"/>
      <c r="BD500" s="95"/>
      <c r="BL500" s="95"/>
    </row>
    <row r="501" spans="13:64" ht="15.75" customHeight="1" x14ac:dyDescent="0.25">
      <c r="M501" s="95"/>
      <c r="P501" s="96"/>
      <c r="BD501" s="95"/>
      <c r="BL501" s="95"/>
    </row>
    <row r="502" spans="13:64" ht="15.75" customHeight="1" x14ac:dyDescent="0.25">
      <c r="M502" s="95"/>
      <c r="P502" s="96"/>
      <c r="BD502" s="95"/>
      <c r="BL502" s="95"/>
    </row>
    <row r="503" spans="13:64" ht="15.75" customHeight="1" x14ac:dyDescent="0.25">
      <c r="M503" s="95"/>
      <c r="P503" s="96"/>
      <c r="BD503" s="95"/>
      <c r="BL503" s="95"/>
    </row>
    <row r="504" spans="13:64" ht="15.75" customHeight="1" x14ac:dyDescent="0.25">
      <c r="M504" s="95"/>
      <c r="P504" s="96"/>
      <c r="BD504" s="95"/>
      <c r="BL504" s="95"/>
    </row>
    <row r="505" spans="13:64" ht="15.75" customHeight="1" x14ac:dyDescent="0.25">
      <c r="M505" s="95"/>
      <c r="P505" s="96"/>
      <c r="BD505" s="95"/>
      <c r="BL505" s="95"/>
    </row>
    <row r="506" spans="13:64" ht="15.75" customHeight="1" x14ac:dyDescent="0.25">
      <c r="M506" s="95"/>
      <c r="P506" s="96"/>
      <c r="BD506" s="95"/>
      <c r="BL506" s="95"/>
    </row>
    <row r="507" spans="13:64" ht="15.75" customHeight="1" x14ac:dyDescent="0.25">
      <c r="M507" s="95"/>
      <c r="P507" s="96"/>
      <c r="BD507" s="95"/>
      <c r="BL507" s="95"/>
    </row>
    <row r="508" spans="13:64" ht="15.75" customHeight="1" x14ac:dyDescent="0.25">
      <c r="M508" s="95"/>
      <c r="P508" s="96"/>
      <c r="BD508" s="95"/>
      <c r="BL508" s="95"/>
    </row>
    <row r="509" spans="13:64" ht="15.75" customHeight="1" x14ac:dyDescent="0.25">
      <c r="M509" s="95"/>
      <c r="P509" s="96"/>
      <c r="BD509" s="95"/>
      <c r="BL509" s="95"/>
    </row>
    <row r="510" spans="13:64" ht="15.75" customHeight="1" x14ac:dyDescent="0.25">
      <c r="M510" s="95"/>
      <c r="P510" s="96"/>
      <c r="BD510" s="95"/>
      <c r="BL510" s="95"/>
    </row>
    <row r="511" spans="13:64" ht="15.75" customHeight="1" x14ac:dyDescent="0.25">
      <c r="M511" s="95"/>
      <c r="P511" s="96"/>
      <c r="BD511" s="95"/>
      <c r="BL511" s="95"/>
    </row>
    <row r="512" spans="13:64" ht="15.75" customHeight="1" x14ac:dyDescent="0.25">
      <c r="M512" s="95"/>
      <c r="P512" s="96"/>
      <c r="BD512" s="95"/>
      <c r="BL512" s="95"/>
    </row>
    <row r="513" spans="13:64" ht="15.75" customHeight="1" x14ac:dyDescent="0.25">
      <c r="M513" s="95"/>
      <c r="P513" s="96"/>
      <c r="BD513" s="95"/>
      <c r="BL513" s="95"/>
    </row>
    <row r="514" spans="13:64" ht="15.75" customHeight="1" x14ac:dyDescent="0.25">
      <c r="M514" s="95"/>
      <c r="P514" s="96"/>
      <c r="BD514" s="95"/>
      <c r="BL514" s="95"/>
    </row>
    <row r="515" spans="13:64" ht="15.75" customHeight="1" x14ac:dyDescent="0.25">
      <c r="M515" s="95"/>
      <c r="P515" s="96"/>
      <c r="BD515" s="95"/>
      <c r="BL515" s="95"/>
    </row>
    <row r="516" spans="13:64" ht="15.75" customHeight="1" x14ac:dyDescent="0.25">
      <c r="M516" s="95"/>
      <c r="P516" s="96"/>
      <c r="BD516" s="95"/>
      <c r="BL516" s="95"/>
    </row>
    <row r="517" spans="13:64" ht="15.75" customHeight="1" x14ac:dyDescent="0.25">
      <c r="M517" s="95"/>
      <c r="P517" s="96"/>
      <c r="BD517" s="95"/>
      <c r="BL517" s="95"/>
    </row>
    <row r="518" spans="13:64" ht="15.75" customHeight="1" x14ac:dyDescent="0.25">
      <c r="M518" s="95"/>
      <c r="P518" s="96"/>
      <c r="BD518" s="95"/>
      <c r="BL518" s="95"/>
    </row>
    <row r="519" spans="13:64" ht="15.75" customHeight="1" x14ac:dyDescent="0.25">
      <c r="M519" s="95"/>
      <c r="P519" s="96"/>
      <c r="BD519" s="95"/>
      <c r="BL519" s="95"/>
    </row>
    <row r="520" spans="13:64" ht="15.75" customHeight="1" x14ac:dyDescent="0.25">
      <c r="M520" s="95"/>
      <c r="P520" s="96"/>
      <c r="BD520" s="95"/>
      <c r="BL520" s="95"/>
    </row>
    <row r="521" spans="13:64" ht="15.75" customHeight="1" x14ac:dyDescent="0.25">
      <c r="M521" s="95"/>
      <c r="P521" s="96"/>
      <c r="BD521" s="95"/>
      <c r="BL521" s="95"/>
    </row>
    <row r="522" spans="13:64" ht="15.75" customHeight="1" x14ac:dyDescent="0.25">
      <c r="M522" s="95"/>
      <c r="P522" s="96"/>
      <c r="BD522" s="95"/>
      <c r="BL522" s="95"/>
    </row>
    <row r="523" spans="13:64" ht="15.75" customHeight="1" x14ac:dyDescent="0.25">
      <c r="M523" s="95"/>
      <c r="P523" s="96"/>
      <c r="BD523" s="95"/>
      <c r="BL523" s="95"/>
    </row>
    <row r="524" spans="13:64" ht="15.75" customHeight="1" x14ac:dyDescent="0.25">
      <c r="M524" s="95"/>
      <c r="P524" s="96"/>
      <c r="BD524" s="95"/>
      <c r="BL524" s="95"/>
    </row>
    <row r="525" spans="13:64" ht="15.75" customHeight="1" x14ac:dyDescent="0.25">
      <c r="M525" s="95"/>
      <c r="P525" s="96"/>
      <c r="BD525" s="95"/>
      <c r="BL525" s="95"/>
    </row>
    <row r="526" spans="13:64" ht="15.75" customHeight="1" x14ac:dyDescent="0.25">
      <c r="M526" s="95"/>
      <c r="P526" s="96"/>
      <c r="BD526" s="95"/>
      <c r="BL526" s="95"/>
    </row>
    <row r="527" spans="13:64" ht="15.75" customHeight="1" x14ac:dyDescent="0.25">
      <c r="M527" s="95"/>
      <c r="P527" s="96"/>
      <c r="BD527" s="95"/>
      <c r="BL527" s="95"/>
    </row>
    <row r="528" spans="13:64" ht="15.75" customHeight="1" x14ac:dyDescent="0.25">
      <c r="M528" s="95"/>
      <c r="P528" s="96"/>
      <c r="BD528" s="95"/>
      <c r="BL528" s="95"/>
    </row>
    <row r="529" spans="13:64" ht="15.75" customHeight="1" x14ac:dyDescent="0.25">
      <c r="M529" s="95"/>
      <c r="P529" s="96"/>
      <c r="BD529" s="95"/>
      <c r="BL529" s="95"/>
    </row>
    <row r="530" spans="13:64" ht="15.75" customHeight="1" x14ac:dyDescent="0.25">
      <c r="M530" s="95"/>
      <c r="P530" s="96"/>
      <c r="BD530" s="95"/>
      <c r="BL530" s="95"/>
    </row>
    <row r="531" spans="13:64" ht="15.75" customHeight="1" x14ac:dyDescent="0.25">
      <c r="M531" s="95"/>
      <c r="P531" s="96"/>
      <c r="BD531" s="95"/>
      <c r="BL531" s="95"/>
    </row>
    <row r="532" spans="13:64" ht="15.75" customHeight="1" x14ac:dyDescent="0.25">
      <c r="M532" s="95"/>
      <c r="P532" s="96"/>
      <c r="BD532" s="95"/>
      <c r="BL532" s="95"/>
    </row>
    <row r="533" spans="13:64" ht="15.75" customHeight="1" x14ac:dyDescent="0.25">
      <c r="M533" s="95"/>
      <c r="P533" s="96"/>
      <c r="BD533" s="95"/>
      <c r="BL533" s="95"/>
    </row>
    <row r="534" spans="13:64" ht="15.75" customHeight="1" x14ac:dyDescent="0.25">
      <c r="M534" s="95"/>
      <c r="P534" s="96"/>
      <c r="BD534" s="95"/>
      <c r="BL534" s="95"/>
    </row>
    <row r="535" spans="13:64" ht="15.75" customHeight="1" x14ac:dyDescent="0.25">
      <c r="M535" s="95"/>
      <c r="P535" s="96"/>
      <c r="BD535" s="95"/>
      <c r="BL535" s="95"/>
    </row>
    <row r="536" spans="13:64" ht="15.75" customHeight="1" x14ac:dyDescent="0.25">
      <c r="M536" s="95"/>
      <c r="P536" s="96"/>
      <c r="BD536" s="95"/>
      <c r="BL536" s="95"/>
    </row>
    <row r="537" spans="13:64" ht="15.75" customHeight="1" x14ac:dyDescent="0.25">
      <c r="M537" s="95"/>
      <c r="P537" s="96"/>
      <c r="BD537" s="95"/>
      <c r="BL537" s="95"/>
    </row>
    <row r="538" spans="13:64" ht="15.75" customHeight="1" x14ac:dyDescent="0.25">
      <c r="M538" s="95"/>
      <c r="P538" s="96"/>
      <c r="BD538" s="95"/>
      <c r="BL538" s="95"/>
    </row>
    <row r="539" spans="13:64" ht="15.75" customHeight="1" x14ac:dyDescent="0.25">
      <c r="M539" s="95"/>
      <c r="P539" s="96"/>
      <c r="BD539" s="95"/>
      <c r="BL539" s="95"/>
    </row>
    <row r="540" spans="13:64" ht="15.75" customHeight="1" x14ac:dyDescent="0.25">
      <c r="M540" s="95"/>
      <c r="P540" s="96"/>
      <c r="BD540" s="95"/>
      <c r="BL540" s="95"/>
    </row>
    <row r="541" spans="13:64" ht="15.75" customHeight="1" x14ac:dyDescent="0.25">
      <c r="M541" s="95"/>
      <c r="P541" s="96"/>
      <c r="BD541" s="95"/>
      <c r="BL541" s="95"/>
    </row>
    <row r="542" spans="13:64" ht="15.75" customHeight="1" x14ac:dyDescent="0.25">
      <c r="M542" s="95"/>
      <c r="P542" s="96"/>
      <c r="BD542" s="95"/>
      <c r="BL542" s="95"/>
    </row>
    <row r="543" spans="13:64" ht="15.75" customHeight="1" x14ac:dyDescent="0.25">
      <c r="M543" s="95"/>
      <c r="P543" s="96"/>
      <c r="BD543" s="95"/>
      <c r="BL543" s="95"/>
    </row>
    <row r="544" spans="13:64" ht="15.75" customHeight="1" x14ac:dyDescent="0.25">
      <c r="M544" s="95"/>
      <c r="P544" s="96"/>
      <c r="BD544" s="95"/>
      <c r="BL544" s="95"/>
    </row>
    <row r="545" spans="13:64" ht="15.75" customHeight="1" x14ac:dyDescent="0.25">
      <c r="M545" s="95"/>
      <c r="P545" s="96"/>
      <c r="BD545" s="95"/>
      <c r="BL545" s="95"/>
    </row>
    <row r="546" spans="13:64" ht="15.75" customHeight="1" x14ac:dyDescent="0.25">
      <c r="M546" s="95"/>
      <c r="P546" s="96"/>
      <c r="BD546" s="95"/>
      <c r="BL546" s="95"/>
    </row>
    <row r="547" spans="13:64" ht="15.75" customHeight="1" x14ac:dyDescent="0.25">
      <c r="M547" s="95"/>
      <c r="P547" s="96"/>
      <c r="BD547" s="95"/>
      <c r="BL547" s="95"/>
    </row>
    <row r="548" spans="13:64" ht="15.75" customHeight="1" x14ac:dyDescent="0.25">
      <c r="M548" s="95"/>
      <c r="P548" s="96"/>
      <c r="BD548" s="95"/>
      <c r="BL548" s="95"/>
    </row>
    <row r="549" spans="13:64" ht="15.75" customHeight="1" x14ac:dyDescent="0.25">
      <c r="M549" s="95"/>
      <c r="P549" s="96"/>
      <c r="BD549" s="95"/>
      <c r="BL549" s="95"/>
    </row>
    <row r="550" spans="13:64" ht="15.75" customHeight="1" x14ac:dyDescent="0.25">
      <c r="M550" s="95"/>
      <c r="P550" s="96"/>
      <c r="BD550" s="95"/>
      <c r="BL550" s="95"/>
    </row>
    <row r="551" spans="13:64" ht="15.75" customHeight="1" x14ac:dyDescent="0.25">
      <c r="M551" s="95"/>
      <c r="P551" s="96"/>
      <c r="BD551" s="95"/>
      <c r="BL551" s="95"/>
    </row>
    <row r="552" spans="13:64" ht="15.75" customHeight="1" x14ac:dyDescent="0.25">
      <c r="M552" s="95"/>
      <c r="P552" s="96"/>
      <c r="BD552" s="95"/>
      <c r="BL552" s="95"/>
    </row>
    <row r="553" spans="13:64" ht="15.75" customHeight="1" x14ac:dyDescent="0.25">
      <c r="M553" s="95"/>
      <c r="P553" s="96"/>
      <c r="BD553" s="95"/>
      <c r="BL553" s="95"/>
    </row>
    <row r="554" spans="13:64" ht="15.75" customHeight="1" x14ac:dyDescent="0.25">
      <c r="M554" s="95"/>
      <c r="P554" s="96"/>
      <c r="BD554" s="95"/>
      <c r="BL554" s="95"/>
    </row>
    <row r="555" spans="13:64" ht="15.75" customHeight="1" x14ac:dyDescent="0.25">
      <c r="M555" s="95"/>
      <c r="P555" s="96"/>
      <c r="BD555" s="95"/>
      <c r="BL555" s="95"/>
    </row>
    <row r="556" spans="13:64" ht="15.75" customHeight="1" x14ac:dyDescent="0.25">
      <c r="M556" s="95"/>
      <c r="P556" s="96"/>
      <c r="BD556" s="95"/>
      <c r="BL556" s="95"/>
    </row>
    <row r="557" spans="13:64" ht="15.75" customHeight="1" x14ac:dyDescent="0.25">
      <c r="M557" s="95"/>
      <c r="P557" s="96"/>
      <c r="BD557" s="95"/>
      <c r="BL557" s="95"/>
    </row>
    <row r="558" spans="13:64" ht="15.75" customHeight="1" x14ac:dyDescent="0.25">
      <c r="M558" s="95"/>
      <c r="P558" s="96"/>
      <c r="BD558" s="95"/>
      <c r="BL558" s="95"/>
    </row>
    <row r="559" spans="13:64" ht="15.75" customHeight="1" x14ac:dyDescent="0.25">
      <c r="M559" s="95"/>
      <c r="P559" s="96"/>
      <c r="BD559" s="95"/>
      <c r="BL559" s="95"/>
    </row>
    <row r="560" spans="13:64" ht="15.75" customHeight="1" x14ac:dyDescent="0.25">
      <c r="M560" s="95"/>
      <c r="P560" s="96"/>
      <c r="BD560" s="95"/>
      <c r="BL560" s="95"/>
    </row>
    <row r="561" spans="13:64" ht="15.75" customHeight="1" x14ac:dyDescent="0.25">
      <c r="M561" s="95"/>
      <c r="P561" s="96"/>
      <c r="BD561" s="95"/>
      <c r="BL561" s="95"/>
    </row>
    <row r="562" spans="13:64" ht="15.75" customHeight="1" x14ac:dyDescent="0.25">
      <c r="M562" s="95"/>
      <c r="P562" s="96"/>
      <c r="BD562" s="95"/>
      <c r="BL562" s="95"/>
    </row>
    <row r="563" spans="13:64" ht="15.75" customHeight="1" x14ac:dyDescent="0.25">
      <c r="M563" s="95"/>
      <c r="P563" s="96"/>
      <c r="BD563" s="95"/>
      <c r="BL563" s="95"/>
    </row>
    <row r="564" spans="13:64" ht="15.75" customHeight="1" x14ac:dyDescent="0.25">
      <c r="M564" s="95"/>
      <c r="P564" s="96"/>
      <c r="BD564" s="95"/>
      <c r="BL564" s="95"/>
    </row>
    <row r="565" spans="13:64" ht="15.75" customHeight="1" x14ac:dyDescent="0.25">
      <c r="M565" s="95"/>
      <c r="P565" s="96"/>
      <c r="BD565" s="95"/>
      <c r="BL565" s="95"/>
    </row>
    <row r="566" spans="13:64" ht="15.75" customHeight="1" x14ac:dyDescent="0.25">
      <c r="M566" s="95"/>
      <c r="P566" s="96"/>
      <c r="BD566" s="95"/>
      <c r="BL566" s="95"/>
    </row>
    <row r="567" spans="13:64" ht="15.75" customHeight="1" x14ac:dyDescent="0.25">
      <c r="M567" s="95"/>
      <c r="P567" s="96"/>
      <c r="BD567" s="95"/>
      <c r="BL567" s="95"/>
    </row>
    <row r="568" spans="13:64" ht="15.75" customHeight="1" x14ac:dyDescent="0.25">
      <c r="M568" s="95"/>
      <c r="P568" s="96"/>
      <c r="BD568" s="95"/>
      <c r="BL568" s="95"/>
    </row>
    <row r="569" spans="13:64" ht="15.75" customHeight="1" x14ac:dyDescent="0.25">
      <c r="M569" s="95"/>
      <c r="P569" s="96"/>
      <c r="BD569" s="95"/>
      <c r="BL569" s="95"/>
    </row>
    <row r="570" spans="13:64" ht="15.75" customHeight="1" x14ac:dyDescent="0.25">
      <c r="M570" s="95"/>
      <c r="P570" s="96"/>
      <c r="BD570" s="95"/>
      <c r="BL570" s="95"/>
    </row>
    <row r="571" spans="13:64" ht="15.75" customHeight="1" x14ac:dyDescent="0.25">
      <c r="M571" s="95"/>
      <c r="P571" s="96"/>
      <c r="BD571" s="95"/>
      <c r="BL571" s="95"/>
    </row>
    <row r="572" spans="13:64" ht="15.75" customHeight="1" x14ac:dyDescent="0.25">
      <c r="M572" s="95"/>
      <c r="P572" s="96"/>
      <c r="BD572" s="95"/>
      <c r="BL572" s="95"/>
    </row>
    <row r="573" spans="13:64" ht="15.75" customHeight="1" x14ac:dyDescent="0.25">
      <c r="M573" s="95"/>
      <c r="P573" s="96"/>
      <c r="BD573" s="95"/>
      <c r="BL573" s="95"/>
    </row>
    <row r="574" spans="13:64" ht="15.75" customHeight="1" x14ac:dyDescent="0.25">
      <c r="M574" s="95"/>
      <c r="P574" s="96"/>
      <c r="BD574" s="95"/>
      <c r="BL574" s="95"/>
    </row>
    <row r="575" spans="13:64" ht="15.75" customHeight="1" x14ac:dyDescent="0.25">
      <c r="M575" s="95"/>
      <c r="P575" s="96"/>
      <c r="BD575" s="95"/>
      <c r="BL575" s="95"/>
    </row>
    <row r="576" spans="13:64" ht="15.75" customHeight="1" x14ac:dyDescent="0.25">
      <c r="M576" s="95"/>
      <c r="P576" s="96"/>
      <c r="BD576" s="95"/>
      <c r="BL576" s="95"/>
    </row>
    <row r="577" spans="13:64" ht="15.75" customHeight="1" x14ac:dyDescent="0.25">
      <c r="M577" s="95"/>
      <c r="P577" s="96"/>
      <c r="BD577" s="95"/>
      <c r="BL577" s="95"/>
    </row>
    <row r="578" spans="13:64" ht="15.75" customHeight="1" x14ac:dyDescent="0.25">
      <c r="M578" s="95"/>
      <c r="P578" s="96"/>
      <c r="BD578" s="95"/>
      <c r="BL578" s="95"/>
    </row>
    <row r="579" spans="13:64" ht="15.75" customHeight="1" x14ac:dyDescent="0.25">
      <c r="M579" s="95"/>
      <c r="P579" s="96"/>
      <c r="BD579" s="95"/>
      <c r="BL579" s="95"/>
    </row>
    <row r="580" spans="13:64" ht="15.75" customHeight="1" x14ac:dyDescent="0.25">
      <c r="M580" s="95"/>
      <c r="P580" s="96"/>
      <c r="BD580" s="95"/>
      <c r="BL580" s="95"/>
    </row>
    <row r="581" spans="13:64" ht="15.75" customHeight="1" x14ac:dyDescent="0.25">
      <c r="M581" s="95"/>
      <c r="P581" s="96"/>
      <c r="BD581" s="95"/>
      <c r="BL581" s="95"/>
    </row>
    <row r="582" spans="13:64" ht="15.75" customHeight="1" x14ac:dyDescent="0.25">
      <c r="M582" s="95"/>
      <c r="P582" s="96"/>
      <c r="BD582" s="95"/>
      <c r="BL582" s="95"/>
    </row>
    <row r="583" spans="13:64" ht="15.75" customHeight="1" x14ac:dyDescent="0.25">
      <c r="M583" s="95"/>
      <c r="P583" s="96"/>
      <c r="BD583" s="95"/>
      <c r="BL583" s="95"/>
    </row>
    <row r="584" spans="13:64" ht="15.75" customHeight="1" x14ac:dyDescent="0.25">
      <c r="M584" s="95"/>
      <c r="P584" s="96"/>
      <c r="BD584" s="95"/>
      <c r="BL584" s="95"/>
    </row>
    <row r="585" spans="13:64" ht="15.75" customHeight="1" x14ac:dyDescent="0.25">
      <c r="M585" s="95"/>
      <c r="P585" s="96"/>
      <c r="BD585" s="95"/>
      <c r="BL585" s="95"/>
    </row>
    <row r="586" spans="13:64" ht="15.75" customHeight="1" x14ac:dyDescent="0.25">
      <c r="M586" s="95"/>
      <c r="P586" s="96"/>
      <c r="BD586" s="95"/>
      <c r="BL586" s="95"/>
    </row>
    <row r="587" spans="13:64" ht="15.75" customHeight="1" x14ac:dyDescent="0.25">
      <c r="M587" s="95"/>
      <c r="P587" s="96"/>
      <c r="BD587" s="95"/>
      <c r="BL587" s="95"/>
    </row>
    <row r="588" spans="13:64" ht="15.75" customHeight="1" x14ac:dyDescent="0.25">
      <c r="M588" s="95"/>
      <c r="P588" s="96"/>
      <c r="BD588" s="95"/>
      <c r="BL588" s="95"/>
    </row>
    <row r="589" spans="13:64" ht="15.75" customHeight="1" x14ac:dyDescent="0.25">
      <c r="M589" s="95"/>
      <c r="P589" s="96"/>
      <c r="BD589" s="95"/>
      <c r="BL589" s="95"/>
    </row>
    <row r="590" spans="13:64" ht="15.75" customHeight="1" x14ac:dyDescent="0.25">
      <c r="M590" s="95"/>
      <c r="P590" s="96"/>
      <c r="BD590" s="95"/>
      <c r="BL590" s="95"/>
    </row>
    <row r="591" spans="13:64" ht="15.75" customHeight="1" x14ac:dyDescent="0.25">
      <c r="M591" s="95"/>
      <c r="P591" s="96"/>
      <c r="BD591" s="95"/>
      <c r="BL591" s="95"/>
    </row>
    <row r="592" spans="13:64" ht="15.75" customHeight="1" x14ac:dyDescent="0.25">
      <c r="M592" s="95"/>
      <c r="P592" s="96"/>
      <c r="BD592" s="95"/>
      <c r="BL592" s="95"/>
    </row>
    <row r="593" spans="13:64" ht="15.75" customHeight="1" x14ac:dyDescent="0.25">
      <c r="M593" s="95"/>
      <c r="P593" s="96"/>
      <c r="BD593" s="95"/>
      <c r="BL593" s="95"/>
    </row>
    <row r="594" spans="13:64" ht="15.75" customHeight="1" x14ac:dyDescent="0.25">
      <c r="M594" s="95"/>
      <c r="P594" s="96"/>
      <c r="BD594" s="95"/>
      <c r="BL594" s="95"/>
    </row>
    <row r="595" spans="13:64" ht="15.75" customHeight="1" x14ac:dyDescent="0.25">
      <c r="M595" s="95"/>
      <c r="P595" s="96"/>
      <c r="BD595" s="95"/>
      <c r="BL595" s="95"/>
    </row>
    <row r="596" spans="13:64" ht="15.75" customHeight="1" x14ac:dyDescent="0.25">
      <c r="M596" s="95"/>
      <c r="P596" s="96"/>
      <c r="BD596" s="95"/>
      <c r="BL596" s="95"/>
    </row>
    <row r="597" spans="13:64" ht="15.75" customHeight="1" x14ac:dyDescent="0.25">
      <c r="M597" s="95"/>
      <c r="P597" s="96"/>
      <c r="BD597" s="95"/>
      <c r="BL597" s="95"/>
    </row>
    <row r="598" spans="13:64" ht="15.75" customHeight="1" x14ac:dyDescent="0.25">
      <c r="M598" s="95"/>
      <c r="P598" s="96"/>
      <c r="BD598" s="95"/>
      <c r="BL598" s="95"/>
    </row>
    <row r="599" spans="13:64" ht="15.75" customHeight="1" x14ac:dyDescent="0.25">
      <c r="M599" s="95"/>
      <c r="P599" s="96"/>
      <c r="BD599" s="95"/>
      <c r="BL599" s="95"/>
    </row>
    <row r="600" spans="13:64" ht="15.75" customHeight="1" x14ac:dyDescent="0.25">
      <c r="M600" s="95"/>
      <c r="P600" s="96"/>
      <c r="BD600" s="95"/>
      <c r="BL600" s="95"/>
    </row>
    <row r="601" spans="13:64" ht="15.75" customHeight="1" x14ac:dyDescent="0.25">
      <c r="M601" s="95"/>
      <c r="P601" s="96"/>
      <c r="BD601" s="95"/>
      <c r="BL601" s="95"/>
    </row>
    <row r="602" spans="13:64" ht="15.75" customHeight="1" x14ac:dyDescent="0.25">
      <c r="M602" s="95"/>
      <c r="P602" s="96"/>
      <c r="BD602" s="95"/>
      <c r="BL602" s="95"/>
    </row>
    <row r="603" spans="13:64" ht="15.75" customHeight="1" x14ac:dyDescent="0.25">
      <c r="M603" s="95"/>
      <c r="P603" s="96"/>
      <c r="BD603" s="95"/>
      <c r="BL603" s="95"/>
    </row>
    <row r="604" spans="13:64" ht="15.75" customHeight="1" x14ac:dyDescent="0.25">
      <c r="M604" s="95"/>
      <c r="P604" s="96"/>
      <c r="BD604" s="95"/>
      <c r="BL604" s="95"/>
    </row>
    <row r="605" spans="13:64" ht="15.75" customHeight="1" x14ac:dyDescent="0.25">
      <c r="M605" s="95"/>
      <c r="P605" s="96"/>
      <c r="BD605" s="95"/>
      <c r="BL605" s="95"/>
    </row>
    <row r="606" spans="13:64" ht="15.75" customHeight="1" x14ac:dyDescent="0.25">
      <c r="M606" s="95"/>
      <c r="P606" s="96"/>
      <c r="BD606" s="95"/>
      <c r="BL606" s="95"/>
    </row>
    <row r="607" spans="13:64" ht="15.75" customHeight="1" x14ac:dyDescent="0.25">
      <c r="M607" s="95"/>
      <c r="P607" s="96"/>
      <c r="BD607" s="95"/>
      <c r="BL607" s="95"/>
    </row>
    <row r="608" spans="13:64" ht="15.75" customHeight="1" x14ac:dyDescent="0.25">
      <c r="M608" s="95"/>
      <c r="P608" s="96"/>
      <c r="BD608" s="95"/>
      <c r="BL608" s="95"/>
    </row>
    <row r="609" spans="13:64" ht="15.75" customHeight="1" x14ac:dyDescent="0.25">
      <c r="M609" s="95"/>
      <c r="P609" s="96"/>
      <c r="BD609" s="95"/>
      <c r="BL609" s="95"/>
    </row>
    <row r="610" spans="13:64" ht="15.75" customHeight="1" x14ac:dyDescent="0.25">
      <c r="M610" s="95"/>
      <c r="P610" s="96"/>
      <c r="BD610" s="95"/>
      <c r="BL610" s="95"/>
    </row>
    <row r="611" spans="13:64" ht="15.75" customHeight="1" x14ac:dyDescent="0.25">
      <c r="M611" s="95"/>
      <c r="P611" s="96"/>
      <c r="BD611" s="95"/>
      <c r="BL611" s="95"/>
    </row>
    <row r="612" spans="13:64" ht="15.75" customHeight="1" x14ac:dyDescent="0.25">
      <c r="M612" s="95"/>
      <c r="P612" s="96"/>
      <c r="BD612" s="95"/>
      <c r="BL612" s="95"/>
    </row>
    <row r="613" spans="13:64" ht="15.75" customHeight="1" x14ac:dyDescent="0.25">
      <c r="M613" s="95"/>
      <c r="P613" s="96"/>
      <c r="BD613" s="95"/>
      <c r="BL613" s="95"/>
    </row>
    <row r="614" spans="13:64" ht="15.75" customHeight="1" x14ac:dyDescent="0.25">
      <c r="M614" s="95"/>
      <c r="P614" s="96"/>
      <c r="BD614" s="95"/>
      <c r="BL614" s="95"/>
    </row>
    <row r="615" spans="13:64" ht="15.75" customHeight="1" x14ac:dyDescent="0.25">
      <c r="M615" s="95"/>
      <c r="P615" s="96"/>
      <c r="BD615" s="95"/>
      <c r="BL615" s="95"/>
    </row>
    <row r="616" spans="13:64" ht="15.75" customHeight="1" x14ac:dyDescent="0.25">
      <c r="M616" s="95"/>
      <c r="P616" s="96"/>
      <c r="BD616" s="95"/>
      <c r="BL616" s="95"/>
    </row>
    <row r="617" spans="13:64" ht="15.75" customHeight="1" x14ac:dyDescent="0.25">
      <c r="M617" s="95"/>
      <c r="P617" s="96"/>
      <c r="BD617" s="95"/>
      <c r="BL617" s="95"/>
    </row>
    <row r="618" spans="13:64" ht="15.75" customHeight="1" x14ac:dyDescent="0.25">
      <c r="M618" s="95"/>
      <c r="P618" s="96"/>
      <c r="BD618" s="95"/>
      <c r="BL618" s="95"/>
    </row>
    <row r="619" spans="13:64" ht="15.75" customHeight="1" x14ac:dyDescent="0.25">
      <c r="M619" s="95"/>
      <c r="P619" s="96"/>
      <c r="BD619" s="95"/>
      <c r="BL619" s="95"/>
    </row>
    <row r="620" spans="13:64" ht="15.75" customHeight="1" x14ac:dyDescent="0.25">
      <c r="M620" s="95"/>
      <c r="P620" s="96"/>
      <c r="BD620" s="95"/>
      <c r="BL620" s="95"/>
    </row>
    <row r="621" spans="13:64" ht="15.75" customHeight="1" x14ac:dyDescent="0.25">
      <c r="M621" s="95"/>
      <c r="P621" s="96"/>
      <c r="BD621" s="95"/>
      <c r="BL621" s="95"/>
    </row>
    <row r="622" spans="13:64" ht="15.75" customHeight="1" x14ac:dyDescent="0.25">
      <c r="M622" s="95"/>
      <c r="P622" s="96"/>
      <c r="BD622" s="95"/>
      <c r="BL622" s="95"/>
    </row>
    <row r="623" spans="13:64" ht="15.75" customHeight="1" x14ac:dyDescent="0.25">
      <c r="M623" s="95"/>
      <c r="P623" s="96"/>
      <c r="BD623" s="95"/>
      <c r="BL623" s="95"/>
    </row>
    <row r="624" spans="13:64" ht="15.75" customHeight="1" x14ac:dyDescent="0.25">
      <c r="M624" s="95"/>
      <c r="P624" s="96"/>
      <c r="BD624" s="95"/>
      <c r="BL624" s="95"/>
    </row>
    <row r="625" spans="13:64" ht="15.75" customHeight="1" x14ac:dyDescent="0.25">
      <c r="M625" s="95"/>
      <c r="P625" s="96"/>
      <c r="BD625" s="95"/>
      <c r="BL625" s="95"/>
    </row>
    <row r="626" spans="13:64" ht="15.75" customHeight="1" x14ac:dyDescent="0.25">
      <c r="M626" s="95"/>
      <c r="P626" s="96"/>
      <c r="BD626" s="95"/>
      <c r="BL626" s="95"/>
    </row>
    <row r="627" spans="13:64" ht="15.75" customHeight="1" x14ac:dyDescent="0.25">
      <c r="M627" s="95"/>
      <c r="P627" s="96"/>
      <c r="BD627" s="95"/>
      <c r="BL627" s="95"/>
    </row>
    <row r="628" spans="13:64" ht="15.75" customHeight="1" x14ac:dyDescent="0.25">
      <c r="M628" s="95"/>
      <c r="P628" s="96"/>
      <c r="BD628" s="95"/>
      <c r="BL628" s="95"/>
    </row>
    <row r="629" spans="13:64" ht="15.75" customHeight="1" x14ac:dyDescent="0.25">
      <c r="M629" s="95"/>
      <c r="P629" s="96"/>
      <c r="BD629" s="95"/>
      <c r="BL629" s="95"/>
    </row>
    <row r="630" spans="13:64" ht="15.75" customHeight="1" x14ac:dyDescent="0.25">
      <c r="M630" s="95"/>
      <c r="P630" s="96"/>
      <c r="BD630" s="95"/>
      <c r="BL630" s="95"/>
    </row>
    <row r="631" spans="13:64" ht="15.75" customHeight="1" x14ac:dyDescent="0.25">
      <c r="M631" s="95"/>
      <c r="P631" s="96"/>
      <c r="BD631" s="95"/>
      <c r="BL631" s="95"/>
    </row>
    <row r="632" spans="13:64" ht="15.75" customHeight="1" x14ac:dyDescent="0.25">
      <c r="M632" s="95"/>
      <c r="P632" s="96"/>
      <c r="BD632" s="95"/>
      <c r="BL632" s="95"/>
    </row>
    <row r="633" spans="13:64" ht="15.75" customHeight="1" x14ac:dyDescent="0.25">
      <c r="M633" s="95"/>
      <c r="P633" s="96"/>
      <c r="BD633" s="95"/>
      <c r="BL633" s="95"/>
    </row>
    <row r="634" spans="13:64" ht="15.75" customHeight="1" x14ac:dyDescent="0.25">
      <c r="M634" s="95"/>
      <c r="P634" s="96"/>
      <c r="BD634" s="95"/>
      <c r="BL634" s="95"/>
    </row>
    <row r="635" spans="13:64" ht="15.75" customHeight="1" x14ac:dyDescent="0.25">
      <c r="M635" s="95"/>
      <c r="P635" s="96"/>
      <c r="BD635" s="95"/>
      <c r="BL635" s="95"/>
    </row>
    <row r="636" spans="13:64" ht="15.75" customHeight="1" x14ac:dyDescent="0.25">
      <c r="M636" s="95"/>
      <c r="P636" s="96"/>
      <c r="BD636" s="95"/>
      <c r="BL636" s="95"/>
    </row>
    <row r="637" spans="13:64" ht="15.75" customHeight="1" x14ac:dyDescent="0.25">
      <c r="M637" s="95"/>
      <c r="P637" s="96"/>
      <c r="BD637" s="95"/>
      <c r="BL637" s="95"/>
    </row>
    <row r="638" spans="13:64" ht="15.75" customHeight="1" x14ac:dyDescent="0.25">
      <c r="M638" s="95"/>
      <c r="P638" s="96"/>
      <c r="BD638" s="95"/>
      <c r="BL638" s="95"/>
    </row>
    <row r="639" spans="13:64" ht="15.75" customHeight="1" x14ac:dyDescent="0.25">
      <c r="M639" s="95"/>
      <c r="P639" s="96"/>
      <c r="BD639" s="95"/>
      <c r="BL639" s="95"/>
    </row>
    <row r="640" spans="13:64" ht="15.75" customHeight="1" x14ac:dyDescent="0.25">
      <c r="M640" s="95"/>
      <c r="P640" s="96"/>
      <c r="BD640" s="95"/>
      <c r="BL640" s="95"/>
    </row>
    <row r="641" spans="13:64" ht="15.75" customHeight="1" x14ac:dyDescent="0.25">
      <c r="M641" s="95"/>
      <c r="P641" s="96"/>
      <c r="BD641" s="95"/>
      <c r="BL641" s="95"/>
    </row>
    <row r="642" spans="13:64" ht="15.75" customHeight="1" x14ac:dyDescent="0.25">
      <c r="M642" s="95"/>
      <c r="P642" s="96"/>
      <c r="BD642" s="95"/>
      <c r="BL642" s="95"/>
    </row>
    <row r="643" spans="13:64" ht="15.75" customHeight="1" x14ac:dyDescent="0.25">
      <c r="M643" s="95"/>
      <c r="P643" s="96"/>
      <c r="BD643" s="95"/>
      <c r="BL643" s="95"/>
    </row>
    <row r="644" spans="13:64" ht="15.75" customHeight="1" x14ac:dyDescent="0.25">
      <c r="M644" s="95"/>
      <c r="P644" s="96"/>
      <c r="BD644" s="95"/>
      <c r="BL644" s="95"/>
    </row>
    <row r="645" spans="13:64" ht="15.75" customHeight="1" x14ac:dyDescent="0.25">
      <c r="M645" s="95"/>
      <c r="P645" s="96"/>
      <c r="BD645" s="95"/>
      <c r="BL645" s="95"/>
    </row>
    <row r="646" spans="13:64" ht="15.75" customHeight="1" x14ac:dyDescent="0.25">
      <c r="M646" s="95"/>
      <c r="P646" s="96"/>
      <c r="BD646" s="95"/>
      <c r="BL646" s="95"/>
    </row>
    <row r="647" spans="13:64" ht="15.75" customHeight="1" x14ac:dyDescent="0.25">
      <c r="M647" s="95"/>
      <c r="P647" s="96"/>
      <c r="BD647" s="95"/>
      <c r="BL647" s="95"/>
    </row>
    <row r="648" spans="13:64" ht="15.75" customHeight="1" x14ac:dyDescent="0.25">
      <c r="M648" s="95"/>
      <c r="P648" s="96"/>
      <c r="BD648" s="95"/>
      <c r="BL648" s="95"/>
    </row>
    <row r="649" spans="13:64" ht="15.75" customHeight="1" x14ac:dyDescent="0.25">
      <c r="M649" s="95"/>
      <c r="P649" s="96"/>
      <c r="BD649" s="95"/>
      <c r="BL649" s="95"/>
    </row>
    <row r="650" spans="13:64" ht="15.75" customHeight="1" x14ac:dyDescent="0.25">
      <c r="M650" s="95"/>
      <c r="P650" s="96"/>
      <c r="BD650" s="95"/>
      <c r="BL650" s="95"/>
    </row>
    <row r="651" spans="13:64" ht="15.75" customHeight="1" x14ac:dyDescent="0.25">
      <c r="M651" s="95"/>
      <c r="P651" s="96"/>
      <c r="BD651" s="95"/>
      <c r="BL651" s="95"/>
    </row>
    <row r="652" spans="13:64" ht="15.75" customHeight="1" x14ac:dyDescent="0.25">
      <c r="M652" s="95"/>
      <c r="P652" s="96"/>
      <c r="BD652" s="95"/>
      <c r="BL652" s="95"/>
    </row>
    <row r="653" spans="13:64" ht="15.75" customHeight="1" x14ac:dyDescent="0.25">
      <c r="M653" s="95"/>
      <c r="P653" s="96"/>
      <c r="BD653" s="95"/>
      <c r="BL653" s="95"/>
    </row>
    <row r="654" spans="13:64" ht="15.75" customHeight="1" x14ac:dyDescent="0.25">
      <c r="M654" s="95"/>
      <c r="P654" s="96"/>
      <c r="BD654" s="95"/>
      <c r="BL654" s="95"/>
    </row>
    <row r="655" spans="13:64" ht="15.75" customHeight="1" x14ac:dyDescent="0.25">
      <c r="M655" s="95"/>
      <c r="P655" s="96"/>
      <c r="BD655" s="95"/>
      <c r="BL655" s="95"/>
    </row>
    <row r="656" spans="13:64" ht="15.75" customHeight="1" x14ac:dyDescent="0.25">
      <c r="M656" s="95"/>
      <c r="P656" s="96"/>
      <c r="BD656" s="95"/>
      <c r="BL656" s="95"/>
    </row>
    <row r="657" spans="13:64" ht="15.75" customHeight="1" x14ac:dyDescent="0.25">
      <c r="M657" s="95"/>
      <c r="P657" s="96"/>
      <c r="BD657" s="95"/>
      <c r="BL657" s="95"/>
    </row>
    <row r="658" spans="13:64" ht="15.75" customHeight="1" x14ac:dyDescent="0.25">
      <c r="M658" s="95"/>
      <c r="P658" s="96"/>
      <c r="BD658" s="95"/>
      <c r="BL658" s="95"/>
    </row>
    <row r="659" spans="13:64" ht="15.75" customHeight="1" x14ac:dyDescent="0.25">
      <c r="M659" s="95"/>
      <c r="P659" s="96"/>
      <c r="BD659" s="95"/>
      <c r="BL659" s="95"/>
    </row>
    <row r="660" spans="13:64" ht="15.75" customHeight="1" x14ac:dyDescent="0.25">
      <c r="M660" s="95"/>
      <c r="P660" s="96"/>
      <c r="BD660" s="95"/>
      <c r="BL660" s="95"/>
    </row>
    <row r="661" spans="13:64" ht="15.75" customHeight="1" x14ac:dyDescent="0.25">
      <c r="M661" s="95"/>
      <c r="P661" s="96"/>
      <c r="BD661" s="95"/>
      <c r="BL661" s="95"/>
    </row>
    <row r="662" spans="13:64" ht="15.75" customHeight="1" x14ac:dyDescent="0.25">
      <c r="M662" s="95"/>
      <c r="P662" s="96"/>
      <c r="BD662" s="95"/>
      <c r="BL662" s="95"/>
    </row>
    <row r="663" spans="13:64" ht="15.75" customHeight="1" x14ac:dyDescent="0.25">
      <c r="M663" s="95"/>
      <c r="P663" s="96"/>
      <c r="BD663" s="95"/>
      <c r="BL663" s="95"/>
    </row>
    <row r="664" spans="13:64" ht="15.75" customHeight="1" x14ac:dyDescent="0.25">
      <c r="M664" s="95"/>
      <c r="P664" s="96"/>
      <c r="BD664" s="95"/>
      <c r="BL664" s="95"/>
    </row>
    <row r="665" spans="13:64" ht="15.75" customHeight="1" x14ac:dyDescent="0.25">
      <c r="M665" s="95"/>
      <c r="P665" s="96"/>
      <c r="BD665" s="95"/>
      <c r="BL665" s="95"/>
    </row>
    <row r="666" spans="13:64" ht="15.75" customHeight="1" x14ac:dyDescent="0.25">
      <c r="M666" s="95"/>
      <c r="P666" s="96"/>
      <c r="BD666" s="95"/>
      <c r="BL666" s="95"/>
    </row>
    <row r="667" spans="13:64" ht="15.75" customHeight="1" x14ac:dyDescent="0.25">
      <c r="M667" s="95"/>
      <c r="P667" s="96"/>
      <c r="BD667" s="95"/>
      <c r="BL667" s="95"/>
    </row>
    <row r="668" spans="13:64" ht="15.75" customHeight="1" x14ac:dyDescent="0.25">
      <c r="M668" s="95"/>
      <c r="P668" s="96"/>
      <c r="BD668" s="95"/>
      <c r="BL668" s="95"/>
    </row>
    <row r="669" spans="13:64" ht="15.75" customHeight="1" x14ac:dyDescent="0.25">
      <c r="M669" s="95"/>
      <c r="P669" s="96"/>
      <c r="BD669" s="95"/>
      <c r="BL669" s="95"/>
    </row>
    <row r="670" spans="13:64" ht="15.75" customHeight="1" x14ac:dyDescent="0.25">
      <c r="M670" s="95"/>
      <c r="P670" s="96"/>
      <c r="BD670" s="95"/>
      <c r="BL670" s="95"/>
    </row>
    <row r="671" spans="13:64" ht="15.75" customHeight="1" x14ac:dyDescent="0.25">
      <c r="M671" s="95"/>
      <c r="P671" s="96"/>
      <c r="BD671" s="95"/>
      <c r="BL671" s="95"/>
    </row>
    <row r="672" spans="13:64" ht="15.75" customHeight="1" x14ac:dyDescent="0.25">
      <c r="M672" s="95"/>
      <c r="P672" s="96"/>
      <c r="BD672" s="95"/>
      <c r="BL672" s="95"/>
    </row>
    <row r="673" spans="13:64" ht="15.75" customHeight="1" x14ac:dyDescent="0.25">
      <c r="M673" s="95"/>
      <c r="P673" s="96"/>
      <c r="BD673" s="95"/>
      <c r="BL673" s="95"/>
    </row>
    <row r="674" spans="13:64" ht="15.75" customHeight="1" x14ac:dyDescent="0.25">
      <c r="M674" s="95"/>
      <c r="P674" s="96"/>
      <c r="BD674" s="95"/>
      <c r="BL674" s="95"/>
    </row>
    <row r="675" spans="13:64" ht="15.75" customHeight="1" x14ac:dyDescent="0.25">
      <c r="M675" s="95"/>
      <c r="P675" s="96"/>
      <c r="BD675" s="95"/>
      <c r="BL675" s="95"/>
    </row>
    <row r="676" spans="13:64" ht="15.75" customHeight="1" x14ac:dyDescent="0.25">
      <c r="M676" s="95"/>
      <c r="P676" s="96"/>
      <c r="BD676" s="95"/>
      <c r="BL676" s="95"/>
    </row>
    <row r="677" spans="13:64" ht="15.75" customHeight="1" x14ac:dyDescent="0.25">
      <c r="M677" s="95"/>
      <c r="P677" s="96"/>
      <c r="BD677" s="95"/>
      <c r="BL677" s="95"/>
    </row>
    <row r="678" spans="13:64" ht="15.75" customHeight="1" x14ac:dyDescent="0.25">
      <c r="M678" s="95"/>
      <c r="P678" s="96"/>
      <c r="BD678" s="95"/>
      <c r="BL678" s="95"/>
    </row>
    <row r="679" spans="13:64" ht="15.75" customHeight="1" x14ac:dyDescent="0.25">
      <c r="M679" s="95"/>
      <c r="P679" s="96"/>
      <c r="BD679" s="95"/>
      <c r="BL679" s="95"/>
    </row>
    <row r="680" spans="13:64" ht="15.75" customHeight="1" x14ac:dyDescent="0.25">
      <c r="M680" s="95"/>
      <c r="P680" s="96"/>
      <c r="BD680" s="95"/>
      <c r="BL680" s="95"/>
    </row>
    <row r="681" spans="13:64" ht="15.75" customHeight="1" x14ac:dyDescent="0.25">
      <c r="M681" s="95"/>
      <c r="P681" s="96"/>
      <c r="BD681" s="95"/>
      <c r="BL681" s="95"/>
    </row>
    <row r="682" spans="13:64" ht="15.75" customHeight="1" x14ac:dyDescent="0.25">
      <c r="M682" s="95"/>
      <c r="P682" s="96"/>
      <c r="BD682" s="95"/>
      <c r="BL682" s="95"/>
    </row>
    <row r="683" spans="13:64" ht="15.75" customHeight="1" x14ac:dyDescent="0.25">
      <c r="M683" s="95"/>
      <c r="P683" s="96"/>
      <c r="BD683" s="95"/>
      <c r="BL683" s="95"/>
    </row>
    <row r="684" spans="13:64" ht="15.75" customHeight="1" x14ac:dyDescent="0.25">
      <c r="M684" s="95"/>
      <c r="P684" s="96"/>
      <c r="BD684" s="95"/>
      <c r="BL684" s="95"/>
    </row>
    <row r="685" spans="13:64" ht="15.75" customHeight="1" x14ac:dyDescent="0.25">
      <c r="M685" s="95"/>
      <c r="P685" s="96"/>
      <c r="BD685" s="95"/>
      <c r="BL685" s="95"/>
    </row>
    <row r="686" spans="13:64" ht="15.75" customHeight="1" x14ac:dyDescent="0.25">
      <c r="M686" s="95"/>
      <c r="P686" s="96"/>
      <c r="BD686" s="95"/>
      <c r="BL686" s="95"/>
    </row>
    <row r="687" spans="13:64" ht="15.75" customHeight="1" x14ac:dyDescent="0.25">
      <c r="M687" s="95"/>
      <c r="P687" s="96"/>
      <c r="BD687" s="95"/>
      <c r="BL687" s="95"/>
    </row>
    <row r="688" spans="13:64" ht="15.75" customHeight="1" x14ac:dyDescent="0.25">
      <c r="M688" s="95"/>
      <c r="P688" s="96"/>
      <c r="BD688" s="95"/>
      <c r="BL688" s="95"/>
    </row>
    <row r="689" spans="13:64" ht="15.75" customHeight="1" x14ac:dyDescent="0.25">
      <c r="M689" s="95"/>
      <c r="P689" s="96"/>
      <c r="BD689" s="95"/>
      <c r="BL689" s="95"/>
    </row>
    <row r="690" spans="13:64" ht="15.75" customHeight="1" x14ac:dyDescent="0.25">
      <c r="M690" s="95"/>
      <c r="P690" s="96"/>
      <c r="BD690" s="95"/>
      <c r="BL690" s="95"/>
    </row>
    <row r="691" spans="13:64" ht="15.75" customHeight="1" x14ac:dyDescent="0.25">
      <c r="M691" s="95"/>
      <c r="P691" s="96"/>
      <c r="BD691" s="95"/>
      <c r="BL691" s="95"/>
    </row>
    <row r="692" spans="13:64" ht="15.75" customHeight="1" x14ac:dyDescent="0.25">
      <c r="M692" s="95"/>
      <c r="P692" s="96"/>
      <c r="BD692" s="95"/>
      <c r="BL692" s="95"/>
    </row>
    <row r="693" spans="13:64" ht="15.75" customHeight="1" x14ac:dyDescent="0.25">
      <c r="M693" s="95"/>
      <c r="P693" s="96"/>
      <c r="BD693" s="95"/>
      <c r="BL693" s="95"/>
    </row>
    <row r="694" spans="13:64" ht="15.75" customHeight="1" x14ac:dyDescent="0.25">
      <c r="M694" s="95"/>
      <c r="P694" s="96"/>
      <c r="BD694" s="95"/>
      <c r="BL694" s="95"/>
    </row>
    <row r="695" spans="13:64" ht="15.75" customHeight="1" x14ac:dyDescent="0.25">
      <c r="M695" s="95"/>
      <c r="P695" s="96"/>
      <c r="BD695" s="95"/>
      <c r="BL695" s="95"/>
    </row>
    <row r="696" spans="13:64" ht="15.75" customHeight="1" x14ac:dyDescent="0.25">
      <c r="M696" s="95"/>
      <c r="P696" s="96"/>
      <c r="BD696" s="95"/>
      <c r="BL696" s="95"/>
    </row>
    <row r="697" spans="13:64" ht="15.75" customHeight="1" x14ac:dyDescent="0.25">
      <c r="M697" s="95"/>
      <c r="P697" s="96"/>
      <c r="BD697" s="95"/>
      <c r="BL697" s="95"/>
    </row>
    <row r="698" spans="13:64" ht="15.75" customHeight="1" x14ac:dyDescent="0.25">
      <c r="M698" s="95"/>
      <c r="P698" s="96"/>
      <c r="BD698" s="95"/>
      <c r="BL698" s="95"/>
    </row>
    <row r="699" spans="13:64" ht="15.75" customHeight="1" x14ac:dyDescent="0.25">
      <c r="M699" s="95"/>
      <c r="P699" s="96"/>
      <c r="BD699" s="95"/>
      <c r="BL699" s="95"/>
    </row>
    <row r="700" spans="13:64" ht="15.75" customHeight="1" x14ac:dyDescent="0.25">
      <c r="M700" s="95"/>
      <c r="P700" s="96"/>
      <c r="BD700" s="95"/>
      <c r="BL700" s="95"/>
    </row>
    <row r="701" spans="13:64" ht="15.75" customHeight="1" x14ac:dyDescent="0.25">
      <c r="M701" s="95"/>
      <c r="P701" s="96"/>
      <c r="BD701" s="95"/>
      <c r="BL701" s="95"/>
    </row>
    <row r="702" spans="13:64" ht="15.75" customHeight="1" x14ac:dyDescent="0.25">
      <c r="M702" s="95"/>
      <c r="P702" s="96"/>
      <c r="BD702" s="95"/>
      <c r="BL702" s="95"/>
    </row>
    <row r="703" spans="13:64" ht="15.75" customHeight="1" x14ac:dyDescent="0.25">
      <c r="M703" s="95"/>
      <c r="P703" s="96"/>
      <c r="BD703" s="95"/>
      <c r="BL703" s="95"/>
    </row>
    <row r="704" spans="13:64" ht="15.75" customHeight="1" x14ac:dyDescent="0.25">
      <c r="M704" s="95"/>
      <c r="P704" s="96"/>
      <c r="BD704" s="95"/>
      <c r="BL704" s="95"/>
    </row>
    <row r="705" spans="13:64" ht="15.75" customHeight="1" x14ac:dyDescent="0.25">
      <c r="M705" s="95"/>
      <c r="P705" s="96"/>
      <c r="BD705" s="95"/>
      <c r="BL705" s="95"/>
    </row>
    <row r="706" spans="13:64" ht="15.75" customHeight="1" x14ac:dyDescent="0.25">
      <c r="M706" s="95"/>
      <c r="P706" s="96"/>
      <c r="BD706" s="95"/>
      <c r="BL706" s="95"/>
    </row>
    <row r="707" spans="13:64" ht="15.75" customHeight="1" x14ac:dyDescent="0.25">
      <c r="M707" s="95"/>
      <c r="P707" s="96"/>
      <c r="BD707" s="95"/>
      <c r="BL707" s="95"/>
    </row>
    <row r="708" spans="13:64" ht="15.75" customHeight="1" x14ac:dyDescent="0.25">
      <c r="M708" s="95"/>
      <c r="P708" s="96"/>
      <c r="BD708" s="95"/>
      <c r="BL708" s="95"/>
    </row>
    <row r="709" spans="13:64" ht="15.75" customHeight="1" x14ac:dyDescent="0.25">
      <c r="M709" s="95"/>
      <c r="P709" s="96"/>
      <c r="BD709" s="95"/>
      <c r="BL709" s="95"/>
    </row>
    <row r="710" spans="13:64" ht="15.75" customHeight="1" x14ac:dyDescent="0.25">
      <c r="M710" s="95"/>
      <c r="P710" s="96"/>
      <c r="BD710" s="95"/>
      <c r="BL710" s="95"/>
    </row>
    <row r="711" spans="13:64" ht="15.75" customHeight="1" x14ac:dyDescent="0.25">
      <c r="M711" s="95"/>
      <c r="P711" s="96"/>
      <c r="BD711" s="95"/>
      <c r="BL711" s="95"/>
    </row>
    <row r="712" spans="13:64" ht="15.75" customHeight="1" x14ac:dyDescent="0.25">
      <c r="M712" s="95"/>
      <c r="P712" s="96"/>
      <c r="BD712" s="95"/>
      <c r="BL712" s="95"/>
    </row>
    <row r="713" spans="13:64" ht="15.75" customHeight="1" x14ac:dyDescent="0.25">
      <c r="M713" s="95"/>
      <c r="P713" s="96"/>
      <c r="BD713" s="95"/>
      <c r="BL713" s="95"/>
    </row>
    <row r="714" spans="13:64" ht="15.75" customHeight="1" x14ac:dyDescent="0.25">
      <c r="M714" s="95"/>
      <c r="P714" s="96"/>
      <c r="BD714" s="95"/>
      <c r="BL714" s="95"/>
    </row>
    <row r="715" spans="13:64" ht="15.75" customHeight="1" x14ac:dyDescent="0.25">
      <c r="M715" s="95"/>
      <c r="P715" s="96"/>
      <c r="BD715" s="95"/>
      <c r="BL715" s="95"/>
    </row>
    <row r="716" spans="13:64" ht="15.75" customHeight="1" x14ac:dyDescent="0.25">
      <c r="M716" s="95"/>
      <c r="P716" s="96"/>
      <c r="BD716" s="95"/>
      <c r="BL716" s="95"/>
    </row>
    <row r="717" spans="13:64" ht="15.75" customHeight="1" x14ac:dyDescent="0.25">
      <c r="M717" s="95"/>
      <c r="P717" s="96"/>
      <c r="BD717" s="95"/>
      <c r="BL717" s="95"/>
    </row>
    <row r="718" spans="13:64" ht="15.75" customHeight="1" x14ac:dyDescent="0.25">
      <c r="M718" s="95"/>
      <c r="P718" s="96"/>
      <c r="BD718" s="95"/>
      <c r="BL718" s="95"/>
    </row>
    <row r="719" spans="13:64" ht="15.75" customHeight="1" x14ac:dyDescent="0.25">
      <c r="M719" s="95"/>
      <c r="P719" s="96"/>
      <c r="BD719" s="95"/>
      <c r="BL719" s="95"/>
    </row>
    <row r="720" spans="13:64" ht="15.75" customHeight="1" x14ac:dyDescent="0.25">
      <c r="M720" s="95"/>
      <c r="P720" s="96"/>
      <c r="BD720" s="95"/>
      <c r="BL720" s="95"/>
    </row>
    <row r="721" spans="13:64" ht="15.75" customHeight="1" x14ac:dyDescent="0.25">
      <c r="M721" s="95"/>
      <c r="P721" s="96"/>
      <c r="BD721" s="95"/>
      <c r="BL721" s="95"/>
    </row>
    <row r="722" spans="13:64" ht="15.75" customHeight="1" x14ac:dyDescent="0.25">
      <c r="M722" s="95"/>
      <c r="P722" s="96"/>
      <c r="BD722" s="95"/>
      <c r="BL722" s="95"/>
    </row>
    <row r="723" spans="13:64" ht="15.75" customHeight="1" x14ac:dyDescent="0.25">
      <c r="M723" s="95"/>
      <c r="P723" s="96"/>
      <c r="BD723" s="95"/>
      <c r="BL723" s="95"/>
    </row>
    <row r="724" spans="13:64" ht="15.75" customHeight="1" x14ac:dyDescent="0.25">
      <c r="M724" s="95"/>
      <c r="P724" s="96"/>
      <c r="BD724" s="95"/>
      <c r="BL724" s="95"/>
    </row>
    <row r="725" spans="13:64" ht="15.75" customHeight="1" x14ac:dyDescent="0.25">
      <c r="M725" s="95"/>
      <c r="P725" s="96"/>
      <c r="BD725" s="95"/>
      <c r="BL725" s="95"/>
    </row>
    <row r="726" spans="13:64" ht="15.75" customHeight="1" x14ac:dyDescent="0.25">
      <c r="M726" s="95"/>
      <c r="P726" s="96"/>
      <c r="BD726" s="95"/>
      <c r="BL726" s="95"/>
    </row>
    <row r="727" spans="13:64" ht="15.75" customHeight="1" x14ac:dyDescent="0.25">
      <c r="M727" s="95"/>
      <c r="P727" s="96"/>
      <c r="BD727" s="95"/>
      <c r="BL727" s="95"/>
    </row>
    <row r="728" spans="13:64" ht="15.75" customHeight="1" x14ac:dyDescent="0.25">
      <c r="M728" s="95"/>
      <c r="P728" s="96"/>
      <c r="BD728" s="95"/>
      <c r="BL728" s="95"/>
    </row>
    <row r="729" spans="13:64" ht="15.75" customHeight="1" x14ac:dyDescent="0.25">
      <c r="M729" s="95"/>
      <c r="P729" s="96"/>
      <c r="BD729" s="95"/>
      <c r="BL729" s="95"/>
    </row>
    <row r="730" spans="13:64" ht="15.75" customHeight="1" x14ac:dyDescent="0.25">
      <c r="M730" s="95"/>
      <c r="P730" s="96"/>
      <c r="BD730" s="95"/>
      <c r="BL730" s="95"/>
    </row>
    <row r="731" spans="13:64" ht="15.75" customHeight="1" x14ac:dyDescent="0.25">
      <c r="M731" s="95"/>
      <c r="P731" s="96"/>
      <c r="BD731" s="95"/>
      <c r="BL731" s="95"/>
    </row>
    <row r="732" spans="13:64" ht="15.75" customHeight="1" x14ac:dyDescent="0.25">
      <c r="M732" s="95"/>
      <c r="P732" s="96"/>
      <c r="BD732" s="95"/>
      <c r="BL732" s="95"/>
    </row>
    <row r="733" spans="13:64" ht="15.75" customHeight="1" x14ac:dyDescent="0.25">
      <c r="M733" s="95"/>
      <c r="P733" s="96"/>
      <c r="BD733" s="95"/>
      <c r="BL733" s="95"/>
    </row>
    <row r="734" spans="13:64" ht="15.75" customHeight="1" x14ac:dyDescent="0.25">
      <c r="M734" s="95"/>
      <c r="P734" s="96"/>
      <c r="BD734" s="95"/>
      <c r="BL734" s="95"/>
    </row>
    <row r="735" spans="13:64" ht="15.75" customHeight="1" x14ac:dyDescent="0.25">
      <c r="M735" s="95"/>
      <c r="P735" s="96"/>
      <c r="BD735" s="95"/>
      <c r="BL735" s="95"/>
    </row>
    <row r="736" spans="13:64" ht="15.75" customHeight="1" x14ac:dyDescent="0.25">
      <c r="M736" s="95"/>
      <c r="P736" s="96"/>
      <c r="BD736" s="95"/>
      <c r="BL736" s="95"/>
    </row>
    <row r="737" spans="13:64" ht="15.75" customHeight="1" x14ac:dyDescent="0.25">
      <c r="M737" s="95"/>
      <c r="P737" s="96"/>
      <c r="BD737" s="95"/>
      <c r="BL737" s="95"/>
    </row>
    <row r="738" spans="13:64" ht="15.75" customHeight="1" x14ac:dyDescent="0.25">
      <c r="M738" s="95"/>
      <c r="P738" s="96"/>
      <c r="BD738" s="95"/>
      <c r="BL738" s="95"/>
    </row>
    <row r="739" spans="13:64" ht="15.75" customHeight="1" x14ac:dyDescent="0.25">
      <c r="M739" s="95"/>
      <c r="P739" s="96"/>
      <c r="BD739" s="95"/>
      <c r="BL739" s="95"/>
    </row>
    <row r="740" spans="13:64" ht="15.75" customHeight="1" x14ac:dyDescent="0.25">
      <c r="M740" s="95"/>
      <c r="P740" s="96"/>
      <c r="BD740" s="95"/>
      <c r="BL740" s="95"/>
    </row>
    <row r="741" spans="13:64" ht="15.75" customHeight="1" x14ac:dyDescent="0.25">
      <c r="M741" s="95"/>
      <c r="P741" s="96"/>
      <c r="BD741" s="95"/>
      <c r="BL741" s="95"/>
    </row>
    <row r="742" spans="13:64" ht="15.75" customHeight="1" x14ac:dyDescent="0.25">
      <c r="M742" s="95"/>
      <c r="P742" s="96"/>
      <c r="BD742" s="95"/>
      <c r="BL742" s="95"/>
    </row>
    <row r="743" spans="13:64" ht="15.75" customHeight="1" x14ac:dyDescent="0.25">
      <c r="M743" s="95"/>
      <c r="P743" s="96"/>
      <c r="BD743" s="95"/>
      <c r="BL743" s="95"/>
    </row>
    <row r="744" spans="13:64" ht="15.75" customHeight="1" x14ac:dyDescent="0.25">
      <c r="M744" s="95"/>
      <c r="P744" s="96"/>
      <c r="BD744" s="95"/>
      <c r="BL744" s="95"/>
    </row>
    <row r="745" spans="13:64" ht="15.75" customHeight="1" x14ac:dyDescent="0.25">
      <c r="M745" s="95"/>
      <c r="P745" s="96"/>
      <c r="BD745" s="95"/>
      <c r="BL745" s="95"/>
    </row>
    <row r="746" spans="13:64" ht="15.75" customHeight="1" x14ac:dyDescent="0.25">
      <c r="M746" s="95"/>
      <c r="P746" s="96"/>
      <c r="BD746" s="95"/>
      <c r="BL746" s="95"/>
    </row>
    <row r="747" spans="13:64" ht="15.75" customHeight="1" x14ac:dyDescent="0.25">
      <c r="M747" s="95"/>
      <c r="P747" s="96"/>
      <c r="BD747" s="95"/>
      <c r="BL747" s="95"/>
    </row>
    <row r="748" spans="13:64" ht="15.75" customHeight="1" x14ac:dyDescent="0.25">
      <c r="M748" s="95"/>
      <c r="P748" s="96"/>
      <c r="BD748" s="95"/>
      <c r="BL748" s="95"/>
    </row>
    <row r="749" spans="13:64" ht="15.75" customHeight="1" x14ac:dyDescent="0.25">
      <c r="M749" s="95"/>
      <c r="P749" s="96"/>
      <c r="BD749" s="95"/>
      <c r="BL749" s="95"/>
    </row>
    <row r="750" spans="13:64" ht="15.75" customHeight="1" x14ac:dyDescent="0.25">
      <c r="M750" s="95"/>
      <c r="P750" s="96"/>
      <c r="BD750" s="95"/>
      <c r="BL750" s="95"/>
    </row>
    <row r="751" spans="13:64" ht="15.75" customHeight="1" x14ac:dyDescent="0.25">
      <c r="M751" s="95"/>
      <c r="P751" s="96"/>
      <c r="BD751" s="95"/>
      <c r="BL751" s="95"/>
    </row>
    <row r="752" spans="13:64" ht="15.75" customHeight="1" x14ac:dyDescent="0.25">
      <c r="M752" s="95"/>
      <c r="P752" s="96"/>
      <c r="BD752" s="95"/>
      <c r="BL752" s="95"/>
    </row>
    <row r="753" spans="13:64" ht="15.75" customHeight="1" x14ac:dyDescent="0.25">
      <c r="M753" s="95"/>
      <c r="P753" s="96"/>
      <c r="BD753" s="95"/>
      <c r="BL753" s="95"/>
    </row>
    <row r="754" spans="13:64" ht="15.75" customHeight="1" x14ac:dyDescent="0.25">
      <c r="M754" s="95"/>
      <c r="P754" s="96"/>
      <c r="BD754" s="95"/>
      <c r="BL754" s="95"/>
    </row>
    <row r="755" spans="13:64" ht="15.75" customHeight="1" x14ac:dyDescent="0.25">
      <c r="M755" s="95"/>
      <c r="P755" s="96"/>
      <c r="BD755" s="95"/>
      <c r="BL755" s="95"/>
    </row>
    <row r="756" spans="13:64" ht="15.75" customHeight="1" x14ac:dyDescent="0.25">
      <c r="M756" s="95"/>
      <c r="P756" s="96"/>
      <c r="BD756" s="95"/>
      <c r="BL756" s="95"/>
    </row>
    <row r="757" spans="13:64" ht="15.75" customHeight="1" x14ac:dyDescent="0.25">
      <c r="M757" s="95"/>
      <c r="P757" s="96"/>
      <c r="BD757" s="95"/>
      <c r="BL757" s="95"/>
    </row>
    <row r="758" spans="13:64" ht="15.75" customHeight="1" x14ac:dyDescent="0.25">
      <c r="M758" s="95"/>
      <c r="P758" s="96"/>
      <c r="BD758" s="95"/>
      <c r="BL758" s="95"/>
    </row>
    <row r="759" spans="13:64" ht="15.75" customHeight="1" x14ac:dyDescent="0.25">
      <c r="M759" s="95"/>
      <c r="P759" s="96"/>
      <c r="BD759" s="95"/>
      <c r="BL759" s="95"/>
    </row>
    <row r="760" spans="13:64" ht="15.75" customHeight="1" x14ac:dyDescent="0.25">
      <c r="M760" s="95"/>
      <c r="P760" s="96"/>
      <c r="BD760" s="95"/>
      <c r="BL760" s="95"/>
    </row>
    <row r="761" spans="13:64" ht="15.75" customHeight="1" x14ac:dyDescent="0.25">
      <c r="M761" s="95"/>
      <c r="P761" s="96"/>
      <c r="BD761" s="95"/>
      <c r="BL761" s="95"/>
    </row>
    <row r="762" spans="13:64" ht="15.75" customHeight="1" x14ac:dyDescent="0.25">
      <c r="M762" s="95"/>
      <c r="P762" s="96"/>
      <c r="BD762" s="95"/>
      <c r="BL762" s="95"/>
    </row>
    <row r="763" spans="13:64" ht="15.75" customHeight="1" x14ac:dyDescent="0.25">
      <c r="M763" s="95"/>
      <c r="P763" s="96"/>
      <c r="BD763" s="95"/>
      <c r="BL763" s="95"/>
    </row>
    <row r="764" spans="13:64" ht="15.75" customHeight="1" x14ac:dyDescent="0.25">
      <c r="M764" s="95"/>
      <c r="P764" s="96"/>
      <c r="BD764" s="95"/>
      <c r="BL764" s="95"/>
    </row>
    <row r="765" spans="13:64" ht="15.75" customHeight="1" x14ac:dyDescent="0.25">
      <c r="M765" s="95"/>
      <c r="P765" s="96"/>
      <c r="BD765" s="95"/>
      <c r="BL765" s="95"/>
    </row>
    <row r="766" spans="13:64" ht="15.75" customHeight="1" x14ac:dyDescent="0.25">
      <c r="M766" s="95"/>
      <c r="P766" s="96"/>
      <c r="BD766" s="95"/>
      <c r="BL766" s="95"/>
    </row>
    <row r="767" spans="13:64" ht="15.75" customHeight="1" x14ac:dyDescent="0.25">
      <c r="M767" s="95"/>
      <c r="P767" s="96"/>
      <c r="BD767" s="95"/>
      <c r="BL767" s="95"/>
    </row>
    <row r="768" spans="13:64" ht="15.75" customHeight="1" x14ac:dyDescent="0.25">
      <c r="M768" s="95"/>
      <c r="P768" s="96"/>
      <c r="BD768" s="95"/>
      <c r="BL768" s="95"/>
    </row>
    <row r="769" spans="13:64" ht="15.75" customHeight="1" x14ac:dyDescent="0.25">
      <c r="M769" s="95"/>
      <c r="P769" s="96"/>
      <c r="BD769" s="95"/>
      <c r="BL769" s="95"/>
    </row>
    <row r="770" spans="13:64" ht="15.75" customHeight="1" x14ac:dyDescent="0.25">
      <c r="M770" s="95"/>
      <c r="P770" s="96"/>
      <c r="BD770" s="95"/>
      <c r="BL770" s="95"/>
    </row>
    <row r="771" spans="13:64" ht="15.75" customHeight="1" x14ac:dyDescent="0.25">
      <c r="M771" s="95"/>
      <c r="P771" s="96"/>
      <c r="BD771" s="95"/>
      <c r="BL771" s="95"/>
    </row>
    <row r="772" spans="13:64" ht="15.75" customHeight="1" x14ac:dyDescent="0.25">
      <c r="M772" s="95"/>
      <c r="P772" s="96"/>
      <c r="BD772" s="95"/>
      <c r="BL772" s="95"/>
    </row>
    <row r="773" spans="13:64" ht="15.75" customHeight="1" x14ac:dyDescent="0.25">
      <c r="M773" s="95"/>
      <c r="P773" s="96"/>
      <c r="BD773" s="95"/>
      <c r="BL773" s="95"/>
    </row>
    <row r="774" spans="13:64" ht="15.75" customHeight="1" x14ac:dyDescent="0.25">
      <c r="M774" s="95"/>
      <c r="P774" s="96"/>
      <c r="BD774" s="95"/>
      <c r="BL774" s="95"/>
    </row>
    <row r="775" spans="13:64" ht="15.75" customHeight="1" x14ac:dyDescent="0.25">
      <c r="M775" s="95"/>
      <c r="P775" s="96"/>
      <c r="BD775" s="95"/>
      <c r="BL775" s="95"/>
    </row>
    <row r="776" spans="13:64" ht="15.75" customHeight="1" x14ac:dyDescent="0.25">
      <c r="M776" s="95"/>
      <c r="P776" s="96"/>
      <c r="BD776" s="95"/>
      <c r="BL776" s="95"/>
    </row>
    <row r="777" spans="13:64" ht="15.75" customHeight="1" x14ac:dyDescent="0.25">
      <c r="M777" s="95"/>
      <c r="P777" s="96"/>
      <c r="BD777" s="95"/>
      <c r="BL777" s="95"/>
    </row>
    <row r="778" spans="13:64" ht="15.75" customHeight="1" x14ac:dyDescent="0.25">
      <c r="M778" s="95"/>
      <c r="P778" s="96"/>
      <c r="BD778" s="95"/>
      <c r="BL778" s="95"/>
    </row>
    <row r="779" spans="13:64" ht="15.75" customHeight="1" x14ac:dyDescent="0.25">
      <c r="M779" s="95"/>
      <c r="P779" s="96"/>
      <c r="BD779" s="95"/>
      <c r="BL779" s="95"/>
    </row>
    <row r="780" spans="13:64" ht="15.75" customHeight="1" x14ac:dyDescent="0.25">
      <c r="M780" s="95"/>
      <c r="P780" s="96"/>
      <c r="BD780" s="95"/>
      <c r="BL780" s="95"/>
    </row>
    <row r="781" spans="13:64" ht="15.75" customHeight="1" x14ac:dyDescent="0.25">
      <c r="M781" s="95"/>
      <c r="P781" s="96"/>
      <c r="BD781" s="95"/>
      <c r="BL781" s="95"/>
    </row>
    <row r="782" spans="13:64" ht="15.75" customHeight="1" x14ac:dyDescent="0.25">
      <c r="M782" s="95"/>
      <c r="P782" s="96"/>
      <c r="BD782" s="95"/>
      <c r="BL782" s="95"/>
    </row>
    <row r="783" spans="13:64" ht="15.75" customHeight="1" x14ac:dyDescent="0.25">
      <c r="M783" s="95"/>
      <c r="P783" s="96"/>
      <c r="BD783" s="95"/>
      <c r="BL783" s="95"/>
    </row>
    <row r="784" spans="13:64" ht="15.75" customHeight="1" x14ac:dyDescent="0.25">
      <c r="M784" s="95"/>
      <c r="P784" s="96"/>
      <c r="BD784" s="95"/>
      <c r="BL784" s="95"/>
    </row>
    <row r="785" spans="13:64" ht="15.75" customHeight="1" x14ac:dyDescent="0.25">
      <c r="M785" s="95"/>
      <c r="P785" s="96"/>
      <c r="BD785" s="95"/>
      <c r="BL785" s="95"/>
    </row>
    <row r="786" spans="13:64" ht="15.75" customHeight="1" x14ac:dyDescent="0.25">
      <c r="M786" s="95"/>
      <c r="P786" s="96"/>
      <c r="BD786" s="95"/>
      <c r="BL786" s="95"/>
    </row>
    <row r="787" spans="13:64" ht="15.75" customHeight="1" x14ac:dyDescent="0.25">
      <c r="M787" s="95"/>
      <c r="P787" s="96"/>
      <c r="BD787" s="95"/>
      <c r="BL787" s="95"/>
    </row>
    <row r="788" spans="13:64" ht="15.75" customHeight="1" x14ac:dyDescent="0.25">
      <c r="M788" s="95"/>
      <c r="P788" s="96"/>
      <c r="BD788" s="95"/>
      <c r="BL788" s="95"/>
    </row>
    <row r="789" spans="13:64" ht="15.75" customHeight="1" x14ac:dyDescent="0.25">
      <c r="M789" s="95"/>
      <c r="P789" s="96"/>
      <c r="BD789" s="95"/>
      <c r="BL789" s="95"/>
    </row>
    <row r="790" spans="13:64" ht="15.75" customHeight="1" x14ac:dyDescent="0.25">
      <c r="M790" s="95"/>
      <c r="P790" s="96"/>
      <c r="BD790" s="95"/>
      <c r="BL790" s="95"/>
    </row>
    <row r="791" spans="13:64" ht="15.75" customHeight="1" x14ac:dyDescent="0.25">
      <c r="M791" s="95"/>
      <c r="P791" s="96"/>
      <c r="BD791" s="95"/>
      <c r="BL791" s="95"/>
    </row>
    <row r="792" spans="13:64" ht="15.75" customHeight="1" x14ac:dyDescent="0.25">
      <c r="M792" s="95"/>
      <c r="P792" s="96"/>
      <c r="BD792" s="95"/>
      <c r="BL792" s="95"/>
    </row>
    <row r="793" spans="13:64" ht="15.75" customHeight="1" x14ac:dyDescent="0.25">
      <c r="M793" s="95"/>
      <c r="P793" s="96"/>
      <c r="BD793" s="95"/>
      <c r="BL793" s="95"/>
    </row>
    <row r="794" spans="13:64" ht="15.75" customHeight="1" x14ac:dyDescent="0.25">
      <c r="M794" s="95"/>
      <c r="P794" s="96"/>
      <c r="BD794" s="95"/>
      <c r="BL794" s="95"/>
    </row>
    <row r="795" spans="13:64" ht="15.75" customHeight="1" x14ac:dyDescent="0.25">
      <c r="M795" s="95"/>
      <c r="P795" s="96"/>
      <c r="BD795" s="95"/>
      <c r="BL795" s="95"/>
    </row>
    <row r="796" spans="13:64" ht="15.75" customHeight="1" x14ac:dyDescent="0.25">
      <c r="M796" s="95"/>
      <c r="P796" s="96"/>
      <c r="BD796" s="95"/>
      <c r="BL796" s="95"/>
    </row>
    <row r="797" spans="13:64" ht="15.75" customHeight="1" x14ac:dyDescent="0.25">
      <c r="M797" s="95"/>
      <c r="P797" s="96"/>
      <c r="BD797" s="95"/>
      <c r="BL797" s="95"/>
    </row>
    <row r="798" spans="13:64" ht="15.75" customHeight="1" x14ac:dyDescent="0.25">
      <c r="M798" s="95"/>
      <c r="P798" s="96"/>
      <c r="BD798" s="95"/>
      <c r="BL798" s="95"/>
    </row>
    <row r="799" spans="13:64" ht="15.75" customHeight="1" x14ac:dyDescent="0.25">
      <c r="M799" s="95"/>
      <c r="P799" s="96"/>
      <c r="BD799" s="95"/>
      <c r="BL799" s="95"/>
    </row>
    <row r="800" spans="13:64" ht="15.75" customHeight="1" x14ac:dyDescent="0.25">
      <c r="M800" s="95"/>
      <c r="P800" s="96"/>
      <c r="BD800" s="95"/>
      <c r="BL800" s="95"/>
    </row>
    <row r="801" spans="13:64" ht="15.75" customHeight="1" x14ac:dyDescent="0.25">
      <c r="M801" s="95"/>
      <c r="P801" s="96"/>
      <c r="BD801" s="95"/>
      <c r="BL801" s="95"/>
    </row>
    <row r="802" spans="13:64" ht="15.75" customHeight="1" x14ac:dyDescent="0.25">
      <c r="M802" s="95"/>
      <c r="P802" s="96"/>
      <c r="BD802" s="95"/>
      <c r="BL802" s="95"/>
    </row>
    <row r="803" spans="13:64" ht="15.75" customHeight="1" x14ac:dyDescent="0.25">
      <c r="M803" s="95"/>
      <c r="P803" s="96"/>
      <c r="BD803" s="95"/>
      <c r="BL803" s="95"/>
    </row>
    <row r="804" spans="13:64" ht="15.75" customHeight="1" x14ac:dyDescent="0.25">
      <c r="M804" s="95"/>
      <c r="P804" s="96"/>
      <c r="BD804" s="95"/>
      <c r="BL804" s="95"/>
    </row>
    <row r="805" spans="13:64" ht="15.75" customHeight="1" x14ac:dyDescent="0.25">
      <c r="M805" s="95"/>
      <c r="P805" s="96"/>
      <c r="BD805" s="95"/>
      <c r="BL805" s="95"/>
    </row>
    <row r="806" spans="13:64" ht="15.75" customHeight="1" x14ac:dyDescent="0.25">
      <c r="M806" s="95"/>
      <c r="P806" s="96"/>
      <c r="BD806" s="95"/>
      <c r="BL806" s="95"/>
    </row>
    <row r="807" spans="13:64" ht="15.75" customHeight="1" x14ac:dyDescent="0.25">
      <c r="M807" s="95"/>
      <c r="P807" s="96"/>
      <c r="BD807" s="95"/>
      <c r="BL807" s="95"/>
    </row>
    <row r="808" spans="13:64" ht="15.75" customHeight="1" x14ac:dyDescent="0.25">
      <c r="M808" s="95"/>
      <c r="P808" s="96"/>
      <c r="BD808" s="95"/>
      <c r="BL808" s="95"/>
    </row>
    <row r="809" spans="13:64" ht="15.75" customHeight="1" x14ac:dyDescent="0.25">
      <c r="M809" s="95"/>
      <c r="P809" s="96"/>
      <c r="BD809" s="95"/>
      <c r="BL809" s="95"/>
    </row>
    <row r="810" spans="13:64" ht="15.75" customHeight="1" x14ac:dyDescent="0.25">
      <c r="M810" s="95"/>
      <c r="P810" s="96"/>
      <c r="BD810" s="95"/>
      <c r="BL810" s="95"/>
    </row>
    <row r="811" spans="13:64" ht="15.75" customHeight="1" x14ac:dyDescent="0.25">
      <c r="M811" s="95"/>
      <c r="P811" s="96"/>
      <c r="BD811" s="95"/>
      <c r="BL811" s="95"/>
    </row>
    <row r="812" spans="13:64" ht="15.75" customHeight="1" x14ac:dyDescent="0.25">
      <c r="M812" s="95"/>
      <c r="P812" s="96"/>
      <c r="BD812" s="95"/>
      <c r="BL812" s="95"/>
    </row>
    <row r="813" spans="13:64" ht="15.75" customHeight="1" x14ac:dyDescent="0.25">
      <c r="M813" s="95"/>
      <c r="P813" s="96"/>
      <c r="BD813" s="95"/>
      <c r="BL813" s="95"/>
    </row>
    <row r="814" spans="13:64" ht="15.75" customHeight="1" x14ac:dyDescent="0.25">
      <c r="M814" s="95"/>
      <c r="P814" s="96"/>
      <c r="BD814" s="95"/>
      <c r="BL814" s="95"/>
    </row>
    <row r="815" spans="13:64" ht="15.75" customHeight="1" x14ac:dyDescent="0.25">
      <c r="M815" s="95"/>
      <c r="P815" s="96"/>
      <c r="BD815" s="95"/>
      <c r="BL815" s="95"/>
    </row>
    <row r="816" spans="13:64" ht="15.75" customHeight="1" x14ac:dyDescent="0.25">
      <c r="M816" s="95"/>
      <c r="P816" s="96"/>
      <c r="BD816" s="95"/>
      <c r="BL816" s="95"/>
    </row>
    <row r="817" spans="13:64" ht="15.75" customHeight="1" x14ac:dyDescent="0.25">
      <c r="M817" s="95"/>
      <c r="P817" s="96"/>
      <c r="BD817" s="95"/>
      <c r="BL817" s="95"/>
    </row>
    <row r="818" spans="13:64" ht="15.75" customHeight="1" x14ac:dyDescent="0.25">
      <c r="M818" s="95"/>
      <c r="P818" s="96"/>
      <c r="BD818" s="95"/>
      <c r="BL818" s="95"/>
    </row>
    <row r="819" spans="13:64" ht="15.75" customHeight="1" x14ac:dyDescent="0.25">
      <c r="M819" s="95"/>
      <c r="P819" s="96"/>
      <c r="BD819" s="95"/>
      <c r="BL819" s="95"/>
    </row>
    <row r="820" spans="13:64" ht="15.75" customHeight="1" x14ac:dyDescent="0.25">
      <c r="M820" s="95"/>
      <c r="P820" s="96"/>
      <c r="BD820" s="95"/>
      <c r="BL820" s="95"/>
    </row>
    <row r="821" spans="13:64" ht="15.75" customHeight="1" x14ac:dyDescent="0.25">
      <c r="M821" s="95"/>
      <c r="P821" s="96"/>
      <c r="BD821" s="95"/>
      <c r="BL821" s="95"/>
    </row>
    <row r="822" spans="13:64" ht="15.75" customHeight="1" x14ac:dyDescent="0.25">
      <c r="M822" s="95"/>
      <c r="P822" s="96"/>
      <c r="BD822" s="95"/>
      <c r="BL822" s="95"/>
    </row>
    <row r="823" spans="13:64" ht="15.75" customHeight="1" x14ac:dyDescent="0.25">
      <c r="M823" s="95"/>
      <c r="P823" s="96"/>
      <c r="BD823" s="95"/>
      <c r="BL823" s="95"/>
    </row>
    <row r="824" spans="13:64" ht="15.75" customHeight="1" x14ac:dyDescent="0.25">
      <c r="M824" s="95"/>
      <c r="P824" s="96"/>
      <c r="BD824" s="95"/>
      <c r="BL824" s="95"/>
    </row>
    <row r="825" spans="13:64" ht="15.75" customHeight="1" x14ac:dyDescent="0.25">
      <c r="M825" s="95"/>
      <c r="P825" s="96"/>
      <c r="BD825" s="95"/>
      <c r="BL825" s="95"/>
    </row>
    <row r="826" spans="13:64" ht="15.75" customHeight="1" x14ac:dyDescent="0.25">
      <c r="M826" s="95"/>
      <c r="P826" s="96"/>
      <c r="BD826" s="95"/>
      <c r="BL826" s="95"/>
    </row>
    <row r="827" spans="13:64" ht="15.75" customHeight="1" x14ac:dyDescent="0.25">
      <c r="M827" s="95"/>
      <c r="P827" s="96"/>
      <c r="BD827" s="95"/>
      <c r="BL827" s="95"/>
    </row>
    <row r="828" spans="13:64" ht="15.75" customHeight="1" x14ac:dyDescent="0.25">
      <c r="M828" s="95"/>
      <c r="P828" s="96"/>
      <c r="BD828" s="95"/>
      <c r="BL828" s="95"/>
    </row>
    <row r="829" spans="13:64" ht="15.75" customHeight="1" x14ac:dyDescent="0.25">
      <c r="M829" s="95"/>
      <c r="P829" s="96"/>
      <c r="BD829" s="95"/>
      <c r="BL829" s="95"/>
    </row>
    <row r="830" spans="13:64" ht="15.75" customHeight="1" x14ac:dyDescent="0.25">
      <c r="M830" s="95"/>
      <c r="P830" s="96"/>
      <c r="BD830" s="95"/>
      <c r="BL830" s="95"/>
    </row>
    <row r="831" spans="13:64" ht="15.75" customHeight="1" x14ac:dyDescent="0.25">
      <c r="M831" s="95"/>
      <c r="P831" s="96"/>
      <c r="BD831" s="95"/>
      <c r="BL831" s="95"/>
    </row>
    <row r="832" spans="13:64" ht="15.75" customHeight="1" x14ac:dyDescent="0.25">
      <c r="M832" s="95"/>
      <c r="P832" s="96"/>
      <c r="BD832" s="95"/>
      <c r="BL832" s="95"/>
    </row>
    <row r="833" spans="13:64" ht="15.75" customHeight="1" x14ac:dyDescent="0.25">
      <c r="M833" s="95"/>
      <c r="P833" s="96"/>
      <c r="BD833" s="95"/>
      <c r="BL833" s="95"/>
    </row>
    <row r="834" spans="13:64" ht="15.75" customHeight="1" x14ac:dyDescent="0.25">
      <c r="M834" s="95"/>
      <c r="P834" s="96"/>
      <c r="BD834" s="95"/>
      <c r="BL834" s="95"/>
    </row>
    <row r="835" spans="13:64" ht="15.75" customHeight="1" x14ac:dyDescent="0.25">
      <c r="M835" s="95"/>
      <c r="P835" s="96"/>
      <c r="BD835" s="95"/>
      <c r="BL835" s="95"/>
    </row>
    <row r="836" spans="13:64" ht="15.75" customHeight="1" x14ac:dyDescent="0.25">
      <c r="M836" s="95"/>
      <c r="P836" s="96"/>
      <c r="BD836" s="95"/>
      <c r="BL836" s="95"/>
    </row>
    <row r="837" spans="13:64" ht="15.75" customHeight="1" x14ac:dyDescent="0.25">
      <c r="M837" s="95"/>
      <c r="P837" s="96"/>
      <c r="BD837" s="95"/>
      <c r="BL837" s="95"/>
    </row>
    <row r="838" spans="13:64" ht="15.75" customHeight="1" x14ac:dyDescent="0.25">
      <c r="M838" s="95"/>
      <c r="P838" s="96"/>
      <c r="BD838" s="95"/>
      <c r="BL838" s="95"/>
    </row>
    <row r="839" spans="13:64" ht="15.75" customHeight="1" x14ac:dyDescent="0.25">
      <c r="M839" s="95"/>
      <c r="P839" s="96"/>
      <c r="BD839" s="95"/>
      <c r="BL839" s="95"/>
    </row>
    <row r="840" spans="13:64" ht="15.75" customHeight="1" x14ac:dyDescent="0.25">
      <c r="M840" s="95"/>
      <c r="P840" s="96"/>
      <c r="BD840" s="95"/>
      <c r="BL840" s="95"/>
    </row>
    <row r="841" spans="13:64" ht="15.75" customHeight="1" x14ac:dyDescent="0.25">
      <c r="M841" s="95"/>
      <c r="P841" s="96"/>
      <c r="BD841" s="95"/>
      <c r="BL841" s="95"/>
    </row>
    <row r="842" spans="13:64" ht="15.75" customHeight="1" x14ac:dyDescent="0.25">
      <c r="M842" s="95"/>
      <c r="P842" s="96"/>
      <c r="BD842" s="95"/>
      <c r="BL842" s="95"/>
    </row>
    <row r="843" spans="13:64" ht="15.75" customHeight="1" x14ac:dyDescent="0.25">
      <c r="M843" s="95"/>
      <c r="P843" s="96"/>
      <c r="BD843" s="95"/>
      <c r="BL843" s="95"/>
    </row>
    <row r="844" spans="13:64" ht="15.75" customHeight="1" x14ac:dyDescent="0.25">
      <c r="M844" s="95"/>
      <c r="P844" s="96"/>
      <c r="BD844" s="95"/>
      <c r="BL844" s="95"/>
    </row>
    <row r="845" spans="13:64" ht="15.75" customHeight="1" x14ac:dyDescent="0.25">
      <c r="M845" s="95"/>
      <c r="P845" s="96"/>
      <c r="BD845" s="95"/>
      <c r="BL845" s="95"/>
    </row>
    <row r="846" spans="13:64" ht="15.75" customHeight="1" x14ac:dyDescent="0.25">
      <c r="M846" s="95"/>
      <c r="P846" s="96"/>
      <c r="BD846" s="95"/>
      <c r="BL846" s="95"/>
    </row>
    <row r="847" spans="13:64" ht="15.75" customHeight="1" x14ac:dyDescent="0.25">
      <c r="M847" s="95"/>
      <c r="P847" s="96"/>
      <c r="BD847" s="95"/>
      <c r="BL847" s="95"/>
    </row>
    <row r="848" spans="13:64" ht="15.75" customHeight="1" x14ac:dyDescent="0.25">
      <c r="M848" s="95"/>
      <c r="P848" s="96"/>
      <c r="BD848" s="95"/>
      <c r="BL848" s="95"/>
    </row>
    <row r="849" spans="13:64" ht="15.75" customHeight="1" x14ac:dyDescent="0.25">
      <c r="M849" s="95"/>
      <c r="P849" s="96"/>
      <c r="BD849" s="95"/>
      <c r="BL849" s="95"/>
    </row>
    <row r="850" spans="13:64" ht="15.75" customHeight="1" x14ac:dyDescent="0.25">
      <c r="M850" s="95"/>
      <c r="P850" s="96"/>
      <c r="BD850" s="95"/>
      <c r="BL850" s="95"/>
    </row>
    <row r="851" spans="13:64" ht="15.75" customHeight="1" x14ac:dyDescent="0.25">
      <c r="M851" s="95"/>
      <c r="P851" s="96"/>
      <c r="BD851" s="95"/>
      <c r="BL851" s="95"/>
    </row>
    <row r="852" spans="13:64" ht="15.75" customHeight="1" x14ac:dyDescent="0.25">
      <c r="M852" s="95"/>
      <c r="P852" s="96"/>
      <c r="BD852" s="95"/>
      <c r="BL852" s="95"/>
    </row>
    <row r="853" spans="13:64" ht="15.75" customHeight="1" x14ac:dyDescent="0.25">
      <c r="M853" s="95"/>
      <c r="P853" s="96"/>
      <c r="BD853" s="95"/>
      <c r="BL853" s="95"/>
    </row>
    <row r="854" spans="13:64" ht="15.75" customHeight="1" x14ac:dyDescent="0.25">
      <c r="M854" s="95"/>
      <c r="P854" s="96"/>
      <c r="BD854" s="95"/>
      <c r="BL854" s="95"/>
    </row>
    <row r="855" spans="13:64" ht="15.75" customHeight="1" x14ac:dyDescent="0.25">
      <c r="M855" s="95"/>
      <c r="P855" s="96"/>
      <c r="BD855" s="95"/>
      <c r="BL855" s="95"/>
    </row>
    <row r="856" spans="13:64" ht="15.75" customHeight="1" x14ac:dyDescent="0.25">
      <c r="M856" s="95"/>
      <c r="P856" s="96"/>
      <c r="BD856" s="95"/>
      <c r="BL856" s="95"/>
    </row>
    <row r="857" spans="13:64" ht="15.75" customHeight="1" x14ac:dyDescent="0.25">
      <c r="M857" s="95"/>
      <c r="P857" s="96"/>
      <c r="BD857" s="95"/>
      <c r="BL857" s="95"/>
    </row>
    <row r="858" spans="13:64" ht="15.75" customHeight="1" x14ac:dyDescent="0.25">
      <c r="M858" s="95"/>
      <c r="P858" s="96"/>
      <c r="BD858" s="95"/>
      <c r="BL858" s="95"/>
    </row>
    <row r="859" spans="13:64" ht="15.75" customHeight="1" x14ac:dyDescent="0.25">
      <c r="M859" s="95"/>
      <c r="P859" s="96"/>
      <c r="BD859" s="95"/>
      <c r="BL859" s="95"/>
    </row>
    <row r="860" spans="13:64" ht="15.75" customHeight="1" x14ac:dyDescent="0.25">
      <c r="M860" s="95"/>
      <c r="P860" s="96"/>
      <c r="BD860" s="95"/>
      <c r="BL860" s="95"/>
    </row>
    <row r="861" spans="13:64" ht="15.75" customHeight="1" x14ac:dyDescent="0.25">
      <c r="M861" s="95"/>
      <c r="P861" s="96"/>
      <c r="BD861" s="95"/>
      <c r="BL861" s="95"/>
    </row>
    <row r="862" spans="13:64" ht="15.75" customHeight="1" x14ac:dyDescent="0.25">
      <c r="M862" s="95"/>
      <c r="P862" s="96"/>
      <c r="BD862" s="95"/>
      <c r="BL862" s="95"/>
    </row>
    <row r="863" spans="13:64" ht="15.75" customHeight="1" x14ac:dyDescent="0.25">
      <c r="M863" s="95"/>
      <c r="P863" s="96"/>
      <c r="BD863" s="95"/>
      <c r="BL863" s="95"/>
    </row>
    <row r="864" spans="13:64" ht="15.75" customHeight="1" x14ac:dyDescent="0.25">
      <c r="M864" s="95"/>
      <c r="P864" s="96"/>
      <c r="BD864" s="95"/>
      <c r="BL864" s="95"/>
    </row>
    <row r="865" spans="13:64" ht="15.75" customHeight="1" x14ac:dyDescent="0.25">
      <c r="M865" s="95"/>
      <c r="P865" s="96"/>
      <c r="BD865" s="95"/>
      <c r="BL865" s="95"/>
    </row>
    <row r="866" spans="13:64" ht="15.75" customHeight="1" x14ac:dyDescent="0.25">
      <c r="M866" s="95"/>
      <c r="P866" s="96"/>
      <c r="BD866" s="95"/>
      <c r="BL866" s="95"/>
    </row>
    <row r="867" spans="13:64" ht="15.75" customHeight="1" x14ac:dyDescent="0.25">
      <c r="M867" s="95"/>
      <c r="P867" s="96"/>
      <c r="BD867" s="95"/>
      <c r="BL867" s="95"/>
    </row>
    <row r="868" spans="13:64" ht="15.75" customHeight="1" x14ac:dyDescent="0.25">
      <c r="M868" s="95"/>
      <c r="P868" s="96"/>
      <c r="BD868" s="95"/>
      <c r="BL868" s="95"/>
    </row>
    <row r="869" spans="13:64" ht="15.75" customHeight="1" x14ac:dyDescent="0.25">
      <c r="M869" s="95"/>
      <c r="P869" s="96"/>
      <c r="BD869" s="95"/>
      <c r="BL869" s="95"/>
    </row>
    <row r="870" spans="13:64" ht="15.75" customHeight="1" x14ac:dyDescent="0.25">
      <c r="M870" s="95"/>
      <c r="P870" s="96"/>
      <c r="BD870" s="95"/>
      <c r="BL870" s="95"/>
    </row>
    <row r="871" spans="13:64" ht="15.75" customHeight="1" x14ac:dyDescent="0.25">
      <c r="M871" s="95"/>
      <c r="P871" s="96"/>
      <c r="BD871" s="95"/>
      <c r="BL871" s="95"/>
    </row>
    <row r="872" spans="13:64" ht="15.75" customHeight="1" x14ac:dyDescent="0.25">
      <c r="M872" s="95"/>
      <c r="P872" s="96"/>
      <c r="BD872" s="95"/>
      <c r="BL872" s="95"/>
    </row>
    <row r="873" spans="13:64" ht="15.75" customHeight="1" x14ac:dyDescent="0.25">
      <c r="M873" s="95"/>
      <c r="P873" s="96"/>
      <c r="BD873" s="95"/>
      <c r="BL873" s="95"/>
    </row>
    <row r="874" spans="13:64" ht="15.75" customHeight="1" x14ac:dyDescent="0.25">
      <c r="M874" s="95"/>
      <c r="P874" s="96"/>
      <c r="BD874" s="95"/>
      <c r="BL874" s="95"/>
    </row>
    <row r="875" spans="13:64" ht="15.75" customHeight="1" x14ac:dyDescent="0.25">
      <c r="M875" s="95"/>
      <c r="P875" s="96"/>
      <c r="BD875" s="95"/>
      <c r="BL875" s="95"/>
    </row>
    <row r="876" spans="13:64" ht="15.75" customHeight="1" x14ac:dyDescent="0.25">
      <c r="M876" s="95"/>
      <c r="P876" s="96"/>
      <c r="BD876" s="95"/>
      <c r="BL876" s="95"/>
    </row>
    <row r="877" spans="13:64" ht="15.75" customHeight="1" x14ac:dyDescent="0.25">
      <c r="M877" s="95"/>
      <c r="P877" s="96"/>
      <c r="BD877" s="95"/>
      <c r="BL877" s="95"/>
    </row>
    <row r="878" spans="13:64" ht="15.75" customHeight="1" x14ac:dyDescent="0.25">
      <c r="M878" s="95"/>
      <c r="P878" s="96"/>
      <c r="BD878" s="95"/>
      <c r="BL878" s="95"/>
    </row>
    <row r="879" spans="13:64" ht="15.75" customHeight="1" x14ac:dyDescent="0.25">
      <c r="M879" s="95"/>
      <c r="P879" s="96"/>
      <c r="BD879" s="95"/>
      <c r="BL879" s="95"/>
    </row>
    <row r="880" spans="13:64" ht="15.75" customHeight="1" x14ac:dyDescent="0.25">
      <c r="M880" s="95"/>
      <c r="P880" s="96"/>
      <c r="BD880" s="95"/>
      <c r="BL880" s="95"/>
    </row>
    <row r="881" spans="13:64" ht="15.75" customHeight="1" x14ac:dyDescent="0.25">
      <c r="M881" s="95"/>
      <c r="P881" s="96"/>
      <c r="BD881" s="95"/>
      <c r="BL881" s="95"/>
    </row>
    <row r="882" spans="13:64" ht="15.75" customHeight="1" x14ac:dyDescent="0.25">
      <c r="M882" s="95"/>
      <c r="P882" s="96"/>
      <c r="BD882" s="95"/>
      <c r="BL882" s="95"/>
    </row>
    <row r="883" spans="13:64" ht="15.75" customHeight="1" x14ac:dyDescent="0.25">
      <c r="M883" s="95"/>
      <c r="P883" s="96"/>
      <c r="BD883" s="95"/>
      <c r="BL883" s="95"/>
    </row>
    <row r="884" spans="13:64" ht="15.75" customHeight="1" x14ac:dyDescent="0.25">
      <c r="M884" s="95"/>
      <c r="P884" s="96"/>
      <c r="BD884" s="95"/>
      <c r="BL884" s="95"/>
    </row>
    <row r="885" spans="13:64" ht="15.75" customHeight="1" x14ac:dyDescent="0.25">
      <c r="M885" s="95"/>
      <c r="P885" s="96"/>
      <c r="BD885" s="95"/>
      <c r="BL885" s="95"/>
    </row>
    <row r="886" spans="13:64" ht="15.75" customHeight="1" x14ac:dyDescent="0.25">
      <c r="M886" s="95"/>
      <c r="P886" s="96"/>
      <c r="BD886" s="95"/>
      <c r="BL886" s="95"/>
    </row>
    <row r="887" spans="13:64" ht="15.75" customHeight="1" x14ac:dyDescent="0.25">
      <c r="M887" s="95"/>
      <c r="P887" s="96"/>
      <c r="BD887" s="95"/>
      <c r="BL887" s="95"/>
    </row>
    <row r="888" spans="13:64" ht="15.75" customHeight="1" x14ac:dyDescent="0.25">
      <c r="M888" s="95"/>
      <c r="P888" s="96"/>
      <c r="BD888" s="95"/>
      <c r="BL888" s="95"/>
    </row>
    <row r="889" spans="13:64" ht="15.75" customHeight="1" x14ac:dyDescent="0.25">
      <c r="M889" s="95"/>
      <c r="P889" s="96"/>
      <c r="BD889" s="95"/>
      <c r="BL889" s="95"/>
    </row>
    <row r="890" spans="13:64" ht="15.75" customHeight="1" x14ac:dyDescent="0.25">
      <c r="M890" s="95"/>
      <c r="P890" s="96"/>
      <c r="BD890" s="95"/>
      <c r="BL890" s="95"/>
    </row>
    <row r="891" spans="13:64" ht="15.75" customHeight="1" x14ac:dyDescent="0.25">
      <c r="M891" s="95"/>
      <c r="P891" s="96"/>
      <c r="BD891" s="95"/>
      <c r="BL891" s="95"/>
    </row>
    <row r="892" spans="13:64" ht="15.75" customHeight="1" x14ac:dyDescent="0.25">
      <c r="M892" s="95"/>
      <c r="P892" s="96"/>
      <c r="BD892" s="95"/>
      <c r="BL892" s="95"/>
    </row>
    <row r="893" spans="13:64" ht="15.75" customHeight="1" x14ac:dyDescent="0.25">
      <c r="M893" s="95"/>
      <c r="P893" s="96"/>
      <c r="BD893" s="95"/>
      <c r="BL893" s="95"/>
    </row>
    <row r="894" spans="13:64" ht="15.75" customHeight="1" x14ac:dyDescent="0.25">
      <c r="M894" s="95"/>
      <c r="P894" s="96"/>
      <c r="BD894" s="95"/>
      <c r="BL894" s="95"/>
    </row>
    <row r="895" spans="13:64" ht="15.75" customHeight="1" x14ac:dyDescent="0.25">
      <c r="M895" s="95"/>
      <c r="P895" s="96"/>
      <c r="BD895" s="95"/>
      <c r="BL895" s="95"/>
    </row>
    <row r="896" spans="13:64" ht="15.75" customHeight="1" x14ac:dyDescent="0.25">
      <c r="M896" s="95"/>
      <c r="P896" s="96"/>
      <c r="BD896" s="95"/>
      <c r="BL896" s="95"/>
    </row>
    <row r="897" spans="13:64" ht="15.75" customHeight="1" x14ac:dyDescent="0.25">
      <c r="M897" s="95"/>
      <c r="P897" s="96"/>
      <c r="BD897" s="95"/>
      <c r="BL897" s="95"/>
    </row>
    <row r="898" spans="13:64" ht="15.75" customHeight="1" x14ac:dyDescent="0.25">
      <c r="M898" s="95"/>
      <c r="P898" s="96"/>
      <c r="BD898" s="95"/>
      <c r="BL898" s="95"/>
    </row>
    <row r="899" spans="13:64" ht="15.75" customHeight="1" x14ac:dyDescent="0.25">
      <c r="M899" s="95"/>
      <c r="P899" s="96"/>
      <c r="BD899" s="95"/>
      <c r="BL899" s="95"/>
    </row>
    <row r="900" spans="13:64" ht="15.75" customHeight="1" x14ac:dyDescent="0.25">
      <c r="M900" s="95"/>
      <c r="P900" s="96"/>
      <c r="BD900" s="95"/>
      <c r="BL900" s="95"/>
    </row>
    <row r="901" spans="13:64" ht="15.75" customHeight="1" x14ac:dyDescent="0.25">
      <c r="M901" s="95"/>
      <c r="P901" s="96"/>
      <c r="BD901" s="95"/>
      <c r="BL901" s="95"/>
    </row>
    <row r="902" spans="13:64" ht="15.75" customHeight="1" x14ac:dyDescent="0.25">
      <c r="M902" s="95"/>
      <c r="P902" s="96"/>
      <c r="BD902" s="95"/>
      <c r="BL902" s="95"/>
    </row>
    <row r="903" spans="13:64" ht="15.75" customHeight="1" x14ac:dyDescent="0.25">
      <c r="M903" s="95"/>
      <c r="P903" s="96"/>
      <c r="BD903" s="95"/>
      <c r="BL903" s="95"/>
    </row>
    <row r="904" spans="13:64" ht="15.75" customHeight="1" x14ac:dyDescent="0.25">
      <c r="M904" s="95"/>
      <c r="P904" s="96"/>
      <c r="BD904" s="95"/>
      <c r="BL904" s="95"/>
    </row>
    <row r="905" spans="13:64" ht="15.75" customHeight="1" x14ac:dyDescent="0.25">
      <c r="M905" s="95"/>
      <c r="P905" s="96"/>
      <c r="BD905" s="95"/>
      <c r="BL905" s="95"/>
    </row>
    <row r="906" spans="13:64" ht="15.75" customHeight="1" x14ac:dyDescent="0.25">
      <c r="M906" s="95"/>
      <c r="P906" s="96"/>
      <c r="BD906" s="95"/>
      <c r="BL906" s="95"/>
    </row>
    <row r="907" spans="13:64" ht="15.75" customHeight="1" x14ac:dyDescent="0.25">
      <c r="M907" s="95"/>
      <c r="P907" s="96"/>
      <c r="BD907" s="95"/>
      <c r="BL907" s="95"/>
    </row>
    <row r="908" spans="13:64" ht="15.75" customHeight="1" x14ac:dyDescent="0.25">
      <c r="M908" s="95"/>
      <c r="P908" s="96"/>
      <c r="BD908" s="95"/>
      <c r="BL908" s="95"/>
    </row>
    <row r="909" spans="13:64" ht="15.75" customHeight="1" x14ac:dyDescent="0.25">
      <c r="M909" s="95"/>
      <c r="P909" s="96"/>
      <c r="BD909" s="95"/>
      <c r="BL909" s="95"/>
    </row>
    <row r="910" spans="13:64" ht="15.75" customHeight="1" x14ac:dyDescent="0.25">
      <c r="M910" s="95"/>
      <c r="P910" s="96"/>
      <c r="BD910" s="95"/>
      <c r="BL910" s="95"/>
    </row>
    <row r="911" spans="13:64" ht="15.75" customHeight="1" x14ac:dyDescent="0.25">
      <c r="M911" s="95"/>
      <c r="P911" s="96"/>
      <c r="BD911" s="95"/>
      <c r="BL911" s="95"/>
    </row>
    <row r="912" spans="13:64" ht="15.75" customHeight="1" x14ac:dyDescent="0.25">
      <c r="M912" s="95"/>
      <c r="P912" s="96"/>
      <c r="BD912" s="95"/>
      <c r="BL912" s="95"/>
    </row>
    <row r="913" spans="13:64" ht="15.75" customHeight="1" x14ac:dyDescent="0.25">
      <c r="M913" s="95"/>
      <c r="P913" s="96"/>
      <c r="BD913" s="95"/>
      <c r="BL913" s="95"/>
    </row>
    <row r="914" spans="13:64" ht="15.75" customHeight="1" x14ac:dyDescent="0.25">
      <c r="M914" s="95"/>
      <c r="P914" s="96"/>
      <c r="BD914" s="95"/>
      <c r="BL914" s="95"/>
    </row>
    <row r="915" spans="13:64" ht="15.75" customHeight="1" x14ac:dyDescent="0.25">
      <c r="M915" s="95"/>
      <c r="P915" s="96"/>
      <c r="BD915" s="95"/>
      <c r="BL915" s="95"/>
    </row>
    <row r="916" spans="13:64" ht="15.75" customHeight="1" x14ac:dyDescent="0.25">
      <c r="M916" s="95"/>
      <c r="P916" s="96"/>
      <c r="BD916" s="95"/>
      <c r="BL916" s="95"/>
    </row>
    <row r="917" spans="13:64" ht="15.75" customHeight="1" x14ac:dyDescent="0.25">
      <c r="M917" s="95"/>
      <c r="P917" s="96"/>
      <c r="BD917" s="95"/>
      <c r="BL917" s="95"/>
    </row>
    <row r="918" spans="13:64" ht="15.75" customHeight="1" x14ac:dyDescent="0.25">
      <c r="M918" s="95"/>
      <c r="P918" s="96"/>
      <c r="BD918" s="95"/>
      <c r="BL918" s="95"/>
    </row>
    <row r="919" spans="13:64" ht="15.75" customHeight="1" x14ac:dyDescent="0.25">
      <c r="M919" s="95"/>
      <c r="P919" s="96"/>
      <c r="BD919" s="95"/>
      <c r="BL919" s="95"/>
    </row>
    <row r="920" spans="13:64" ht="15.75" customHeight="1" x14ac:dyDescent="0.25">
      <c r="M920" s="95"/>
      <c r="P920" s="96"/>
      <c r="BD920" s="95"/>
      <c r="BL920" s="95"/>
    </row>
    <row r="921" spans="13:64" ht="15.75" customHeight="1" x14ac:dyDescent="0.25">
      <c r="M921" s="95"/>
      <c r="P921" s="96"/>
      <c r="BD921" s="95"/>
      <c r="BL921" s="95"/>
    </row>
    <row r="922" spans="13:64" ht="15.75" customHeight="1" x14ac:dyDescent="0.25">
      <c r="M922" s="95"/>
      <c r="P922" s="96"/>
      <c r="BD922" s="95"/>
      <c r="BL922" s="95"/>
    </row>
    <row r="923" spans="13:64" ht="15.75" customHeight="1" x14ac:dyDescent="0.25">
      <c r="M923" s="95"/>
      <c r="P923" s="96"/>
      <c r="BD923" s="95"/>
      <c r="BL923" s="95"/>
    </row>
    <row r="924" spans="13:64" ht="15.75" customHeight="1" x14ac:dyDescent="0.25">
      <c r="M924" s="95"/>
      <c r="P924" s="96"/>
      <c r="BD924" s="95"/>
      <c r="BL924" s="95"/>
    </row>
    <row r="925" spans="13:64" ht="15.75" customHeight="1" x14ac:dyDescent="0.25">
      <c r="M925" s="95"/>
      <c r="P925" s="96"/>
      <c r="BD925" s="95"/>
      <c r="BL925" s="95"/>
    </row>
    <row r="926" spans="13:64" ht="15.75" customHeight="1" x14ac:dyDescent="0.25">
      <c r="M926" s="95"/>
      <c r="P926" s="96"/>
      <c r="BD926" s="95"/>
      <c r="BL926" s="95"/>
    </row>
    <row r="927" spans="13:64" ht="15.75" customHeight="1" x14ac:dyDescent="0.25">
      <c r="M927" s="95"/>
      <c r="P927" s="96"/>
      <c r="BD927" s="95"/>
      <c r="BL927" s="95"/>
    </row>
    <row r="928" spans="13:64" ht="15.75" customHeight="1" x14ac:dyDescent="0.25">
      <c r="M928" s="95"/>
      <c r="P928" s="96"/>
      <c r="BD928" s="95"/>
      <c r="BL928" s="95"/>
    </row>
    <row r="929" spans="13:64" ht="15.75" customHeight="1" x14ac:dyDescent="0.25">
      <c r="M929" s="95"/>
      <c r="P929" s="96"/>
      <c r="BD929" s="95"/>
      <c r="BL929" s="95"/>
    </row>
    <row r="930" spans="13:64" ht="15.75" customHeight="1" x14ac:dyDescent="0.25">
      <c r="M930" s="95"/>
      <c r="P930" s="96"/>
      <c r="BD930" s="95"/>
      <c r="BL930" s="95"/>
    </row>
    <row r="931" spans="13:64" ht="15.75" customHeight="1" x14ac:dyDescent="0.25">
      <c r="M931" s="95"/>
      <c r="P931" s="96"/>
      <c r="BD931" s="95"/>
      <c r="BL931" s="95"/>
    </row>
    <row r="932" spans="13:64" ht="15.75" customHeight="1" x14ac:dyDescent="0.25">
      <c r="M932" s="95"/>
      <c r="P932" s="96"/>
      <c r="BD932" s="95"/>
      <c r="BL932" s="95"/>
    </row>
    <row r="933" spans="13:64" ht="15.75" customHeight="1" x14ac:dyDescent="0.25">
      <c r="M933" s="95"/>
      <c r="P933" s="96"/>
      <c r="BD933" s="95"/>
      <c r="BL933" s="95"/>
    </row>
    <row r="934" spans="13:64" ht="15.75" customHeight="1" x14ac:dyDescent="0.25">
      <c r="M934" s="95"/>
      <c r="P934" s="96"/>
      <c r="BD934" s="95"/>
      <c r="BL934" s="95"/>
    </row>
    <row r="935" spans="13:64" ht="15.75" customHeight="1" x14ac:dyDescent="0.25">
      <c r="M935" s="95"/>
      <c r="P935" s="96"/>
      <c r="BD935" s="95"/>
      <c r="BL935" s="95"/>
    </row>
    <row r="936" spans="13:64" ht="15.75" customHeight="1" x14ac:dyDescent="0.25">
      <c r="M936" s="95"/>
      <c r="P936" s="96"/>
      <c r="BD936" s="95"/>
      <c r="BL936" s="95"/>
    </row>
    <row r="937" spans="13:64" ht="15.75" customHeight="1" x14ac:dyDescent="0.25">
      <c r="M937" s="95"/>
      <c r="P937" s="96"/>
      <c r="BD937" s="95"/>
      <c r="BL937" s="95"/>
    </row>
    <row r="938" spans="13:64" ht="15.75" customHeight="1" x14ac:dyDescent="0.25">
      <c r="M938" s="95"/>
      <c r="P938" s="96"/>
      <c r="BD938" s="95"/>
      <c r="BL938" s="95"/>
    </row>
    <row r="939" spans="13:64" ht="15.75" customHeight="1" x14ac:dyDescent="0.25">
      <c r="M939" s="95"/>
      <c r="P939" s="96"/>
      <c r="BD939" s="95"/>
      <c r="BL939" s="95"/>
    </row>
    <row r="940" spans="13:64" ht="15.75" customHeight="1" x14ac:dyDescent="0.25">
      <c r="M940" s="95"/>
      <c r="P940" s="96"/>
      <c r="BD940" s="95"/>
      <c r="BL940" s="95"/>
    </row>
    <row r="941" spans="13:64" ht="15.75" customHeight="1" x14ac:dyDescent="0.25">
      <c r="M941" s="95"/>
      <c r="P941" s="96"/>
      <c r="BD941" s="95"/>
      <c r="BL941" s="95"/>
    </row>
    <row r="942" spans="13:64" ht="15.75" customHeight="1" x14ac:dyDescent="0.25">
      <c r="M942" s="95"/>
      <c r="P942" s="96"/>
      <c r="BD942" s="95"/>
      <c r="BL942" s="95"/>
    </row>
    <row r="943" spans="13:64" ht="15.75" customHeight="1" x14ac:dyDescent="0.25">
      <c r="M943" s="95"/>
      <c r="P943" s="96"/>
      <c r="BD943" s="95"/>
      <c r="BL943" s="95"/>
    </row>
    <row r="944" spans="13:64" ht="15.75" customHeight="1" x14ac:dyDescent="0.25">
      <c r="M944" s="95"/>
      <c r="P944" s="96"/>
      <c r="BD944" s="95"/>
      <c r="BL944" s="95"/>
    </row>
    <row r="945" spans="13:64" ht="15.75" customHeight="1" x14ac:dyDescent="0.25">
      <c r="M945" s="95"/>
      <c r="P945" s="96"/>
      <c r="BD945" s="95"/>
      <c r="BL945" s="95"/>
    </row>
    <row r="946" spans="13:64" ht="15.75" customHeight="1" x14ac:dyDescent="0.25">
      <c r="M946" s="95"/>
      <c r="P946" s="96"/>
      <c r="BD946" s="95"/>
      <c r="BL946" s="95"/>
    </row>
    <row r="947" spans="13:64" ht="15.75" customHeight="1" x14ac:dyDescent="0.25">
      <c r="M947" s="95"/>
      <c r="P947" s="96"/>
      <c r="BD947" s="95"/>
      <c r="BL947" s="95"/>
    </row>
    <row r="948" spans="13:64" ht="15.75" customHeight="1" x14ac:dyDescent="0.25">
      <c r="M948" s="95"/>
      <c r="P948" s="96"/>
      <c r="BD948" s="95"/>
      <c r="BL948" s="95"/>
    </row>
    <row r="949" spans="13:64" ht="15.75" customHeight="1" x14ac:dyDescent="0.25">
      <c r="M949" s="95"/>
      <c r="P949" s="96"/>
      <c r="BD949" s="95"/>
      <c r="BL949" s="95"/>
    </row>
    <row r="950" spans="13:64" ht="15.75" customHeight="1" x14ac:dyDescent="0.25">
      <c r="M950" s="95"/>
      <c r="P950" s="96"/>
      <c r="BD950" s="95"/>
      <c r="BL950" s="95"/>
    </row>
    <row r="951" spans="13:64" ht="15.75" customHeight="1" x14ac:dyDescent="0.25">
      <c r="M951" s="95"/>
      <c r="P951" s="96"/>
      <c r="BD951" s="95"/>
      <c r="BL951" s="95"/>
    </row>
    <row r="952" spans="13:64" ht="15.75" customHeight="1" x14ac:dyDescent="0.25">
      <c r="M952" s="95"/>
      <c r="P952" s="96"/>
      <c r="BD952" s="95"/>
      <c r="BL952" s="95"/>
    </row>
    <row r="953" spans="13:64" ht="15.75" customHeight="1" x14ac:dyDescent="0.25">
      <c r="M953" s="95"/>
      <c r="P953" s="96"/>
      <c r="BD953" s="95"/>
      <c r="BL953" s="95"/>
    </row>
    <row r="954" spans="13:64" ht="15.75" customHeight="1" x14ac:dyDescent="0.25">
      <c r="M954" s="95"/>
      <c r="P954" s="96"/>
      <c r="BD954" s="95"/>
      <c r="BL954" s="95"/>
    </row>
    <row r="955" spans="13:64" ht="15.75" customHeight="1" x14ac:dyDescent="0.25">
      <c r="M955" s="95"/>
      <c r="P955" s="96"/>
      <c r="BD955" s="95"/>
      <c r="BL955" s="95"/>
    </row>
    <row r="956" spans="13:64" ht="15.75" customHeight="1" x14ac:dyDescent="0.25">
      <c r="M956" s="95"/>
      <c r="P956" s="96"/>
      <c r="BD956" s="95"/>
      <c r="BL956" s="95"/>
    </row>
    <row r="957" spans="13:64" ht="15.75" customHeight="1" x14ac:dyDescent="0.25">
      <c r="M957" s="95"/>
      <c r="P957" s="96"/>
      <c r="BD957" s="95"/>
      <c r="BL957" s="95"/>
    </row>
    <row r="958" spans="13:64" ht="15.75" customHeight="1" x14ac:dyDescent="0.25">
      <c r="M958" s="95"/>
      <c r="P958" s="96"/>
      <c r="BD958" s="95"/>
      <c r="BL958" s="95"/>
    </row>
    <row r="959" spans="13:64" ht="15.75" customHeight="1" x14ac:dyDescent="0.25">
      <c r="M959" s="95"/>
      <c r="P959" s="96"/>
      <c r="BD959" s="95"/>
      <c r="BL959" s="95"/>
    </row>
    <row r="960" spans="13:64" ht="15.75" customHeight="1" x14ac:dyDescent="0.25">
      <c r="M960" s="95"/>
      <c r="P960" s="96"/>
      <c r="BD960" s="95"/>
      <c r="BL960" s="95"/>
    </row>
    <row r="961" spans="13:64" ht="15.75" customHeight="1" x14ac:dyDescent="0.25">
      <c r="M961" s="95"/>
      <c r="P961" s="96"/>
      <c r="BD961" s="95"/>
      <c r="BL961" s="95"/>
    </row>
    <row r="962" spans="13:64" ht="15.75" customHeight="1" x14ac:dyDescent="0.25">
      <c r="M962" s="95"/>
      <c r="P962" s="96"/>
      <c r="BD962" s="95"/>
      <c r="BL962" s="95"/>
    </row>
    <row r="963" spans="13:64" ht="15.75" customHeight="1" x14ac:dyDescent="0.25">
      <c r="M963" s="95"/>
      <c r="P963" s="96"/>
      <c r="BD963" s="95"/>
      <c r="BL963" s="95"/>
    </row>
    <row r="964" spans="13:64" ht="15.75" customHeight="1" x14ac:dyDescent="0.25">
      <c r="M964" s="95"/>
      <c r="P964" s="96"/>
      <c r="BD964" s="95"/>
      <c r="BL964" s="95"/>
    </row>
    <row r="965" spans="13:64" ht="15.75" customHeight="1" x14ac:dyDescent="0.25">
      <c r="M965" s="95"/>
      <c r="P965" s="96"/>
      <c r="BD965" s="95"/>
      <c r="BL965" s="95"/>
    </row>
    <row r="966" spans="13:64" ht="15.75" customHeight="1" x14ac:dyDescent="0.25">
      <c r="M966" s="95"/>
      <c r="P966" s="96"/>
      <c r="BD966" s="95"/>
      <c r="BL966" s="95"/>
    </row>
    <row r="967" spans="13:64" ht="15.75" customHeight="1" x14ac:dyDescent="0.25">
      <c r="M967" s="95"/>
      <c r="P967" s="96"/>
      <c r="BD967" s="95"/>
      <c r="BL967" s="95"/>
    </row>
    <row r="968" spans="13:64" ht="15.75" customHeight="1" x14ac:dyDescent="0.25">
      <c r="M968" s="95"/>
      <c r="P968" s="96"/>
      <c r="BD968" s="95"/>
      <c r="BL968" s="95"/>
    </row>
    <row r="969" spans="13:64" ht="15.75" customHeight="1" x14ac:dyDescent="0.25">
      <c r="M969" s="95"/>
      <c r="P969" s="96"/>
      <c r="BD969" s="95"/>
      <c r="BL969" s="95"/>
    </row>
    <row r="970" spans="13:64" ht="15.75" customHeight="1" x14ac:dyDescent="0.25">
      <c r="M970" s="95"/>
      <c r="P970" s="96"/>
      <c r="BD970" s="95"/>
      <c r="BL970" s="95"/>
    </row>
    <row r="971" spans="13:64" ht="15.75" customHeight="1" x14ac:dyDescent="0.25">
      <c r="M971" s="95"/>
      <c r="P971" s="96"/>
      <c r="BD971" s="95"/>
      <c r="BL971" s="95"/>
    </row>
    <row r="972" spans="13:64" ht="15.75" customHeight="1" x14ac:dyDescent="0.25">
      <c r="M972" s="95"/>
      <c r="P972" s="96"/>
      <c r="BD972" s="95"/>
      <c r="BL972" s="95"/>
    </row>
    <row r="973" spans="13:64" ht="15.75" customHeight="1" x14ac:dyDescent="0.25">
      <c r="M973" s="95"/>
      <c r="P973" s="96"/>
      <c r="BD973" s="95"/>
      <c r="BL973" s="95"/>
    </row>
    <row r="974" spans="13:64" ht="15.75" customHeight="1" x14ac:dyDescent="0.25">
      <c r="M974" s="95"/>
      <c r="P974" s="96"/>
      <c r="BD974" s="95"/>
      <c r="BL974" s="95"/>
    </row>
    <row r="975" spans="13:64" ht="15.75" customHeight="1" x14ac:dyDescent="0.25">
      <c r="M975" s="95"/>
      <c r="P975" s="96"/>
      <c r="BD975" s="95"/>
      <c r="BL975" s="95"/>
    </row>
    <row r="976" spans="13:64" ht="15.75" customHeight="1" x14ac:dyDescent="0.25">
      <c r="M976" s="95"/>
      <c r="P976" s="96"/>
      <c r="BD976" s="95"/>
      <c r="BL976" s="95"/>
    </row>
    <row r="977" spans="13:64" ht="15.75" customHeight="1" x14ac:dyDescent="0.25">
      <c r="M977" s="95"/>
      <c r="P977" s="96"/>
      <c r="BD977" s="95"/>
      <c r="BL977" s="95"/>
    </row>
    <row r="978" spans="13:64" ht="15.75" customHeight="1" x14ac:dyDescent="0.25">
      <c r="M978" s="95"/>
      <c r="P978" s="96"/>
      <c r="BD978" s="95"/>
      <c r="BL978" s="95"/>
    </row>
    <row r="979" spans="13:64" ht="15.75" customHeight="1" x14ac:dyDescent="0.25">
      <c r="M979" s="95"/>
      <c r="P979" s="96"/>
      <c r="BD979" s="95"/>
      <c r="BL979" s="95"/>
    </row>
    <row r="980" spans="13:64" ht="15.75" customHeight="1" x14ac:dyDescent="0.25">
      <c r="M980" s="95"/>
      <c r="P980" s="96"/>
      <c r="BD980" s="95"/>
      <c r="BL980" s="95"/>
    </row>
    <row r="981" spans="13:64" ht="15.75" customHeight="1" x14ac:dyDescent="0.25">
      <c r="M981" s="95"/>
      <c r="P981" s="96"/>
      <c r="BD981" s="95"/>
      <c r="BL981" s="95"/>
    </row>
    <row r="982" spans="13:64" ht="15.75" customHeight="1" x14ac:dyDescent="0.25">
      <c r="M982" s="95"/>
      <c r="P982" s="96"/>
      <c r="BD982" s="95"/>
      <c r="BL982" s="95"/>
    </row>
    <row r="983" spans="13:64" ht="15.75" customHeight="1" x14ac:dyDescent="0.25">
      <c r="M983" s="95"/>
      <c r="P983" s="96"/>
      <c r="BD983" s="95"/>
      <c r="BL983" s="95"/>
    </row>
    <row r="984" spans="13:64" ht="15.75" customHeight="1" x14ac:dyDescent="0.25">
      <c r="M984" s="95"/>
      <c r="P984" s="96"/>
      <c r="BD984" s="95"/>
      <c r="BL984" s="95"/>
    </row>
    <row r="985" spans="13:64" ht="15.75" customHeight="1" x14ac:dyDescent="0.25">
      <c r="M985" s="95"/>
      <c r="P985" s="96"/>
      <c r="BD985" s="95"/>
      <c r="BL985" s="95"/>
    </row>
    <row r="986" spans="13:64" ht="15.75" customHeight="1" x14ac:dyDescent="0.25">
      <c r="M986" s="95"/>
      <c r="P986" s="96"/>
      <c r="BD986" s="95"/>
      <c r="BL986" s="95"/>
    </row>
    <row r="987" spans="13:64" ht="15.75" customHeight="1" x14ac:dyDescent="0.25">
      <c r="M987" s="95"/>
      <c r="P987" s="96"/>
      <c r="BD987" s="95"/>
      <c r="BL987" s="95"/>
    </row>
    <row r="988" spans="13:64" ht="15.75" customHeight="1" x14ac:dyDescent="0.25">
      <c r="M988" s="95"/>
      <c r="P988" s="96"/>
      <c r="BD988" s="95"/>
      <c r="BL988" s="95"/>
    </row>
    <row r="989" spans="13:64" ht="15.75" customHeight="1" x14ac:dyDescent="0.25">
      <c r="M989" s="95"/>
      <c r="P989" s="96"/>
      <c r="BD989" s="95"/>
      <c r="BL989" s="95"/>
    </row>
    <row r="990" spans="13:64" ht="15.75" customHeight="1" x14ac:dyDescent="0.25">
      <c r="M990" s="95"/>
      <c r="P990" s="96"/>
      <c r="BD990" s="95"/>
      <c r="BL990" s="95"/>
    </row>
    <row r="991" spans="13:64" ht="15.75" customHeight="1" x14ac:dyDescent="0.25">
      <c r="M991" s="95"/>
      <c r="P991" s="96"/>
      <c r="BD991" s="95"/>
      <c r="BL991" s="95"/>
    </row>
    <row r="992" spans="13:64" ht="15.75" customHeight="1" x14ac:dyDescent="0.25">
      <c r="M992" s="95"/>
      <c r="P992" s="96"/>
      <c r="BD992" s="95"/>
      <c r="BL992" s="95"/>
    </row>
    <row r="993" spans="13:64" ht="15.75" customHeight="1" x14ac:dyDescent="0.25">
      <c r="M993" s="95"/>
      <c r="P993" s="96"/>
      <c r="BD993" s="95"/>
      <c r="BL993" s="95"/>
    </row>
    <row r="994" spans="13:64" ht="15.75" customHeight="1" x14ac:dyDescent="0.25">
      <c r="M994" s="95"/>
      <c r="P994" s="96"/>
      <c r="BD994" s="95"/>
      <c r="BL994" s="95"/>
    </row>
    <row r="995" spans="13:64" ht="15.75" customHeight="1" x14ac:dyDescent="0.25">
      <c r="M995" s="95"/>
      <c r="P995" s="96"/>
      <c r="BD995" s="95"/>
      <c r="BL995" s="95"/>
    </row>
    <row r="996" spans="13:64" ht="15.75" customHeight="1" x14ac:dyDescent="0.25">
      <c r="M996" s="95"/>
      <c r="P996" s="96"/>
      <c r="BD996" s="95"/>
      <c r="BL996" s="95"/>
    </row>
    <row r="997" spans="13:64" ht="15.75" customHeight="1" x14ac:dyDescent="0.25">
      <c r="M997" s="95"/>
      <c r="P997" s="96"/>
      <c r="BD997" s="95"/>
      <c r="BL997" s="95"/>
    </row>
    <row r="998" spans="13:64" ht="15.75" customHeight="1" x14ac:dyDescent="0.25">
      <c r="M998" s="95"/>
      <c r="P998" s="96"/>
      <c r="BD998" s="95"/>
      <c r="BL998" s="95"/>
    </row>
    <row r="999" spans="13:64" ht="15.75" customHeight="1" x14ac:dyDescent="0.25">
      <c r="M999" s="95"/>
      <c r="P999" s="96"/>
      <c r="BD999" s="95"/>
      <c r="BL999" s="95"/>
    </row>
    <row r="1000" spans="13:64" ht="15.75" customHeight="1" x14ac:dyDescent="0.25">
      <c r="M1000" s="95"/>
      <c r="P1000" s="96"/>
      <c r="BD1000" s="95"/>
      <c r="BL1000" s="95"/>
    </row>
  </sheetData>
  <mergeCells count="39">
    <mergeCell ref="BF82:BG82"/>
    <mergeCell ref="BF83:BG83"/>
    <mergeCell ref="BF79:BG79"/>
    <mergeCell ref="BI79:BJ79"/>
    <mergeCell ref="BF80:BG80"/>
    <mergeCell ref="BI80:BJ80"/>
    <mergeCell ref="BF81:BG81"/>
    <mergeCell ref="BI81:BJ81"/>
    <mergeCell ref="BI82:BJ82"/>
    <mergeCell ref="BI83:BJ83"/>
    <mergeCell ref="BG67:BJ67"/>
    <mergeCell ref="BG71:BJ71"/>
    <mergeCell ref="BI77:BJ77"/>
    <mergeCell ref="BI78:BJ78"/>
    <mergeCell ref="BF74:BJ74"/>
    <mergeCell ref="BF75:BG75"/>
    <mergeCell ref="BI75:BJ75"/>
    <mergeCell ref="BF76:BG76"/>
    <mergeCell ref="BI76:BJ76"/>
    <mergeCell ref="BF77:BG77"/>
    <mergeCell ref="BF78:BG78"/>
    <mergeCell ref="BF11:BG11"/>
    <mergeCell ref="BI11:BJ11"/>
    <mergeCell ref="P9:BB9"/>
    <mergeCell ref="P52:BB52"/>
    <mergeCell ref="BF55:BG55"/>
    <mergeCell ref="BI55:BJ55"/>
    <mergeCell ref="BG4:BJ4"/>
    <mergeCell ref="BF6:BG6"/>
    <mergeCell ref="BI6:BJ6"/>
    <mergeCell ref="P8:BB8"/>
    <mergeCell ref="BF10:BJ10"/>
    <mergeCell ref="P1:BB1"/>
    <mergeCell ref="BF1:BJ1"/>
    <mergeCell ref="BF2:BJ2"/>
    <mergeCell ref="A3:B3"/>
    <mergeCell ref="D3:F3"/>
    <mergeCell ref="H3:J3"/>
    <mergeCell ref="P3:BB3"/>
  </mergeCells>
  <conditionalFormatting sqref="R11:T11">
    <cfRule type="cellIs" dxfId="31" priority="1" operator="greaterThan">
      <formula>7</formula>
    </cfRule>
  </conditionalFormatting>
  <conditionalFormatting sqref="Q11">
    <cfRule type="cellIs" dxfId="30" priority="2" operator="greaterThan">
      <formula>7</formula>
    </cfRule>
  </conditionalFormatting>
  <conditionalFormatting sqref="R12:T12">
    <cfRule type="cellIs" dxfId="29" priority="3" operator="greaterThan">
      <formula>7</formula>
    </cfRule>
  </conditionalFormatting>
  <conditionalFormatting sqref="S13:T13">
    <cfRule type="cellIs" dxfId="28" priority="4" operator="greaterThan">
      <formula>7</formula>
    </cfRule>
  </conditionalFormatting>
  <conditionalFormatting sqref="T14">
    <cfRule type="cellIs" dxfId="27" priority="5" operator="greaterThan">
      <formula>7</formula>
    </cfRule>
  </conditionalFormatting>
  <conditionalFormatting sqref="R11:AC23">
    <cfRule type="cellIs" dxfId="26" priority="6" operator="greaterThan">
      <formula>7</formula>
    </cfRule>
  </conditionalFormatting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2EFD9"/>
  </sheetPr>
  <dimension ref="A1:ER1003"/>
  <sheetViews>
    <sheetView zoomScale="59" zoomScaleNormal="59" workbookViewId="0">
      <selection activeCell="CR123" sqref="CR123:CV123"/>
    </sheetView>
  </sheetViews>
  <sheetFormatPr baseColWidth="10" defaultColWidth="14.42578125" defaultRowHeight="15" customHeight="1" x14ac:dyDescent="0.25"/>
  <cols>
    <col min="1" max="1" width="21.5703125" customWidth="1"/>
    <col min="2" max="2" width="15.85546875" customWidth="1"/>
    <col min="3" max="3" width="4.140625" customWidth="1"/>
    <col min="4" max="4" width="2.85546875" customWidth="1"/>
    <col min="5" max="5" width="14.140625" customWidth="1"/>
    <col min="6" max="6" width="14.28515625" customWidth="1"/>
    <col min="7" max="7" width="4.140625" customWidth="1"/>
    <col min="8" max="8" width="3.28515625" customWidth="1"/>
    <col min="9" max="10" width="14.85546875" customWidth="1"/>
    <col min="11" max="11" width="3.140625" customWidth="1"/>
    <col min="12" max="12" width="1" customWidth="1"/>
    <col min="13" max="13" width="3.140625" customWidth="1"/>
    <col min="14" max="14" width="3.42578125" customWidth="1"/>
    <col min="15" max="21" width="12" customWidth="1"/>
    <col min="22" max="24" width="13" customWidth="1"/>
    <col min="25" max="30" width="12" customWidth="1"/>
    <col min="31" max="33" width="13" customWidth="1"/>
    <col min="34" max="39" width="12" customWidth="1"/>
    <col min="40" max="42" width="13" customWidth="1"/>
    <col min="43" max="43" width="12" customWidth="1"/>
    <col min="44" max="45" width="13" customWidth="1"/>
    <col min="46" max="47" width="12" customWidth="1"/>
    <col min="48" max="48" width="13" customWidth="1"/>
    <col min="49" max="53" width="12" customWidth="1"/>
    <col min="54" max="54" width="13" customWidth="1"/>
    <col min="55" max="55" width="12" customWidth="1"/>
    <col min="56" max="56" width="13" customWidth="1"/>
    <col min="57" max="57" width="12" customWidth="1"/>
    <col min="58" max="58" width="13" customWidth="1"/>
    <col min="59" max="59" width="12" customWidth="1"/>
    <col min="60" max="61" width="13" customWidth="1"/>
    <col min="62" max="64" width="12" customWidth="1"/>
    <col min="65" max="65" width="13" customWidth="1"/>
    <col min="66" max="66" width="12" customWidth="1"/>
    <col min="67" max="68" width="13" customWidth="1"/>
    <col min="69" max="69" width="12" customWidth="1"/>
    <col min="70" max="70" width="13" customWidth="1"/>
    <col min="71" max="72" width="12" customWidth="1"/>
    <col min="73" max="73" width="13" customWidth="1"/>
    <col min="74" max="75" width="12" customWidth="1"/>
    <col min="76" max="77" width="13" customWidth="1"/>
    <col min="78" max="78" width="12" customWidth="1"/>
    <col min="79" max="79" width="13" customWidth="1"/>
    <col min="80" max="80" width="12" customWidth="1"/>
    <col min="81" max="82" width="13" customWidth="1"/>
    <col min="83" max="86" width="12" customWidth="1"/>
    <col min="87" max="87" width="13" customWidth="1"/>
    <col min="88" max="88" width="12" customWidth="1"/>
    <col min="89" max="90" width="13" customWidth="1"/>
    <col min="91" max="92" width="12" customWidth="1"/>
    <col min="93" max="93" width="10.7109375" customWidth="1"/>
    <col min="94" max="94" width="1.140625" customWidth="1"/>
    <col min="95" max="95" width="10.7109375" customWidth="1"/>
    <col min="96" max="100" width="22.140625" customWidth="1"/>
    <col min="101" max="101" width="10.7109375" customWidth="1"/>
    <col min="102" max="102" width="1.140625" customWidth="1"/>
    <col min="103" max="103" width="10.7109375" customWidth="1"/>
    <col min="104" max="123" width="5.85546875" customWidth="1"/>
    <col min="124" max="124" width="2.140625" customWidth="1"/>
    <col min="125" max="143" width="3.28515625" customWidth="1"/>
    <col min="144" max="144" width="2.140625" customWidth="1"/>
    <col min="145" max="145" width="3.28515625" customWidth="1"/>
    <col min="146" max="148" width="2.140625" customWidth="1"/>
    <col min="149" max="152" width="12" customWidth="1"/>
  </cols>
  <sheetData>
    <row r="1" spans="1:148" ht="18.75" x14ac:dyDescent="0.25">
      <c r="L1" s="95"/>
      <c r="N1" s="96"/>
      <c r="BI1" s="96"/>
      <c r="CP1" s="95"/>
      <c r="CR1" s="226" t="s">
        <v>17</v>
      </c>
      <c r="CS1" s="224"/>
      <c r="CT1" s="224"/>
      <c r="CU1" s="224"/>
      <c r="CV1" s="225"/>
      <c r="CX1" s="95"/>
    </row>
    <row r="2" spans="1:148" ht="21" x14ac:dyDescent="0.35">
      <c r="L2" s="95"/>
      <c r="N2" s="96"/>
      <c r="O2" s="250" t="s">
        <v>65</v>
      </c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224"/>
      <c r="AT2" s="224"/>
      <c r="AU2" s="224"/>
      <c r="AV2" s="224"/>
      <c r="AW2" s="224"/>
      <c r="AX2" s="224"/>
      <c r="AY2" s="224"/>
      <c r="AZ2" s="224"/>
      <c r="BA2" s="224"/>
      <c r="BB2" s="224"/>
      <c r="BC2" s="224"/>
      <c r="BD2" s="224"/>
      <c r="BE2" s="224"/>
      <c r="BF2" s="224"/>
      <c r="BG2" s="224"/>
      <c r="BH2" s="224"/>
      <c r="BI2" s="224"/>
      <c r="BJ2" s="224"/>
      <c r="BK2" s="224"/>
      <c r="BL2" s="224"/>
      <c r="BM2" s="224"/>
      <c r="BN2" s="224"/>
      <c r="BO2" s="224"/>
      <c r="BP2" s="224"/>
      <c r="BQ2" s="224"/>
      <c r="BR2" s="224"/>
      <c r="BS2" s="224"/>
      <c r="BT2" s="224"/>
      <c r="BU2" s="224"/>
      <c r="BV2" s="224"/>
      <c r="BW2" s="224"/>
      <c r="BX2" s="224"/>
      <c r="BY2" s="224"/>
      <c r="BZ2" s="224"/>
      <c r="CA2" s="224"/>
      <c r="CB2" s="224"/>
      <c r="CC2" s="224"/>
      <c r="CD2" s="224"/>
      <c r="CE2" s="224"/>
      <c r="CF2" s="224"/>
      <c r="CG2" s="224"/>
      <c r="CH2" s="224"/>
      <c r="CI2" s="224"/>
      <c r="CJ2" s="224"/>
      <c r="CK2" s="224"/>
      <c r="CL2" s="224"/>
      <c r="CM2" s="224"/>
      <c r="CN2" s="224"/>
      <c r="CP2" s="95"/>
      <c r="CR2" s="228" t="s">
        <v>21</v>
      </c>
      <c r="CS2" s="229"/>
      <c r="CT2" s="229"/>
      <c r="CU2" s="229"/>
      <c r="CV2" s="229"/>
      <c r="CX2" s="95"/>
    </row>
    <row r="3" spans="1:148" x14ac:dyDescent="0.25">
      <c r="L3" s="95"/>
      <c r="N3" s="96"/>
      <c r="O3" s="96"/>
      <c r="BI3" s="96"/>
      <c r="CP3" s="95"/>
      <c r="CX3" s="95"/>
      <c r="CZ3" s="118">
        <v>0</v>
      </c>
      <c r="DA3" s="119">
        <v>2</v>
      </c>
      <c r="DB3" s="119">
        <v>3</v>
      </c>
      <c r="DC3" s="119">
        <v>11</v>
      </c>
      <c r="DD3" s="119">
        <v>10</v>
      </c>
      <c r="DE3" s="119">
        <v>12</v>
      </c>
      <c r="DF3" s="119">
        <v>21</v>
      </c>
      <c r="DG3" s="119">
        <v>19</v>
      </c>
      <c r="DH3" s="119">
        <v>23</v>
      </c>
      <c r="DI3" s="119">
        <v>22</v>
      </c>
      <c r="DJ3" s="119">
        <v>26</v>
      </c>
      <c r="DK3" s="119">
        <v>27</v>
      </c>
      <c r="DL3" s="119">
        <v>17</v>
      </c>
      <c r="DM3" s="119">
        <v>7</v>
      </c>
      <c r="DN3" s="119">
        <v>9</v>
      </c>
      <c r="DO3" s="119">
        <v>8</v>
      </c>
      <c r="DP3" s="119">
        <v>13</v>
      </c>
      <c r="DQ3" s="119">
        <v>14</v>
      </c>
      <c r="DR3" s="119">
        <v>6</v>
      </c>
      <c r="DS3" s="119">
        <v>1</v>
      </c>
      <c r="DT3" s="118">
        <v>0</v>
      </c>
    </row>
    <row r="4" spans="1:148" x14ac:dyDescent="0.25">
      <c r="A4" s="253" t="s">
        <v>18</v>
      </c>
      <c r="B4" s="254"/>
      <c r="D4" s="227" t="s">
        <v>19</v>
      </c>
      <c r="E4" s="224"/>
      <c r="F4" s="225"/>
      <c r="H4" s="227" t="s">
        <v>20</v>
      </c>
      <c r="I4" s="224"/>
      <c r="J4" s="225"/>
      <c r="L4" s="95"/>
      <c r="N4" s="96"/>
      <c r="O4" s="232" t="s">
        <v>66</v>
      </c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29"/>
      <c r="AK4" s="229"/>
      <c r="AL4" s="229"/>
      <c r="AM4" s="229"/>
      <c r="AN4" s="229"/>
      <c r="AO4" s="229"/>
      <c r="AP4" s="229"/>
      <c r="AQ4" s="229"/>
      <c r="AR4" s="229"/>
      <c r="AS4" s="229"/>
      <c r="AT4" s="229"/>
      <c r="AU4" s="229"/>
      <c r="AV4" s="229"/>
      <c r="AW4" s="229"/>
      <c r="AX4" s="229"/>
      <c r="AY4" s="229"/>
      <c r="AZ4" s="229"/>
      <c r="BA4" s="229"/>
      <c r="BB4" s="229"/>
      <c r="BC4" s="229"/>
      <c r="BD4" s="229"/>
      <c r="BE4" s="229"/>
      <c r="BF4" s="229"/>
      <c r="BG4" s="229"/>
      <c r="BH4" s="229"/>
      <c r="BI4" s="229"/>
      <c r="BJ4" s="229"/>
      <c r="BK4" s="229"/>
      <c r="BL4" s="229"/>
      <c r="BM4" s="229"/>
      <c r="BN4" s="229"/>
      <c r="BO4" s="229"/>
      <c r="BP4" s="229"/>
      <c r="BQ4" s="229"/>
      <c r="BR4" s="229"/>
      <c r="BS4" s="229"/>
      <c r="BT4" s="229"/>
      <c r="BU4" s="229"/>
      <c r="BV4" s="229"/>
      <c r="BW4" s="229"/>
      <c r="BX4" s="229"/>
      <c r="BY4" s="229"/>
      <c r="BZ4" s="229"/>
      <c r="CA4" s="229"/>
      <c r="CB4" s="229"/>
      <c r="CC4" s="229"/>
      <c r="CD4" s="229"/>
      <c r="CE4" s="229"/>
      <c r="CF4" s="229"/>
      <c r="CG4" s="229"/>
      <c r="CH4" s="229"/>
      <c r="CI4" s="229"/>
      <c r="CJ4" s="229"/>
      <c r="CK4" s="229"/>
      <c r="CL4" s="229"/>
      <c r="CM4" s="229"/>
      <c r="CN4" s="229"/>
      <c r="CP4" s="95"/>
      <c r="CR4" s="99" t="s">
        <v>27</v>
      </c>
      <c r="CS4" s="255" t="s">
        <v>73</v>
      </c>
      <c r="CT4" s="234"/>
      <c r="CU4" s="234"/>
      <c r="CV4" s="235"/>
      <c r="CX4" s="95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</row>
    <row r="5" spans="1:148" x14ac:dyDescent="0.25">
      <c r="A5" s="32" t="s">
        <v>11</v>
      </c>
      <c r="B5" s="33">
        <f>+CONSOLIDADO!D10</f>
        <v>225</v>
      </c>
      <c r="E5" s="121" t="s">
        <v>22</v>
      </c>
      <c r="F5" s="121" t="s">
        <v>23</v>
      </c>
      <c r="H5" s="36" t="s">
        <v>24</v>
      </c>
      <c r="I5" s="122" t="s">
        <v>67</v>
      </c>
      <c r="J5" s="123" t="s">
        <v>68</v>
      </c>
      <c r="L5" s="95"/>
      <c r="N5" s="38"/>
      <c r="O5" s="39">
        <v>0</v>
      </c>
      <c r="P5" s="40">
        <v>1</v>
      </c>
      <c r="Q5" s="40">
        <v>2</v>
      </c>
      <c r="R5" s="40">
        <v>3</v>
      </c>
      <c r="S5" s="40">
        <v>4</v>
      </c>
      <c r="T5" s="40">
        <v>5</v>
      </c>
      <c r="U5" s="40">
        <v>6</v>
      </c>
      <c r="V5" s="40">
        <v>7</v>
      </c>
      <c r="W5" s="40">
        <v>8</v>
      </c>
      <c r="X5" s="40">
        <v>9</v>
      </c>
      <c r="Y5" s="40">
        <v>10</v>
      </c>
      <c r="Z5" s="40">
        <v>11</v>
      </c>
      <c r="AA5" s="40">
        <v>12</v>
      </c>
      <c r="AB5" s="40">
        <v>13</v>
      </c>
      <c r="AC5" s="40">
        <v>14</v>
      </c>
      <c r="AD5" s="40">
        <v>15</v>
      </c>
      <c r="AE5" s="40">
        <v>16</v>
      </c>
      <c r="AF5" s="40">
        <v>17</v>
      </c>
      <c r="AG5" s="40">
        <v>18</v>
      </c>
      <c r="AH5" s="40">
        <v>19</v>
      </c>
      <c r="AI5" s="40">
        <v>20</v>
      </c>
      <c r="AJ5" s="40">
        <v>21</v>
      </c>
      <c r="AK5" s="40">
        <v>22</v>
      </c>
      <c r="AL5" s="40">
        <v>23</v>
      </c>
      <c r="AM5" s="40">
        <v>24</v>
      </c>
      <c r="AN5" s="40">
        <v>25</v>
      </c>
      <c r="AO5" s="40">
        <v>26</v>
      </c>
      <c r="AP5" s="40">
        <v>27</v>
      </c>
      <c r="AQ5" s="41">
        <v>28</v>
      </c>
      <c r="AR5" s="41">
        <v>29</v>
      </c>
      <c r="AS5" s="41">
        <v>30</v>
      </c>
      <c r="AT5" s="41">
        <v>31</v>
      </c>
      <c r="AU5" s="41">
        <v>32</v>
      </c>
      <c r="AV5" s="41">
        <v>33</v>
      </c>
      <c r="AW5" s="41">
        <v>34</v>
      </c>
      <c r="AX5" s="41">
        <v>35</v>
      </c>
      <c r="AY5" s="41">
        <v>36</v>
      </c>
      <c r="AZ5" s="41">
        <v>37</v>
      </c>
      <c r="BA5" s="41">
        <v>38</v>
      </c>
      <c r="BB5" s="41">
        <v>39</v>
      </c>
      <c r="BC5" s="41">
        <v>40</v>
      </c>
      <c r="BD5" s="41">
        <v>41</v>
      </c>
      <c r="BE5" s="41">
        <v>42</v>
      </c>
      <c r="BF5" s="41">
        <v>43</v>
      </c>
      <c r="BG5" s="41">
        <v>44</v>
      </c>
      <c r="BH5" s="41">
        <v>45</v>
      </c>
      <c r="BI5" s="41">
        <v>46</v>
      </c>
      <c r="BJ5" s="41">
        <v>47</v>
      </c>
      <c r="BK5" s="41">
        <v>48</v>
      </c>
      <c r="BL5" s="41">
        <v>49</v>
      </c>
      <c r="BM5" s="41">
        <v>50</v>
      </c>
      <c r="BN5" s="41">
        <v>51</v>
      </c>
      <c r="BO5" s="41">
        <v>52</v>
      </c>
      <c r="BP5" s="41">
        <v>53</v>
      </c>
      <c r="BQ5" s="41">
        <v>54</v>
      </c>
      <c r="BR5" s="41">
        <v>55</v>
      </c>
      <c r="BS5" s="41">
        <v>56</v>
      </c>
      <c r="BT5" s="41">
        <v>57</v>
      </c>
      <c r="BU5" s="41">
        <v>58</v>
      </c>
      <c r="BV5" s="41">
        <v>59</v>
      </c>
      <c r="BW5" s="41">
        <v>60</v>
      </c>
      <c r="BX5" s="41">
        <v>61</v>
      </c>
      <c r="BY5" s="41">
        <v>62</v>
      </c>
      <c r="BZ5" s="41">
        <v>63</v>
      </c>
      <c r="CA5" s="41">
        <v>64</v>
      </c>
      <c r="CB5" s="41">
        <v>65</v>
      </c>
      <c r="CC5" s="41">
        <v>66</v>
      </c>
      <c r="CD5" s="41">
        <v>67</v>
      </c>
      <c r="CE5" s="41">
        <v>68</v>
      </c>
      <c r="CF5" s="41">
        <v>69</v>
      </c>
      <c r="CG5" s="41">
        <v>70</v>
      </c>
      <c r="CH5" s="41">
        <v>71</v>
      </c>
      <c r="CI5" s="41">
        <v>72</v>
      </c>
      <c r="CJ5" s="41">
        <v>73</v>
      </c>
      <c r="CK5" s="41">
        <v>74</v>
      </c>
      <c r="CL5" s="41">
        <v>75</v>
      </c>
      <c r="CM5" s="41">
        <v>76</v>
      </c>
      <c r="CN5" s="41">
        <v>77</v>
      </c>
      <c r="CP5" s="95"/>
      <c r="CX5" s="95"/>
    </row>
    <row r="6" spans="1:148" x14ac:dyDescent="0.25">
      <c r="A6" s="32" t="s">
        <v>12</v>
      </c>
      <c r="B6" s="47">
        <f>+CONSOLIDADO!D12</f>
        <v>50</v>
      </c>
      <c r="D6" s="124">
        <v>0</v>
      </c>
      <c r="E6" s="49">
        <v>0</v>
      </c>
      <c r="F6" s="49">
        <v>0</v>
      </c>
      <c r="H6" s="125">
        <v>28</v>
      </c>
      <c r="I6" s="126" t="s">
        <v>74</v>
      </c>
      <c r="J6" s="127" t="s">
        <v>75</v>
      </c>
      <c r="L6" s="95"/>
      <c r="N6" s="52" t="s">
        <v>22</v>
      </c>
      <c r="O6" s="102">
        <f>+E6</f>
        <v>0</v>
      </c>
      <c r="P6" s="56">
        <f>+E7</f>
        <v>0.69770788024409214</v>
      </c>
      <c r="Q6" s="56">
        <f>+E8</f>
        <v>1.0996421372043161</v>
      </c>
      <c r="R6" s="56">
        <f>+E9</f>
        <v>3.2300097948106417</v>
      </c>
      <c r="S6" s="56">
        <f>+E10</f>
        <v>0.54099975596989913</v>
      </c>
      <c r="T6" s="56">
        <f>+E11</f>
        <v>1.5940848343743881</v>
      </c>
      <c r="U6" s="56">
        <f>+E12</f>
        <v>1.5607325561499057</v>
      </c>
      <c r="V6" s="56">
        <f>+E13</f>
        <v>7.2882769815455042</v>
      </c>
      <c r="W6" s="56">
        <f>+E14</f>
        <v>7.2970873163400789</v>
      </c>
      <c r="X6" s="56">
        <f>+E15</f>
        <v>7.3468982333988677</v>
      </c>
      <c r="Y6" s="103">
        <f>+E16</f>
        <v>6.9653718203973218</v>
      </c>
      <c r="Z6" s="103">
        <f>+E17</f>
        <v>6.4451038691807243</v>
      </c>
      <c r="AA6" s="103">
        <f>+E18</f>
        <v>8.2233177012699095</v>
      </c>
      <c r="AB6" s="103">
        <f>+E19</f>
        <v>3.4039109963089715</v>
      </c>
      <c r="AC6" s="103">
        <f>+E20</f>
        <v>1.0233641802722804</v>
      </c>
      <c r="AD6" s="103">
        <f>+E21</f>
        <v>1.4517713211524634</v>
      </c>
      <c r="AE6" s="103">
        <f>+E22</f>
        <v>7.214635650101922</v>
      </c>
      <c r="AF6" s="103">
        <f>+E23</f>
        <v>6.7430912293945244</v>
      </c>
      <c r="AG6" s="103">
        <f>+E24</f>
        <v>9.5371326650106614</v>
      </c>
      <c r="AH6" s="103">
        <f>+E25</f>
        <v>13.908059398662347</v>
      </c>
      <c r="AI6" s="103">
        <f>+E26</f>
        <v>11.500216284340457</v>
      </c>
      <c r="AJ6" s="103">
        <f>+E27</f>
        <v>13.900655686982352</v>
      </c>
      <c r="AK6" s="103">
        <f>+E28</f>
        <v>10.765302372841761</v>
      </c>
      <c r="AL6" s="103">
        <f>+E29</f>
        <v>11.443348840247104</v>
      </c>
      <c r="AM6" s="103">
        <f>+E30</f>
        <v>11.406633402569492</v>
      </c>
      <c r="AN6" s="103">
        <f>+E31</f>
        <v>10.289887002346759</v>
      </c>
      <c r="AO6" s="103">
        <f>+E32</f>
        <v>12.787316341210397</v>
      </c>
      <c r="AP6" s="103">
        <f>+E33</f>
        <v>11.33801004091856</v>
      </c>
      <c r="AQ6" s="103">
        <f>+E34</f>
        <v>4.4062139179220345</v>
      </c>
      <c r="AR6" s="103">
        <f>+E35</f>
        <v>12.848523930196974</v>
      </c>
      <c r="AS6" s="103">
        <f>+E36</f>
        <v>3.1603556736049647</v>
      </c>
      <c r="AT6" s="103">
        <f>+E37</f>
        <v>9.1091827774235288</v>
      </c>
      <c r="AU6" s="103">
        <f>+E38</f>
        <v>8.3991785975325897</v>
      </c>
      <c r="AV6" s="103">
        <f>+E39</f>
        <v>9.120920313870533</v>
      </c>
      <c r="AW6" s="103">
        <f>+E40</f>
        <v>2.3387958326001677</v>
      </c>
      <c r="AX6" s="103">
        <f>+E41</f>
        <v>3.3579212759219876</v>
      </c>
      <c r="AY6" s="103">
        <f>+E42</f>
        <v>6.6996324549845463</v>
      </c>
      <c r="AZ6" s="103">
        <f>+E43</f>
        <v>6.5967449767347048</v>
      </c>
      <c r="BA6" s="103">
        <f>+E44</f>
        <v>5.874204828291572</v>
      </c>
      <c r="BB6" s="103">
        <f>+E45</f>
        <v>4.098992575504818</v>
      </c>
      <c r="BC6" s="103">
        <f>+E46</f>
        <v>8.8946412852554637</v>
      </c>
      <c r="BD6" s="103">
        <f>+E47</f>
        <v>11.145877887175866</v>
      </c>
      <c r="BE6" s="103">
        <f>+E48</f>
        <v>9.7195737256877166</v>
      </c>
      <c r="BF6" s="103">
        <f>+E49</f>
        <v>7.7768826602065886</v>
      </c>
      <c r="BG6" s="103">
        <f>+E50</f>
        <v>0.59680763691590366</v>
      </c>
      <c r="BH6" s="103">
        <f>+E51</f>
        <v>14.746681617716581</v>
      </c>
      <c r="BI6" s="103">
        <f>+E52</f>
        <v>12.594529840250804</v>
      </c>
      <c r="BJ6" s="103">
        <f>+E53</f>
        <v>1.9987694768068616</v>
      </c>
      <c r="BK6" s="103">
        <f>+E54</f>
        <v>4.0048798492081374</v>
      </c>
      <c r="BL6" s="103">
        <f>+E55</f>
        <v>2.8809773622629722</v>
      </c>
      <c r="BM6" s="103">
        <f>+E56</f>
        <v>13.607822461809711</v>
      </c>
      <c r="BN6" s="103">
        <f>+E57</f>
        <v>3.4854893604870107</v>
      </c>
      <c r="BO6" s="103">
        <f>+E58</f>
        <v>11.577224556433656</v>
      </c>
      <c r="BP6" s="103">
        <f>+E59</f>
        <v>2.4720410673284343</v>
      </c>
      <c r="BQ6" s="103">
        <f>+E60</f>
        <v>9.0493048347112044</v>
      </c>
      <c r="BR6" s="103">
        <f>+E61</f>
        <v>8.2817108906640335</v>
      </c>
      <c r="BS6" s="103">
        <f>+E62</f>
        <v>1.3207874614440323</v>
      </c>
      <c r="BT6" s="103">
        <f>+E63</f>
        <v>9.3725991038898933</v>
      </c>
      <c r="BU6" s="103">
        <f>+E64</f>
        <v>10.067350810336098</v>
      </c>
      <c r="BV6" s="103">
        <f>+E65</f>
        <v>1.1496455712594522</v>
      </c>
      <c r="BW6" s="103">
        <f>+E66</f>
        <v>0.98667843738181737</v>
      </c>
      <c r="BX6" s="103">
        <f>+E67</f>
        <v>14.783951634656226</v>
      </c>
      <c r="BY6" s="103">
        <f>+E68</f>
        <v>8.5739767202911601</v>
      </c>
      <c r="BZ6" s="103">
        <f>+E69</f>
        <v>9.133084017445702</v>
      </c>
      <c r="CA6" s="103">
        <f>+E70</f>
        <v>3.7309474305287496</v>
      </c>
      <c r="CB6" s="103">
        <f>+E71</f>
        <v>4.9754551652138588</v>
      </c>
      <c r="CC6" s="103">
        <f>+E72</f>
        <v>2.6984863506852239</v>
      </c>
      <c r="CD6" s="103">
        <f>+E73</f>
        <v>12.093460807826231</v>
      </c>
      <c r="CE6" s="103">
        <f>+E74</f>
        <v>3.5941671560212058</v>
      </c>
      <c r="CF6" s="103">
        <f>+E75</f>
        <v>1.2188245911775815</v>
      </c>
      <c r="CG6" s="103">
        <f>+E76</f>
        <v>5.5857175275377573</v>
      </c>
      <c r="CH6" s="103">
        <f>+E77</f>
        <v>7.0571051954922703</v>
      </c>
      <c r="CI6" s="103">
        <f>+E78</f>
        <v>12.181672602907557</v>
      </c>
      <c r="CJ6" s="103">
        <f>+E79</f>
        <v>5.3886193715354231</v>
      </c>
      <c r="CK6" s="103">
        <f>+E80</f>
        <v>13.150219459603223</v>
      </c>
      <c r="CL6" s="103">
        <f>+E81</f>
        <v>3.9486056379416588</v>
      </c>
      <c r="CM6" s="103">
        <f>+E82</f>
        <v>7.1214990816944681</v>
      </c>
      <c r="CN6" s="103">
        <f>+E83</f>
        <v>9.9563704772415313</v>
      </c>
      <c r="CP6" s="95"/>
      <c r="CR6" s="230" t="s">
        <v>29</v>
      </c>
      <c r="CS6" s="220"/>
      <c r="CT6" s="28"/>
      <c r="CU6" s="230" t="s">
        <v>29</v>
      </c>
      <c r="CV6" s="220"/>
      <c r="CX6" s="95"/>
      <c r="CZ6" s="128">
        <f t="shared" ref="CZ6:DS6" si="0">IF(CZ3&lt;DA3,INDEX($N$11:$CN$89,MATCH(CZ3,$N$11:$N$89,0),MATCH(DA3,$N$11:$CN$11,0)),INDEX($N$11:$CN$89,MATCH(DA3,$N$11:$N$89,0),MATCH(CZ3,$N$11:$CN$11,0)))</f>
        <v>4.0236560074767524</v>
      </c>
      <c r="DA6" s="128">
        <f t="shared" si="0"/>
        <v>3.9199614393932642</v>
      </c>
      <c r="DB6" s="128">
        <f t="shared" si="0"/>
        <v>3.305596536050607</v>
      </c>
      <c r="DC6" s="128">
        <f t="shared" si="0"/>
        <v>1.2218297680672674</v>
      </c>
      <c r="DD6" s="128">
        <f t="shared" si="0"/>
        <v>1.4243679519742134</v>
      </c>
      <c r="DE6" s="128">
        <f t="shared" si="0"/>
        <v>5.7066390105270086</v>
      </c>
      <c r="DF6" s="128">
        <f t="shared" si="0"/>
        <v>3.1612091484686542</v>
      </c>
      <c r="DG6" s="128">
        <f t="shared" si="0"/>
        <v>3.6540255053787809</v>
      </c>
      <c r="DH6" s="128">
        <f t="shared" si="0"/>
        <v>1.9024204742656323</v>
      </c>
      <c r="DI6" s="128">
        <f t="shared" si="0"/>
        <v>5.1509629252677946</v>
      </c>
      <c r="DJ6" s="128">
        <f t="shared" si="0"/>
        <v>1.6418771279467972</v>
      </c>
      <c r="DK6" s="128">
        <f t="shared" si="0"/>
        <v>4.6063240161999346</v>
      </c>
      <c r="DL6" s="128">
        <f t="shared" si="0"/>
        <v>3.3402977256680555</v>
      </c>
      <c r="DM6" s="128">
        <f t="shared" si="0"/>
        <v>2.6836874156312955</v>
      </c>
      <c r="DN6" s="128">
        <f t="shared" si="0"/>
        <v>0.12009567671243798</v>
      </c>
      <c r="DO6" s="128">
        <f t="shared" si="0"/>
        <v>5.0453205850077127</v>
      </c>
      <c r="DP6" s="128">
        <f t="shared" si="0"/>
        <v>4.7317479823585336</v>
      </c>
      <c r="DQ6" s="128">
        <f t="shared" si="0"/>
        <v>6.3097140213878067</v>
      </c>
      <c r="DR6" s="128">
        <f t="shared" si="0"/>
        <v>3.9348299991235556</v>
      </c>
      <c r="DS6" s="128">
        <f t="shared" si="0"/>
        <v>4.1705225167660096</v>
      </c>
    </row>
    <row r="7" spans="1:148" x14ac:dyDescent="0.25">
      <c r="A7" s="32" t="s">
        <v>13</v>
      </c>
      <c r="B7" s="47">
        <f>+CONSOLIDADO!D14</f>
        <v>27</v>
      </c>
      <c r="D7" s="105">
        <v>1</v>
      </c>
      <c r="E7" s="102">
        <v>0.69770788024409214</v>
      </c>
      <c r="F7" s="57">
        <v>4.1117468035735847</v>
      </c>
      <c r="H7" s="125">
        <v>29</v>
      </c>
      <c r="I7" s="126" t="s">
        <v>76</v>
      </c>
      <c r="J7" s="127" t="s">
        <v>77</v>
      </c>
      <c r="L7" s="95"/>
      <c r="N7" s="52" t="s">
        <v>23</v>
      </c>
      <c r="O7" s="106">
        <f>+F6</f>
        <v>0</v>
      </c>
      <c r="P7" s="64">
        <f>+F7</f>
        <v>4.1117468035735847</v>
      </c>
      <c r="Q7" s="64">
        <f>+F8</f>
        <v>0.24126946394369331</v>
      </c>
      <c r="R7" s="64">
        <f>+F9</f>
        <v>3.531806096433149</v>
      </c>
      <c r="S7" s="64">
        <f>+F10</f>
        <v>6.1729013146196294</v>
      </c>
      <c r="T7" s="64">
        <f>+F11</f>
        <v>7.4286550835603169</v>
      </c>
      <c r="U7" s="64">
        <f>+F12</f>
        <v>7.9507669299574442</v>
      </c>
      <c r="V7" s="64">
        <f>+F13</f>
        <v>9.7314571491986666</v>
      </c>
      <c r="W7" s="64">
        <f>+F14</f>
        <v>6.9391313129980734</v>
      </c>
      <c r="X7" s="64">
        <f>+F15</f>
        <v>7.0484100579889493</v>
      </c>
      <c r="Y7" s="107">
        <f>+F16</f>
        <v>1.6580746568072371</v>
      </c>
      <c r="Z7" s="107">
        <f>+F17</f>
        <v>2.7636013372054067</v>
      </c>
      <c r="AA7" s="107">
        <f>+F18</f>
        <v>2.3262035541069306</v>
      </c>
      <c r="AB7" s="107">
        <f>+F19</f>
        <v>10.148249252035468</v>
      </c>
      <c r="AC7" s="107">
        <f>+F20</f>
        <v>14.23755675150425</v>
      </c>
      <c r="AD7" s="107">
        <f>+F21</f>
        <v>11.219007887313811</v>
      </c>
      <c r="AE7" s="107">
        <f>+F22</f>
        <v>12.629868998491832</v>
      </c>
      <c r="AF7" s="107">
        <f>+F23</f>
        <v>13.02696339130393</v>
      </c>
      <c r="AG7" s="107">
        <f>+F24</f>
        <v>10.0927534107692</v>
      </c>
      <c r="AH7" s="107">
        <f>+F25</f>
        <v>4.9098555996348825</v>
      </c>
      <c r="AI7" s="107">
        <f>+F26</f>
        <v>3.9987899911115852</v>
      </c>
      <c r="AJ7" s="107">
        <f>+F27</f>
        <v>1.7486551211116879</v>
      </c>
      <c r="AK7" s="107">
        <f>+F28</f>
        <v>9.3849524895329548</v>
      </c>
      <c r="AL7" s="107">
        <f>+F29</f>
        <v>7.6074664420647311</v>
      </c>
      <c r="AM7" s="107">
        <f>+F30</f>
        <v>8.8375771397888343</v>
      </c>
      <c r="AN7" s="107">
        <f>+F31</f>
        <v>13.408173193723634</v>
      </c>
      <c r="AO7" s="107">
        <f>+F32</f>
        <v>14.122449568076167</v>
      </c>
      <c r="AP7" s="107">
        <f>+F33</f>
        <v>13.350911007011842</v>
      </c>
      <c r="AQ7" s="107">
        <f>+F34</f>
        <v>7.5564592842151486</v>
      </c>
      <c r="AR7" s="107">
        <f>+F35</f>
        <v>6.2063366319110491</v>
      </c>
      <c r="AS7" s="107">
        <f>+F36</f>
        <v>10.027577141047667</v>
      </c>
      <c r="AT7" s="107">
        <f>+F37</f>
        <v>7.3435801000203558</v>
      </c>
      <c r="AU7" s="107">
        <f>+F38</f>
        <v>7.3013669964998922</v>
      </c>
      <c r="AV7" s="107">
        <f>+F39</f>
        <v>10.244993910836987</v>
      </c>
      <c r="AW7" s="107">
        <f>+F40</f>
        <v>8.2841102758980423</v>
      </c>
      <c r="AX7" s="107">
        <f>+F41</f>
        <v>1.8872890281326171</v>
      </c>
      <c r="AY7" s="107">
        <f>+F42</f>
        <v>4.8076767946633687</v>
      </c>
      <c r="AZ7" s="107">
        <f>+F43</f>
        <v>1.9708599514515712</v>
      </c>
      <c r="BA7" s="107">
        <f>+F44</f>
        <v>0.27992332065104986</v>
      </c>
      <c r="BB7" s="107">
        <f>+F45</f>
        <v>11.840063278646108</v>
      </c>
      <c r="BC7" s="107">
        <f>+F46</f>
        <v>1.7721098773518045</v>
      </c>
      <c r="BD7" s="107">
        <f>+F47</f>
        <v>6.0013502260461795</v>
      </c>
      <c r="BE7" s="107">
        <f>+F48</f>
        <v>7.5846571154541254</v>
      </c>
      <c r="BF7" s="107">
        <f>+F49</f>
        <v>14.851439069841962</v>
      </c>
      <c r="BG7" s="107">
        <f>+F50</f>
        <v>7.8593114778304027</v>
      </c>
      <c r="BH7" s="107">
        <f>+F51</f>
        <v>1.3375814322545927</v>
      </c>
      <c r="BI7" s="107">
        <f>+F52</f>
        <v>5.4257310978470414</v>
      </c>
      <c r="BJ7" s="107">
        <f>+F53</f>
        <v>4.4876723011372173</v>
      </c>
      <c r="BK7" s="107">
        <f>+F54</f>
        <v>1.3573261318366798</v>
      </c>
      <c r="BL7" s="107">
        <f>+F55</f>
        <v>4.8768091301528607</v>
      </c>
      <c r="BM7" s="107">
        <f>+F56</f>
        <v>12.166881288354343</v>
      </c>
      <c r="BN7" s="107">
        <f>+F57</f>
        <v>1.6626135028643712</v>
      </c>
      <c r="BO7" s="107">
        <f>+F58</f>
        <v>6.060409557145289</v>
      </c>
      <c r="BP7" s="107">
        <f>+F59</f>
        <v>14.873543952507347</v>
      </c>
      <c r="BQ7" s="107">
        <f>+F60</f>
        <v>0.84088066106052428</v>
      </c>
      <c r="BR7" s="107">
        <f>+F61</f>
        <v>11.771342951803897</v>
      </c>
      <c r="BS7" s="107">
        <f>+F62</f>
        <v>7.6198541928808572</v>
      </c>
      <c r="BT7" s="107">
        <f>+F63</f>
        <v>7.6821980477141514</v>
      </c>
      <c r="BU7" s="107">
        <f>+F64</f>
        <v>12.275691619228382</v>
      </c>
      <c r="BV7" s="107">
        <f>+F65</f>
        <v>2.1799812887308985</v>
      </c>
      <c r="BW7" s="107">
        <f>+F66</f>
        <v>1.593558767259682</v>
      </c>
      <c r="BX7" s="107">
        <f>+F67</f>
        <v>4.3505442564287327</v>
      </c>
      <c r="BY7" s="107">
        <f>+F68</f>
        <v>14.341530285786833</v>
      </c>
      <c r="BZ7" s="107">
        <f>+F69</f>
        <v>1.389193881165083</v>
      </c>
      <c r="CA7" s="107">
        <f>+F70</f>
        <v>11.521918575918123</v>
      </c>
      <c r="CB7" s="107">
        <f>+F71</f>
        <v>2.5657202806508153</v>
      </c>
      <c r="CC7" s="107">
        <f>+F72</f>
        <v>13.546068433084251</v>
      </c>
      <c r="CD7" s="107">
        <f>+F73</f>
        <v>11.350387758278183</v>
      </c>
      <c r="CE7" s="107">
        <f>+F74</f>
        <v>3.2755533556580412</v>
      </c>
      <c r="CF7" s="107">
        <f>+F75</f>
        <v>4.4892553549526024</v>
      </c>
      <c r="CG7" s="107">
        <f>+F76</f>
        <v>9.3390789295436889</v>
      </c>
      <c r="CH7" s="107">
        <f>+F77</f>
        <v>7.8029992034860296</v>
      </c>
      <c r="CI7" s="107">
        <f>+F78</f>
        <v>10.592840021372565</v>
      </c>
      <c r="CJ7" s="107">
        <f>+F79</f>
        <v>0.17801581522746668</v>
      </c>
      <c r="CK7" s="107">
        <f>+F80</f>
        <v>0.43835247159595836</v>
      </c>
      <c r="CL7" s="107">
        <f>+F81</f>
        <v>10.458110247745436</v>
      </c>
      <c r="CM7" s="107">
        <f>+F82</f>
        <v>5.8636478357686874</v>
      </c>
      <c r="CN7" s="107">
        <f>+F83</f>
        <v>9.081167081135872</v>
      </c>
      <c r="CP7" s="95"/>
      <c r="CR7" s="66" t="s">
        <v>30</v>
      </c>
      <c r="CS7" s="66" t="s">
        <v>31</v>
      </c>
      <c r="CT7" s="28"/>
      <c r="CU7" s="66" t="s">
        <v>30</v>
      </c>
      <c r="CV7" s="66" t="s">
        <v>31</v>
      </c>
      <c r="CX7" s="95"/>
    </row>
    <row r="8" spans="1:148" ht="30" x14ac:dyDescent="0.25">
      <c r="A8" s="58" t="s">
        <v>28</v>
      </c>
      <c r="B8" s="59">
        <f>+CONSOLIDADO!D16</f>
        <v>0.22222222222222221</v>
      </c>
      <c r="D8" s="105">
        <v>2</v>
      </c>
      <c r="E8" s="108">
        <v>1.0996421372043161</v>
      </c>
      <c r="F8" s="62">
        <v>0.24126946394369331</v>
      </c>
      <c r="H8" s="125">
        <v>30</v>
      </c>
      <c r="I8" s="126" t="s">
        <v>78</v>
      </c>
      <c r="J8" s="127" t="s">
        <v>79</v>
      </c>
      <c r="L8" s="95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CP8" s="95"/>
      <c r="CR8" s="69">
        <v>1</v>
      </c>
      <c r="CS8" s="109">
        <f>SUM(CZ6:DS6)</f>
        <v>70.055085833672123</v>
      </c>
      <c r="CT8" s="28"/>
      <c r="CU8" s="69">
        <v>1</v>
      </c>
      <c r="CV8" s="109">
        <f>CS8</f>
        <v>70.055085833672123</v>
      </c>
      <c r="CX8" s="95"/>
    </row>
    <row r="9" spans="1:148" ht="15.75" x14ac:dyDescent="0.25">
      <c r="D9" s="105">
        <v>3</v>
      </c>
      <c r="E9" s="106">
        <v>3.2300097948106417</v>
      </c>
      <c r="F9" s="65">
        <v>3.531806096433149</v>
      </c>
      <c r="H9" s="125">
        <v>31</v>
      </c>
      <c r="I9" s="126" t="s">
        <v>79</v>
      </c>
      <c r="J9" s="127" t="s">
        <v>79</v>
      </c>
      <c r="L9" s="95"/>
      <c r="N9" s="231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CP9" s="95"/>
      <c r="CX9" s="95"/>
    </row>
    <row r="10" spans="1:148" x14ac:dyDescent="0.25">
      <c r="B10" s="1"/>
      <c r="D10" s="105">
        <v>4</v>
      </c>
      <c r="E10" s="102">
        <v>0.54099975596989913</v>
      </c>
      <c r="F10" s="57">
        <v>6.1729013146196294</v>
      </c>
      <c r="H10" s="125">
        <v>32</v>
      </c>
      <c r="I10" s="126" t="s">
        <v>77</v>
      </c>
      <c r="J10" s="127" t="s">
        <v>77</v>
      </c>
      <c r="L10" s="95"/>
      <c r="N10" s="232" t="s">
        <v>32</v>
      </c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P10" s="95"/>
      <c r="CR10" s="228" t="s">
        <v>33</v>
      </c>
      <c r="CS10" s="229"/>
      <c r="CT10" s="229"/>
      <c r="CU10" s="229"/>
      <c r="CV10" s="229"/>
      <c r="CX10" s="95"/>
    </row>
    <row r="11" spans="1:148" x14ac:dyDescent="0.25">
      <c r="D11" s="105">
        <v>5</v>
      </c>
      <c r="E11" s="108">
        <v>1.5940848343743881</v>
      </c>
      <c r="F11" s="62">
        <v>7.4286550835603169</v>
      </c>
      <c r="H11" s="125">
        <v>33</v>
      </c>
      <c r="I11" s="126" t="s">
        <v>80</v>
      </c>
      <c r="J11" s="127" t="s">
        <v>80</v>
      </c>
      <c r="L11" s="95"/>
      <c r="N11" s="38"/>
      <c r="O11" s="71">
        <v>0</v>
      </c>
      <c r="P11" s="72">
        <v>1</v>
      </c>
      <c r="Q11" s="72">
        <v>2</v>
      </c>
      <c r="R11" s="72">
        <v>3</v>
      </c>
      <c r="S11" s="72">
        <v>4</v>
      </c>
      <c r="T11" s="72">
        <v>5</v>
      </c>
      <c r="U11" s="72">
        <v>6</v>
      </c>
      <c r="V11" s="72">
        <v>7</v>
      </c>
      <c r="W11" s="72">
        <v>8</v>
      </c>
      <c r="X11" s="72">
        <v>9</v>
      </c>
      <c r="Y11" s="72">
        <v>10</v>
      </c>
      <c r="Z11" s="72">
        <v>11</v>
      </c>
      <c r="AA11" s="72">
        <v>12</v>
      </c>
      <c r="AB11" s="72">
        <v>13</v>
      </c>
      <c r="AC11" s="72">
        <v>14</v>
      </c>
      <c r="AD11" s="72">
        <v>15</v>
      </c>
      <c r="AE11" s="72">
        <v>16</v>
      </c>
      <c r="AF11" s="72">
        <v>17</v>
      </c>
      <c r="AG11" s="72">
        <v>18</v>
      </c>
      <c r="AH11" s="72">
        <v>19</v>
      </c>
      <c r="AI11" s="72">
        <v>20</v>
      </c>
      <c r="AJ11" s="72">
        <v>21</v>
      </c>
      <c r="AK11" s="72">
        <v>22</v>
      </c>
      <c r="AL11" s="72">
        <v>23</v>
      </c>
      <c r="AM11" s="72">
        <v>24</v>
      </c>
      <c r="AN11" s="72">
        <v>25</v>
      </c>
      <c r="AO11" s="72">
        <v>26</v>
      </c>
      <c r="AP11" s="72">
        <v>27</v>
      </c>
      <c r="AQ11" s="73">
        <v>28</v>
      </c>
      <c r="AR11" s="73">
        <v>29</v>
      </c>
      <c r="AS11" s="73">
        <v>30</v>
      </c>
      <c r="AT11" s="73">
        <v>31</v>
      </c>
      <c r="AU11" s="73">
        <v>32</v>
      </c>
      <c r="AV11" s="73">
        <v>33</v>
      </c>
      <c r="AW11" s="73">
        <v>34</v>
      </c>
      <c r="AX11" s="73">
        <v>35</v>
      </c>
      <c r="AY11" s="73">
        <v>36</v>
      </c>
      <c r="AZ11" s="73">
        <v>37</v>
      </c>
      <c r="BA11" s="73">
        <v>38</v>
      </c>
      <c r="BB11" s="73">
        <v>39</v>
      </c>
      <c r="BC11" s="73">
        <v>40</v>
      </c>
      <c r="BD11" s="73">
        <v>41</v>
      </c>
      <c r="BE11" s="73">
        <v>42</v>
      </c>
      <c r="BF11" s="73">
        <v>43</v>
      </c>
      <c r="BG11" s="73">
        <v>44</v>
      </c>
      <c r="BH11" s="73">
        <v>45</v>
      </c>
      <c r="BI11" s="73">
        <v>46</v>
      </c>
      <c r="BJ11" s="73">
        <v>47</v>
      </c>
      <c r="BK11" s="73">
        <v>48</v>
      </c>
      <c r="BL11" s="73">
        <v>49</v>
      </c>
      <c r="BM11" s="73">
        <v>50</v>
      </c>
      <c r="BN11" s="73">
        <v>51</v>
      </c>
      <c r="BO11" s="73">
        <v>52</v>
      </c>
      <c r="BP11" s="73">
        <v>53</v>
      </c>
      <c r="BQ11" s="73">
        <v>54</v>
      </c>
      <c r="BR11" s="73">
        <v>55</v>
      </c>
      <c r="BS11" s="73">
        <v>56</v>
      </c>
      <c r="BT11" s="73">
        <v>57</v>
      </c>
      <c r="BU11" s="73">
        <v>58</v>
      </c>
      <c r="BV11" s="73">
        <v>59</v>
      </c>
      <c r="BW11" s="73">
        <v>60</v>
      </c>
      <c r="BX11" s="73">
        <v>61</v>
      </c>
      <c r="BY11" s="73">
        <v>62</v>
      </c>
      <c r="BZ11" s="73">
        <v>63</v>
      </c>
      <c r="CA11" s="73">
        <v>64</v>
      </c>
      <c r="CB11" s="73">
        <v>65</v>
      </c>
      <c r="CC11" s="73">
        <v>66</v>
      </c>
      <c r="CD11" s="73">
        <v>67</v>
      </c>
      <c r="CE11" s="73">
        <v>68</v>
      </c>
      <c r="CF11" s="73">
        <v>69</v>
      </c>
      <c r="CG11" s="73">
        <v>70</v>
      </c>
      <c r="CH11" s="73">
        <v>71</v>
      </c>
      <c r="CI11" s="73">
        <v>72</v>
      </c>
      <c r="CJ11" s="73">
        <v>73</v>
      </c>
      <c r="CK11" s="73">
        <v>74</v>
      </c>
      <c r="CL11" s="73">
        <v>75</v>
      </c>
      <c r="CM11" s="73">
        <v>76</v>
      </c>
      <c r="CN11" s="73">
        <v>77</v>
      </c>
      <c r="CP11" s="95"/>
      <c r="CR11" s="230" t="s">
        <v>34</v>
      </c>
      <c r="CS11" s="220"/>
      <c r="CT11" s="28"/>
      <c r="CU11" s="230" t="s">
        <v>35</v>
      </c>
      <c r="CV11" s="220"/>
      <c r="CX11" s="95"/>
    </row>
    <row r="12" spans="1:148" x14ac:dyDescent="0.25">
      <c r="D12" s="105">
        <v>6</v>
      </c>
      <c r="E12" s="110">
        <v>1.5607325561499057</v>
      </c>
      <c r="F12" s="111">
        <v>7.9507669299574442</v>
      </c>
      <c r="H12" s="125">
        <v>34</v>
      </c>
      <c r="I12" s="126" t="s">
        <v>77</v>
      </c>
      <c r="J12" s="127" t="s">
        <v>77</v>
      </c>
      <c r="L12" s="95"/>
      <c r="N12" s="71">
        <v>0</v>
      </c>
      <c r="O12" s="74">
        <v>0</v>
      </c>
      <c r="P12" s="75">
        <f t="shared" ref="P12:CN12" si="1">+SQRT(((P6-$O$6)^2)+((P7-O7)^2))</f>
        <v>4.1705225167660096</v>
      </c>
      <c r="Q12" s="75">
        <f t="shared" si="1"/>
        <v>4.0236560074767524</v>
      </c>
      <c r="R12" s="75">
        <f t="shared" si="1"/>
        <v>4.6109212316334069</v>
      </c>
      <c r="S12" s="75">
        <f t="shared" si="1"/>
        <v>2.6959348448148712</v>
      </c>
      <c r="T12" s="75">
        <f t="shared" si="1"/>
        <v>2.0292914988712591</v>
      </c>
      <c r="U12" s="75">
        <f t="shared" si="1"/>
        <v>1.6457481253139667</v>
      </c>
      <c r="V12" s="75">
        <f t="shared" si="1"/>
        <v>7.5026554643424346</v>
      </c>
      <c r="W12" s="75">
        <f t="shared" si="1"/>
        <v>7.8131022569658333</v>
      </c>
      <c r="X12" s="75">
        <f t="shared" si="1"/>
        <v>7.3477109017724818</v>
      </c>
      <c r="Y12" s="75">
        <f t="shared" si="1"/>
        <v>8.8075036380133227</v>
      </c>
      <c r="Z12" s="75">
        <f t="shared" si="1"/>
        <v>6.5392318452246769</v>
      </c>
      <c r="AA12" s="75">
        <f t="shared" si="1"/>
        <v>8.2349420663826471</v>
      </c>
      <c r="AB12" s="75">
        <f t="shared" si="1"/>
        <v>8.5305925334220181</v>
      </c>
      <c r="AC12" s="75">
        <f t="shared" si="1"/>
        <v>4.2154133926195163</v>
      </c>
      <c r="AD12" s="75">
        <f t="shared" si="1"/>
        <v>3.3495189526894995</v>
      </c>
      <c r="AE12" s="75">
        <f t="shared" si="1"/>
        <v>7.351292174764656</v>
      </c>
      <c r="AF12" s="75">
        <f t="shared" si="1"/>
        <v>6.7547733703463484</v>
      </c>
      <c r="AG12" s="75">
        <f t="shared" si="1"/>
        <v>9.9783008413197773</v>
      </c>
      <c r="AH12" s="75">
        <f t="shared" si="1"/>
        <v>14.842390169961877</v>
      </c>
      <c r="AI12" s="75">
        <f t="shared" si="1"/>
        <v>11.536247879169524</v>
      </c>
      <c r="AJ12" s="75">
        <f t="shared" si="1"/>
        <v>14.081595629090627</v>
      </c>
      <c r="AK12" s="75">
        <f t="shared" si="1"/>
        <v>13.198665564278459</v>
      </c>
      <c r="AL12" s="75">
        <f t="shared" si="1"/>
        <v>11.580573790988465</v>
      </c>
      <c r="AM12" s="75">
        <f t="shared" si="1"/>
        <v>11.472770280506333</v>
      </c>
      <c r="AN12" s="75">
        <f t="shared" si="1"/>
        <v>11.259312714784555</v>
      </c>
      <c r="AO12" s="75">
        <f t="shared" si="1"/>
        <v>12.807249897973595</v>
      </c>
      <c r="AP12" s="75">
        <f t="shared" si="1"/>
        <v>11.36423087759041</v>
      </c>
      <c r="AQ12" s="75">
        <f t="shared" si="1"/>
        <v>7.279449969490237</v>
      </c>
      <c r="AR12" s="75">
        <f t="shared" si="1"/>
        <v>12.919264621529701</v>
      </c>
      <c r="AS12" s="75">
        <f t="shared" si="1"/>
        <v>4.9588029818045571</v>
      </c>
      <c r="AT12" s="75">
        <f t="shared" si="1"/>
        <v>9.4963704113073</v>
      </c>
      <c r="AU12" s="75">
        <f t="shared" si="1"/>
        <v>8.3992846754564976</v>
      </c>
      <c r="AV12" s="75">
        <f t="shared" si="1"/>
        <v>9.5841602022705086</v>
      </c>
      <c r="AW12" s="75">
        <f t="shared" si="1"/>
        <v>3.0520535015558425</v>
      </c>
      <c r="AX12" s="75">
        <f t="shared" si="1"/>
        <v>7.224607765903472</v>
      </c>
      <c r="AY12" s="75">
        <f t="shared" si="1"/>
        <v>7.3084704103379066</v>
      </c>
      <c r="AZ12" s="75">
        <f t="shared" si="1"/>
        <v>7.1808477278107423</v>
      </c>
      <c r="BA12" s="75">
        <f t="shared" si="1"/>
        <v>6.1127366256127083</v>
      </c>
      <c r="BB12" s="75">
        <f t="shared" si="1"/>
        <v>12.26534043483823</v>
      </c>
      <c r="BC12" s="75">
        <f t="shared" si="1"/>
        <v>13.434222317797355</v>
      </c>
      <c r="BD12" s="75">
        <f t="shared" si="1"/>
        <v>11.921286331720266</v>
      </c>
      <c r="BE12" s="75">
        <f t="shared" si="1"/>
        <v>9.8476887702204348</v>
      </c>
      <c r="BF12" s="75">
        <f t="shared" si="1"/>
        <v>10.643590742002372</v>
      </c>
      <c r="BG12" s="75">
        <f t="shared" si="1"/>
        <v>7.0175513976351125</v>
      </c>
      <c r="BH12" s="75">
        <f t="shared" si="1"/>
        <v>16.124440502593146</v>
      </c>
      <c r="BI12" s="75">
        <f t="shared" si="1"/>
        <v>13.241417959767436</v>
      </c>
      <c r="BJ12" s="75">
        <f t="shared" si="1"/>
        <v>2.2079478543433626</v>
      </c>
      <c r="BK12" s="75">
        <f t="shared" si="1"/>
        <v>5.0831220471525116</v>
      </c>
      <c r="BL12" s="75">
        <f t="shared" si="1"/>
        <v>4.5482734237629527</v>
      </c>
      <c r="BM12" s="75">
        <f t="shared" si="1"/>
        <v>15.437551108382356</v>
      </c>
      <c r="BN12" s="75">
        <f t="shared" si="1"/>
        <v>11.06744224251252</v>
      </c>
      <c r="BO12" s="75">
        <f t="shared" si="1"/>
        <v>12.384374774898379</v>
      </c>
      <c r="BP12" s="75">
        <f t="shared" si="1"/>
        <v>9.1532685369365225</v>
      </c>
      <c r="BQ12" s="75">
        <f t="shared" si="1"/>
        <v>16.697471576338941</v>
      </c>
      <c r="BR12" s="75">
        <f t="shared" si="1"/>
        <v>13.713560484640965</v>
      </c>
      <c r="BS12" s="75">
        <f t="shared" si="1"/>
        <v>4.356528254673913</v>
      </c>
      <c r="BT12" s="75">
        <f t="shared" si="1"/>
        <v>9.3728064483628977</v>
      </c>
      <c r="BU12" s="75">
        <f t="shared" si="1"/>
        <v>11.06579122927581</v>
      </c>
      <c r="BV12" s="75">
        <f t="shared" si="1"/>
        <v>10.160957239198977</v>
      </c>
      <c r="BW12" s="75">
        <f t="shared" si="1"/>
        <v>1.1477916677180073</v>
      </c>
      <c r="BX12" s="75">
        <f t="shared" si="1"/>
        <v>15.038822923465228</v>
      </c>
      <c r="BY12" s="75">
        <f t="shared" si="1"/>
        <v>13.165594503816509</v>
      </c>
      <c r="BZ12" s="75">
        <f t="shared" si="1"/>
        <v>15.848540690177504</v>
      </c>
      <c r="CA12" s="75">
        <f t="shared" si="1"/>
        <v>10.797781182679485</v>
      </c>
      <c r="CB12" s="75">
        <f t="shared" si="1"/>
        <v>10.245420538230839</v>
      </c>
      <c r="CC12" s="75">
        <f t="shared" si="1"/>
        <v>11.307071863815265</v>
      </c>
      <c r="CD12" s="75">
        <f t="shared" si="1"/>
        <v>12.291167883327683</v>
      </c>
      <c r="CE12" s="75">
        <f t="shared" si="1"/>
        <v>8.8386078188343298</v>
      </c>
      <c r="CF12" s="75">
        <f t="shared" si="1"/>
        <v>1.7200598615021554</v>
      </c>
      <c r="CG12" s="75">
        <f t="shared" si="1"/>
        <v>7.3973663558121805</v>
      </c>
      <c r="CH12" s="75">
        <f t="shared" si="1"/>
        <v>7.2223455099468463</v>
      </c>
      <c r="CI12" s="75">
        <f t="shared" si="1"/>
        <v>12.49705402059119</v>
      </c>
      <c r="CJ12" s="75">
        <f t="shared" si="1"/>
        <v>11.726285941260034</v>
      </c>
      <c r="CK12" s="75">
        <f t="shared" si="1"/>
        <v>13.152796166989603</v>
      </c>
      <c r="CL12" s="75">
        <f t="shared" si="1"/>
        <v>10.769727590644647</v>
      </c>
      <c r="CM12" s="75">
        <f t="shared" si="1"/>
        <v>8.4749533347176822</v>
      </c>
      <c r="CN12" s="76">
        <f t="shared" si="1"/>
        <v>10.463352386993137</v>
      </c>
      <c r="CP12" s="95"/>
      <c r="CR12" s="112" t="s">
        <v>36</v>
      </c>
      <c r="CS12" s="112" t="s">
        <v>30</v>
      </c>
      <c r="CT12" s="28"/>
      <c r="CU12" s="112" t="s">
        <v>36</v>
      </c>
      <c r="CV12" s="112" t="s">
        <v>30</v>
      </c>
      <c r="CX12" s="95"/>
    </row>
    <row r="13" spans="1:148" x14ac:dyDescent="0.25">
      <c r="D13" s="105">
        <v>7</v>
      </c>
      <c r="E13" s="102">
        <v>7.2882769815455042</v>
      </c>
      <c r="F13" s="57">
        <v>9.7314571491986666</v>
      </c>
      <c r="H13" s="125">
        <v>35</v>
      </c>
      <c r="I13" s="126" t="s">
        <v>77</v>
      </c>
      <c r="J13" s="127" t="s">
        <v>75</v>
      </c>
      <c r="L13" s="95"/>
      <c r="N13" s="72">
        <v>1</v>
      </c>
      <c r="O13" s="77"/>
      <c r="P13" s="78">
        <v>0</v>
      </c>
      <c r="Q13" s="78">
        <f t="shared" ref="Q13:CN13" si="2">+SQRT(((Q$6-$P$6)^2)+((Q$7-$P$7)^2))</f>
        <v>3.8912910432794217</v>
      </c>
      <c r="R13" s="78">
        <f t="shared" si="2"/>
        <v>2.5978614686537775</v>
      </c>
      <c r="S13" s="78">
        <f t="shared" si="2"/>
        <v>2.0671031311037664</v>
      </c>
      <c r="T13" s="78">
        <f t="shared" si="2"/>
        <v>3.435894669768043</v>
      </c>
      <c r="U13" s="78">
        <f t="shared" si="2"/>
        <v>3.9348299991235556</v>
      </c>
      <c r="V13" s="78">
        <f t="shared" si="2"/>
        <v>8.6612207827623511</v>
      </c>
      <c r="W13" s="78">
        <f t="shared" si="2"/>
        <v>7.1795481825599676</v>
      </c>
      <c r="X13" s="78">
        <f t="shared" si="2"/>
        <v>7.268818571289283</v>
      </c>
      <c r="Y13" s="78">
        <f t="shared" si="2"/>
        <v>6.730833400888339</v>
      </c>
      <c r="Z13" s="78">
        <f t="shared" si="2"/>
        <v>5.9033936724678933</v>
      </c>
      <c r="AA13" s="78">
        <f t="shared" si="2"/>
        <v>7.7345308761447304</v>
      </c>
      <c r="AB13" s="78">
        <f t="shared" si="2"/>
        <v>6.6153531361285296</v>
      </c>
      <c r="AC13" s="78">
        <f t="shared" si="2"/>
        <v>10.131045312669354</v>
      </c>
      <c r="AD13" s="78">
        <f t="shared" si="2"/>
        <v>7.1471513056156066</v>
      </c>
      <c r="AE13" s="78">
        <f t="shared" si="2"/>
        <v>10.725145839805769</v>
      </c>
      <c r="AF13" s="78">
        <f t="shared" si="2"/>
        <v>10.771617642876468</v>
      </c>
      <c r="AG13" s="78">
        <f t="shared" si="2"/>
        <v>10.672763023737719</v>
      </c>
      <c r="AH13" s="78">
        <f t="shared" si="2"/>
        <v>13.234438593704152</v>
      </c>
      <c r="AI13" s="78">
        <f t="shared" si="2"/>
        <v>10.803098956413116</v>
      </c>
      <c r="AJ13" s="78">
        <f t="shared" si="2"/>
        <v>13.41275635681105</v>
      </c>
      <c r="AK13" s="78">
        <f t="shared" si="2"/>
        <v>11.364997011606167</v>
      </c>
      <c r="AL13" s="78">
        <f t="shared" si="2"/>
        <v>11.299949355294789</v>
      </c>
      <c r="AM13" s="78">
        <f t="shared" si="2"/>
        <v>11.705321790083547</v>
      </c>
      <c r="AN13" s="78">
        <f t="shared" si="2"/>
        <v>13.357898185642103</v>
      </c>
      <c r="AO13" s="78">
        <f t="shared" si="2"/>
        <v>15.696267154285051</v>
      </c>
      <c r="AP13" s="78">
        <f t="shared" si="2"/>
        <v>14.09177722107998</v>
      </c>
      <c r="AQ13" s="78">
        <f t="shared" si="2"/>
        <v>5.0615275466781284</v>
      </c>
      <c r="AR13" s="78">
        <f t="shared" si="2"/>
        <v>12.330029895696414</v>
      </c>
      <c r="AS13" s="78">
        <f t="shared" si="2"/>
        <v>6.4079390396541607</v>
      </c>
      <c r="AT13" s="78">
        <f t="shared" si="2"/>
        <v>9.0109742204659433</v>
      </c>
      <c r="AU13" s="78">
        <f t="shared" si="2"/>
        <v>8.3358459789259207</v>
      </c>
      <c r="AV13" s="78">
        <f t="shared" si="2"/>
        <v>10.419559865020881</v>
      </c>
      <c r="AW13" s="78">
        <f t="shared" si="2"/>
        <v>4.4835016017121774</v>
      </c>
      <c r="AX13" s="78">
        <f t="shared" si="2"/>
        <v>3.4677006366270859</v>
      </c>
      <c r="AY13" s="78">
        <f t="shared" si="2"/>
        <v>6.0421368035961924</v>
      </c>
      <c r="AZ13" s="78">
        <f t="shared" si="2"/>
        <v>6.275510750477709</v>
      </c>
      <c r="BA13" s="78">
        <f t="shared" si="2"/>
        <v>6.4404186088655333</v>
      </c>
      <c r="BB13" s="78">
        <f t="shared" si="2"/>
        <v>8.4436729636510819</v>
      </c>
      <c r="BC13" s="78">
        <f t="shared" si="2"/>
        <v>8.5242957593417543</v>
      </c>
      <c r="BD13" s="78">
        <f t="shared" si="2"/>
        <v>10.617667238521314</v>
      </c>
      <c r="BE13" s="78">
        <f t="shared" si="2"/>
        <v>9.6672213881522548</v>
      </c>
      <c r="BF13" s="78">
        <f t="shared" si="2"/>
        <v>12.862958661964278</v>
      </c>
      <c r="BG13" s="78">
        <f t="shared" si="2"/>
        <v>3.7489227581855165</v>
      </c>
      <c r="BH13" s="78">
        <f t="shared" si="2"/>
        <v>14.320253370091505</v>
      </c>
      <c r="BI13" s="78">
        <f t="shared" si="2"/>
        <v>11.969165696642989</v>
      </c>
      <c r="BJ13" s="78">
        <f t="shared" si="2"/>
        <v>1.3542825620116827</v>
      </c>
      <c r="BK13" s="78">
        <f t="shared" si="2"/>
        <v>4.3039771919926695</v>
      </c>
      <c r="BL13" s="78">
        <f t="shared" si="2"/>
        <v>2.3134359715941746</v>
      </c>
      <c r="BM13" s="78">
        <f t="shared" si="2"/>
        <v>15.21697243465524</v>
      </c>
      <c r="BN13" s="78">
        <f t="shared" si="2"/>
        <v>3.7107923016827833</v>
      </c>
      <c r="BO13" s="78">
        <f t="shared" si="2"/>
        <v>11.052654415779246</v>
      </c>
      <c r="BP13" s="78">
        <f t="shared" si="2"/>
        <v>10.907086509860813</v>
      </c>
      <c r="BQ13" s="78">
        <f t="shared" si="2"/>
        <v>8.9692662471409896</v>
      </c>
      <c r="BR13" s="78">
        <f t="shared" si="2"/>
        <v>10.778984869459803</v>
      </c>
      <c r="BS13" s="78">
        <f t="shared" si="2"/>
        <v>3.5630107520775995</v>
      </c>
      <c r="BT13" s="78">
        <f t="shared" si="2"/>
        <v>9.380930648335049</v>
      </c>
      <c r="BU13" s="78">
        <f t="shared" si="2"/>
        <v>12.427397297522919</v>
      </c>
      <c r="BV13" s="78">
        <f t="shared" si="2"/>
        <v>1.9839268335540308</v>
      </c>
      <c r="BW13" s="78">
        <f t="shared" si="2"/>
        <v>2.5347139817200195</v>
      </c>
      <c r="BX13" s="78">
        <f t="shared" si="2"/>
        <v>14.088267719354462</v>
      </c>
      <c r="BY13" s="78">
        <f t="shared" si="2"/>
        <v>12.910618921401847</v>
      </c>
      <c r="BZ13" s="78">
        <f t="shared" si="2"/>
        <v>8.8638515889756082</v>
      </c>
      <c r="CA13" s="78">
        <f t="shared" si="2"/>
        <v>8.0069462259380053</v>
      </c>
      <c r="CB13" s="78">
        <f t="shared" si="2"/>
        <v>4.5485514005721512</v>
      </c>
      <c r="CC13" s="78">
        <f t="shared" si="2"/>
        <v>9.6441453274426312</v>
      </c>
      <c r="CD13" s="78">
        <f t="shared" si="2"/>
        <v>13.500411388458634</v>
      </c>
      <c r="CE13" s="78">
        <f t="shared" si="2"/>
        <v>3.0147463937406354</v>
      </c>
      <c r="CF13" s="78">
        <f t="shared" si="2"/>
        <v>0.64348685517143422</v>
      </c>
      <c r="CG13" s="78">
        <f t="shared" si="2"/>
        <v>7.1566500170984382</v>
      </c>
      <c r="CH13" s="78">
        <f t="shared" si="2"/>
        <v>7.353045525021936</v>
      </c>
      <c r="CI13" s="78">
        <f t="shared" si="2"/>
        <v>13.186584662041151</v>
      </c>
      <c r="CJ13" s="78">
        <f t="shared" si="2"/>
        <v>6.1220004988405208</v>
      </c>
      <c r="CK13" s="78">
        <f t="shared" si="2"/>
        <v>12.983022396663983</v>
      </c>
      <c r="CL13" s="78">
        <f t="shared" si="2"/>
        <v>7.1305445231429463</v>
      </c>
      <c r="CM13" s="78">
        <f t="shared" si="2"/>
        <v>6.6583970012637073</v>
      </c>
      <c r="CN13" s="79">
        <f t="shared" si="2"/>
        <v>10.507995573851685</v>
      </c>
      <c r="CP13" s="95"/>
      <c r="CR13" s="129">
        <v>3</v>
      </c>
      <c r="CS13" s="129">
        <v>1</v>
      </c>
      <c r="CU13" s="129">
        <v>3</v>
      </c>
      <c r="CV13" s="129">
        <v>1</v>
      </c>
      <c r="CX13" s="95"/>
    </row>
    <row r="14" spans="1:148" x14ac:dyDescent="0.25">
      <c r="D14" s="105">
        <v>8</v>
      </c>
      <c r="E14" s="108">
        <v>7.2970873163400789</v>
      </c>
      <c r="F14" s="62">
        <v>6.9391313129980734</v>
      </c>
      <c r="H14" s="125">
        <v>36</v>
      </c>
      <c r="I14" s="126" t="s">
        <v>77</v>
      </c>
      <c r="J14" s="127" t="s">
        <v>80</v>
      </c>
      <c r="L14" s="95"/>
      <c r="N14" s="72">
        <v>2</v>
      </c>
      <c r="O14" s="77"/>
      <c r="P14" s="80"/>
      <c r="Q14" s="81">
        <v>0</v>
      </c>
      <c r="R14" s="78">
        <f t="shared" ref="R14:CN14" si="3">+SQRT(((R$6-$Q$6)^2)+((R$7-$Q$7)^2))</f>
        <v>3.9199614393932642</v>
      </c>
      <c r="S14" s="78">
        <f t="shared" si="3"/>
        <v>5.9578803044425532</v>
      </c>
      <c r="T14" s="78">
        <f t="shared" si="3"/>
        <v>7.2043726739985248</v>
      </c>
      <c r="U14" s="78">
        <f t="shared" si="3"/>
        <v>7.7232736292919126</v>
      </c>
      <c r="V14" s="78">
        <f t="shared" si="3"/>
        <v>11.329733604015543</v>
      </c>
      <c r="W14" s="78">
        <f t="shared" si="3"/>
        <v>9.1252221944131993</v>
      </c>
      <c r="X14" s="78">
        <f t="shared" si="3"/>
        <v>9.2393382770920756</v>
      </c>
      <c r="Y14" s="78">
        <f t="shared" si="3"/>
        <v>6.0344114601853782</v>
      </c>
      <c r="Z14" s="78">
        <f t="shared" si="3"/>
        <v>5.9106784049630186</v>
      </c>
      <c r="AA14" s="78">
        <f t="shared" si="3"/>
        <v>7.4225133009237547</v>
      </c>
      <c r="AB14" s="78">
        <f t="shared" si="3"/>
        <v>10.171425834006676</v>
      </c>
      <c r="AC14" s="78">
        <f t="shared" si="3"/>
        <v>13.996495138521036</v>
      </c>
      <c r="AD14" s="78">
        <f t="shared" si="3"/>
        <v>10.983384535475604</v>
      </c>
      <c r="AE14" s="78">
        <f t="shared" si="3"/>
        <v>13.815590616770104</v>
      </c>
      <c r="AF14" s="78">
        <f t="shared" si="3"/>
        <v>13.975782155581809</v>
      </c>
      <c r="AG14" s="78">
        <f t="shared" si="3"/>
        <v>12.97085125816276</v>
      </c>
      <c r="AH14" s="78">
        <f t="shared" si="3"/>
        <v>13.632727139130454</v>
      </c>
      <c r="AI14" s="78">
        <f t="shared" si="3"/>
        <v>11.058521741271059</v>
      </c>
      <c r="AJ14" s="78">
        <f t="shared" si="3"/>
        <v>12.889459236951589</v>
      </c>
      <c r="AK14" s="78">
        <f t="shared" si="3"/>
        <v>13.305334534059341</v>
      </c>
      <c r="AL14" s="78">
        <f t="shared" si="3"/>
        <v>12.698548195721107</v>
      </c>
      <c r="AM14" s="78">
        <f t="shared" si="3"/>
        <v>13.421273210918111</v>
      </c>
      <c r="AN14" s="78">
        <f t="shared" si="3"/>
        <v>16.05702196892593</v>
      </c>
      <c r="AO14" s="78">
        <f t="shared" si="3"/>
        <v>18.146318893438206</v>
      </c>
      <c r="AP14" s="78">
        <f t="shared" si="3"/>
        <v>16.633907500029697</v>
      </c>
      <c r="AQ14" s="78">
        <f t="shared" si="3"/>
        <v>8.0277904212580111</v>
      </c>
      <c r="AR14" s="78">
        <f t="shared" si="3"/>
        <v>13.176427805140376</v>
      </c>
      <c r="AS14" s="78">
        <f t="shared" si="3"/>
        <v>10.000917869378242</v>
      </c>
      <c r="AT14" s="78">
        <f t="shared" si="3"/>
        <v>10.704931463519554</v>
      </c>
      <c r="AU14" s="78">
        <f t="shared" si="3"/>
        <v>10.155206039508403</v>
      </c>
      <c r="AV14" s="78">
        <f t="shared" si="3"/>
        <v>12.822457112302315</v>
      </c>
      <c r="AW14" s="78">
        <f t="shared" si="3"/>
        <v>8.1377386421076281</v>
      </c>
      <c r="AX14" s="78">
        <f t="shared" si="3"/>
        <v>2.7944954954445933</v>
      </c>
      <c r="AY14" s="78">
        <f t="shared" si="3"/>
        <v>7.2257849033362955</v>
      </c>
      <c r="AZ14" s="78">
        <f t="shared" si="3"/>
        <v>5.7627790937056398</v>
      </c>
      <c r="BA14" s="78">
        <f t="shared" si="3"/>
        <v>4.7747191552761228</v>
      </c>
      <c r="BB14" s="78">
        <f t="shared" si="3"/>
        <v>11.980322241397031</v>
      </c>
      <c r="BC14" s="78">
        <f t="shared" si="3"/>
        <v>7.9438960271041834</v>
      </c>
      <c r="BD14" s="78">
        <f t="shared" si="3"/>
        <v>11.580387866127351</v>
      </c>
      <c r="BE14" s="78">
        <f t="shared" si="3"/>
        <v>11.323805137430167</v>
      </c>
      <c r="BF14" s="78">
        <f t="shared" si="3"/>
        <v>16.063704333532076</v>
      </c>
      <c r="BG14" s="78">
        <f t="shared" si="3"/>
        <v>7.6346189597139276</v>
      </c>
      <c r="BH14" s="78">
        <f t="shared" si="3"/>
        <v>13.691003853425876</v>
      </c>
      <c r="BI14" s="78">
        <f t="shared" si="3"/>
        <v>12.609959783403953</v>
      </c>
      <c r="BJ14" s="78">
        <f t="shared" si="3"/>
        <v>4.3405491620929677</v>
      </c>
      <c r="BK14" s="78">
        <f t="shared" si="3"/>
        <v>3.1122321007915836</v>
      </c>
      <c r="BL14" s="78">
        <f t="shared" si="3"/>
        <v>4.9660228735914389</v>
      </c>
      <c r="BM14" s="78">
        <f t="shared" si="3"/>
        <v>17.282210287442073</v>
      </c>
      <c r="BN14" s="78">
        <f t="shared" si="3"/>
        <v>2.7771362677803713</v>
      </c>
      <c r="BO14" s="78">
        <f t="shared" si="3"/>
        <v>11.985079256143866</v>
      </c>
      <c r="BP14" s="78">
        <f t="shared" si="3"/>
        <v>14.696493987753561</v>
      </c>
      <c r="BQ14" s="78">
        <f t="shared" si="3"/>
        <v>7.9722437614413399</v>
      </c>
      <c r="BR14" s="78">
        <f t="shared" si="3"/>
        <v>13.583987125099876</v>
      </c>
      <c r="BS14" s="78">
        <f t="shared" si="3"/>
        <v>7.3818979847013475</v>
      </c>
      <c r="BT14" s="78">
        <f t="shared" si="3"/>
        <v>11.126959834627051</v>
      </c>
      <c r="BU14" s="78">
        <f t="shared" si="3"/>
        <v>15.008234921461282</v>
      </c>
      <c r="BV14" s="78">
        <f t="shared" si="3"/>
        <v>1.9393565641694264</v>
      </c>
      <c r="BW14" s="78">
        <f t="shared" si="3"/>
        <v>1.3569993210537834</v>
      </c>
      <c r="BX14" s="78">
        <f t="shared" si="3"/>
        <v>14.287983263645206</v>
      </c>
      <c r="BY14" s="78">
        <f t="shared" si="3"/>
        <v>15.95879170563776</v>
      </c>
      <c r="BZ14" s="78">
        <f t="shared" si="3"/>
        <v>8.1150427547160415</v>
      </c>
      <c r="CA14" s="78">
        <f t="shared" si="3"/>
        <v>11.583471497533314</v>
      </c>
      <c r="CB14" s="78">
        <f t="shared" si="3"/>
        <v>4.5194024192783395</v>
      </c>
      <c r="CC14" s="78">
        <f t="shared" si="3"/>
        <v>13.400521572992039</v>
      </c>
      <c r="CD14" s="78">
        <f t="shared" si="3"/>
        <v>15.629349258367485</v>
      </c>
      <c r="CE14" s="78">
        <f t="shared" si="3"/>
        <v>3.9280445268632804</v>
      </c>
      <c r="CF14" s="78">
        <f t="shared" si="3"/>
        <v>4.2496574670843588</v>
      </c>
      <c r="CG14" s="78">
        <f t="shared" si="3"/>
        <v>10.143717734643261</v>
      </c>
      <c r="CH14" s="78">
        <f t="shared" si="3"/>
        <v>9.6265841680600648</v>
      </c>
      <c r="CI14" s="78">
        <f t="shared" si="3"/>
        <v>15.16464349228834</v>
      </c>
      <c r="CJ14" s="78">
        <f t="shared" si="3"/>
        <v>4.2894436399941682</v>
      </c>
      <c r="CK14" s="78">
        <f t="shared" si="3"/>
        <v>12.052188826724382</v>
      </c>
      <c r="CL14" s="78">
        <f t="shared" si="3"/>
        <v>10.606621923595098</v>
      </c>
      <c r="CM14" s="78">
        <f t="shared" si="3"/>
        <v>8.2385617443744223</v>
      </c>
      <c r="CN14" s="79">
        <f t="shared" si="3"/>
        <v>12.51340987787335</v>
      </c>
      <c r="CP14" s="95"/>
      <c r="CR14" s="129">
        <v>68</v>
      </c>
      <c r="CS14" s="129">
        <v>1</v>
      </c>
      <c r="CU14" s="129">
        <v>68</v>
      </c>
      <c r="CV14" s="129">
        <v>1</v>
      </c>
      <c r="CX14" s="95"/>
    </row>
    <row r="15" spans="1:148" x14ac:dyDescent="0.25">
      <c r="D15" s="105">
        <v>9</v>
      </c>
      <c r="E15" s="106">
        <v>7.3468982333988677</v>
      </c>
      <c r="F15" s="65">
        <v>7.0484100579889493</v>
      </c>
      <c r="H15" s="125">
        <v>37</v>
      </c>
      <c r="I15" s="126" t="s">
        <v>76</v>
      </c>
      <c r="J15" s="127" t="s">
        <v>80</v>
      </c>
      <c r="L15" s="95"/>
      <c r="N15" s="72">
        <v>3</v>
      </c>
      <c r="O15" s="82"/>
      <c r="P15" s="83"/>
      <c r="Q15" s="80"/>
      <c r="R15" s="78">
        <v>0</v>
      </c>
      <c r="S15" s="78">
        <f t="shared" ref="S15:CN15" si="4">+SQRT(((S$6-$R$6)^2)+((S$7-$R$7)^2))</f>
        <v>3.7691058542463072</v>
      </c>
      <c r="T15" s="78">
        <f t="shared" si="4"/>
        <v>4.2263083778461308</v>
      </c>
      <c r="U15" s="78">
        <f t="shared" si="4"/>
        <v>4.7237380693400581</v>
      </c>
      <c r="V15" s="78">
        <f t="shared" si="4"/>
        <v>7.4098047028909937</v>
      </c>
      <c r="W15" s="78">
        <f t="shared" si="4"/>
        <v>5.3057501540846461</v>
      </c>
      <c r="X15" s="78">
        <f t="shared" si="4"/>
        <v>5.4143581187626806</v>
      </c>
      <c r="Y15" s="78">
        <f t="shared" si="4"/>
        <v>4.1789710420195085</v>
      </c>
      <c r="Z15" s="78">
        <f t="shared" si="4"/>
        <v>3.305596536050607</v>
      </c>
      <c r="AA15" s="78">
        <f t="shared" si="4"/>
        <v>5.1367890105368437</v>
      </c>
      <c r="AB15" s="78">
        <f t="shared" si="4"/>
        <v>6.6187280998088545</v>
      </c>
      <c r="AC15" s="78">
        <f t="shared" si="4"/>
        <v>10.930799694291204</v>
      </c>
      <c r="AD15" s="78">
        <f t="shared" si="4"/>
        <v>7.8901966669353074</v>
      </c>
      <c r="AE15" s="78">
        <f t="shared" si="4"/>
        <v>9.9323709040929504</v>
      </c>
      <c r="AF15" s="78">
        <f t="shared" si="4"/>
        <v>10.124216178073034</v>
      </c>
      <c r="AG15" s="78">
        <f t="shared" si="4"/>
        <v>9.1008696596146006</v>
      </c>
      <c r="AH15" s="78">
        <f t="shared" si="4"/>
        <v>10.766604096723912</v>
      </c>
      <c r="AI15" s="78">
        <f t="shared" si="4"/>
        <v>8.2833803086270361</v>
      </c>
      <c r="AJ15" s="78">
        <f t="shared" si="4"/>
        <v>10.818609483520094</v>
      </c>
      <c r="AK15" s="78">
        <f t="shared" si="4"/>
        <v>9.5414860968084074</v>
      </c>
      <c r="AL15" s="78">
        <f t="shared" si="4"/>
        <v>9.1689664372951487</v>
      </c>
      <c r="AM15" s="78">
        <f t="shared" si="4"/>
        <v>9.7472242196161183</v>
      </c>
      <c r="AN15" s="78">
        <f t="shared" si="4"/>
        <v>12.140201531520391</v>
      </c>
      <c r="AO15" s="78">
        <f t="shared" si="4"/>
        <v>14.265477123647512</v>
      </c>
      <c r="AP15" s="78">
        <f t="shared" si="4"/>
        <v>12.733989525511502</v>
      </c>
      <c r="AQ15" s="78">
        <f t="shared" si="4"/>
        <v>4.1930048200721224</v>
      </c>
      <c r="AR15" s="78">
        <f t="shared" si="4"/>
        <v>9.983432664060512</v>
      </c>
      <c r="AS15" s="78">
        <f t="shared" si="4"/>
        <v>6.4961444842809124</v>
      </c>
      <c r="AT15" s="78">
        <f t="shared" si="4"/>
        <v>7.0067321922497197</v>
      </c>
      <c r="AU15" s="78">
        <f t="shared" si="4"/>
        <v>6.3976476528756923</v>
      </c>
      <c r="AV15" s="78">
        <f t="shared" si="4"/>
        <v>8.9313894425800662</v>
      </c>
      <c r="AW15" s="78">
        <f t="shared" si="4"/>
        <v>4.8351481198199489</v>
      </c>
      <c r="AX15" s="78">
        <f t="shared" si="4"/>
        <v>1.649484081442399</v>
      </c>
      <c r="AY15" s="78">
        <f t="shared" si="4"/>
        <v>3.6967725711212895</v>
      </c>
      <c r="AZ15" s="78">
        <f t="shared" si="4"/>
        <v>3.7109915996587901</v>
      </c>
      <c r="BA15" s="78">
        <f t="shared" si="4"/>
        <v>4.191241935573931</v>
      </c>
      <c r="BB15" s="78">
        <f t="shared" si="4"/>
        <v>8.3535781841637284</v>
      </c>
      <c r="BC15" s="78">
        <f t="shared" si="4"/>
        <v>5.9316591866010233</v>
      </c>
      <c r="BD15" s="78">
        <f t="shared" si="4"/>
        <v>8.292141814020793</v>
      </c>
      <c r="BE15" s="78">
        <f t="shared" si="4"/>
        <v>7.6511464105269926</v>
      </c>
      <c r="BF15" s="78">
        <f t="shared" si="4"/>
        <v>12.198694336147538</v>
      </c>
      <c r="BG15" s="78">
        <f t="shared" si="4"/>
        <v>5.0656743312577541</v>
      </c>
      <c r="BH15" s="78">
        <f t="shared" si="4"/>
        <v>11.723836904077313</v>
      </c>
      <c r="BI15" s="78">
        <f t="shared" si="4"/>
        <v>9.554118881007879</v>
      </c>
      <c r="BJ15" s="78">
        <f t="shared" si="4"/>
        <v>1.5587279820332376</v>
      </c>
      <c r="BK15" s="78">
        <f t="shared" si="4"/>
        <v>2.3084164957029398</v>
      </c>
      <c r="BL15" s="78">
        <f t="shared" si="4"/>
        <v>1.3895527336828104</v>
      </c>
      <c r="BM15" s="78">
        <f t="shared" si="4"/>
        <v>13.500500706324162</v>
      </c>
      <c r="BN15" s="78">
        <f t="shared" si="4"/>
        <v>1.8865711649260837</v>
      </c>
      <c r="BO15" s="78">
        <f t="shared" si="4"/>
        <v>8.721801977698334</v>
      </c>
      <c r="BP15" s="78">
        <f t="shared" si="4"/>
        <v>11.367037177195629</v>
      </c>
      <c r="BQ15" s="78">
        <f t="shared" si="4"/>
        <v>6.4113395215155036</v>
      </c>
      <c r="BR15" s="78">
        <f t="shared" si="4"/>
        <v>9.66486686679435</v>
      </c>
      <c r="BS15" s="78">
        <f t="shared" si="4"/>
        <v>4.511902831078654</v>
      </c>
      <c r="BT15" s="78">
        <f t="shared" si="4"/>
        <v>7.413309434339892</v>
      </c>
      <c r="BU15" s="78">
        <f t="shared" si="4"/>
        <v>11.099764240664518</v>
      </c>
      <c r="BV15" s="78">
        <f t="shared" si="4"/>
        <v>2.4809968991014419</v>
      </c>
      <c r="BW15" s="78">
        <f t="shared" si="4"/>
        <v>2.9646818190611164</v>
      </c>
      <c r="BX15" s="78">
        <f t="shared" si="4"/>
        <v>11.582914322965847</v>
      </c>
      <c r="BY15" s="78">
        <f t="shared" si="4"/>
        <v>12.05852891320197</v>
      </c>
      <c r="BZ15" s="78">
        <f t="shared" si="4"/>
        <v>6.2798942971163498</v>
      </c>
      <c r="CA15" s="78">
        <f t="shared" si="4"/>
        <v>8.0058001442516904</v>
      </c>
      <c r="CB15" s="78">
        <f t="shared" si="4"/>
        <v>1.9949690084103666</v>
      </c>
      <c r="CC15" s="78">
        <f t="shared" si="4"/>
        <v>10.028358156693633</v>
      </c>
      <c r="CD15" s="78">
        <f t="shared" si="4"/>
        <v>11.819094003478716</v>
      </c>
      <c r="CE15" s="78">
        <f t="shared" si="4"/>
        <v>0.44528199029221466</v>
      </c>
      <c r="CF15" s="78">
        <f t="shared" si="4"/>
        <v>2.2274593163404814</v>
      </c>
      <c r="CG15" s="78">
        <f t="shared" si="4"/>
        <v>6.2668793414437181</v>
      </c>
      <c r="CH15" s="78">
        <f t="shared" si="4"/>
        <v>5.7349585668646741</v>
      </c>
      <c r="CI15" s="78">
        <f t="shared" si="4"/>
        <v>11.401336198841385</v>
      </c>
      <c r="CJ15" s="78">
        <f t="shared" si="4"/>
        <v>3.988421311125196</v>
      </c>
      <c r="CK15" s="78">
        <f t="shared" si="4"/>
        <v>10.391343278059026</v>
      </c>
      <c r="CL15" s="78">
        <f t="shared" si="4"/>
        <v>6.9634811109279964</v>
      </c>
      <c r="CM15" s="78">
        <f t="shared" si="4"/>
        <v>4.5366479659809382</v>
      </c>
      <c r="CN15" s="79">
        <f t="shared" si="4"/>
        <v>8.7200536333610312</v>
      </c>
      <c r="CP15" s="95"/>
      <c r="CR15" s="129">
        <v>48</v>
      </c>
      <c r="CS15" s="129">
        <v>1</v>
      </c>
      <c r="CU15" s="129">
        <v>48</v>
      </c>
      <c r="CV15" s="129">
        <v>1</v>
      </c>
      <c r="CX15" s="95"/>
    </row>
    <row r="16" spans="1:148" x14ac:dyDescent="0.25">
      <c r="D16" s="105">
        <v>10</v>
      </c>
      <c r="E16" s="102">
        <v>6.9653718203973218</v>
      </c>
      <c r="F16" s="113">
        <v>1.6580746568072371</v>
      </c>
      <c r="H16" s="125">
        <v>38</v>
      </c>
      <c r="I16" s="126" t="s">
        <v>80</v>
      </c>
      <c r="J16" s="127" t="s">
        <v>76</v>
      </c>
      <c r="L16" s="95"/>
      <c r="N16" s="72">
        <v>4</v>
      </c>
      <c r="O16" s="82"/>
      <c r="P16" s="83"/>
      <c r="Q16" s="80"/>
      <c r="R16" s="80"/>
      <c r="S16" s="78">
        <v>0</v>
      </c>
      <c r="T16" s="78">
        <f t="shared" ref="T16:CN16" si="5">+SQRT(((T$6-$S$6)^2)+((T$7-$S$7)^2))</f>
        <v>1.6388733052212823</v>
      </c>
      <c r="U16" s="78">
        <f t="shared" si="5"/>
        <v>2.0495514460397093</v>
      </c>
      <c r="V16" s="78">
        <f t="shared" si="5"/>
        <v>7.6281760327477848</v>
      </c>
      <c r="W16" s="78">
        <f t="shared" si="5"/>
        <v>6.7993990568140443</v>
      </c>
      <c r="X16" s="78">
        <f t="shared" si="5"/>
        <v>6.8619800090634246</v>
      </c>
      <c r="Y16" s="78">
        <f t="shared" si="5"/>
        <v>7.8521472332279201</v>
      </c>
      <c r="Z16" s="78">
        <f t="shared" si="5"/>
        <v>6.8177541548247111</v>
      </c>
      <c r="AA16" s="78">
        <f t="shared" si="5"/>
        <v>8.5915710247551331</v>
      </c>
      <c r="AB16" s="78">
        <f t="shared" si="5"/>
        <v>4.8989439671806991</v>
      </c>
      <c r="AC16" s="78">
        <f t="shared" si="5"/>
        <v>8.0790681859670705</v>
      </c>
      <c r="AD16" s="78">
        <f t="shared" si="5"/>
        <v>5.1276404307373697</v>
      </c>
      <c r="AE16" s="78">
        <f t="shared" si="5"/>
        <v>9.2860027847302131</v>
      </c>
      <c r="AF16" s="78">
        <f t="shared" si="5"/>
        <v>9.2435980870961902</v>
      </c>
      <c r="AG16" s="78">
        <f t="shared" si="5"/>
        <v>9.813034585326518</v>
      </c>
      <c r="AH16" s="78">
        <f t="shared" si="5"/>
        <v>13.426599270457077</v>
      </c>
      <c r="AI16" s="78">
        <f t="shared" si="5"/>
        <v>11.1727877883148</v>
      </c>
      <c r="AJ16" s="78">
        <f t="shared" si="5"/>
        <v>14.073178780069757</v>
      </c>
      <c r="AK16" s="78">
        <f t="shared" si="5"/>
        <v>10.716978900400751</v>
      </c>
      <c r="AL16" s="78">
        <f t="shared" si="5"/>
        <v>10.996326325656291</v>
      </c>
      <c r="AM16" s="78">
        <f t="shared" si="5"/>
        <v>11.187604381428509</v>
      </c>
      <c r="AN16" s="78">
        <f t="shared" si="5"/>
        <v>12.140426751441755</v>
      </c>
      <c r="AO16" s="78">
        <f t="shared" si="5"/>
        <v>14.600259838097758</v>
      </c>
      <c r="AP16" s="78">
        <f t="shared" si="5"/>
        <v>12.965309646798403</v>
      </c>
      <c r="AQ16" s="78">
        <f t="shared" si="5"/>
        <v>4.1053761305130889</v>
      </c>
      <c r="AR16" s="78">
        <f t="shared" si="5"/>
        <v>12.307569590281673</v>
      </c>
      <c r="AS16" s="78">
        <f t="shared" si="5"/>
        <v>4.6604239238612735</v>
      </c>
      <c r="AT16" s="78">
        <f t="shared" si="5"/>
        <v>8.6477886831093169</v>
      </c>
      <c r="AU16" s="78">
        <f t="shared" si="5"/>
        <v>7.9387914383213918</v>
      </c>
      <c r="AV16" s="78">
        <f t="shared" si="5"/>
        <v>9.4972087948014572</v>
      </c>
      <c r="AW16" s="78">
        <f t="shared" si="5"/>
        <v>2.7729540225776304</v>
      </c>
      <c r="AX16" s="78">
        <f t="shared" si="5"/>
        <v>5.1285007087508161</v>
      </c>
      <c r="AY16" s="78">
        <f t="shared" si="5"/>
        <v>6.3081371823433132</v>
      </c>
      <c r="AZ16" s="78">
        <f t="shared" si="5"/>
        <v>7.3708345386795289</v>
      </c>
      <c r="BA16" s="78">
        <f t="shared" si="5"/>
        <v>7.9479724446449582</v>
      </c>
      <c r="BB16" s="78">
        <f t="shared" si="5"/>
        <v>6.6914899409900102</v>
      </c>
      <c r="BC16" s="78">
        <f t="shared" si="5"/>
        <v>9.4419432361211673</v>
      </c>
      <c r="BD16" s="78">
        <f t="shared" si="5"/>
        <v>10.606265598867553</v>
      </c>
      <c r="BE16" s="78">
        <f t="shared" si="5"/>
        <v>9.2865103542057899</v>
      </c>
      <c r="BF16" s="78">
        <f t="shared" si="5"/>
        <v>11.299337103239477</v>
      </c>
      <c r="BG16" s="78">
        <f t="shared" si="5"/>
        <v>1.687333327518979</v>
      </c>
      <c r="BH16" s="78">
        <f t="shared" si="5"/>
        <v>15.006055961576088</v>
      </c>
      <c r="BI16" s="78">
        <f t="shared" si="5"/>
        <v>12.076665550784156</v>
      </c>
      <c r="BJ16" s="78">
        <f t="shared" si="5"/>
        <v>2.2282480532633659</v>
      </c>
      <c r="BK16" s="78">
        <f t="shared" si="5"/>
        <v>5.9319667599681623</v>
      </c>
      <c r="BL16" s="78">
        <f t="shared" si="5"/>
        <v>2.674948625411131</v>
      </c>
      <c r="BM16" s="78">
        <f t="shared" si="5"/>
        <v>14.376009583726065</v>
      </c>
      <c r="BN16" s="78">
        <f t="shared" si="5"/>
        <v>5.3863452522074162</v>
      </c>
      <c r="BO16" s="78">
        <f t="shared" si="5"/>
        <v>11.036798097359169</v>
      </c>
      <c r="BP16" s="78">
        <f t="shared" si="5"/>
        <v>8.9123567510733679</v>
      </c>
      <c r="BQ16" s="78">
        <f t="shared" si="5"/>
        <v>10.041000924355895</v>
      </c>
      <c r="BR16" s="78">
        <f t="shared" si="5"/>
        <v>9.5530705867661325</v>
      </c>
      <c r="BS16" s="78">
        <f t="shared" si="5"/>
        <v>1.6436975079122877</v>
      </c>
      <c r="BT16" s="78">
        <f t="shared" si="5"/>
        <v>8.9596385904070175</v>
      </c>
      <c r="BU16" s="78">
        <f t="shared" si="5"/>
        <v>11.313505818845481</v>
      </c>
      <c r="BV16" s="78">
        <f t="shared" si="5"/>
        <v>4.0390419732422629</v>
      </c>
      <c r="BW16" s="78">
        <f t="shared" si="5"/>
        <v>4.6009789885551697</v>
      </c>
      <c r="BX16" s="78">
        <f t="shared" si="5"/>
        <v>14.359062067771438</v>
      </c>
      <c r="BY16" s="78">
        <f t="shared" si="5"/>
        <v>11.45666697508085</v>
      </c>
      <c r="BZ16" s="78">
        <f t="shared" si="5"/>
        <v>9.8340108178295438</v>
      </c>
      <c r="CA16" s="78">
        <f t="shared" si="5"/>
        <v>6.227981360608962</v>
      </c>
      <c r="CB16" s="78">
        <f t="shared" si="5"/>
        <v>5.7163056066306792</v>
      </c>
      <c r="CC16" s="78">
        <f t="shared" si="5"/>
        <v>7.682339602177465</v>
      </c>
      <c r="CD16" s="78">
        <f t="shared" si="5"/>
        <v>12.65960987664808</v>
      </c>
      <c r="CE16" s="78">
        <f t="shared" si="5"/>
        <v>4.2090921073356116</v>
      </c>
      <c r="CF16" s="78">
        <f t="shared" si="5"/>
        <v>1.8149683811921975</v>
      </c>
      <c r="CG16" s="78">
        <f t="shared" si="5"/>
        <v>5.9559934590308927</v>
      </c>
      <c r="CH16" s="78">
        <f t="shared" si="5"/>
        <v>6.7169077130968331</v>
      </c>
      <c r="CI16" s="78">
        <f t="shared" si="5"/>
        <v>12.451551007841735</v>
      </c>
      <c r="CJ16" s="78">
        <f t="shared" si="5"/>
        <v>7.7096088155001787</v>
      </c>
      <c r="CK16" s="78">
        <f t="shared" si="5"/>
        <v>13.851984405402677</v>
      </c>
      <c r="CL16" s="78">
        <f t="shared" si="5"/>
        <v>5.4749240585956764</v>
      </c>
      <c r="CM16" s="78">
        <f t="shared" si="5"/>
        <v>6.5877620699326194</v>
      </c>
      <c r="CN16" s="79">
        <f t="shared" si="5"/>
        <v>9.8542993453451277</v>
      </c>
      <c r="CP16" s="95"/>
      <c r="CR16" s="129">
        <v>51</v>
      </c>
      <c r="CS16" s="129">
        <v>1</v>
      </c>
      <c r="CU16" s="129">
        <v>51</v>
      </c>
      <c r="CV16" s="129">
        <v>1</v>
      </c>
      <c r="CX16" s="95"/>
    </row>
    <row r="17" spans="4:102" x14ac:dyDescent="0.25">
      <c r="D17" s="105">
        <v>11</v>
      </c>
      <c r="E17" s="108">
        <v>6.4451038691807243</v>
      </c>
      <c r="F17" s="62">
        <v>2.7636013372054067</v>
      </c>
      <c r="H17" s="125">
        <v>39</v>
      </c>
      <c r="I17" s="126" t="s">
        <v>80</v>
      </c>
      <c r="J17" s="127" t="s">
        <v>76</v>
      </c>
      <c r="L17" s="95"/>
      <c r="N17" s="72">
        <v>5</v>
      </c>
      <c r="O17" s="82"/>
      <c r="P17" s="83"/>
      <c r="Q17" s="80"/>
      <c r="R17" s="80"/>
      <c r="S17" s="80"/>
      <c r="T17" s="78">
        <v>0</v>
      </c>
      <c r="U17" s="78">
        <f t="shared" ref="U17:CN17" si="6">+SQRT(((U$6-$T$6)^2)+((U$7-$T$7)^2))</f>
        <v>0.5231760264107872</v>
      </c>
      <c r="V17" s="78">
        <f t="shared" si="6"/>
        <v>6.1422081992076318</v>
      </c>
      <c r="W17" s="78">
        <f t="shared" si="6"/>
        <v>5.7239733429893187</v>
      </c>
      <c r="X17" s="78">
        <f t="shared" si="6"/>
        <v>5.7653662748751149</v>
      </c>
      <c r="Y17" s="78">
        <f t="shared" si="6"/>
        <v>7.8835475737668439</v>
      </c>
      <c r="Z17" s="78">
        <f t="shared" si="6"/>
        <v>6.730164346613936</v>
      </c>
      <c r="AA17" s="78">
        <f t="shared" si="6"/>
        <v>8.3655089512801908</v>
      </c>
      <c r="AB17" s="78">
        <f t="shared" si="6"/>
        <v>3.2667511655507084</v>
      </c>
      <c r="AC17" s="78">
        <f t="shared" si="6"/>
        <v>6.8327786433301361</v>
      </c>
      <c r="AD17" s="78">
        <f t="shared" si="6"/>
        <v>3.7930235318235956</v>
      </c>
      <c r="AE17" s="78">
        <f t="shared" si="6"/>
        <v>7.657885978587867</v>
      </c>
      <c r="AF17" s="78">
        <f t="shared" si="6"/>
        <v>7.6061371776026645</v>
      </c>
      <c r="AG17" s="78">
        <f t="shared" si="6"/>
        <v>8.377913149276063</v>
      </c>
      <c r="AH17" s="78">
        <f t="shared" si="6"/>
        <v>12.568942692611573</v>
      </c>
      <c r="AI17" s="78">
        <f t="shared" si="6"/>
        <v>10.483101394931044</v>
      </c>
      <c r="AJ17" s="78">
        <f t="shared" si="6"/>
        <v>13.554116928951007</v>
      </c>
      <c r="AK17" s="78">
        <f t="shared" si="6"/>
        <v>9.3775439576952557</v>
      </c>
      <c r="AL17" s="78">
        <f t="shared" si="6"/>
        <v>9.8508870138333258</v>
      </c>
      <c r="AM17" s="78">
        <f t="shared" si="6"/>
        <v>9.91318166703884</v>
      </c>
      <c r="AN17" s="78">
        <f t="shared" si="6"/>
        <v>10.553274950188879</v>
      </c>
      <c r="AO17" s="78">
        <f t="shared" si="6"/>
        <v>13.042059506326488</v>
      </c>
      <c r="AP17" s="78">
        <f t="shared" si="6"/>
        <v>11.402508217650341</v>
      </c>
      <c r="AQ17" s="78">
        <f t="shared" si="6"/>
        <v>2.8150317753516649</v>
      </c>
      <c r="AR17" s="78">
        <f t="shared" si="6"/>
        <v>11.320621085383177</v>
      </c>
      <c r="AS17" s="78">
        <f t="shared" si="6"/>
        <v>3.0344027752950558</v>
      </c>
      <c r="AT17" s="78">
        <f t="shared" si="6"/>
        <v>7.5155794750934382</v>
      </c>
      <c r="AU17" s="78">
        <f t="shared" si="6"/>
        <v>6.8062841097387468</v>
      </c>
      <c r="AV17" s="78">
        <f t="shared" si="6"/>
        <v>8.0364803692554432</v>
      </c>
      <c r="AW17" s="78">
        <f t="shared" si="6"/>
        <v>1.1341948937356452</v>
      </c>
      <c r="AX17" s="78">
        <f t="shared" si="6"/>
        <v>5.8153122661450984</v>
      </c>
      <c r="AY17" s="78">
        <f t="shared" si="6"/>
        <v>5.7390019774510641</v>
      </c>
      <c r="AZ17" s="78">
        <f t="shared" si="6"/>
        <v>7.4036569480244339</v>
      </c>
      <c r="BA17" s="78">
        <f t="shared" si="6"/>
        <v>8.3320941533540935</v>
      </c>
      <c r="BB17" s="78">
        <f t="shared" si="6"/>
        <v>5.0729759565017876</v>
      </c>
      <c r="BC17" s="78">
        <f t="shared" si="6"/>
        <v>9.235509090590611</v>
      </c>
      <c r="BD17" s="78">
        <f t="shared" si="6"/>
        <v>9.6578439457173886</v>
      </c>
      <c r="BE17" s="78">
        <f t="shared" si="6"/>
        <v>8.1269863022409048</v>
      </c>
      <c r="BF17" s="78">
        <f t="shared" si="6"/>
        <v>9.6604715755554409</v>
      </c>
      <c r="BG17" s="78">
        <f t="shared" si="6"/>
        <v>1.0862903564408368</v>
      </c>
      <c r="BH17" s="78">
        <f t="shared" si="6"/>
        <v>14.494550023053982</v>
      </c>
      <c r="BI17" s="78">
        <f t="shared" si="6"/>
        <v>11.181301123744808</v>
      </c>
      <c r="BJ17" s="78">
        <f t="shared" si="6"/>
        <v>2.9686948961336221</v>
      </c>
      <c r="BK17" s="78">
        <f t="shared" si="6"/>
        <v>6.5324549629970585</v>
      </c>
      <c r="BL17" s="78">
        <f t="shared" si="6"/>
        <v>2.8579730838931074</v>
      </c>
      <c r="BM17" s="78">
        <f t="shared" si="6"/>
        <v>12.914359424634739</v>
      </c>
      <c r="BN17" s="78">
        <f t="shared" si="6"/>
        <v>6.0683314503835328</v>
      </c>
      <c r="BO17" s="78">
        <f t="shared" si="6"/>
        <v>10.076466371239091</v>
      </c>
      <c r="BP17" s="78">
        <f t="shared" si="6"/>
        <v>7.4964776674084916</v>
      </c>
      <c r="BQ17" s="78">
        <f t="shared" si="6"/>
        <v>9.9488228999799055</v>
      </c>
      <c r="BR17" s="78">
        <f t="shared" si="6"/>
        <v>7.9739124769308924</v>
      </c>
      <c r="BS17" s="78">
        <f t="shared" si="6"/>
        <v>0.33353943313437756</v>
      </c>
      <c r="BT17" s="78">
        <f t="shared" si="6"/>
        <v>7.7826453263481215</v>
      </c>
      <c r="BU17" s="78">
        <f t="shared" si="6"/>
        <v>9.7616596681861125</v>
      </c>
      <c r="BV17" s="78">
        <f t="shared" si="6"/>
        <v>5.2674569635761808</v>
      </c>
      <c r="BW17" s="78">
        <f t="shared" si="6"/>
        <v>5.866625226790334</v>
      </c>
      <c r="BX17" s="78">
        <f t="shared" si="6"/>
        <v>13.544273789069747</v>
      </c>
      <c r="BY17" s="78">
        <f t="shared" si="6"/>
        <v>9.8237841130923211</v>
      </c>
      <c r="BZ17" s="78">
        <f t="shared" si="6"/>
        <v>9.6597929738471748</v>
      </c>
      <c r="CA17" s="78">
        <f t="shared" si="6"/>
        <v>4.6174655139711422</v>
      </c>
      <c r="CB17" s="78">
        <f t="shared" si="6"/>
        <v>5.9229891281033016</v>
      </c>
      <c r="CC17" s="78">
        <f t="shared" si="6"/>
        <v>6.2163050760209089</v>
      </c>
      <c r="CD17" s="78">
        <f t="shared" si="6"/>
        <v>11.207893780896015</v>
      </c>
      <c r="CE17" s="78">
        <f t="shared" si="6"/>
        <v>4.6096185585869245</v>
      </c>
      <c r="CF17" s="78">
        <f t="shared" si="6"/>
        <v>2.9632568256334499</v>
      </c>
      <c r="CG17" s="78">
        <f t="shared" si="6"/>
        <v>4.4252514988904927</v>
      </c>
      <c r="CH17" s="78">
        <f t="shared" si="6"/>
        <v>5.4758309858971641</v>
      </c>
      <c r="CI17" s="78">
        <f t="shared" si="6"/>
        <v>11.050297782280397</v>
      </c>
      <c r="CJ17" s="78">
        <f t="shared" si="6"/>
        <v>8.183536042151843</v>
      </c>
      <c r="CK17" s="78">
        <f t="shared" si="6"/>
        <v>13.505871985297672</v>
      </c>
      <c r="CL17" s="78">
        <f t="shared" si="6"/>
        <v>3.8368433387667724</v>
      </c>
      <c r="CM17" s="78">
        <f t="shared" si="6"/>
        <v>5.7446980727552024</v>
      </c>
      <c r="CN17" s="79">
        <f t="shared" si="6"/>
        <v>8.5240024093751341</v>
      </c>
      <c r="CP17" s="95"/>
      <c r="CR17" s="129">
        <v>35</v>
      </c>
      <c r="CS17" s="129">
        <v>1</v>
      </c>
      <c r="CU17" s="129">
        <v>35</v>
      </c>
      <c r="CV17" s="129">
        <v>1</v>
      </c>
      <c r="CX17" s="95"/>
    </row>
    <row r="18" spans="4:102" x14ac:dyDescent="0.25">
      <c r="D18" s="105">
        <v>12</v>
      </c>
      <c r="E18" s="106">
        <v>8.2233177012699095</v>
      </c>
      <c r="F18" s="65">
        <v>2.3262035541069306</v>
      </c>
      <c r="H18" s="125">
        <v>40</v>
      </c>
      <c r="I18" s="126" t="s">
        <v>79</v>
      </c>
      <c r="J18" s="127" t="s">
        <v>77</v>
      </c>
      <c r="L18" s="95"/>
      <c r="N18" s="72">
        <v>6</v>
      </c>
      <c r="O18" s="82"/>
      <c r="P18" s="83"/>
      <c r="Q18" s="80"/>
      <c r="R18" s="80"/>
      <c r="S18" s="80"/>
      <c r="T18" s="80"/>
      <c r="U18" s="78">
        <v>0</v>
      </c>
      <c r="V18" s="78">
        <f t="shared" ref="V18:CN18" si="7">+SQRT(((V$6-$U$6)^2)+((V$7-$U$7)^2))</f>
        <v>5.9979682228052491</v>
      </c>
      <c r="W18" s="78">
        <f t="shared" si="7"/>
        <v>5.8248753253831307</v>
      </c>
      <c r="X18" s="78">
        <f t="shared" si="7"/>
        <v>5.8561046070713862</v>
      </c>
      <c r="Y18" s="78">
        <f t="shared" si="7"/>
        <v>8.2950648955393458</v>
      </c>
      <c r="Z18" s="78">
        <f t="shared" si="7"/>
        <v>7.124869824087245</v>
      </c>
      <c r="AA18" s="78">
        <f t="shared" si="7"/>
        <v>8.7192748543059864</v>
      </c>
      <c r="AB18" s="78">
        <f t="shared" si="7"/>
        <v>2.8681414396979501</v>
      </c>
      <c r="AC18" s="78">
        <f t="shared" si="7"/>
        <v>6.3097140213878067</v>
      </c>
      <c r="AD18" s="78">
        <f t="shared" si="7"/>
        <v>3.2700568047166749</v>
      </c>
      <c r="AE18" s="78">
        <f t="shared" si="7"/>
        <v>7.3389792453421592</v>
      </c>
      <c r="AF18" s="78">
        <f t="shared" si="7"/>
        <v>7.2542823168346784</v>
      </c>
      <c r="AG18" s="78">
        <f t="shared" si="7"/>
        <v>8.2589990180780504</v>
      </c>
      <c r="AH18" s="78">
        <f t="shared" si="7"/>
        <v>12.716273899012728</v>
      </c>
      <c r="AI18" s="78">
        <f t="shared" si="7"/>
        <v>10.696329207168889</v>
      </c>
      <c r="AJ18" s="78">
        <f t="shared" si="7"/>
        <v>13.810861441788402</v>
      </c>
      <c r="AK18" s="78">
        <f t="shared" si="7"/>
        <v>9.3156316870972127</v>
      </c>
      <c r="AL18" s="78">
        <f t="shared" si="7"/>
        <v>9.8885772406191208</v>
      </c>
      <c r="AM18" s="78">
        <f t="shared" si="7"/>
        <v>9.885757220657764</v>
      </c>
      <c r="AN18" s="78">
        <f t="shared" si="7"/>
        <v>10.294727799866918</v>
      </c>
      <c r="AO18" s="78">
        <f t="shared" si="7"/>
        <v>12.811161152239061</v>
      </c>
      <c r="AP18" s="78">
        <f t="shared" si="7"/>
        <v>11.16945437642814</v>
      </c>
      <c r="AQ18" s="78">
        <f t="shared" si="7"/>
        <v>2.8726717006444371</v>
      </c>
      <c r="AR18" s="78">
        <f t="shared" si="7"/>
        <v>11.421789315547437</v>
      </c>
      <c r="AS18" s="78">
        <f t="shared" si="7"/>
        <v>2.6214375389822386</v>
      </c>
      <c r="AT18" s="78">
        <f t="shared" si="7"/>
        <v>7.5728314776901557</v>
      </c>
      <c r="AU18" s="78">
        <f t="shared" si="7"/>
        <v>6.8692113473438257</v>
      </c>
      <c r="AV18" s="78">
        <f t="shared" si="7"/>
        <v>7.9006275935386627</v>
      </c>
      <c r="AW18" s="78">
        <f t="shared" si="7"/>
        <v>0.84646337690616602</v>
      </c>
      <c r="AX18" s="78">
        <f t="shared" si="7"/>
        <v>6.3242115366576748</v>
      </c>
      <c r="AY18" s="78">
        <f t="shared" si="7"/>
        <v>6.02389473420856</v>
      </c>
      <c r="AZ18" s="78">
        <f t="shared" si="7"/>
        <v>7.8179734312587437</v>
      </c>
      <c r="BA18" s="78">
        <f t="shared" si="7"/>
        <v>8.8004479841069312</v>
      </c>
      <c r="BB18" s="78">
        <f t="shared" si="7"/>
        <v>4.6442857377403657</v>
      </c>
      <c r="BC18" s="78">
        <f t="shared" si="7"/>
        <v>9.5896830093890024</v>
      </c>
      <c r="BD18" s="78">
        <f t="shared" si="7"/>
        <v>9.7813719130997683</v>
      </c>
      <c r="BE18" s="78">
        <f t="shared" si="7"/>
        <v>8.16705121975005</v>
      </c>
      <c r="BF18" s="78">
        <f t="shared" si="7"/>
        <v>9.2876153074049252</v>
      </c>
      <c r="BG18" s="78">
        <f t="shared" si="7"/>
        <v>0.96825376304150712</v>
      </c>
      <c r="BH18" s="78">
        <f t="shared" si="7"/>
        <v>14.75138892041215</v>
      </c>
      <c r="BI18" s="78">
        <f t="shared" si="7"/>
        <v>11.319032134421821</v>
      </c>
      <c r="BJ18" s="78">
        <f t="shared" si="7"/>
        <v>3.4906877190636996</v>
      </c>
      <c r="BK18" s="78">
        <f t="shared" si="7"/>
        <v>7.0318786642324298</v>
      </c>
      <c r="BL18" s="78">
        <f t="shared" si="7"/>
        <v>3.3454839564774428</v>
      </c>
      <c r="BM18" s="78">
        <f t="shared" si="7"/>
        <v>12.763541651051673</v>
      </c>
      <c r="BN18" s="78">
        <f t="shared" si="7"/>
        <v>6.5761358166102637</v>
      </c>
      <c r="BO18" s="78">
        <f t="shared" si="7"/>
        <v>10.193309717098447</v>
      </c>
      <c r="BP18" s="78">
        <f t="shared" si="7"/>
        <v>6.982501335946262</v>
      </c>
      <c r="BQ18" s="78">
        <f t="shared" si="7"/>
        <v>10.326141463677793</v>
      </c>
      <c r="BR18" s="78">
        <f t="shared" si="7"/>
        <v>7.7309993475433929</v>
      </c>
      <c r="BS18" s="78">
        <f t="shared" si="7"/>
        <v>0.40875039820522369</v>
      </c>
      <c r="BT18" s="78">
        <f t="shared" si="7"/>
        <v>7.8164818303510746</v>
      </c>
      <c r="BU18" s="78">
        <f t="shared" si="7"/>
        <v>9.5429307704875992</v>
      </c>
      <c r="BV18" s="78">
        <f t="shared" si="7"/>
        <v>5.7854091839845516</v>
      </c>
      <c r="BW18" s="78">
        <f t="shared" si="7"/>
        <v>6.3830740051440467</v>
      </c>
      <c r="BX18" s="78">
        <f t="shared" si="7"/>
        <v>13.7045658850313</v>
      </c>
      <c r="BY18" s="78">
        <f t="shared" si="7"/>
        <v>9.4882796109765373</v>
      </c>
      <c r="BZ18" s="78">
        <f t="shared" si="7"/>
        <v>10.019717936550254</v>
      </c>
      <c r="CA18" s="78">
        <f t="shared" si="7"/>
        <v>4.1788702635309045</v>
      </c>
      <c r="CB18" s="78">
        <f t="shared" si="7"/>
        <v>6.3764455547006031</v>
      </c>
      <c r="CC18" s="78">
        <f t="shared" si="7"/>
        <v>5.7098058292618514</v>
      </c>
      <c r="CD18" s="78">
        <f t="shared" si="7"/>
        <v>11.067781448872795</v>
      </c>
      <c r="CE18" s="78">
        <f t="shared" si="7"/>
        <v>5.09828189072232</v>
      </c>
      <c r="CF18" s="78">
        <f t="shared" si="7"/>
        <v>3.4783564280280443</v>
      </c>
      <c r="CG18" s="78">
        <f t="shared" si="7"/>
        <v>4.2576888364573122</v>
      </c>
      <c r="CH18" s="78">
        <f t="shared" si="7"/>
        <v>5.4983586179420749</v>
      </c>
      <c r="CI18" s="78">
        <f t="shared" si="7"/>
        <v>10.944629628141843</v>
      </c>
      <c r="CJ18" s="78">
        <f t="shared" si="7"/>
        <v>8.6642009073507982</v>
      </c>
      <c r="CK18" s="78">
        <f t="shared" si="7"/>
        <v>13.811320634881902</v>
      </c>
      <c r="CL18" s="78">
        <f t="shared" si="7"/>
        <v>3.4624714248642889</v>
      </c>
      <c r="CM18" s="78">
        <f t="shared" si="7"/>
        <v>5.9395446344769773</v>
      </c>
      <c r="CN18" s="79">
        <f t="shared" si="7"/>
        <v>8.4713954342750348</v>
      </c>
      <c r="CP18" s="95"/>
      <c r="CR18" s="129">
        <v>65</v>
      </c>
      <c r="CS18" s="129">
        <v>1</v>
      </c>
      <c r="CU18" s="129">
        <v>65</v>
      </c>
      <c r="CV18" s="129">
        <v>1</v>
      </c>
      <c r="CX18" s="95"/>
    </row>
    <row r="19" spans="4:102" x14ac:dyDescent="0.25">
      <c r="D19" s="105">
        <v>13</v>
      </c>
      <c r="E19" s="102">
        <v>3.4039109963089715</v>
      </c>
      <c r="F19" s="57">
        <v>10.148249252035468</v>
      </c>
      <c r="H19" s="125">
        <v>41</v>
      </c>
      <c r="I19" s="126" t="s">
        <v>77</v>
      </c>
      <c r="J19" s="127" t="s">
        <v>79</v>
      </c>
      <c r="L19" s="95"/>
      <c r="N19" s="72">
        <v>7</v>
      </c>
      <c r="O19" s="82"/>
      <c r="P19" s="83"/>
      <c r="Q19" s="80"/>
      <c r="R19" s="80"/>
      <c r="S19" s="80"/>
      <c r="T19" s="80"/>
      <c r="U19" s="80"/>
      <c r="V19" s="78">
        <v>0</v>
      </c>
      <c r="W19" s="78">
        <f t="shared" ref="W19:CN19" si="8">+SQRT(((W$6-$V$6)^2)+((W$7-$V$7)^2))</f>
        <v>2.7923397353317405</v>
      </c>
      <c r="X19" s="78">
        <f t="shared" si="8"/>
        <v>2.6836874156312955</v>
      </c>
      <c r="Y19" s="78">
        <f t="shared" si="8"/>
        <v>8.0798374124451655</v>
      </c>
      <c r="Z19" s="78">
        <f t="shared" si="8"/>
        <v>7.018686167235515</v>
      </c>
      <c r="AA19" s="78">
        <f t="shared" si="8"/>
        <v>7.4640526495437998</v>
      </c>
      <c r="AB19" s="78">
        <f t="shared" si="8"/>
        <v>3.9066628680050832</v>
      </c>
      <c r="AC19" s="78">
        <f t="shared" si="8"/>
        <v>7.7171280949233738</v>
      </c>
      <c r="AD19" s="78">
        <f t="shared" si="8"/>
        <v>6.0230893669500638</v>
      </c>
      <c r="AE19" s="78">
        <f t="shared" si="8"/>
        <v>2.899347218568312</v>
      </c>
      <c r="AF19" s="78">
        <f t="shared" si="8"/>
        <v>3.3402977256680555</v>
      </c>
      <c r="AG19" s="78">
        <f t="shared" si="8"/>
        <v>2.2776933230086933</v>
      </c>
      <c r="AH19" s="78">
        <f t="shared" si="8"/>
        <v>8.1895885582076229</v>
      </c>
      <c r="AI19" s="78">
        <f t="shared" si="8"/>
        <v>7.113642206060061</v>
      </c>
      <c r="AJ19" s="78">
        <f t="shared" si="8"/>
        <v>10.365745528602574</v>
      </c>
      <c r="AK19" s="78">
        <f t="shared" si="8"/>
        <v>3.4942482812314499</v>
      </c>
      <c r="AL19" s="78">
        <f t="shared" si="8"/>
        <v>4.6664717587236382</v>
      </c>
      <c r="AM19" s="78">
        <f t="shared" si="8"/>
        <v>4.2142473920988586</v>
      </c>
      <c r="AN19" s="78">
        <f t="shared" si="8"/>
        <v>4.7463568754405561</v>
      </c>
      <c r="AO19" s="78">
        <f t="shared" si="8"/>
        <v>7.0370624767571419</v>
      </c>
      <c r="AP19" s="78">
        <f t="shared" si="8"/>
        <v>5.4314624256288218</v>
      </c>
      <c r="AQ19" s="78">
        <f t="shared" si="8"/>
        <v>3.6106652040012737</v>
      </c>
      <c r="AR19" s="78">
        <f t="shared" si="8"/>
        <v>6.5835264707746175</v>
      </c>
      <c r="AS19" s="78">
        <f t="shared" si="8"/>
        <v>4.1385288900915249</v>
      </c>
      <c r="AT19" s="78">
        <f t="shared" si="8"/>
        <v>3.0029410116508615</v>
      </c>
      <c r="AU19" s="78">
        <f t="shared" si="8"/>
        <v>2.6719731567974763</v>
      </c>
      <c r="AV19" s="78">
        <f t="shared" si="8"/>
        <v>1.9032345071139709</v>
      </c>
      <c r="AW19" s="78">
        <f t="shared" si="8"/>
        <v>5.1567602829119696</v>
      </c>
      <c r="AX19" s="78">
        <f t="shared" si="8"/>
        <v>8.7737488842726865</v>
      </c>
      <c r="AY19" s="78">
        <f t="shared" si="8"/>
        <v>4.9588421388826163</v>
      </c>
      <c r="AZ19" s="78">
        <f t="shared" si="8"/>
        <v>7.791346827048435</v>
      </c>
      <c r="BA19" s="78">
        <f t="shared" si="8"/>
        <v>9.5567301817508792</v>
      </c>
      <c r="BB19" s="78">
        <f t="shared" si="8"/>
        <v>3.8233172549185102</v>
      </c>
      <c r="BC19" s="78">
        <f t="shared" si="8"/>
        <v>8.1198285246727764</v>
      </c>
      <c r="BD19" s="78">
        <f t="shared" si="8"/>
        <v>5.3660770032930296</v>
      </c>
      <c r="BE19" s="78">
        <f t="shared" si="8"/>
        <v>3.2434478942881273</v>
      </c>
      <c r="BF19" s="78">
        <f t="shared" si="8"/>
        <v>5.1432431769199942</v>
      </c>
      <c r="BG19" s="78">
        <f t="shared" si="8"/>
        <v>6.9484308591897657</v>
      </c>
      <c r="BH19" s="78">
        <f t="shared" si="8"/>
        <v>11.228755463913247</v>
      </c>
      <c r="BI19" s="78">
        <f t="shared" si="8"/>
        <v>6.8334176097913275</v>
      </c>
      <c r="BJ19" s="78">
        <f t="shared" si="8"/>
        <v>7.4482326209272793</v>
      </c>
      <c r="BK19" s="78">
        <f t="shared" si="8"/>
        <v>8.9948188989320581</v>
      </c>
      <c r="BL19" s="78">
        <f t="shared" si="8"/>
        <v>6.5568206718617308</v>
      </c>
      <c r="BM19" s="78">
        <f t="shared" si="8"/>
        <v>6.7725878225911496</v>
      </c>
      <c r="BN19" s="78">
        <f t="shared" si="8"/>
        <v>8.9200578181907009</v>
      </c>
      <c r="BO19" s="78">
        <f t="shared" si="8"/>
        <v>5.645499244819705</v>
      </c>
      <c r="BP19" s="78">
        <f t="shared" si="8"/>
        <v>7.0453662129200652</v>
      </c>
      <c r="BQ19" s="78">
        <f t="shared" si="8"/>
        <v>9.0633089647799245</v>
      </c>
      <c r="BR19" s="78">
        <f t="shared" si="8"/>
        <v>2.2689303690190465</v>
      </c>
      <c r="BS19" s="78">
        <f t="shared" si="8"/>
        <v>6.3300709488639226</v>
      </c>
      <c r="BT19" s="78">
        <f t="shared" si="8"/>
        <v>2.9229884664006698</v>
      </c>
      <c r="BU19" s="78">
        <f t="shared" si="8"/>
        <v>3.7678084325448657</v>
      </c>
      <c r="BV19" s="78">
        <f t="shared" si="8"/>
        <v>9.7317821216146196</v>
      </c>
      <c r="BW19" s="78">
        <f t="shared" si="8"/>
        <v>10.292498933037159</v>
      </c>
      <c r="BX19" s="78">
        <f t="shared" si="8"/>
        <v>9.2270993310392111</v>
      </c>
      <c r="BY19" s="78">
        <f t="shared" si="8"/>
        <v>4.7860002238719659</v>
      </c>
      <c r="BZ19" s="78">
        <f t="shared" si="8"/>
        <v>8.5438088363966358</v>
      </c>
      <c r="CA19" s="78">
        <f t="shared" si="8"/>
        <v>3.9825049472797067</v>
      </c>
      <c r="CB19" s="78">
        <f t="shared" si="8"/>
        <v>7.5297363581579386</v>
      </c>
      <c r="CC19" s="78">
        <f t="shared" si="8"/>
        <v>5.9680346247554592</v>
      </c>
      <c r="CD19" s="78">
        <f t="shared" si="8"/>
        <v>5.0705747131232037</v>
      </c>
      <c r="CE19" s="78">
        <f t="shared" si="8"/>
        <v>7.4380871999787281</v>
      </c>
      <c r="CF19" s="78">
        <f t="shared" si="8"/>
        <v>8.0199084764440762</v>
      </c>
      <c r="CG19" s="78">
        <f t="shared" si="8"/>
        <v>1.7471889885443896</v>
      </c>
      <c r="CH19" s="78">
        <f t="shared" si="8"/>
        <v>1.9422642567501587</v>
      </c>
      <c r="CI19" s="78">
        <f t="shared" si="8"/>
        <v>4.9686317190590676</v>
      </c>
      <c r="CJ19" s="78">
        <f t="shared" si="8"/>
        <v>9.7404794726388406</v>
      </c>
      <c r="CK19" s="78">
        <f t="shared" si="8"/>
        <v>10.98745485382938</v>
      </c>
      <c r="CL19" s="78">
        <f t="shared" si="8"/>
        <v>3.4178106163034156</v>
      </c>
      <c r="CM19" s="78">
        <f t="shared" si="8"/>
        <v>3.8714033312139424</v>
      </c>
      <c r="CN19" s="79">
        <f t="shared" si="8"/>
        <v>2.7461973844566527</v>
      </c>
      <c r="CP19" s="95"/>
      <c r="CR19" s="129">
        <v>11</v>
      </c>
      <c r="CS19" s="129">
        <v>1</v>
      </c>
      <c r="CU19" s="129">
        <v>11</v>
      </c>
      <c r="CV19" s="129">
        <v>1</v>
      </c>
      <c r="CX19" s="95"/>
    </row>
    <row r="20" spans="4:102" x14ac:dyDescent="0.25">
      <c r="D20" s="105">
        <v>14</v>
      </c>
      <c r="E20" s="108">
        <v>1.0233641802722804</v>
      </c>
      <c r="F20" s="62">
        <v>14.23755675150425</v>
      </c>
      <c r="H20" s="125">
        <v>42</v>
      </c>
      <c r="I20" s="126" t="s">
        <v>76</v>
      </c>
      <c r="J20" s="127" t="s">
        <v>77</v>
      </c>
      <c r="L20" s="95"/>
      <c r="N20" s="72">
        <v>8</v>
      </c>
      <c r="O20" s="82"/>
      <c r="P20" s="83"/>
      <c r="Q20" s="80"/>
      <c r="R20" s="80"/>
      <c r="S20" s="80"/>
      <c r="T20" s="80"/>
      <c r="U20" s="80"/>
      <c r="V20" s="80"/>
      <c r="W20" s="78">
        <v>0</v>
      </c>
      <c r="X20" s="78">
        <f t="shared" ref="X20:CN20" si="9">+SQRT(((X$6-$W$6)^2)+((X$7-$W$7)^2))</f>
        <v>0.12009567671243798</v>
      </c>
      <c r="Y20" s="78">
        <f t="shared" si="9"/>
        <v>5.291464313037185</v>
      </c>
      <c r="Z20" s="78">
        <f t="shared" si="9"/>
        <v>4.2615638412414576</v>
      </c>
      <c r="AA20" s="78">
        <f t="shared" si="9"/>
        <v>4.7049978995442414</v>
      </c>
      <c r="AB20" s="78">
        <f t="shared" si="9"/>
        <v>5.0453205850077127</v>
      </c>
      <c r="AC20" s="78">
        <f t="shared" si="9"/>
        <v>9.6242722254447095</v>
      </c>
      <c r="AD20" s="78">
        <f t="shared" si="9"/>
        <v>7.2446575195086211</v>
      </c>
      <c r="AE20" s="78">
        <f t="shared" si="9"/>
        <v>5.691334964871098</v>
      </c>
      <c r="AF20" s="78">
        <f t="shared" si="9"/>
        <v>6.1129870830880044</v>
      </c>
      <c r="AG20" s="78">
        <f t="shared" si="9"/>
        <v>3.8682212319942448</v>
      </c>
      <c r="AH20" s="78">
        <f t="shared" si="9"/>
        <v>6.9154111804064202</v>
      </c>
      <c r="AI20" s="78">
        <f t="shared" si="9"/>
        <v>5.1295126679673091</v>
      </c>
      <c r="AJ20" s="78">
        <f t="shared" si="9"/>
        <v>8.399295108774691</v>
      </c>
      <c r="AK20" s="78">
        <f t="shared" si="9"/>
        <v>4.2438846480237231</v>
      </c>
      <c r="AL20" s="78">
        <f t="shared" si="9"/>
        <v>4.199780526334246</v>
      </c>
      <c r="AM20" s="78">
        <f t="shared" si="9"/>
        <v>4.5268604564424937</v>
      </c>
      <c r="AN20" s="78">
        <f t="shared" si="9"/>
        <v>7.1277873716282381</v>
      </c>
      <c r="AO20" s="78">
        <f t="shared" si="9"/>
        <v>9.0411656272444585</v>
      </c>
      <c r="AP20" s="78">
        <f t="shared" si="9"/>
        <v>7.5789164997763416</v>
      </c>
      <c r="AQ20" s="78">
        <f t="shared" si="9"/>
        <v>2.9560518990247928</v>
      </c>
      <c r="AR20" s="78">
        <f t="shared" si="9"/>
        <v>5.5995925318098232</v>
      </c>
      <c r="AS20" s="78">
        <f t="shared" si="9"/>
        <v>5.1624651395242269</v>
      </c>
      <c r="AT20" s="78">
        <f t="shared" si="9"/>
        <v>1.8566821972009739</v>
      </c>
      <c r="AU20" s="78">
        <f t="shared" si="9"/>
        <v>1.1600947730606235</v>
      </c>
      <c r="AV20" s="78">
        <f t="shared" si="9"/>
        <v>3.7755919163319507</v>
      </c>
      <c r="AW20" s="78">
        <f t="shared" si="9"/>
        <v>5.1374724182589251</v>
      </c>
      <c r="AX20" s="78">
        <f t="shared" si="9"/>
        <v>6.4061017448318589</v>
      </c>
      <c r="AY20" s="78">
        <f t="shared" si="9"/>
        <v>2.2136058084236194</v>
      </c>
      <c r="AZ20" s="78">
        <f t="shared" si="9"/>
        <v>5.0173897311856361</v>
      </c>
      <c r="BA20" s="78">
        <f t="shared" si="9"/>
        <v>6.8095260965895115</v>
      </c>
      <c r="BB20" s="78">
        <f t="shared" si="9"/>
        <v>5.8520888666585424</v>
      </c>
      <c r="BC20" s="78">
        <f t="shared" si="9"/>
        <v>5.4083536496816969</v>
      </c>
      <c r="BD20" s="78">
        <f t="shared" si="9"/>
        <v>3.9613914506394261</v>
      </c>
      <c r="BE20" s="78">
        <f t="shared" si="9"/>
        <v>2.5070189399185918</v>
      </c>
      <c r="BF20" s="78">
        <f t="shared" si="9"/>
        <v>7.9268415911388033</v>
      </c>
      <c r="BG20" s="78">
        <f t="shared" si="9"/>
        <v>6.763170803569535</v>
      </c>
      <c r="BH20" s="78">
        <f t="shared" si="9"/>
        <v>9.3206124434802327</v>
      </c>
      <c r="BI20" s="78">
        <f t="shared" si="9"/>
        <v>5.5093808640678326</v>
      </c>
      <c r="BJ20" s="78">
        <f t="shared" si="9"/>
        <v>5.8379639614808987</v>
      </c>
      <c r="BK20" s="78">
        <f t="shared" si="9"/>
        <v>6.4803687462272928</v>
      </c>
      <c r="BL20" s="78">
        <f t="shared" si="9"/>
        <v>4.8739306429569087</v>
      </c>
      <c r="BM20" s="78">
        <f t="shared" si="9"/>
        <v>8.1948000513193193</v>
      </c>
      <c r="BN20" s="78">
        <f t="shared" si="9"/>
        <v>6.5092180158388802</v>
      </c>
      <c r="BO20" s="78">
        <f t="shared" si="9"/>
        <v>4.3694080512404501</v>
      </c>
      <c r="BP20" s="78">
        <f t="shared" si="9"/>
        <v>9.2863327120616272</v>
      </c>
      <c r="BQ20" s="78">
        <f t="shared" si="9"/>
        <v>6.3449922967284529</v>
      </c>
      <c r="BR20" s="78">
        <f t="shared" si="9"/>
        <v>4.9315061497807084</v>
      </c>
      <c r="BS20" s="78">
        <f t="shared" si="9"/>
        <v>6.0149433575742348</v>
      </c>
      <c r="BT20" s="78">
        <f t="shared" si="9"/>
        <v>2.2045174874561191</v>
      </c>
      <c r="BU20" s="78">
        <f t="shared" si="9"/>
        <v>6.0127560842096326</v>
      </c>
      <c r="BV20" s="78">
        <f t="shared" si="9"/>
        <v>7.7743519963172618</v>
      </c>
      <c r="BW20" s="78">
        <f t="shared" si="9"/>
        <v>8.2702119719743159</v>
      </c>
      <c r="BX20" s="78">
        <f t="shared" si="9"/>
        <v>7.9217372002808721</v>
      </c>
      <c r="BY20" s="78">
        <f t="shared" si="9"/>
        <v>7.5117213142039976</v>
      </c>
      <c r="BZ20" s="78">
        <f t="shared" si="9"/>
        <v>5.8457411321176123</v>
      </c>
      <c r="CA20" s="78">
        <f t="shared" si="9"/>
        <v>5.8068315613901422</v>
      </c>
      <c r="CB20" s="78">
        <f t="shared" si="9"/>
        <v>4.9514341258871326</v>
      </c>
      <c r="CC20" s="78">
        <f t="shared" si="9"/>
        <v>8.049767012162178</v>
      </c>
      <c r="CD20" s="78">
        <f t="shared" si="9"/>
        <v>6.5164700640650821</v>
      </c>
      <c r="CE20" s="78">
        <f t="shared" si="9"/>
        <v>5.2089750588003119</v>
      </c>
      <c r="CF20" s="78">
        <f t="shared" si="9"/>
        <v>6.5534090339234163</v>
      </c>
      <c r="CG20" s="78">
        <f t="shared" si="9"/>
        <v>2.9476321202260443</v>
      </c>
      <c r="CH20" s="78">
        <f t="shared" si="9"/>
        <v>0.89658192628600519</v>
      </c>
      <c r="CI20" s="78">
        <f t="shared" si="9"/>
        <v>6.0998984210725258</v>
      </c>
      <c r="CJ20" s="78">
        <f t="shared" si="9"/>
        <v>7.0253065890778599</v>
      </c>
      <c r="CK20" s="78">
        <f t="shared" si="9"/>
        <v>8.7475300188865663</v>
      </c>
      <c r="CL20" s="78">
        <f t="shared" si="9"/>
        <v>4.8575242967756305</v>
      </c>
      <c r="CM20" s="78">
        <f t="shared" si="9"/>
        <v>1.0897228720823351</v>
      </c>
      <c r="CN20" s="79">
        <f t="shared" si="9"/>
        <v>3.4146894678485347</v>
      </c>
      <c r="CP20" s="95"/>
      <c r="CR20" s="129">
        <v>23</v>
      </c>
      <c r="CS20" s="129">
        <v>2</v>
      </c>
      <c r="CU20" s="129">
        <v>23</v>
      </c>
      <c r="CV20" s="129">
        <v>3</v>
      </c>
      <c r="CX20" s="95"/>
    </row>
    <row r="21" spans="4:102" x14ac:dyDescent="0.25">
      <c r="D21" s="105">
        <v>15</v>
      </c>
      <c r="E21" s="106">
        <v>1.4517713211524634</v>
      </c>
      <c r="F21" s="65">
        <v>11.219007887313811</v>
      </c>
      <c r="H21" s="125">
        <v>43</v>
      </c>
      <c r="I21" s="126" t="s">
        <v>79</v>
      </c>
      <c r="J21" s="127" t="s">
        <v>80</v>
      </c>
      <c r="L21" s="95"/>
      <c r="N21" s="72">
        <v>9</v>
      </c>
      <c r="O21" s="82"/>
      <c r="P21" s="83"/>
      <c r="Q21" s="80"/>
      <c r="R21" s="80"/>
      <c r="S21" s="80"/>
      <c r="T21" s="80"/>
      <c r="U21" s="80"/>
      <c r="V21" s="80"/>
      <c r="W21" s="80"/>
      <c r="X21" s="78">
        <v>0</v>
      </c>
      <c r="Y21" s="78">
        <f t="shared" ref="Y21:CN21" si="10">+SQRT(((Y$6-$X$6)^2)+((Y$7-$X$7)^2))</f>
        <v>5.4038206984549957</v>
      </c>
      <c r="Z21" s="78">
        <f t="shared" si="10"/>
        <v>4.3786777512210584</v>
      </c>
      <c r="AA21" s="78">
        <f t="shared" si="10"/>
        <v>4.8028476291642859</v>
      </c>
      <c r="AB21" s="78">
        <f t="shared" si="10"/>
        <v>5.0155908306799493</v>
      </c>
      <c r="AC21" s="78">
        <f t="shared" si="10"/>
        <v>9.5744928378443923</v>
      </c>
      <c r="AD21" s="78">
        <f t="shared" si="10"/>
        <v>7.2212469536404216</v>
      </c>
      <c r="AE21" s="78">
        <f t="shared" si="10"/>
        <v>5.5830258189856092</v>
      </c>
      <c r="AF21" s="78">
        <f t="shared" si="10"/>
        <v>6.0089668710499948</v>
      </c>
      <c r="AG21" s="78">
        <f t="shared" si="10"/>
        <v>3.7503537586519937</v>
      </c>
      <c r="AH21" s="78">
        <f t="shared" si="10"/>
        <v>6.9008876970943147</v>
      </c>
      <c r="AI21" s="78">
        <f t="shared" si="10"/>
        <v>5.1526918581046877</v>
      </c>
      <c r="AJ21" s="78">
        <f t="shared" si="10"/>
        <v>8.4284719345416335</v>
      </c>
      <c r="AK21" s="78">
        <f t="shared" si="10"/>
        <v>4.1406421476584869</v>
      </c>
      <c r="AL21" s="78">
        <f t="shared" si="10"/>
        <v>4.1344227668349509</v>
      </c>
      <c r="AM21" s="78">
        <f t="shared" si="10"/>
        <v>4.436504084343567</v>
      </c>
      <c r="AN21" s="78">
        <f t="shared" si="10"/>
        <v>7.0076936317738161</v>
      </c>
      <c r="AO21" s="78">
        <f t="shared" si="10"/>
        <v>8.9241349260350482</v>
      </c>
      <c r="AP21" s="78">
        <f t="shared" si="10"/>
        <v>7.4599257149490148</v>
      </c>
      <c r="AQ21" s="78">
        <f t="shared" si="10"/>
        <v>2.9842483575534549</v>
      </c>
      <c r="AR21" s="78">
        <f t="shared" si="10"/>
        <v>5.5656960896707091</v>
      </c>
      <c r="AS21" s="78">
        <f t="shared" si="10"/>
        <v>5.1383436157721363</v>
      </c>
      <c r="AT21" s="78">
        <f t="shared" si="10"/>
        <v>1.786832999421331</v>
      </c>
      <c r="AU21" s="78">
        <f t="shared" si="10"/>
        <v>1.0822574451036258</v>
      </c>
      <c r="AV21" s="78">
        <f t="shared" si="10"/>
        <v>3.6558586775598729</v>
      </c>
      <c r="AW21" s="78">
        <f t="shared" si="10"/>
        <v>5.1582986231340158</v>
      </c>
      <c r="AX21" s="78">
        <f t="shared" si="10"/>
        <v>6.5229676874952247</v>
      </c>
      <c r="AY21" s="78">
        <f t="shared" si="10"/>
        <v>2.3323461461112505</v>
      </c>
      <c r="AZ21" s="78">
        <f t="shared" si="10"/>
        <v>5.1326645120133838</v>
      </c>
      <c r="BA21" s="78">
        <f t="shared" si="10"/>
        <v>6.9268491090080468</v>
      </c>
      <c r="BB21" s="78">
        <f t="shared" si="10"/>
        <v>5.7886813480804333</v>
      </c>
      <c r="BC21" s="78">
        <f t="shared" si="10"/>
        <v>5.4986227503586695</v>
      </c>
      <c r="BD21" s="78">
        <f t="shared" si="10"/>
        <v>3.9406320180244716</v>
      </c>
      <c r="BE21" s="78">
        <f t="shared" si="10"/>
        <v>2.43251924932737</v>
      </c>
      <c r="BF21" s="78">
        <f t="shared" si="10"/>
        <v>7.8148671368819178</v>
      </c>
      <c r="BG21" s="78">
        <f t="shared" si="10"/>
        <v>6.798623697001374</v>
      </c>
      <c r="BH21" s="78">
        <f t="shared" si="10"/>
        <v>9.3472112272769063</v>
      </c>
      <c r="BI21" s="78">
        <f t="shared" si="10"/>
        <v>5.4927884074410382</v>
      </c>
      <c r="BJ21" s="78">
        <f t="shared" si="10"/>
        <v>5.9295749473678461</v>
      </c>
      <c r="BK21" s="78">
        <f t="shared" si="10"/>
        <v>6.599812356027825</v>
      </c>
      <c r="BL21" s="78">
        <f t="shared" si="10"/>
        <v>4.9659137947638357</v>
      </c>
      <c r="BM21" s="78">
        <f t="shared" si="10"/>
        <v>8.0868980412751679</v>
      </c>
      <c r="BN21" s="78">
        <f t="shared" si="10"/>
        <v>6.6270116204058516</v>
      </c>
      <c r="BO21" s="78">
        <f t="shared" si="10"/>
        <v>4.3441691713178425</v>
      </c>
      <c r="BP21" s="78">
        <f t="shared" si="10"/>
        <v>9.2193792012656104</v>
      </c>
      <c r="BQ21" s="78">
        <f t="shared" si="10"/>
        <v>6.4367390385133989</v>
      </c>
      <c r="BR21" s="78">
        <f t="shared" si="10"/>
        <v>4.8145581130216293</v>
      </c>
      <c r="BS21" s="78">
        <f t="shared" si="10"/>
        <v>6.0531445906381967</v>
      </c>
      <c r="BT21" s="78">
        <f t="shared" si="10"/>
        <v>2.1225341534656188</v>
      </c>
      <c r="BU21" s="78">
        <f t="shared" si="10"/>
        <v>5.8928206101864484</v>
      </c>
      <c r="BV21" s="78">
        <f t="shared" si="10"/>
        <v>7.88083366400621</v>
      </c>
      <c r="BW21" s="78">
        <f t="shared" si="10"/>
        <v>8.3790093959619067</v>
      </c>
      <c r="BX21" s="78">
        <f t="shared" si="10"/>
        <v>7.9112731703804666</v>
      </c>
      <c r="BY21" s="78">
        <f t="shared" si="10"/>
        <v>7.3956287271677272</v>
      </c>
      <c r="BZ21" s="78">
        <f t="shared" si="10"/>
        <v>5.9344070800001525</v>
      </c>
      <c r="CA21" s="78">
        <f t="shared" si="10"/>
        <v>5.7521629556856197</v>
      </c>
      <c r="CB21" s="78">
        <f t="shared" si="10"/>
        <v>5.0713163838883624</v>
      </c>
      <c r="CC21" s="78">
        <f t="shared" si="10"/>
        <v>7.9891987952985319</v>
      </c>
      <c r="CD21" s="78">
        <f t="shared" si="10"/>
        <v>6.4060025294047742</v>
      </c>
      <c r="CE21" s="78">
        <f t="shared" si="10"/>
        <v>5.3214131802970686</v>
      </c>
      <c r="CF21" s="78">
        <f t="shared" si="10"/>
        <v>6.6409757836149588</v>
      </c>
      <c r="CG21" s="78">
        <f t="shared" si="10"/>
        <v>2.8894500095705591</v>
      </c>
      <c r="CH21" s="78">
        <f t="shared" si="10"/>
        <v>0.80832220266496979</v>
      </c>
      <c r="CI21" s="78">
        <f t="shared" si="10"/>
        <v>5.994833356265187</v>
      </c>
      <c r="CJ21" s="78">
        <f t="shared" si="10"/>
        <v>7.1440305956645593</v>
      </c>
      <c r="CK21" s="78">
        <f t="shared" si="10"/>
        <v>8.7961013267211481</v>
      </c>
      <c r="CL21" s="78">
        <f t="shared" si="10"/>
        <v>4.813984622780251</v>
      </c>
      <c r="CM21" s="78">
        <f t="shared" si="10"/>
        <v>1.2060125624508877</v>
      </c>
      <c r="CN21" s="79">
        <f t="shared" si="10"/>
        <v>3.3077857407242091</v>
      </c>
      <c r="CP21" s="95"/>
      <c r="CR21" s="129">
        <v>52</v>
      </c>
      <c r="CS21" s="129">
        <v>2</v>
      </c>
      <c r="CU21" s="129">
        <v>42</v>
      </c>
      <c r="CV21" s="129">
        <v>3</v>
      </c>
      <c r="CX21" s="95"/>
    </row>
    <row r="22" spans="4:102" x14ac:dyDescent="0.25">
      <c r="D22" s="105">
        <v>16</v>
      </c>
      <c r="E22" s="102">
        <v>7.214635650101922</v>
      </c>
      <c r="F22" s="57">
        <v>12.629868998491832</v>
      </c>
      <c r="H22" s="125">
        <v>44</v>
      </c>
      <c r="I22" s="126" t="s">
        <v>74</v>
      </c>
      <c r="J22" s="127" t="s">
        <v>80</v>
      </c>
      <c r="L22" s="95"/>
      <c r="N22" s="72">
        <v>10</v>
      </c>
      <c r="O22" s="82"/>
      <c r="P22" s="83"/>
      <c r="Q22" s="80"/>
      <c r="R22" s="80"/>
      <c r="S22" s="80"/>
      <c r="T22" s="80"/>
      <c r="U22" s="80"/>
      <c r="V22" s="80"/>
      <c r="W22" s="80"/>
      <c r="X22" s="80"/>
      <c r="Y22" s="78">
        <v>0</v>
      </c>
      <c r="Z22" s="78">
        <f t="shared" ref="Z22:CN22" si="11">+SQRT(((Z$6-$Y$6)^2)+((Z$7-$Y$7)^2))</f>
        <v>1.2218297680672674</v>
      </c>
      <c r="AA22" s="78">
        <f t="shared" si="11"/>
        <v>1.4243679519742134</v>
      </c>
      <c r="AB22" s="78">
        <f t="shared" si="11"/>
        <v>9.2069032719462705</v>
      </c>
      <c r="AC22" s="78">
        <f t="shared" si="11"/>
        <v>13.912254474602854</v>
      </c>
      <c r="AD22" s="78">
        <f t="shared" si="11"/>
        <v>11.03681270582581</v>
      </c>
      <c r="AE22" s="78">
        <f t="shared" si="11"/>
        <v>10.974625439304118</v>
      </c>
      <c r="AF22" s="78">
        <f t="shared" si="11"/>
        <v>11.371061503593337</v>
      </c>
      <c r="AG22" s="78">
        <f t="shared" si="11"/>
        <v>8.8180360355593717</v>
      </c>
      <c r="AH22" s="78">
        <f t="shared" si="11"/>
        <v>7.6664848600602173</v>
      </c>
      <c r="AI22" s="78">
        <f t="shared" si="11"/>
        <v>5.1033089842182999</v>
      </c>
      <c r="AJ22" s="78">
        <f t="shared" si="11"/>
        <v>6.9358753687352417</v>
      </c>
      <c r="AK22" s="78">
        <f t="shared" si="11"/>
        <v>8.6106976050299657</v>
      </c>
      <c r="AL22" s="78">
        <f t="shared" si="11"/>
        <v>7.4463105498489712</v>
      </c>
      <c r="AM22" s="78">
        <f t="shared" si="11"/>
        <v>8.4421596966900232</v>
      </c>
      <c r="AN22" s="78">
        <f t="shared" si="11"/>
        <v>12.211356059924595</v>
      </c>
      <c r="AO22" s="78">
        <f t="shared" si="11"/>
        <v>13.757022931292065</v>
      </c>
      <c r="AP22" s="78">
        <f t="shared" si="11"/>
        <v>12.483684829417525</v>
      </c>
      <c r="AQ22" s="78">
        <f t="shared" si="11"/>
        <v>6.4296368779771438</v>
      </c>
      <c r="AR22" s="78">
        <f t="shared" si="11"/>
        <v>7.4362736462031389</v>
      </c>
      <c r="AS22" s="78">
        <f t="shared" si="11"/>
        <v>9.1938414012347032</v>
      </c>
      <c r="AT22" s="78">
        <f t="shared" si="11"/>
        <v>6.0762568711560929</v>
      </c>
      <c r="AU22" s="78">
        <f t="shared" si="11"/>
        <v>5.8225896562777653</v>
      </c>
      <c r="AV22" s="78">
        <f t="shared" si="11"/>
        <v>8.8533367485339376</v>
      </c>
      <c r="AW22" s="78">
        <f t="shared" si="11"/>
        <v>8.0814326326661465</v>
      </c>
      <c r="AX22" s="78">
        <f t="shared" si="11"/>
        <v>3.6147252535784067</v>
      </c>
      <c r="AY22" s="78">
        <f t="shared" si="11"/>
        <v>3.1607927861721499</v>
      </c>
      <c r="AZ22" s="78">
        <f t="shared" si="11"/>
        <v>0.48344636767112686</v>
      </c>
      <c r="BA22" s="78">
        <f t="shared" si="11"/>
        <v>1.7578243683628332</v>
      </c>
      <c r="BB22" s="78">
        <f t="shared" si="11"/>
        <v>10.5777607399112</v>
      </c>
      <c r="BC22" s="78">
        <f t="shared" si="11"/>
        <v>1.9326367220868668</v>
      </c>
      <c r="BD22" s="78">
        <f t="shared" si="11"/>
        <v>6.0283226228130884</v>
      </c>
      <c r="BE22" s="78">
        <f t="shared" si="11"/>
        <v>6.5352894177875731</v>
      </c>
      <c r="BF22" s="78">
        <f t="shared" si="11"/>
        <v>13.218298467588749</v>
      </c>
      <c r="BG22" s="78">
        <f t="shared" si="11"/>
        <v>8.8889790116489653</v>
      </c>
      <c r="BH22" s="78">
        <f t="shared" si="11"/>
        <v>7.7879071687354386</v>
      </c>
      <c r="BI22" s="78">
        <f t="shared" si="11"/>
        <v>6.7736736760925753</v>
      </c>
      <c r="BJ22" s="78">
        <f t="shared" si="11"/>
        <v>5.7160967161303375</v>
      </c>
      <c r="BK22" s="78">
        <f t="shared" si="11"/>
        <v>2.9757288832734057</v>
      </c>
      <c r="BL22" s="78">
        <f t="shared" si="11"/>
        <v>5.200243234651829</v>
      </c>
      <c r="BM22" s="78">
        <f t="shared" si="11"/>
        <v>12.432102289751652</v>
      </c>
      <c r="BN22" s="78">
        <f t="shared" si="11"/>
        <v>3.4798854199405715</v>
      </c>
      <c r="BO22" s="78">
        <f t="shared" si="11"/>
        <v>6.3757147233561406</v>
      </c>
      <c r="BP22" s="78">
        <f t="shared" si="11"/>
        <v>13.95846159009176</v>
      </c>
      <c r="BQ22" s="78">
        <f t="shared" si="11"/>
        <v>2.2384331204732972</v>
      </c>
      <c r="BR22" s="78">
        <f t="shared" si="11"/>
        <v>10.198575594390389</v>
      </c>
      <c r="BS22" s="78">
        <f t="shared" si="11"/>
        <v>8.210002912428612</v>
      </c>
      <c r="BT22" s="78">
        <f t="shared" si="11"/>
        <v>6.4872803102118874</v>
      </c>
      <c r="BU22" s="78">
        <f t="shared" si="11"/>
        <v>11.061467516325076</v>
      </c>
      <c r="BV22" s="78">
        <f t="shared" si="11"/>
        <v>5.8390973906381394</v>
      </c>
      <c r="BW22" s="78">
        <f t="shared" si="11"/>
        <v>5.9790414673355032</v>
      </c>
      <c r="BX22" s="78">
        <f t="shared" si="11"/>
        <v>8.2691948130892854</v>
      </c>
      <c r="BY22" s="78">
        <f t="shared" si="11"/>
        <v>12.785055980176882</v>
      </c>
      <c r="BZ22" s="78">
        <f t="shared" si="11"/>
        <v>2.1843243899984821</v>
      </c>
      <c r="CA22" s="78">
        <f t="shared" si="11"/>
        <v>10.380602968727658</v>
      </c>
      <c r="CB22" s="78">
        <f t="shared" si="11"/>
        <v>2.1871417130718669</v>
      </c>
      <c r="CC22" s="78">
        <f t="shared" si="11"/>
        <v>12.630546608775143</v>
      </c>
      <c r="CD22" s="78">
        <f t="shared" si="11"/>
        <v>10.965319417141254</v>
      </c>
      <c r="CE22" s="78">
        <f t="shared" si="11"/>
        <v>3.7391520737123503</v>
      </c>
      <c r="CF22" s="78">
        <f t="shared" si="11"/>
        <v>6.4061212291997691</v>
      </c>
      <c r="CG22" s="78">
        <f t="shared" si="11"/>
        <v>7.8039267427110977</v>
      </c>
      <c r="CH22" s="78">
        <f t="shared" si="11"/>
        <v>6.1456092209383018</v>
      </c>
      <c r="CI22" s="78">
        <f t="shared" si="11"/>
        <v>10.346005314779859</v>
      </c>
      <c r="CJ22" s="78">
        <f t="shared" si="11"/>
        <v>2.1625731107942792</v>
      </c>
      <c r="CK22" s="78">
        <f t="shared" si="11"/>
        <v>6.3039719645067729</v>
      </c>
      <c r="CL22" s="78">
        <f t="shared" si="11"/>
        <v>9.3027686524704638</v>
      </c>
      <c r="CM22" s="78">
        <f t="shared" si="11"/>
        <v>4.2084702072510938</v>
      </c>
      <c r="CN22" s="79">
        <f t="shared" si="11"/>
        <v>8.0030228104991075</v>
      </c>
      <c r="CP22" s="95"/>
      <c r="CR22" s="129">
        <v>41</v>
      </c>
      <c r="CS22" s="129">
        <v>2</v>
      </c>
      <c r="CU22" s="129">
        <v>57</v>
      </c>
      <c r="CV22" s="129">
        <v>3</v>
      </c>
      <c r="CX22" s="95"/>
    </row>
    <row r="23" spans="4:102" x14ac:dyDescent="0.25">
      <c r="D23" s="105">
        <v>17</v>
      </c>
      <c r="E23" s="108">
        <v>6.7430912293945244</v>
      </c>
      <c r="F23" s="62">
        <v>13.02696339130393</v>
      </c>
      <c r="H23" s="125">
        <v>45</v>
      </c>
      <c r="I23" s="126" t="s">
        <v>78</v>
      </c>
      <c r="J23" s="127" t="s">
        <v>80</v>
      </c>
      <c r="L23" s="95"/>
      <c r="N23" s="72">
        <v>11</v>
      </c>
      <c r="O23" s="82"/>
      <c r="P23" s="83"/>
      <c r="Q23" s="80"/>
      <c r="R23" s="80"/>
      <c r="S23" s="80"/>
      <c r="T23" s="80"/>
      <c r="U23" s="80"/>
      <c r="V23" s="80"/>
      <c r="W23" s="80"/>
      <c r="X23" s="80"/>
      <c r="Y23" s="80"/>
      <c r="Z23" s="78">
        <v>0</v>
      </c>
      <c r="AA23" s="78">
        <f t="shared" ref="AA23:CN23" si="12">+SQRT(((AA$6-$Z$6)^2)+((AA$7-$Z$7)^2))</f>
        <v>1.831218515986764</v>
      </c>
      <c r="AB23" s="78">
        <f t="shared" si="12"/>
        <v>7.9863557969833732</v>
      </c>
      <c r="AC23" s="78">
        <f t="shared" si="12"/>
        <v>12.690426080459348</v>
      </c>
      <c r="AD23" s="78">
        <f t="shared" si="12"/>
        <v>9.819738787911545</v>
      </c>
      <c r="AE23" s="78">
        <f t="shared" si="12"/>
        <v>9.8962324510893573</v>
      </c>
      <c r="AF23" s="78">
        <f t="shared" si="12"/>
        <v>10.267687038489079</v>
      </c>
      <c r="AG23" s="78">
        <f t="shared" si="12"/>
        <v>7.9546912065564168</v>
      </c>
      <c r="AH23" s="78">
        <f t="shared" si="12"/>
        <v>7.7654434898476357</v>
      </c>
      <c r="AI23" s="78">
        <f t="shared" si="12"/>
        <v>5.2038305641748774</v>
      </c>
      <c r="AJ23" s="78">
        <f t="shared" si="12"/>
        <v>7.5243184893708559</v>
      </c>
      <c r="AK23" s="78">
        <f t="shared" si="12"/>
        <v>7.9060993032888485</v>
      </c>
      <c r="AL23" s="78">
        <f t="shared" si="12"/>
        <v>6.9602788697626323</v>
      </c>
      <c r="AM23" s="78">
        <f t="shared" si="12"/>
        <v>7.8428284031373501</v>
      </c>
      <c r="AN23" s="78">
        <f t="shared" si="12"/>
        <v>11.317652908163334</v>
      </c>
      <c r="AO23" s="78">
        <f t="shared" si="12"/>
        <v>13.009500073881568</v>
      </c>
      <c r="AP23" s="78">
        <f t="shared" si="12"/>
        <v>11.663260986954166</v>
      </c>
      <c r="AQ23" s="78">
        <f t="shared" si="12"/>
        <v>5.2085083789467115</v>
      </c>
      <c r="AR23" s="78">
        <f t="shared" si="12"/>
        <v>7.270227973539571</v>
      </c>
      <c r="AS23" s="78">
        <f t="shared" si="12"/>
        <v>7.9721336659105271</v>
      </c>
      <c r="AT23" s="78">
        <f t="shared" si="12"/>
        <v>5.2984452339511945</v>
      </c>
      <c r="AU23" s="78">
        <f t="shared" si="12"/>
        <v>4.9406199229100531</v>
      </c>
      <c r="AV23" s="78">
        <f t="shared" si="12"/>
        <v>7.9455162504686996</v>
      </c>
      <c r="AW23" s="78">
        <f t="shared" si="12"/>
        <v>6.8802459718727613</v>
      </c>
      <c r="AX23" s="78">
        <f t="shared" si="12"/>
        <v>3.2091462458342752</v>
      </c>
      <c r="AY23" s="78">
        <f t="shared" si="12"/>
        <v>2.0598614702870846</v>
      </c>
      <c r="AZ23" s="78">
        <f t="shared" si="12"/>
        <v>0.80711457066956072</v>
      </c>
      <c r="BA23" s="78">
        <f t="shared" si="12"/>
        <v>2.5484470182453349</v>
      </c>
      <c r="BB23" s="78">
        <f t="shared" si="12"/>
        <v>9.3747746413839277</v>
      </c>
      <c r="BC23" s="78">
        <f t="shared" si="12"/>
        <v>2.6425913168162682</v>
      </c>
      <c r="BD23" s="78">
        <f t="shared" si="12"/>
        <v>5.7079150515269443</v>
      </c>
      <c r="BE23" s="78">
        <f t="shared" si="12"/>
        <v>5.8279268748121984</v>
      </c>
      <c r="BF23" s="78">
        <f t="shared" si="12"/>
        <v>12.160980873218179</v>
      </c>
      <c r="BG23" s="78">
        <f t="shared" si="12"/>
        <v>7.7568570089689883</v>
      </c>
      <c r="BH23" s="78">
        <f t="shared" si="12"/>
        <v>8.4231660249755009</v>
      </c>
      <c r="BI23" s="78">
        <f t="shared" si="12"/>
        <v>6.7009234166766207</v>
      </c>
      <c r="BJ23" s="78">
        <f t="shared" si="12"/>
        <v>4.768889830713162</v>
      </c>
      <c r="BK23" s="78">
        <f t="shared" si="12"/>
        <v>2.8164344872348845</v>
      </c>
      <c r="BL23" s="78">
        <f t="shared" si="12"/>
        <v>4.143506357360585</v>
      </c>
      <c r="BM23" s="78">
        <f t="shared" si="12"/>
        <v>11.820584227392169</v>
      </c>
      <c r="BN23" s="78">
        <f t="shared" si="12"/>
        <v>3.1577669723140267</v>
      </c>
      <c r="BO23" s="78">
        <f t="shared" si="12"/>
        <v>6.0998038646822632</v>
      </c>
      <c r="BP23" s="78">
        <f t="shared" si="12"/>
        <v>12.74503582471891</v>
      </c>
      <c r="BQ23" s="78">
        <f t="shared" si="12"/>
        <v>3.2370847173567943</v>
      </c>
      <c r="BR23" s="78">
        <f t="shared" si="12"/>
        <v>9.1930699087264216</v>
      </c>
      <c r="BS23" s="78">
        <f t="shared" si="12"/>
        <v>7.0598732598294882</v>
      </c>
      <c r="BT23" s="78">
        <f t="shared" si="12"/>
        <v>5.7238817204649095</v>
      </c>
      <c r="BU23" s="78">
        <f t="shared" si="12"/>
        <v>10.178434773385611</v>
      </c>
      <c r="BV23" s="78">
        <f t="shared" si="12"/>
        <v>5.3275220267967587</v>
      </c>
      <c r="BW23" s="78">
        <f t="shared" si="12"/>
        <v>5.5824195300957342</v>
      </c>
      <c r="BX23" s="78">
        <f t="shared" si="12"/>
        <v>8.4885081071204045</v>
      </c>
      <c r="BY23" s="78">
        <f t="shared" si="12"/>
        <v>11.772023545448544</v>
      </c>
      <c r="BZ23" s="78">
        <f t="shared" si="12"/>
        <v>3.0189788228283159</v>
      </c>
      <c r="CA23" s="78">
        <f t="shared" si="12"/>
        <v>9.1692293038950847</v>
      </c>
      <c r="CB23" s="78">
        <f t="shared" si="12"/>
        <v>1.4829107274595625</v>
      </c>
      <c r="CC23" s="78">
        <f t="shared" si="12"/>
        <v>11.414847327214121</v>
      </c>
      <c r="CD23" s="78">
        <f t="shared" si="12"/>
        <v>10.27797826167504</v>
      </c>
      <c r="CE23" s="78">
        <f t="shared" si="12"/>
        <v>2.8965384533333101</v>
      </c>
      <c r="CF23" s="78">
        <f t="shared" si="12"/>
        <v>5.5038056725008104</v>
      </c>
      <c r="CG23" s="78">
        <f t="shared" si="12"/>
        <v>6.6313988306800962</v>
      </c>
      <c r="CH23" s="78">
        <f t="shared" si="12"/>
        <v>5.0764235912777007</v>
      </c>
      <c r="CI23" s="78">
        <f t="shared" si="12"/>
        <v>9.7059362871611601</v>
      </c>
      <c r="CJ23" s="78">
        <f t="shared" si="12"/>
        <v>2.7931007832204662</v>
      </c>
      <c r="CK23" s="78">
        <f t="shared" si="12"/>
        <v>7.0968554563232349</v>
      </c>
      <c r="CL23" s="78">
        <f t="shared" si="12"/>
        <v>8.0893739432022613</v>
      </c>
      <c r="CM23" s="78">
        <f t="shared" si="12"/>
        <v>3.1729794794114206</v>
      </c>
      <c r="CN23" s="79">
        <f t="shared" si="12"/>
        <v>7.227767990311154</v>
      </c>
      <c r="CP23" s="95"/>
      <c r="CR23" s="129">
        <v>29</v>
      </c>
      <c r="CS23" s="129">
        <v>2</v>
      </c>
      <c r="CU23" s="129">
        <v>31</v>
      </c>
      <c r="CV23" s="129">
        <v>3</v>
      </c>
      <c r="CX23" s="95"/>
    </row>
    <row r="24" spans="4:102" ht="15.75" customHeight="1" x14ac:dyDescent="0.25">
      <c r="D24" s="105">
        <v>18</v>
      </c>
      <c r="E24" s="106">
        <v>9.5371326650106614</v>
      </c>
      <c r="F24" s="65">
        <v>10.0927534107692</v>
      </c>
      <c r="H24" s="125">
        <v>46</v>
      </c>
      <c r="I24" s="126" t="s">
        <v>74</v>
      </c>
      <c r="J24" s="127" t="s">
        <v>75</v>
      </c>
      <c r="L24" s="95"/>
      <c r="N24" s="72">
        <v>12</v>
      </c>
      <c r="O24" s="82"/>
      <c r="P24" s="83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78">
        <v>0</v>
      </c>
      <c r="AB24" s="78">
        <f t="shared" ref="AB24:CN24" si="13">+SQRT(((AB$6-$AA$6)^2)+((AB$7-$AA$7)^2))</f>
        <v>9.1875502658926873</v>
      </c>
      <c r="AC24" s="78">
        <f t="shared" si="13"/>
        <v>13.918321224115843</v>
      </c>
      <c r="AD24" s="78">
        <f t="shared" si="13"/>
        <v>11.177468822894777</v>
      </c>
      <c r="AE24" s="78">
        <f t="shared" si="13"/>
        <v>10.352920412625606</v>
      </c>
      <c r="AF24" s="78">
        <f t="shared" si="13"/>
        <v>10.802653910100471</v>
      </c>
      <c r="AG24" s="78">
        <f t="shared" si="13"/>
        <v>7.8768906578020896</v>
      </c>
      <c r="AH24" s="78">
        <f t="shared" si="13"/>
        <v>6.2443211046864837</v>
      </c>
      <c r="AI24" s="78">
        <f t="shared" si="13"/>
        <v>3.6790772909768679</v>
      </c>
      <c r="AJ24" s="78">
        <f t="shared" si="13"/>
        <v>5.7066390105270086</v>
      </c>
      <c r="AK24" s="78">
        <f t="shared" si="13"/>
        <v>7.5025077543368317</v>
      </c>
      <c r="AL24" s="78">
        <f t="shared" si="13"/>
        <v>6.1854941781318606</v>
      </c>
      <c r="AM24" s="78">
        <f t="shared" si="13"/>
        <v>7.2478607068883756</v>
      </c>
      <c r="AN24" s="78">
        <f t="shared" si="13"/>
        <v>11.27301023549343</v>
      </c>
      <c r="AO24" s="78">
        <f t="shared" si="13"/>
        <v>12.648379485430681</v>
      </c>
      <c r="AP24" s="78">
        <f t="shared" si="13"/>
        <v>11.456242088608423</v>
      </c>
      <c r="AQ24" s="78">
        <f t="shared" si="13"/>
        <v>6.4750178606069122</v>
      </c>
      <c r="AR24" s="78">
        <f t="shared" si="13"/>
        <v>6.0372150335709742</v>
      </c>
      <c r="AS24" s="78">
        <f t="shared" si="13"/>
        <v>9.2165470551180686</v>
      </c>
      <c r="AT24" s="78">
        <f t="shared" si="13"/>
        <v>5.0949803077765461</v>
      </c>
      <c r="AU24" s="78">
        <f t="shared" si="13"/>
        <v>4.9782706167260233</v>
      </c>
      <c r="AV24" s="78">
        <f t="shared" si="13"/>
        <v>7.9695000573428949</v>
      </c>
      <c r="AW24" s="78">
        <f t="shared" si="13"/>
        <v>8.3740223386623551</v>
      </c>
      <c r="AX24" s="78">
        <f t="shared" si="13"/>
        <v>4.8851538703401749</v>
      </c>
      <c r="AY24" s="78">
        <f t="shared" si="13"/>
        <v>2.9119282569021783</v>
      </c>
      <c r="AZ24" s="78">
        <f t="shared" si="13"/>
        <v>1.66493480477464</v>
      </c>
      <c r="BA24" s="78">
        <f t="shared" si="13"/>
        <v>3.1153802470685328</v>
      </c>
      <c r="BB24" s="78">
        <f t="shared" si="13"/>
        <v>10.369357964754901</v>
      </c>
      <c r="BC24" s="78">
        <f t="shared" si="13"/>
        <v>0.870456866843627</v>
      </c>
      <c r="BD24" s="78">
        <f t="shared" si="13"/>
        <v>4.6955362953031035</v>
      </c>
      <c r="BE24" s="78">
        <f t="shared" si="13"/>
        <v>5.4671853770886143</v>
      </c>
      <c r="BF24" s="78">
        <f t="shared" si="13"/>
        <v>12.533189098171281</v>
      </c>
      <c r="BG24" s="78">
        <f t="shared" si="13"/>
        <v>9.4222576412059773</v>
      </c>
      <c r="BH24" s="78">
        <f t="shared" si="13"/>
        <v>6.597851960010491</v>
      </c>
      <c r="BI24" s="78">
        <f t="shared" si="13"/>
        <v>5.3585974432100727</v>
      </c>
      <c r="BJ24" s="78">
        <f t="shared" si="13"/>
        <v>6.5891537956747337</v>
      </c>
      <c r="BK24" s="78">
        <f t="shared" si="13"/>
        <v>4.3282723309760192</v>
      </c>
      <c r="BL24" s="78">
        <f t="shared" si="13"/>
        <v>5.9199821876706133</v>
      </c>
      <c r="BM24" s="78">
        <f t="shared" si="13"/>
        <v>11.217478762430913</v>
      </c>
      <c r="BN24" s="78">
        <f t="shared" si="13"/>
        <v>4.7840745335784378</v>
      </c>
      <c r="BO24" s="78">
        <f t="shared" si="13"/>
        <v>5.019261466216129</v>
      </c>
      <c r="BP24" s="78">
        <f t="shared" si="13"/>
        <v>13.802642283035965</v>
      </c>
      <c r="BQ24" s="78">
        <f t="shared" si="13"/>
        <v>1.6995407736263093</v>
      </c>
      <c r="BR24" s="78">
        <f t="shared" si="13"/>
        <v>9.4453198996378642</v>
      </c>
      <c r="BS24" s="78">
        <f t="shared" si="13"/>
        <v>8.6987160430205037</v>
      </c>
      <c r="BT24" s="78">
        <f t="shared" si="13"/>
        <v>5.4779124452622483</v>
      </c>
      <c r="BU24" s="78">
        <f t="shared" si="13"/>
        <v>10.118931310436222</v>
      </c>
      <c r="BV24" s="78">
        <f t="shared" si="13"/>
        <v>7.0751832735116045</v>
      </c>
      <c r="BW24" s="78">
        <f t="shared" si="13"/>
        <v>7.2736315702227614</v>
      </c>
      <c r="BX24" s="78">
        <f t="shared" si="13"/>
        <v>6.8658483006090911</v>
      </c>
      <c r="BY24" s="78">
        <f t="shared" si="13"/>
        <v>12.020442513345445</v>
      </c>
      <c r="BZ24" s="78">
        <f t="shared" si="13"/>
        <v>1.3060099070201039</v>
      </c>
      <c r="CA24" s="78">
        <f t="shared" si="13"/>
        <v>10.23438153538371</v>
      </c>
      <c r="CB24" s="78">
        <f t="shared" si="13"/>
        <v>3.2566822558258179</v>
      </c>
      <c r="CC24" s="78">
        <f t="shared" si="13"/>
        <v>12.506363554403499</v>
      </c>
      <c r="CD24" s="78">
        <f t="shared" si="13"/>
        <v>9.8190584179970823</v>
      </c>
      <c r="CE24" s="78">
        <f t="shared" si="13"/>
        <v>4.7254946636602515</v>
      </c>
      <c r="CF24" s="78">
        <f t="shared" si="13"/>
        <v>7.3308742195233849</v>
      </c>
      <c r="CG24" s="78">
        <f t="shared" si="13"/>
        <v>7.4924866171304663</v>
      </c>
      <c r="CH24" s="78">
        <f t="shared" si="13"/>
        <v>5.5995841089932732</v>
      </c>
      <c r="CI24" s="78">
        <f t="shared" si="13"/>
        <v>9.1654706376292996</v>
      </c>
      <c r="CJ24" s="78">
        <f t="shared" si="13"/>
        <v>3.5567155047981491</v>
      </c>
      <c r="CK24" s="78">
        <f t="shared" si="13"/>
        <v>5.2762053263691078</v>
      </c>
      <c r="CL24" s="78">
        <f t="shared" si="13"/>
        <v>9.1870054804820267</v>
      </c>
      <c r="CM24" s="78">
        <f t="shared" si="13"/>
        <v>3.7050663039012668</v>
      </c>
      <c r="CN24" s="79">
        <f t="shared" si="13"/>
        <v>6.9737367440844951</v>
      </c>
      <c r="CP24" s="95"/>
      <c r="CR24" s="129">
        <v>46</v>
      </c>
      <c r="CS24" s="129">
        <v>2</v>
      </c>
      <c r="CU24" s="129">
        <v>33</v>
      </c>
      <c r="CV24" s="129">
        <v>3</v>
      </c>
      <c r="CX24" s="95"/>
    </row>
    <row r="25" spans="4:102" ht="15.75" customHeight="1" x14ac:dyDescent="0.25">
      <c r="D25" s="105">
        <v>19</v>
      </c>
      <c r="E25" s="102">
        <v>13.908059398662347</v>
      </c>
      <c r="F25" s="57">
        <v>4.9098555996348825</v>
      </c>
      <c r="H25" s="125">
        <v>47</v>
      </c>
      <c r="I25" s="126" t="s">
        <v>79</v>
      </c>
      <c r="J25" s="127" t="s">
        <v>80</v>
      </c>
      <c r="L25" s="95"/>
      <c r="N25" s="72">
        <v>13</v>
      </c>
      <c r="O25" s="82"/>
      <c r="P25" s="83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78">
        <v>0</v>
      </c>
      <c r="AC25" s="78">
        <f t="shared" ref="AC25:CN25" si="14">+SQRT(((AC$6-$AB$6)^2)+((AC$7-$AB$7)^2))</f>
        <v>4.7317479823585336</v>
      </c>
      <c r="AD25" s="78">
        <f t="shared" si="14"/>
        <v>2.2265159703768793</v>
      </c>
      <c r="AE25" s="78">
        <f t="shared" si="14"/>
        <v>4.547533282234177</v>
      </c>
      <c r="AF25" s="78">
        <f t="shared" si="14"/>
        <v>4.4087548950529616</v>
      </c>
      <c r="AG25" s="78">
        <f t="shared" si="14"/>
        <v>6.1334727378402683</v>
      </c>
      <c r="AH25" s="78">
        <f t="shared" si="14"/>
        <v>11.737883187192388</v>
      </c>
      <c r="AI25" s="78">
        <f t="shared" si="14"/>
        <v>10.16690751992803</v>
      </c>
      <c r="AJ25" s="78">
        <f t="shared" si="14"/>
        <v>13.443765494288758</v>
      </c>
      <c r="AK25" s="78">
        <f t="shared" si="14"/>
        <v>7.4008583925202993</v>
      </c>
      <c r="AL25" s="78">
        <f t="shared" si="14"/>
        <v>8.4313781871048477</v>
      </c>
      <c r="AM25" s="78">
        <f t="shared" si="14"/>
        <v>8.1093419768489987</v>
      </c>
      <c r="AN25" s="78">
        <f t="shared" si="14"/>
        <v>7.6186461829723946</v>
      </c>
      <c r="AO25" s="78">
        <f t="shared" si="14"/>
        <v>10.190317169683318</v>
      </c>
      <c r="AP25" s="78">
        <f t="shared" si="14"/>
        <v>8.5561071736195036</v>
      </c>
      <c r="AQ25" s="78">
        <f t="shared" si="14"/>
        <v>2.7788462325159577</v>
      </c>
      <c r="AR25" s="78">
        <f t="shared" si="14"/>
        <v>10.234226330097488</v>
      </c>
      <c r="AS25" s="78">
        <f t="shared" si="14"/>
        <v>0.27181051044377419</v>
      </c>
      <c r="AT25" s="78">
        <f t="shared" si="14"/>
        <v>6.3573811548976087</v>
      </c>
      <c r="AU25" s="78">
        <f t="shared" si="14"/>
        <v>5.7495597209453955</v>
      </c>
      <c r="AV25" s="78">
        <f t="shared" si="14"/>
        <v>5.7178278276013472</v>
      </c>
      <c r="AW25" s="78">
        <f t="shared" si="14"/>
        <v>2.1469709905625463</v>
      </c>
      <c r="AX25" s="78">
        <f t="shared" si="14"/>
        <v>8.2610882379554766</v>
      </c>
      <c r="AY25" s="78">
        <f t="shared" si="14"/>
        <v>6.2756269890438929</v>
      </c>
      <c r="AZ25" s="78">
        <f t="shared" si="14"/>
        <v>8.7786037955853349</v>
      </c>
      <c r="BA25" s="78">
        <f t="shared" si="14"/>
        <v>10.172817127244814</v>
      </c>
      <c r="BB25" s="78">
        <f t="shared" si="14"/>
        <v>1.8290361129222952</v>
      </c>
      <c r="BC25" s="78">
        <f t="shared" si="14"/>
        <v>10.015379669791878</v>
      </c>
      <c r="BD25" s="78">
        <f t="shared" si="14"/>
        <v>8.7826432735839912</v>
      </c>
      <c r="BE25" s="78">
        <f t="shared" si="14"/>
        <v>6.8161279590399033</v>
      </c>
      <c r="BF25" s="78">
        <f t="shared" si="14"/>
        <v>6.422061634364014</v>
      </c>
      <c r="BG25" s="78">
        <f t="shared" si="14"/>
        <v>3.6220250419480378</v>
      </c>
      <c r="BH25" s="78">
        <f t="shared" si="14"/>
        <v>14.36267081013799</v>
      </c>
      <c r="BI25" s="78">
        <f t="shared" si="14"/>
        <v>10.332940164892952</v>
      </c>
      <c r="BJ25" s="78">
        <f t="shared" si="14"/>
        <v>5.8323712250566864</v>
      </c>
      <c r="BK25" s="78">
        <f t="shared" si="14"/>
        <v>8.8114410210476084</v>
      </c>
      <c r="BL25" s="78">
        <f t="shared" si="14"/>
        <v>5.297314465293737</v>
      </c>
      <c r="BM25" s="78">
        <f t="shared" si="14"/>
        <v>10.401667390078879</v>
      </c>
      <c r="BN25" s="78">
        <f t="shared" si="14"/>
        <v>8.4860278751081477</v>
      </c>
      <c r="BO25" s="78">
        <f t="shared" si="14"/>
        <v>9.1385714377706684</v>
      </c>
      <c r="BP25" s="78">
        <f t="shared" si="14"/>
        <v>4.8163047630777909</v>
      </c>
      <c r="BQ25" s="78">
        <f t="shared" si="14"/>
        <v>10.885659450806681</v>
      </c>
      <c r="BR25" s="78">
        <f t="shared" si="14"/>
        <v>5.1407552915498931</v>
      </c>
      <c r="BS25" s="78">
        <f t="shared" si="14"/>
        <v>3.276001409747201</v>
      </c>
      <c r="BT25" s="78">
        <f t="shared" si="14"/>
        <v>6.4580683077769123</v>
      </c>
      <c r="BU25" s="78">
        <f t="shared" si="14"/>
        <v>6.9948153071320807</v>
      </c>
      <c r="BV25" s="78">
        <f t="shared" si="14"/>
        <v>8.2810027739157075</v>
      </c>
      <c r="BW25" s="78">
        <f t="shared" si="14"/>
        <v>8.8896424300559413</v>
      </c>
      <c r="BX25" s="78">
        <f t="shared" si="14"/>
        <v>12.77179345849745</v>
      </c>
      <c r="BY25" s="78">
        <f t="shared" si="14"/>
        <v>6.6568149604983304</v>
      </c>
      <c r="BZ25" s="78">
        <f t="shared" si="14"/>
        <v>10.466349626115798</v>
      </c>
      <c r="CA25" s="78">
        <f t="shared" si="14"/>
        <v>1.4120624067949046</v>
      </c>
      <c r="CB25" s="78">
        <f t="shared" si="14"/>
        <v>7.7436746236335727</v>
      </c>
      <c r="CC25" s="78">
        <f t="shared" si="14"/>
        <v>3.4702736373024554</v>
      </c>
      <c r="CD25" s="78">
        <f t="shared" si="14"/>
        <v>8.7723094402233155</v>
      </c>
      <c r="CE25" s="78">
        <f t="shared" si="14"/>
        <v>6.8753288132562478</v>
      </c>
      <c r="CF25" s="78">
        <f t="shared" si="14"/>
        <v>6.0662026445801445</v>
      </c>
      <c r="CG25" s="78">
        <f t="shared" si="14"/>
        <v>2.32702306617576</v>
      </c>
      <c r="CH25" s="78">
        <f t="shared" si="14"/>
        <v>4.3412009452647604</v>
      </c>
      <c r="CI25" s="78">
        <f t="shared" si="14"/>
        <v>8.7890135836995924</v>
      </c>
      <c r="CJ25" s="78">
        <f t="shared" si="14"/>
        <v>10.165855700290965</v>
      </c>
      <c r="CK25" s="78">
        <f t="shared" si="14"/>
        <v>13.757638756286294</v>
      </c>
      <c r="CL25" s="78">
        <f t="shared" si="14"/>
        <v>0.62666265987829095</v>
      </c>
      <c r="CM25" s="78">
        <f t="shared" si="14"/>
        <v>5.6725893971691184</v>
      </c>
      <c r="CN25" s="79">
        <f t="shared" si="14"/>
        <v>6.6387792257850231</v>
      </c>
      <c r="CP25" s="95"/>
      <c r="CR25" s="129">
        <v>19</v>
      </c>
      <c r="CS25" s="129">
        <v>2</v>
      </c>
      <c r="CU25" s="129">
        <v>77</v>
      </c>
      <c r="CV25" s="129">
        <v>3</v>
      </c>
      <c r="CX25" s="95"/>
    </row>
    <row r="26" spans="4:102" ht="15.75" customHeight="1" x14ac:dyDescent="0.25">
      <c r="D26" s="105">
        <v>20</v>
      </c>
      <c r="E26" s="108">
        <v>11.500216284340457</v>
      </c>
      <c r="F26" s="62">
        <v>3.9987899911115852</v>
      </c>
      <c r="H26" s="125">
        <v>48</v>
      </c>
      <c r="I26" s="126" t="s">
        <v>80</v>
      </c>
      <c r="J26" s="127" t="s">
        <v>79</v>
      </c>
      <c r="L26" s="95"/>
      <c r="N26" s="72">
        <v>14</v>
      </c>
      <c r="O26" s="82"/>
      <c r="P26" s="83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78">
        <v>0</v>
      </c>
      <c r="AD26" s="78">
        <f t="shared" ref="AD26:CN26" si="15">+SQRT(((AD$6-$AC$6)^2)+((AD$7-$AC$7)^2))</f>
        <v>3.048798111364956</v>
      </c>
      <c r="AE26" s="78">
        <f t="shared" si="15"/>
        <v>6.3966008414088655</v>
      </c>
      <c r="AF26" s="78">
        <f t="shared" si="15"/>
        <v>5.8464359912874917</v>
      </c>
      <c r="AG26" s="78">
        <f t="shared" si="15"/>
        <v>9.469089108520043</v>
      </c>
      <c r="AH26" s="78">
        <f t="shared" si="15"/>
        <v>15.90664576990979</v>
      </c>
      <c r="AI26" s="78">
        <f t="shared" si="15"/>
        <v>14.649121979976803</v>
      </c>
      <c r="AJ26" s="78">
        <f t="shared" si="15"/>
        <v>17.938709554547376</v>
      </c>
      <c r="AK26" s="78">
        <f t="shared" si="15"/>
        <v>10.883617407422308</v>
      </c>
      <c r="AL26" s="78">
        <f t="shared" si="15"/>
        <v>12.350472777405507</v>
      </c>
      <c r="AM26" s="78">
        <f t="shared" si="15"/>
        <v>11.703506292972492</v>
      </c>
      <c r="AN26" s="78">
        <f t="shared" si="15"/>
        <v>9.3035650316394314</v>
      </c>
      <c r="AO26" s="78">
        <f t="shared" si="15"/>
        <v>11.764515294244697</v>
      </c>
      <c r="AP26" s="78">
        <f t="shared" si="15"/>
        <v>10.352683705531332</v>
      </c>
      <c r="AQ26" s="78">
        <f t="shared" si="15"/>
        <v>7.4887072125256609</v>
      </c>
      <c r="AR26" s="78">
        <f t="shared" si="15"/>
        <v>14.294575884600343</v>
      </c>
      <c r="AS26" s="78">
        <f t="shared" si="15"/>
        <v>4.7212986521757365</v>
      </c>
      <c r="AT26" s="78">
        <f t="shared" si="15"/>
        <v>10.625788274628951</v>
      </c>
      <c r="AU26" s="78">
        <f t="shared" si="15"/>
        <v>10.124888475202701</v>
      </c>
      <c r="AV26" s="78">
        <f t="shared" si="15"/>
        <v>9.0283427811227757</v>
      </c>
      <c r="AW26" s="78">
        <f t="shared" si="15"/>
        <v>6.0970390657969427</v>
      </c>
      <c r="AX26" s="78">
        <f t="shared" si="15"/>
        <v>12.56898045474666</v>
      </c>
      <c r="AY26" s="78">
        <f t="shared" si="15"/>
        <v>11.006482522901418</v>
      </c>
      <c r="AZ26" s="78">
        <f t="shared" si="15"/>
        <v>13.473471115002205</v>
      </c>
      <c r="BA26" s="78">
        <f t="shared" si="15"/>
        <v>14.776541746381225</v>
      </c>
      <c r="BB26" s="78">
        <f t="shared" si="15"/>
        <v>3.8996749836310811</v>
      </c>
      <c r="BC26" s="78">
        <f t="shared" si="15"/>
        <v>14.742603875698126</v>
      </c>
      <c r="BD26" s="78">
        <f t="shared" si="15"/>
        <v>13.049918837925739</v>
      </c>
      <c r="BE26" s="78">
        <f t="shared" si="15"/>
        <v>10.949207004396731</v>
      </c>
      <c r="BF26" s="78">
        <f t="shared" si="15"/>
        <v>6.7813614679931264</v>
      </c>
      <c r="BG26" s="78">
        <f t="shared" si="15"/>
        <v>6.392492726301918</v>
      </c>
      <c r="BH26" s="78">
        <f t="shared" si="15"/>
        <v>18.834511003105792</v>
      </c>
      <c r="BI26" s="78">
        <f t="shared" si="15"/>
        <v>14.544419757457412</v>
      </c>
      <c r="BJ26" s="78">
        <f t="shared" si="15"/>
        <v>9.7985540917023375</v>
      </c>
      <c r="BK26" s="78">
        <f t="shared" si="15"/>
        <v>13.22080846619949</v>
      </c>
      <c r="BL26" s="78">
        <f t="shared" si="15"/>
        <v>9.5432867904376248</v>
      </c>
      <c r="BM26" s="78">
        <f t="shared" si="15"/>
        <v>12.753677395694432</v>
      </c>
      <c r="BN26" s="78">
        <f t="shared" si="15"/>
        <v>12.813713673621754</v>
      </c>
      <c r="BO26" s="78">
        <f t="shared" si="15"/>
        <v>13.351018877888002</v>
      </c>
      <c r="BP26" s="78">
        <f t="shared" si="15"/>
        <v>1.5821328777730592</v>
      </c>
      <c r="BQ26" s="78">
        <f t="shared" si="15"/>
        <v>15.616870802463666</v>
      </c>
      <c r="BR26" s="78">
        <f t="shared" si="15"/>
        <v>7.6658859549361438</v>
      </c>
      <c r="BS26" s="78">
        <f t="shared" si="15"/>
        <v>6.624382821259168</v>
      </c>
      <c r="BT26" s="78">
        <f t="shared" si="15"/>
        <v>10.615199081746542</v>
      </c>
      <c r="BU26" s="78">
        <f t="shared" si="15"/>
        <v>9.2543292010827507</v>
      </c>
      <c r="BV26" s="78">
        <f t="shared" si="15"/>
        <v>12.058236729728922</v>
      </c>
      <c r="BW26" s="78">
        <f t="shared" si="15"/>
        <v>12.644051204788447</v>
      </c>
      <c r="BX26" s="78">
        <f t="shared" si="15"/>
        <v>16.944225658540088</v>
      </c>
      <c r="BY26" s="78">
        <f t="shared" si="15"/>
        <v>7.5513283748835587</v>
      </c>
      <c r="BZ26" s="78">
        <f t="shared" si="15"/>
        <v>15.193682380692122</v>
      </c>
      <c r="CA26" s="78">
        <f t="shared" si="15"/>
        <v>3.8348008758956618</v>
      </c>
      <c r="CB26" s="78">
        <f t="shared" si="15"/>
        <v>12.322775245682317</v>
      </c>
      <c r="CC26" s="78">
        <f t="shared" si="15"/>
        <v>1.8122335336043998</v>
      </c>
      <c r="CD26" s="78">
        <f t="shared" si="15"/>
        <v>11.440401397627069</v>
      </c>
      <c r="CE26" s="78">
        <f t="shared" si="15"/>
        <v>11.259420339904864</v>
      </c>
      <c r="CF26" s="78">
        <f t="shared" si="15"/>
        <v>9.7502607601151912</v>
      </c>
      <c r="CG26" s="78">
        <f t="shared" si="15"/>
        <v>6.6940386193645454</v>
      </c>
      <c r="CH26" s="78">
        <f t="shared" si="15"/>
        <v>8.8209728192249983</v>
      </c>
      <c r="CI26" s="78">
        <f t="shared" si="15"/>
        <v>11.738475492906018</v>
      </c>
      <c r="CJ26" s="78">
        <f t="shared" si="15"/>
        <v>14.721621657402165</v>
      </c>
      <c r="CK26" s="78">
        <f t="shared" si="15"/>
        <v>18.370592198524143</v>
      </c>
      <c r="CL26" s="78">
        <f t="shared" si="15"/>
        <v>4.7792523955575303</v>
      </c>
      <c r="CM26" s="78">
        <f t="shared" si="15"/>
        <v>10.359034694650799</v>
      </c>
      <c r="CN26" s="79">
        <f t="shared" si="15"/>
        <v>10.314405263241017</v>
      </c>
      <c r="CP26" s="95"/>
      <c r="CR26" s="129">
        <v>23</v>
      </c>
      <c r="CS26" s="129">
        <v>3</v>
      </c>
      <c r="CU26" s="129">
        <v>22</v>
      </c>
      <c r="CV26" s="129">
        <v>3</v>
      </c>
      <c r="CX26" s="95"/>
    </row>
    <row r="27" spans="4:102" ht="15.75" customHeight="1" x14ac:dyDescent="0.25">
      <c r="D27" s="105">
        <v>21</v>
      </c>
      <c r="E27" s="106">
        <v>13.900655686982352</v>
      </c>
      <c r="F27" s="65">
        <v>1.7486551211116879</v>
      </c>
      <c r="H27" s="125">
        <v>49</v>
      </c>
      <c r="I27" s="126" t="s">
        <v>74</v>
      </c>
      <c r="J27" s="127" t="s">
        <v>79</v>
      </c>
      <c r="L27" s="95"/>
      <c r="N27" s="72">
        <v>15</v>
      </c>
      <c r="O27" s="82"/>
      <c r="P27" s="83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78">
        <v>0</v>
      </c>
      <c r="AE27" s="78">
        <f t="shared" ref="AE27:CN27" si="16">+SQRT(((AE$6-$AD$6)^2)+((AE$7-$AD$7)^2))</f>
        <v>5.9330543861414728</v>
      </c>
      <c r="AF27" s="78">
        <f t="shared" si="16"/>
        <v>5.5916696500926211</v>
      </c>
      <c r="AG27" s="78">
        <f t="shared" si="16"/>
        <v>8.1634255803978029</v>
      </c>
      <c r="AH27" s="78">
        <f t="shared" si="16"/>
        <v>13.962969428421705</v>
      </c>
      <c r="AI27" s="78">
        <f t="shared" si="16"/>
        <v>12.373471325657043</v>
      </c>
      <c r="AJ27" s="78">
        <f t="shared" si="16"/>
        <v>15.641684802799091</v>
      </c>
      <c r="AK27" s="78">
        <f t="shared" si="16"/>
        <v>9.4923980032924167</v>
      </c>
      <c r="AL27" s="78">
        <f t="shared" si="16"/>
        <v>10.624257759054476</v>
      </c>
      <c r="AM27" s="78">
        <f t="shared" si="16"/>
        <v>10.235745769864154</v>
      </c>
      <c r="AN27" s="78">
        <f t="shared" si="16"/>
        <v>9.105203651372161</v>
      </c>
      <c r="AO27" s="78">
        <f t="shared" si="16"/>
        <v>11.701476594658828</v>
      </c>
      <c r="AP27" s="78">
        <f t="shared" si="16"/>
        <v>10.11349232144765</v>
      </c>
      <c r="AQ27" s="78">
        <f t="shared" si="16"/>
        <v>4.7056342109928702</v>
      </c>
      <c r="AR27" s="78">
        <f t="shared" si="16"/>
        <v>12.450415380480441</v>
      </c>
      <c r="AS27" s="78">
        <f t="shared" si="16"/>
        <v>2.0829708861608784</v>
      </c>
      <c r="AT27" s="78">
        <f t="shared" si="16"/>
        <v>8.5822427572958802</v>
      </c>
      <c r="AU27" s="78">
        <f t="shared" si="16"/>
        <v>7.9758622112770228</v>
      </c>
      <c r="AV27" s="78">
        <f t="shared" si="16"/>
        <v>7.730753488430528</v>
      </c>
      <c r="AW27" s="78">
        <f t="shared" si="16"/>
        <v>3.0660131234883887</v>
      </c>
      <c r="AX27" s="78">
        <f t="shared" si="16"/>
        <v>9.5244099301146115</v>
      </c>
      <c r="AY27" s="78">
        <f t="shared" si="16"/>
        <v>8.2852406639500629</v>
      </c>
      <c r="AZ27" s="78">
        <f t="shared" si="16"/>
        <v>10.582957722689263</v>
      </c>
      <c r="BA27" s="78">
        <f t="shared" si="16"/>
        <v>11.799215621458321</v>
      </c>
      <c r="BB27" s="78">
        <f t="shared" si="16"/>
        <v>2.7190973076735898</v>
      </c>
      <c r="BC27" s="78">
        <f t="shared" si="16"/>
        <v>12.026645222719871</v>
      </c>
      <c r="BD27" s="78">
        <f t="shared" si="16"/>
        <v>11.009071422404473</v>
      </c>
      <c r="BE27" s="78">
        <f t="shared" si="16"/>
        <v>9.0313377820429235</v>
      </c>
      <c r="BF27" s="78">
        <f t="shared" si="16"/>
        <v>7.2939419895714774</v>
      </c>
      <c r="BG27" s="78">
        <f t="shared" si="16"/>
        <v>3.4667741295416201</v>
      </c>
      <c r="BH27" s="78">
        <f t="shared" si="16"/>
        <v>16.564939739716252</v>
      </c>
      <c r="BI27" s="78">
        <f t="shared" si="16"/>
        <v>12.55878669992898</v>
      </c>
      <c r="BJ27" s="78">
        <f t="shared" si="16"/>
        <v>6.7535239509471428</v>
      </c>
      <c r="BK27" s="78">
        <f t="shared" si="16"/>
        <v>10.186811581763017</v>
      </c>
      <c r="BL27" s="78">
        <f t="shared" si="16"/>
        <v>6.5012394959177344</v>
      </c>
      <c r="BM27" s="78">
        <f t="shared" si="16"/>
        <v>12.192950558362586</v>
      </c>
      <c r="BN27" s="78">
        <f t="shared" si="16"/>
        <v>9.7703982874113979</v>
      </c>
      <c r="BO27" s="78">
        <f t="shared" si="16"/>
        <v>11.363799538529523</v>
      </c>
      <c r="BP27" s="78">
        <f t="shared" si="16"/>
        <v>3.7942830952318563</v>
      </c>
      <c r="BQ27" s="78">
        <f t="shared" si="16"/>
        <v>12.861883229680947</v>
      </c>
      <c r="BR27" s="78">
        <f t="shared" si="16"/>
        <v>6.8522367550052703</v>
      </c>
      <c r="BS27" s="78">
        <f t="shared" si="16"/>
        <v>3.6015363510111209</v>
      </c>
      <c r="BT27" s="78">
        <f t="shared" si="16"/>
        <v>8.6745914373689157</v>
      </c>
      <c r="BU27" s="78">
        <f t="shared" si="16"/>
        <v>8.6801376972796138</v>
      </c>
      <c r="BV27" s="78">
        <f t="shared" si="16"/>
        <v>9.0440744036434033</v>
      </c>
      <c r="BW27" s="78">
        <f t="shared" si="16"/>
        <v>9.6366790002201963</v>
      </c>
      <c r="BX27" s="78">
        <f t="shared" si="16"/>
        <v>14.99742726472005</v>
      </c>
      <c r="BY27" s="78">
        <f t="shared" si="16"/>
        <v>7.7766288246570001</v>
      </c>
      <c r="BZ27" s="78">
        <f t="shared" si="16"/>
        <v>12.47508750004237</v>
      </c>
      <c r="CA27" s="78">
        <f t="shared" si="16"/>
        <v>2.2992169586236013</v>
      </c>
      <c r="CB27" s="78">
        <f t="shared" si="16"/>
        <v>9.3432186229653595</v>
      </c>
      <c r="CC27" s="78">
        <f t="shared" si="16"/>
        <v>2.6399827932288287</v>
      </c>
      <c r="CD27" s="78">
        <f t="shared" si="16"/>
        <v>10.64250044873279</v>
      </c>
      <c r="CE27" s="78">
        <f t="shared" si="16"/>
        <v>8.227291766416549</v>
      </c>
      <c r="CF27" s="78">
        <f t="shared" si="16"/>
        <v>6.7337829877289703</v>
      </c>
      <c r="CG27" s="78">
        <f t="shared" si="16"/>
        <v>4.5413262516086661</v>
      </c>
      <c r="CH27" s="78">
        <f t="shared" si="16"/>
        <v>6.5642123039103568</v>
      </c>
      <c r="CI27" s="78">
        <f t="shared" si="16"/>
        <v>10.74815647972</v>
      </c>
      <c r="CJ27" s="78">
        <f t="shared" si="16"/>
        <v>11.721871800513672</v>
      </c>
      <c r="CK27" s="78">
        <f t="shared" si="16"/>
        <v>15.908369496603626</v>
      </c>
      <c r="CL27" s="78">
        <f t="shared" si="16"/>
        <v>2.6102005331768847</v>
      </c>
      <c r="CM27" s="78">
        <f t="shared" si="16"/>
        <v>7.7990829050822406</v>
      </c>
      <c r="CN27" s="79">
        <f t="shared" si="16"/>
        <v>8.76918297895023</v>
      </c>
      <c r="CP27" s="95"/>
      <c r="CR27" s="129">
        <v>42</v>
      </c>
      <c r="CS27" s="129">
        <v>3</v>
      </c>
      <c r="CU27" s="129">
        <v>10</v>
      </c>
      <c r="CV27" s="129">
        <v>4</v>
      </c>
      <c r="CX27" s="95"/>
    </row>
    <row r="28" spans="4:102" ht="15.75" customHeight="1" x14ac:dyDescent="0.25">
      <c r="D28" s="105">
        <v>22</v>
      </c>
      <c r="E28" s="102">
        <v>10.765302372841761</v>
      </c>
      <c r="F28" s="57">
        <v>9.3849524895329548</v>
      </c>
      <c r="H28" s="125">
        <v>50</v>
      </c>
      <c r="I28" s="126" t="s">
        <v>75</v>
      </c>
      <c r="J28" s="127" t="s">
        <v>75</v>
      </c>
      <c r="L28" s="95"/>
      <c r="N28" s="72">
        <v>16</v>
      </c>
      <c r="O28" s="82"/>
      <c r="P28" s="83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78">
        <v>0</v>
      </c>
      <c r="AF28" s="78">
        <f t="shared" ref="AF28:CN28" si="17">+SQRT(((AF$6-$AE$6)^2)+((AF$7-$AE$7)^2))</f>
        <v>0.61647230067788472</v>
      </c>
      <c r="AG28" s="78">
        <f t="shared" si="17"/>
        <v>3.4396144972547664</v>
      </c>
      <c r="AH28" s="78">
        <f t="shared" si="17"/>
        <v>10.217657674649486</v>
      </c>
      <c r="AI28" s="78">
        <f t="shared" si="17"/>
        <v>9.6364789318609709</v>
      </c>
      <c r="AJ28" s="78">
        <f t="shared" si="17"/>
        <v>12.771205087181743</v>
      </c>
      <c r="AK28" s="78">
        <f t="shared" si="17"/>
        <v>4.8100641706827503</v>
      </c>
      <c r="AL28" s="78">
        <f t="shared" si="17"/>
        <v>6.5655573018071607</v>
      </c>
      <c r="AM28" s="78">
        <f t="shared" si="17"/>
        <v>5.6528154664979287</v>
      </c>
      <c r="AN28" s="78">
        <f t="shared" si="17"/>
        <v>3.1722118938997634</v>
      </c>
      <c r="AO28" s="78">
        <f t="shared" si="17"/>
        <v>5.7691045095191278</v>
      </c>
      <c r="AP28" s="78">
        <f t="shared" si="17"/>
        <v>4.1859428979494036</v>
      </c>
      <c r="AQ28" s="78">
        <f t="shared" si="17"/>
        <v>5.7988549520312453</v>
      </c>
      <c r="AR28" s="78">
        <f t="shared" si="17"/>
        <v>8.5441480100185121</v>
      </c>
      <c r="AS28" s="78">
        <f t="shared" si="17"/>
        <v>4.8175833193775039</v>
      </c>
      <c r="AT28" s="78">
        <f t="shared" si="17"/>
        <v>5.6155283932810205</v>
      </c>
      <c r="AU28" s="78">
        <f t="shared" si="17"/>
        <v>5.4585781646450613</v>
      </c>
      <c r="AV28" s="78">
        <f t="shared" si="17"/>
        <v>3.0531214196353389</v>
      </c>
      <c r="AW28" s="78">
        <f t="shared" si="17"/>
        <v>6.5314188964524043</v>
      </c>
      <c r="AX28" s="78">
        <f t="shared" si="17"/>
        <v>11.413906876419183</v>
      </c>
      <c r="AY28" s="78">
        <f t="shared" si="17"/>
        <v>7.8391274491881999</v>
      </c>
      <c r="AZ28" s="78">
        <f t="shared" si="17"/>
        <v>10.676903237789519</v>
      </c>
      <c r="BA28" s="78">
        <f t="shared" si="17"/>
        <v>12.422476123288682</v>
      </c>
      <c r="BB28" s="78">
        <f t="shared" si="17"/>
        <v>3.2141911647233923</v>
      </c>
      <c r="BC28" s="78">
        <f t="shared" si="17"/>
        <v>10.986962822675205</v>
      </c>
      <c r="BD28" s="78">
        <f t="shared" si="17"/>
        <v>7.7066157710903536</v>
      </c>
      <c r="BE28" s="78">
        <f t="shared" si="17"/>
        <v>5.632839222564793</v>
      </c>
      <c r="BF28" s="78">
        <f t="shared" si="17"/>
        <v>2.2916141215942667</v>
      </c>
      <c r="BG28" s="78">
        <f t="shared" si="17"/>
        <v>8.1580553240370293</v>
      </c>
      <c r="BH28" s="78">
        <f t="shared" si="17"/>
        <v>13.573778948283206</v>
      </c>
      <c r="BI28" s="78">
        <f t="shared" si="17"/>
        <v>8.99126600589174</v>
      </c>
      <c r="BJ28" s="78">
        <f t="shared" si="17"/>
        <v>9.6695722240508672</v>
      </c>
      <c r="BK28" s="78">
        <f t="shared" si="17"/>
        <v>11.720612397906059</v>
      </c>
      <c r="BL28" s="78">
        <f t="shared" si="17"/>
        <v>8.8820341970633905</v>
      </c>
      <c r="BM28" s="78">
        <f t="shared" si="17"/>
        <v>6.4099294246608336</v>
      </c>
      <c r="BN28" s="78">
        <f t="shared" si="17"/>
        <v>11.583920975029111</v>
      </c>
      <c r="BO28" s="78">
        <f t="shared" si="17"/>
        <v>7.8860623455020908</v>
      </c>
      <c r="BP28" s="78">
        <f t="shared" si="17"/>
        <v>5.2465494065937239</v>
      </c>
      <c r="BQ28" s="78">
        <f t="shared" si="17"/>
        <v>11.930895064371587</v>
      </c>
      <c r="BR28" s="78">
        <f t="shared" si="17"/>
        <v>1.3695680128647507</v>
      </c>
      <c r="BS28" s="78">
        <f t="shared" si="17"/>
        <v>7.7354828435843004</v>
      </c>
      <c r="BT28" s="78">
        <f t="shared" si="17"/>
        <v>5.3978008582249331</v>
      </c>
      <c r="BU28" s="78">
        <f t="shared" si="17"/>
        <v>2.8746174356619747</v>
      </c>
      <c r="BV28" s="78">
        <f t="shared" si="17"/>
        <v>12.082394539290222</v>
      </c>
      <c r="BW28" s="78">
        <f t="shared" si="17"/>
        <v>12.672316069427554</v>
      </c>
      <c r="BX28" s="78">
        <f t="shared" si="17"/>
        <v>11.217921494580334</v>
      </c>
      <c r="BY28" s="78">
        <f t="shared" si="17"/>
        <v>2.185770460850728</v>
      </c>
      <c r="BZ28" s="78">
        <f t="shared" si="17"/>
        <v>11.403211005302529</v>
      </c>
      <c r="CA28" s="78">
        <f t="shared" si="17"/>
        <v>3.6556309647000966</v>
      </c>
      <c r="CB28" s="78">
        <f t="shared" si="17"/>
        <v>10.310238535491044</v>
      </c>
      <c r="CC28" s="78">
        <f t="shared" si="17"/>
        <v>4.6081477730829556</v>
      </c>
      <c r="CD28" s="78">
        <f t="shared" si="17"/>
        <v>5.0438087953155293</v>
      </c>
      <c r="CE28" s="78">
        <f t="shared" si="17"/>
        <v>10.030504137998051</v>
      </c>
      <c r="CF28" s="78">
        <f t="shared" si="17"/>
        <v>10.110358091961752</v>
      </c>
      <c r="CG28" s="78">
        <f t="shared" si="17"/>
        <v>3.6718760229487164</v>
      </c>
      <c r="CH28" s="78">
        <f t="shared" si="17"/>
        <v>4.8294397047762052</v>
      </c>
      <c r="CI28" s="78">
        <f t="shared" si="17"/>
        <v>5.3685140536428015</v>
      </c>
      <c r="CJ28" s="78">
        <f t="shared" si="17"/>
        <v>12.585030121027154</v>
      </c>
      <c r="CK28" s="78">
        <f t="shared" si="17"/>
        <v>13.559654508326869</v>
      </c>
      <c r="CL28" s="78">
        <f t="shared" si="17"/>
        <v>3.9221790004760253</v>
      </c>
      <c r="CM28" s="78">
        <f t="shared" si="17"/>
        <v>6.7668621415880237</v>
      </c>
      <c r="CN28" s="79">
        <f t="shared" si="17"/>
        <v>4.4844615240401078</v>
      </c>
      <c r="CP28" s="95"/>
      <c r="CR28" s="129">
        <v>57</v>
      </c>
      <c r="CS28" s="129">
        <v>3</v>
      </c>
      <c r="CU28" s="129">
        <v>37</v>
      </c>
      <c r="CV28" s="129">
        <v>4</v>
      </c>
      <c r="CX28" s="95"/>
    </row>
    <row r="29" spans="4:102" ht="15.75" customHeight="1" x14ac:dyDescent="0.25">
      <c r="D29" s="105">
        <v>23</v>
      </c>
      <c r="E29" s="108">
        <v>11.443348840247104</v>
      </c>
      <c r="F29" s="62">
        <v>7.6074664420647311</v>
      </c>
      <c r="H29" s="125">
        <v>51</v>
      </c>
      <c r="I29" s="126" t="s">
        <v>76</v>
      </c>
      <c r="J29" s="127" t="s">
        <v>74</v>
      </c>
      <c r="L29" s="95"/>
      <c r="N29" s="72">
        <v>17</v>
      </c>
      <c r="O29" s="82"/>
      <c r="P29" s="83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78">
        <v>0</v>
      </c>
      <c r="AG29" s="78">
        <f t="shared" ref="AG29:CN29" si="18">+SQRT(((AG$6-$AF$6)^2)+((AG$7-$AF$7)^2))</f>
        <v>4.0516978853080232</v>
      </c>
      <c r="AH29" s="78">
        <f t="shared" si="18"/>
        <v>10.827012873742945</v>
      </c>
      <c r="AI29" s="78">
        <f t="shared" si="18"/>
        <v>10.204810323192437</v>
      </c>
      <c r="AJ29" s="78">
        <f t="shared" si="18"/>
        <v>13.357805448576173</v>
      </c>
      <c r="AK29" s="78">
        <f t="shared" si="18"/>
        <v>5.4260875307250398</v>
      </c>
      <c r="AL29" s="78">
        <f t="shared" si="18"/>
        <v>7.1737973759502429</v>
      </c>
      <c r="AM29" s="78">
        <f t="shared" si="18"/>
        <v>6.2689379296149683</v>
      </c>
      <c r="AN29" s="78">
        <f t="shared" si="18"/>
        <v>3.5672231733510467</v>
      </c>
      <c r="AO29" s="78">
        <f t="shared" si="18"/>
        <v>6.1426986875317802</v>
      </c>
      <c r="AP29" s="78">
        <f t="shared" si="18"/>
        <v>4.6063240161999346</v>
      </c>
      <c r="AQ29" s="78">
        <f t="shared" si="18"/>
        <v>5.9487318610398061</v>
      </c>
      <c r="AR29" s="78">
        <f t="shared" si="18"/>
        <v>9.1540842171663535</v>
      </c>
      <c r="AS29" s="78">
        <f t="shared" si="18"/>
        <v>4.6725059594338729</v>
      </c>
      <c r="AT29" s="78">
        <f t="shared" si="18"/>
        <v>6.1562354445956338</v>
      </c>
      <c r="AU29" s="78">
        <f t="shared" si="18"/>
        <v>5.9602918927766835</v>
      </c>
      <c r="AV29" s="78">
        <f t="shared" si="18"/>
        <v>3.6597029039567577</v>
      </c>
      <c r="AW29" s="78">
        <f t="shared" si="18"/>
        <v>6.4724395413583657</v>
      </c>
      <c r="AX29" s="78">
        <f t="shared" si="18"/>
        <v>11.642668101916735</v>
      </c>
      <c r="AY29" s="78">
        <f t="shared" si="18"/>
        <v>8.2194014881126485</v>
      </c>
      <c r="AZ29" s="78">
        <f t="shared" si="18"/>
        <v>11.057071967676739</v>
      </c>
      <c r="BA29" s="78">
        <f t="shared" si="18"/>
        <v>12.776619041861263</v>
      </c>
      <c r="BB29" s="78">
        <f t="shared" si="18"/>
        <v>2.8982735497065333</v>
      </c>
      <c r="BC29" s="78">
        <f t="shared" si="18"/>
        <v>11.458660273496013</v>
      </c>
      <c r="BD29" s="78">
        <f t="shared" si="18"/>
        <v>8.291186326562709</v>
      </c>
      <c r="BE29" s="78">
        <f t="shared" si="18"/>
        <v>6.2030754993707697</v>
      </c>
      <c r="BF29" s="78">
        <f t="shared" si="18"/>
        <v>2.0970064911671753</v>
      </c>
      <c r="BG29" s="78">
        <f t="shared" si="18"/>
        <v>8.0300328952002751</v>
      </c>
      <c r="BH29" s="78">
        <f t="shared" si="18"/>
        <v>14.166831321385503</v>
      </c>
      <c r="BI29" s="78">
        <f t="shared" si="18"/>
        <v>9.5926047659492113</v>
      </c>
      <c r="BJ29" s="78">
        <f t="shared" si="18"/>
        <v>9.7687297646458155</v>
      </c>
      <c r="BK29" s="78">
        <f t="shared" si="18"/>
        <v>11.986585641045934</v>
      </c>
      <c r="BL29" s="78">
        <f t="shared" si="18"/>
        <v>9.0189211108229994</v>
      </c>
      <c r="BM29" s="78">
        <f t="shared" si="18"/>
        <v>6.9184012688706273</v>
      </c>
      <c r="BN29" s="78">
        <f t="shared" si="18"/>
        <v>11.822031057444653</v>
      </c>
      <c r="BO29" s="78">
        <f t="shared" si="18"/>
        <v>8.4794880357142368</v>
      </c>
      <c r="BP29" s="78">
        <f t="shared" si="18"/>
        <v>4.6531418693071354</v>
      </c>
      <c r="BQ29" s="78">
        <f t="shared" si="18"/>
        <v>12.402388217665353</v>
      </c>
      <c r="BR29" s="78">
        <f t="shared" si="18"/>
        <v>1.9859338232014065</v>
      </c>
      <c r="BS29" s="78">
        <f t="shared" si="18"/>
        <v>7.657558882281057</v>
      </c>
      <c r="BT29" s="78">
        <f t="shared" si="18"/>
        <v>5.9565785682782293</v>
      </c>
      <c r="BU29" s="78">
        <f t="shared" si="18"/>
        <v>3.4080949278151542</v>
      </c>
      <c r="BV29" s="78">
        <f t="shared" si="18"/>
        <v>12.20424741899515</v>
      </c>
      <c r="BW29" s="78">
        <f t="shared" si="18"/>
        <v>12.800743319400008</v>
      </c>
      <c r="BX29" s="78">
        <f t="shared" si="18"/>
        <v>11.829441451773361</v>
      </c>
      <c r="BY29" s="78">
        <f t="shared" si="18"/>
        <v>2.253936068491349</v>
      </c>
      <c r="BZ29" s="78">
        <f t="shared" si="18"/>
        <v>11.880645803072072</v>
      </c>
      <c r="CA29" s="78">
        <f t="shared" si="18"/>
        <v>3.3672199454988441</v>
      </c>
      <c r="CB29" s="78">
        <f t="shared" si="18"/>
        <v>10.609530841445316</v>
      </c>
      <c r="CC29" s="78">
        <f t="shared" si="18"/>
        <v>4.0777810962925445</v>
      </c>
      <c r="CD29" s="78">
        <f t="shared" si="18"/>
        <v>5.6069029311254504</v>
      </c>
      <c r="CE29" s="78">
        <f t="shared" si="18"/>
        <v>10.247229894130676</v>
      </c>
      <c r="CF29" s="78">
        <f t="shared" si="18"/>
        <v>10.169069790501723</v>
      </c>
      <c r="CG29" s="78">
        <f t="shared" si="18"/>
        <v>3.8652303539429913</v>
      </c>
      <c r="CH29" s="78">
        <f t="shared" si="18"/>
        <v>5.2333934121665617</v>
      </c>
      <c r="CI29" s="78">
        <f t="shared" si="18"/>
        <v>5.958449793055987</v>
      </c>
      <c r="CJ29" s="78">
        <f t="shared" si="18"/>
        <v>12.920141168984708</v>
      </c>
      <c r="CK29" s="78">
        <f t="shared" si="18"/>
        <v>14.125311219443203</v>
      </c>
      <c r="CL29" s="78">
        <f t="shared" si="18"/>
        <v>3.7958077129917989</v>
      </c>
      <c r="CM29" s="78">
        <f t="shared" si="18"/>
        <v>7.1733034405952347</v>
      </c>
      <c r="CN29" s="79">
        <f t="shared" si="18"/>
        <v>5.0886611250878246</v>
      </c>
      <c r="CP29" s="95"/>
      <c r="CR29" s="129">
        <v>31</v>
      </c>
      <c r="CS29" s="129">
        <v>3</v>
      </c>
      <c r="CU29" s="129">
        <v>73</v>
      </c>
      <c r="CV29" s="129">
        <v>4</v>
      </c>
      <c r="CX29" s="95"/>
    </row>
    <row r="30" spans="4:102" ht="15.75" customHeight="1" x14ac:dyDescent="0.25">
      <c r="D30" s="105">
        <v>24</v>
      </c>
      <c r="E30" s="106">
        <v>11.406633402569492</v>
      </c>
      <c r="F30" s="65">
        <v>8.8375771397888343</v>
      </c>
      <c r="H30" s="125">
        <v>52</v>
      </c>
      <c r="I30" s="126" t="s">
        <v>79</v>
      </c>
      <c r="J30" s="127" t="s">
        <v>75</v>
      </c>
      <c r="L30" s="95"/>
      <c r="N30" s="72">
        <v>18</v>
      </c>
      <c r="O30" s="82"/>
      <c r="P30" s="83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78">
        <v>0</v>
      </c>
      <c r="AH30" s="78">
        <f t="shared" ref="AH30:CN30" si="19">+SQRT(((AH$6-$AG$6)^2)+((AH$7-$AG$7)^2))</f>
        <v>6.7799284827800284</v>
      </c>
      <c r="AI30" s="78">
        <f t="shared" si="19"/>
        <v>6.4023501510465755</v>
      </c>
      <c r="AJ30" s="78">
        <f t="shared" si="19"/>
        <v>9.4161727591810038</v>
      </c>
      <c r="AK30" s="78">
        <f t="shared" si="19"/>
        <v>1.4175270633525154</v>
      </c>
      <c r="AL30" s="78">
        <f t="shared" si="19"/>
        <v>3.1321416672215356</v>
      </c>
      <c r="AM30" s="78">
        <f t="shared" si="19"/>
        <v>2.2517771823529049</v>
      </c>
      <c r="AN30" s="78">
        <f t="shared" si="19"/>
        <v>3.3998010867672739</v>
      </c>
      <c r="AO30" s="78">
        <f t="shared" si="19"/>
        <v>5.1770788142783539</v>
      </c>
      <c r="AP30" s="78">
        <f t="shared" si="19"/>
        <v>3.7227342431350841</v>
      </c>
      <c r="AQ30" s="78">
        <f t="shared" si="19"/>
        <v>5.7235579044522744</v>
      </c>
      <c r="AR30" s="78">
        <f t="shared" si="19"/>
        <v>5.1058346516649333</v>
      </c>
      <c r="AS30" s="78">
        <f t="shared" si="19"/>
        <v>6.3771100621093177</v>
      </c>
      <c r="AT30" s="78">
        <f t="shared" si="19"/>
        <v>2.7822823362878903</v>
      </c>
      <c r="AU30" s="78">
        <f t="shared" si="19"/>
        <v>3.0144282332570387</v>
      </c>
      <c r="AV30" s="78">
        <f t="shared" si="19"/>
        <v>0.44318155546286375</v>
      </c>
      <c r="AW30" s="78">
        <f t="shared" si="19"/>
        <v>7.4220780878507409</v>
      </c>
      <c r="AX30" s="78">
        <f t="shared" si="19"/>
        <v>10.271917986713131</v>
      </c>
      <c r="AY30" s="78">
        <f t="shared" si="19"/>
        <v>5.9986200313077767</v>
      </c>
      <c r="AZ30" s="78">
        <f t="shared" si="19"/>
        <v>8.6377678321352978</v>
      </c>
      <c r="BA30" s="78">
        <f t="shared" si="19"/>
        <v>10.474190885912849</v>
      </c>
      <c r="BB30" s="78">
        <f t="shared" si="19"/>
        <v>5.7119575810286474</v>
      </c>
      <c r="BC30" s="78">
        <f t="shared" si="19"/>
        <v>8.3454121517909741</v>
      </c>
      <c r="BD30" s="78">
        <f t="shared" si="19"/>
        <v>4.3963213269506412</v>
      </c>
      <c r="BE30" s="78">
        <f t="shared" si="19"/>
        <v>2.5147230000924896</v>
      </c>
      <c r="BF30" s="78">
        <f t="shared" si="19"/>
        <v>5.0738121054368488</v>
      </c>
      <c r="BG30" s="78">
        <f t="shared" si="19"/>
        <v>9.2150786472925414</v>
      </c>
      <c r="BH30" s="78">
        <f t="shared" si="19"/>
        <v>10.187857314666648</v>
      </c>
      <c r="BI30" s="78">
        <f t="shared" si="19"/>
        <v>5.5793166926138635</v>
      </c>
      <c r="BJ30" s="78">
        <f t="shared" si="19"/>
        <v>9.3938199792639967</v>
      </c>
      <c r="BK30" s="78">
        <f t="shared" si="19"/>
        <v>10.339898982266382</v>
      </c>
      <c r="BL30" s="78">
        <f t="shared" si="19"/>
        <v>8.4563868261090374</v>
      </c>
      <c r="BM30" s="78">
        <f t="shared" si="19"/>
        <v>4.5686455185689043</v>
      </c>
      <c r="BN30" s="78">
        <f t="shared" si="19"/>
        <v>10.377362167334992</v>
      </c>
      <c r="BO30" s="78">
        <f t="shared" si="19"/>
        <v>4.5190454610800703</v>
      </c>
      <c r="BP30" s="78">
        <f t="shared" si="19"/>
        <v>8.5306199943270791</v>
      </c>
      <c r="BQ30" s="78">
        <f t="shared" si="19"/>
        <v>9.2647247864584017</v>
      </c>
      <c r="BR30" s="78">
        <f t="shared" si="19"/>
        <v>2.0961265893964298</v>
      </c>
      <c r="BS30" s="78">
        <f t="shared" si="19"/>
        <v>8.5804171836808223</v>
      </c>
      <c r="BT30" s="78">
        <f t="shared" si="19"/>
        <v>2.4161639950732936</v>
      </c>
      <c r="BU30" s="78">
        <f t="shared" si="19"/>
        <v>2.2464083563731974</v>
      </c>
      <c r="BV30" s="78">
        <f t="shared" si="19"/>
        <v>11.530910736067192</v>
      </c>
      <c r="BW30" s="78">
        <f t="shared" si="19"/>
        <v>12.055976820110299</v>
      </c>
      <c r="BX30" s="78">
        <f t="shared" si="19"/>
        <v>7.7783079954720238</v>
      </c>
      <c r="BY30" s="78">
        <f t="shared" si="19"/>
        <v>4.3565782797435331</v>
      </c>
      <c r="BZ30" s="78">
        <f t="shared" si="19"/>
        <v>8.7129331338511786</v>
      </c>
      <c r="CA30" s="78">
        <f t="shared" si="19"/>
        <v>5.979489948682156</v>
      </c>
      <c r="CB30" s="78">
        <f t="shared" si="19"/>
        <v>8.8014276883953428</v>
      </c>
      <c r="CC30" s="78">
        <f t="shared" si="19"/>
        <v>7.6611009689067338</v>
      </c>
      <c r="CD30" s="78">
        <f t="shared" si="19"/>
        <v>2.8489397546780881</v>
      </c>
      <c r="CE30" s="78">
        <f t="shared" si="19"/>
        <v>9.0439513285093422</v>
      </c>
      <c r="CF30" s="78">
        <f t="shared" si="19"/>
        <v>10.029628092443756</v>
      </c>
      <c r="CG30" s="78">
        <f t="shared" si="19"/>
        <v>4.0226492280959016</v>
      </c>
      <c r="CH30" s="78">
        <f t="shared" si="19"/>
        <v>3.3754274661643633</v>
      </c>
      <c r="CI30" s="78">
        <f t="shared" si="19"/>
        <v>2.6914082004104247</v>
      </c>
      <c r="CJ30" s="78">
        <f t="shared" si="19"/>
        <v>10.747659472396279</v>
      </c>
      <c r="CK30" s="78">
        <f t="shared" si="19"/>
        <v>10.308339035924668</v>
      </c>
      <c r="CL30" s="78">
        <f t="shared" si="19"/>
        <v>5.6004571197899535</v>
      </c>
      <c r="CM30" s="78">
        <f t="shared" si="19"/>
        <v>4.8703818714085916</v>
      </c>
      <c r="CN30" s="79">
        <f t="shared" si="19"/>
        <v>1.0950192900150912</v>
      </c>
      <c r="CP30" s="95"/>
      <c r="CR30" s="129">
        <v>33</v>
      </c>
      <c r="CS30" s="129">
        <v>3</v>
      </c>
      <c r="CU30" s="129">
        <v>38</v>
      </c>
      <c r="CV30" s="129">
        <v>4</v>
      </c>
      <c r="CX30" s="95"/>
    </row>
    <row r="31" spans="4:102" ht="15.75" customHeight="1" x14ac:dyDescent="0.25">
      <c r="D31" s="105">
        <v>25</v>
      </c>
      <c r="E31" s="102">
        <v>10.289887002346759</v>
      </c>
      <c r="F31" s="57">
        <v>13.408173193723634</v>
      </c>
      <c r="H31" s="125">
        <v>53</v>
      </c>
      <c r="I31" s="126" t="s">
        <v>75</v>
      </c>
      <c r="J31" s="127" t="s">
        <v>80</v>
      </c>
      <c r="L31" s="95"/>
      <c r="N31" s="72">
        <v>19</v>
      </c>
      <c r="O31" s="82"/>
      <c r="P31" s="83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78">
        <v>0</v>
      </c>
      <c r="AI31" s="78">
        <f t="shared" ref="AI31:CN31" si="20">+SQRT(((AI$6-$AH$6)^2)+((AI$7-$AH$7)^2))</f>
        <v>2.5744414940373508</v>
      </c>
      <c r="AJ31" s="78">
        <f t="shared" si="20"/>
        <v>3.1612091484686542</v>
      </c>
      <c r="AK31" s="78">
        <f t="shared" si="20"/>
        <v>5.4684014023588334</v>
      </c>
      <c r="AL31" s="78">
        <f t="shared" si="20"/>
        <v>3.6540255053787809</v>
      </c>
      <c r="AM31" s="78">
        <f t="shared" si="20"/>
        <v>4.6566220064461392</v>
      </c>
      <c r="AN31" s="78">
        <f t="shared" si="20"/>
        <v>9.2364805753846788</v>
      </c>
      <c r="AO31" s="78">
        <f t="shared" si="20"/>
        <v>9.2805146747466267</v>
      </c>
      <c r="AP31" s="78">
        <f t="shared" si="20"/>
        <v>8.8236370104196293</v>
      </c>
      <c r="AQ31" s="78">
        <f t="shared" si="20"/>
        <v>9.86354797236263</v>
      </c>
      <c r="AR31" s="78">
        <f t="shared" si="20"/>
        <v>1.6743591239599744</v>
      </c>
      <c r="AS31" s="78">
        <f t="shared" si="20"/>
        <v>11.903957708974472</v>
      </c>
      <c r="AT31" s="78">
        <f t="shared" si="20"/>
        <v>5.3807278104034424</v>
      </c>
      <c r="AU31" s="78">
        <f t="shared" si="20"/>
        <v>6.0055886008276715</v>
      </c>
      <c r="AV31" s="78">
        <f t="shared" si="20"/>
        <v>7.1680123756030065</v>
      </c>
      <c r="AW31" s="78">
        <f t="shared" si="20"/>
        <v>12.051284333269113</v>
      </c>
      <c r="AX31" s="78">
        <f t="shared" si="20"/>
        <v>10.974576214508808</v>
      </c>
      <c r="AY31" s="78">
        <f t="shared" si="20"/>
        <v>7.2091510949990143</v>
      </c>
      <c r="AZ31" s="78">
        <f t="shared" si="20"/>
        <v>7.8799120551137865</v>
      </c>
      <c r="BA31" s="78">
        <f t="shared" si="20"/>
        <v>9.2724911521038305</v>
      </c>
      <c r="BB31" s="78">
        <f t="shared" si="20"/>
        <v>12.010227742028704</v>
      </c>
      <c r="BC31" s="78">
        <f t="shared" si="20"/>
        <v>5.9143731195742113</v>
      </c>
      <c r="BD31" s="78">
        <f t="shared" si="20"/>
        <v>2.9700180507671132</v>
      </c>
      <c r="BE31" s="78">
        <f t="shared" si="20"/>
        <v>4.9697057641013984</v>
      </c>
      <c r="BF31" s="78">
        <f t="shared" si="20"/>
        <v>11.680171663690379</v>
      </c>
      <c r="BG31" s="78">
        <f t="shared" si="20"/>
        <v>13.634101123360495</v>
      </c>
      <c r="BH31" s="78">
        <f t="shared" si="20"/>
        <v>3.6693909512647993</v>
      </c>
      <c r="BI31" s="78">
        <f t="shared" si="20"/>
        <v>1.4112007052423365</v>
      </c>
      <c r="BJ31" s="78">
        <f t="shared" si="20"/>
        <v>11.916770753032845</v>
      </c>
      <c r="BK31" s="78">
        <f t="shared" si="20"/>
        <v>10.52109456322405</v>
      </c>
      <c r="BL31" s="78">
        <f t="shared" si="20"/>
        <v>11.027131553882315</v>
      </c>
      <c r="BM31" s="78">
        <f t="shared" si="20"/>
        <v>7.2632337195621632</v>
      </c>
      <c r="BN31" s="78">
        <f t="shared" si="20"/>
        <v>10.916709551678508</v>
      </c>
      <c r="BO31" s="78">
        <f t="shared" si="20"/>
        <v>2.5993394297186558</v>
      </c>
      <c r="BP31" s="78">
        <f t="shared" si="20"/>
        <v>15.167649813592471</v>
      </c>
      <c r="BQ31" s="78">
        <f t="shared" si="20"/>
        <v>6.3375115750160385</v>
      </c>
      <c r="BR31" s="78">
        <f t="shared" si="20"/>
        <v>8.8733199095620456</v>
      </c>
      <c r="BS31" s="78">
        <f t="shared" si="20"/>
        <v>12.875694435519929</v>
      </c>
      <c r="BT31" s="78">
        <f t="shared" si="20"/>
        <v>5.3156639034912274</v>
      </c>
      <c r="BU31" s="78">
        <f t="shared" si="20"/>
        <v>8.307020087130164</v>
      </c>
      <c r="BV31" s="78">
        <f t="shared" si="20"/>
        <v>13.047196524334218</v>
      </c>
      <c r="BW31" s="78">
        <f t="shared" si="20"/>
        <v>13.340161566748909</v>
      </c>
      <c r="BX31" s="78">
        <f t="shared" si="20"/>
        <v>1.0392383690537146</v>
      </c>
      <c r="BY31" s="78">
        <f t="shared" si="20"/>
        <v>10.835539922177345</v>
      </c>
      <c r="BZ31" s="78">
        <f t="shared" si="20"/>
        <v>5.9325752272620838</v>
      </c>
      <c r="CA31" s="78">
        <f t="shared" si="20"/>
        <v>12.136432128688551</v>
      </c>
      <c r="CB31" s="78">
        <f t="shared" si="20"/>
        <v>9.2350630092669306</v>
      </c>
      <c r="CC31" s="78">
        <f t="shared" si="20"/>
        <v>14.15057242738154</v>
      </c>
      <c r="CD31" s="78">
        <f t="shared" si="20"/>
        <v>6.691279588567717</v>
      </c>
      <c r="CE31" s="78">
        <f t="shared" si="20"/>
        <v>10.442572337191677</v>
      </c>
      <c r="CF31" s="78">
        <f t="shared" si="20"/>
        <v>12.696203549302041</v>
      </c>
      <c r="CG31" s="78">
        <f t="shared" si="20"/>
        <v>9.4275868347144911</v>
      </c>
      <c r="CH31" s="78">
        <f t="shared" si="20"/>
        <v>7.4367905313003497</v>
      </c>
      <c r="CI31" s="78">
        <f t="shared" si="20"/>
        <v>5.9394211255196971</v>
      </c>
      <c r="CJ31" s="78">
        <f t="shared" si="20"/>
        <v>9.745315085779076</v>
      </c>
      <c r="CK31" s="78">
        <f t="shared" si="20"/>
        <v>4.5352686356262311</v>
      </c>
      <c r="CL31" s="78">
        <f t="shared" si="20"/>
        <v>11.400607389618056</v>
      </c>
      <c r="CM31" s="78">
        <f t="shared" si="20"/>
        <v>6.8532562016571568</v>
      </c>
      <c r="CN31" s="79">
        <f t="shared" si="20"/>
        <v>5.7459276716107377</v>
      </c>
      <c r="CP31" s="95"/>
      <c r="CR31" s="129">
        <v>77</v>
      </c>
      <c r="CS31" s="129">
        <v>3</v>
      </c>
      <c r="CU31" s="129">
        <v>10</v>
      </c>
      <c r="CV31" s="129">
        <v>4</v>
      </c>
      <c r="CX31" s="95"/>
    </row>
    <row r="32" spans="4:102" ht="15.75" customHeight="1" x14ac:dyDescent="0.25">
      <c r="D32" s="105">
        <v>26</v>
      </c>
      <c r="E32" s="108">
        <v>12.787316341210397</v>
      </c>
      <c r="F32" s="62">
        <v>14.122449568076167</v>
      </c>
      <c r="H32" s="125">
        <v>54</v>
      </c>
      <c r="I32" s="126" t="s">
        <v>80</v>
      </c>
      <c r="J32" s="127" t="s">
        <v>74</v>
      </c>
      <c r="L32" s="95"/>
      <c r="N32" s="72">
        <v>20</v>
      </c>
      <c r="O32" s="82"/>
      <c r="P32" s="83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78">
        <v>0</v>
      </c>
      <c r="AJ32" s="78">
        <f t="shared" ref="AJ32:CN32" si="21">+SQRT(((AJ$6-$AI$6)^2)+((AJ$7-$AI$7)^2))</f>
        <v>3.2901696398430937</v>
      </c>
      <c r="AK32" s="78">
        <f t="shared" si="21"/>
        <v>5.4360688844711156</v>
      </c>
      <c r="AL32" s="78">
        <f t="shared" si="21"/>
        <v>3.6091244968636791</v>
      </c>
      <c r="AM32" s="78">
        <f t="shared" si="21"/>
        <v>4.8396920176768132</v>
      </c>
      <c r="AN32" s="78">
        <f t="shared" si="21"/>
        <v>9.4869061987799341</v>
      </c>
      <c r="AO32" s="78">
        <f t="shared" si="21"/>
        <v>10.205151139824499</v>
      </c>
      <c r="AP32" s="78">
        <f t="shared" si="21"/>
        <v>9.3535275891744867</v>
      </c>
      <c r="AQ32" s="78">
        <f t="shared" si="21"/>
        <v>7.9361124219508241</v>
      </c>
      <c r="AR32" s="78">
        <f t="shared" si="21"/>
        <v>2.5867345590879904</v>
      </c>
      <c r="AS32" s="78">
        <f t="shared" si="21"/>
        <v>10.290750677464292</v>
      </c>
      <c r="AT32" s="78">
        <f t="shared" si="21"/>
        <v>4.1115279524592081</v>
      </c>
      <c r="AU32" s="78">
        <f t="shared" si="21"/>
        <v>4.5302814053348044</v>
      </c>
      <c r="AV32" s="78">
        <f t="shared" si="21"/>
        <v>6.6840192041830182</v>
      </c>
      <c r="AW32" s="78">
        <f t="shared" si="21"/>
        <v>10.114128466495149</v>
      </c>
      <c r="AX32" s="78">
        <f t="shared" si="21"/>
        <v>8.4116231680203928</v>
      </c>
      <c r="AY32" s="78">
        <f t="shared" si="21"/>
        <v>4.8682546116276288</v>
      </c>
      <c r="AZ32" s="78">
        <f t="shared" si="21"/>
        <v>5.3062728077501191</v>
      </c>
      <c r="BA32" s="78">
        <f t="shared" si="21"/>
        <v>6.7440324892645291</v>
      </c>
      <c r="BB32" s="78">
        <f t="shared" si="21"/>
        <v>10.782563663527947</v>
      </c>
      <c r="BC32" s="78">
        <f t="shared" si="21"/>
        <v>3.4274079717579631</v>
      </c>
      <c r="BD32" s="78">
        <f t="shared" si="21"/>
        <v>2.0336674246902979</v>
      </c>
      <c r="BE32" s="78">
        <f t="shared" si="21"/>
        <v>4.0036397134515003</v>
      </c>
      <c r="BF32" s="78">
        <f t="shared" si="21"/>
        <v>11.473587290062037</v>
      </c>
      <c r="BG32" s="78">
        <f t="shared" si="21"/>
        <v>11.566673950715055</v>
      </c>
      <c r="BH32" s="78">
        <f t="shared" si="21"/>
        <v>4.1978051591929155</v>
      </c>
      <c r="BI32" s="78">
        <f t="shared" si="21"/>
        <v>1.7982444441011229</v>
      </c>
      <c r="BJ32" s="78">
        <f t="shared" si="21"/>
        <v>9.5140158371450259</v>
      </c>
      <c r="BK32" s="78">
        <f t="shared" si="21"/>
        <v>7.947162990380753</v>
      </c>
      <c r="BL32" s="78">
        <f t="shared" si="21"/>
        <v>8.6638442509303122</v>
      </c>
      <c r="BM32" s="78">
        <f t="shared" si="21"/>
        <v>8.4356220422325361</v>
      </c>
      <c r="BN32" s="78">
        <f t="shared" si="21"/>
        <v>8.3482673800124783</v>
      </c>
      <c r="BO32" s="78">
        <f t="shared" si="21"/>
        <v>2.0630573208284293</v>
      </c>
      <c r="BP32" s="78">
        <f t="shared" si="21"/>
        <v>14.133938639670221</v>
      </c>
      <c r="BQ32" s="78">
        <f t="shared" si="21"/>
        <v>3.9974189511167459</v>
      </c>
      <c r="BR32" s="78">
        <f t="shared" si="21"/>
        <v>8.4125713367490107</v>
      </c>
      <c r="BS32" s="78">
        <f t="shared" si="21"/>
        <v>10.804299010752592</v>
      </c>
      <c r="BT32" s="78">
        <f t="shared" si="21"/>
        <v>4.2537336280017701</v>
      </c>
      <c r="BU32" s="78">
        <f t="shared" si="21"/>
        <v>8.4000121445219484</v>
      </c>
      <c r="BV32" s="78">
        <f t="shared" si="21"/>
        <v>10.509156920626218</v>
      </c>
      <c r="BW32" s="78">
        <f t="shared" si="21"/>
        <v>10.785157175471474</v>
      </c>
      <c r="BX32" s="78">
        <f t="shared" si="21"/>
        <v>3.3025215993362154</v>
      </c>
      <c r="BY32" s="78">
        <f t="shared" si="21"/>
        <v>10.748728054486561</v>
      </c>
      <c r="BZ32" s="78">
        <f t="shared" si="21"/>
        <v>3.5232523364105246</v>
      </c>
      <c r="CA32" s="78">
        <f t="shared" si="21"/>
        <v>10.814758537588434</v>
      </c>
      <c r="CB32" s="78">
        <f t="shared" si="21"/>
        <v>6.6802841598772051</v>
      </c>
      <c r="CC32" s="78">
        <f t="shared" si="21"/>
        <v>12.985413950797199</v>
      </c>
      <c r="CD32" s="78">
        <f t="shared" si="21"/>
        <v>7.3754951559101967</v>
      </c>
      <c r="CE32" s="78">
        <f t="shared" si="21"/>
        <v>7.9390606528895953</v>
      </c>
      <c r="CF32" s="78">
        <f t="shared" si="21"/>
        <v>10.293083669210422</v>
      </c>
      <c r="CG32" s="78">
        <f t="shared" si="21"/>
        <v>7.9686875638439334</v>
      </c>
      <c r="CH32" s="78">
        <f t="shared" si="21"/>
        <v>5.8492088250771408</v>
      </c>
      <c r="CI32" s="78">
        <f t="shared" si="21"/>
        <v>6.6291687650639766</v>
      </c>
      <c r="CJ32" s="78">
        <f t="shared" si="21"/>
        <v>7.2076301325547352</v>
      </c>
      <c r="CK32" s="78">
        <f t="shared" si="21"/>
        <v>3.92418473173114</v>
      </c>
      <c r="CL32" s="78">
        <f t="shared" si="21"/>
        <v>9.9372854207053987</v>
      </c>
      <c r="CM32" s="78">
        <f t="shared" si="21"/>
        <v>4.7592918718573083</v>
      </c>
      <c r="CN32" s="79">
        <f t="shared" si="21"/>
        <v>5.3116868094138106</v>
      </c>
      <c r="CP32" s="95"/>
      <c r="CR32" s="129">
        <v>22</v>
      </c>
      <c r="CS32" s="129">
        <v>3</v>
      </c>
      <c r="CU32" s="129">
        <v>27</v>
      </c>
      <c r="CV32" s="129">
        <v>5</v>
      </c>
      <c r="CX32" s="95"/>
    </row>
    <row r="33" spans="4:102" ht="15.75" customHeight="1" x14ac:dyDescent="0.25">
      <c r="D33" s="105">
        <v>27</v>
      </c>
      <c r="E33" s="106">
        <v>11.33801004091856</v>
      </c>
      <c r="F33" s="65">
        <v>13.350911007011842</v>
      </c>
      <c r="H33" s="125">
        <v>55</v>
      </c>
      <c r="I33" s="126" t="s">
        <v>75</v>
      </c>
      <c r="J33" s="127" t="s">
        <v>79</v>
      </c>
      <c r="L33" s="95"/>
      <c r="N33" s="72">
        <v>21</v>
      </c>
      <c r="O33" s="82"/>
      <c r="P33" s="83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78">
        <v>0</v>
      </c>
      <c r="AK33" s="78">
        <f t="shared" ref="AK33:CN33" si="22">+SQRT(((AK$6-$AJ$6)^2)+((AK$7-$AJ$7)^2))</f>
        <v>8.2549062928327626</v>
      </c>
      <c r="AL33" s="78">
        <f t="shared" si="22"/>
        <v>6.3532690037129287</v>
      </c>
      <c r="AM33" s="78">
        <f t="shared" si="22"/>
        <v>7.5148494690202279</v>
      </c>
      <c r="AN33" s="78">
        <f t="shared" si="22"/>
        <v>12.20581878365846</v>
      </c>
      <c r="AO33" s="78">
        <f t="shared" si="22"/>
        <v>12.423780162034941</v>
      </c>
      <c r="AP33" s="78">
        <f t="shared" si="22"/>
        <v>11.881897758741847</v>
      </c>
      <c r="AQ33" s="78">
        <f t="shared" si="22"/>
        <v>11.129915260370993</v>
      </c>
      <c r="AR33" s="78">
        <f t="shared" si="22"/>
        <v>4.5801643731812467</v>
      </c>
      <c r="AS33" s="78">
        <f t="shared" si="22"/>
        <v>13.560774099937479</v>
      </c>
      <c r="AT33" s="78">
        <f t="shared" si="22"/>
        <v>7.3662336483885884</v>
      </c>
      <c r="AU33" s="78">
        <f t="shared" si="22"/>
        <v>7.8165759343089496</v>
      </c>
      <c r="AV33" s="78">
        <f t="shared" si="22"/>
        <v>9.7485200449487284</v>
      </c>
      <c r="AW33" s="78">
        <f t="shared" si="22"/>
        <v>13.281143677131046</v>
      </c>
      <c r="AX33" s="78">
        <f t="shared" si="22"/>
        <v>10.543645869543051</v>
      </c>
      <c r="AY33" s="78">
        <f t="shared" si="22"/>
        <v>7.8238321292721418</v>
      </c>
      <c r="AZ33" s="78">
        <f t="shared" si="22"/>
        <v>7.3072899661842268</v>
      </c>
      <c r="BA33" s="78">
        <f t="shared" si="22"/>
        <v>8.1597234321184136</v>
      </c>
      <c r="BB33" s="78">
        <f t="shared" si="22"/>
        <v>14.068017570107441</v>
      </c>
      <c r="BC33" s="78">
        <f t="shared" si="22"/>
        <v>5.0060693478903486</v>
      </c>
      <c r="BD33" s="78">
        <f t="shared" si="22"/>
        <v>5.0669730985905632</v>
      </c>
      <c r="BE33" s="78">
        <f t="shared" si="22"/>
        <v>7.1791619040826973</v>
      </c>
      <c r="BF33" s="78">
        <f t="shared" si="22"/>
        <v>14.463178879159663</v>
      </c>
      <c r="BG33" s="78">
        <f t="shared" si="22"/>
        <v>14.640098840143249</v>
      </c>
      <c r="BH33" s="78">
        <f t="shared" si="22"/>
        <v>0.94060695997068688</v>
      </c>
      <c r="BI33" s="78">
        <f t="shared" si="22"/>
        <v>3.9021599744480566</v>
      </c>
      <c r="BJ33" s="78">
        <f t="shared" si="22"/>
        <v>12.212989415881784</v>
      </c>
      <c r="BK33" s="78">
        <f t="shared" si="22"/>
        <v>9.9035103781095195</v>
      </c>
      <c r="BL33" s="78">
        <f t="shared" si="22"/>
        <v>11.455071273657378</v>
      </c>
      <c r="BM33" s="78">
        <f t="shared" si="22"/>
        <v>10.422340800875043</v>
      </c>
      <c r="BN33" s="78">
        <f t="shared" si="22"/>
        <v>10.415521723304748</v>
      </c>
      <c r="BO33" s="78">
        <f t="shared" si="22"/>
        <v>4.897913692079336</v>
      </c>
      <c r="BP33" s="78">
        <f t="shared" si="22"/>
        <v>17.403331260453037</v>
      </c>
      <c r="BQ33" s="78">
        <f t="shared" si="22"/>
        <v>4.9355505834864237</v>
      </c>
      <c r="BR33" s="78">
        <f t="shared" si="22"/>
        <v>11.490292075294624</v>
      </c>
      <c r="BS33" s="78">
        <f t="shared" si="22"/>
        <v>13.882509251293577</v>
      </c>
      <c r="BT33" s="78">
        <f t="shared" si="22"/>
        <v>7.4639284617097639</v>
      </c>
      <c r="BU33" s="78">
        <f t="shared" si="22"/>
        <v>11.203246123780419</v>
      </c>
      <c r="BV33" s="78">
        <f t="shared" si="22"/>
        <v>12.75830322708082</v>
      </c>
      <c r="BW33" s="78">
        <f t="shared" si="22"/>
        <v>12.914908566543488</v>
      </c>
      <c r="BX33" s="78">
        <f t="shared" si="22"/>
        <v>2.7477333938462745</v>
      </c>
      <c r="BY33" s="78">
        <f t="shared" si="22"/>
        <v>13.67311280313603</v>
      </c>
      <c r="BZ33" s="78">
        <f t="shared" si="22"/>
        <v>4.7811036390348658</v>
      </c>
      <c r="CA33" s="78">
        <f t="shared" si="22"/>
        <v>14.104596576238386</v>
      </c>
      <c r="CB33" s="78">
        <f t="shared" si="22"/>
        <v>8.9625219569443342</v>
      </c>
      <c r="CC33" s="78">
        <f t="shared" si="22"/>
        <v>16.268606538132978</v>
      </c>
      <c r="CD33" s="78">
        <f t="shared" si="22"/>
        <v>9.7703235855767012</v>
      </c>
      <c r="CE33" s="78">
        <f t="shared" si="22"/>
        <v>10.418979031435587</v>
      </c>
      <c r="CF33" s="78">
        <f t="shared" si="22"/>
        <v>12.974580131327938</v>
      </c>
      <c r="CG33" s="78">
        <f t="shared" si="22"/>
        <v>11.258451500406226</v>
      </c>
      <c r="CH33" s="78">
        <f t="shared" si="22"/>
        <v>9.1372460619901972</v>
      </c>
      <c r="CI33" s="78">
        <f t="shared" si="22"/>
        <v>9.0096897501155837</v>
      </c>
      <c r="CJ33" s="78">
        <f t="shared" si="22"/>
        <v>8.6557304755101878</v>
      </c>
      <c r="CK33" s="78">
        <f t="shared" si="22"/>
        <v>1.5099826372150646</v>
      </c>
      <c r="CL33" s="78">
        <f t="shared" si="22"/>
        <v>13.224897307028806</v>
      </c>
      <c r="CM33" s="78">
        <f t="shared" si="22"/>
        <v>7.9303297107181194</v>
      </c>
      <c r="CN33" s="79">
        <f t="shared" si="22"/>
        <v>8.3260505318955325</v>
      </c>
      <c r="CP33" s="95"/>
      <c r="CR33" s="129">
        <v>10</v>
      </c>
      <c r="CS33" s="129">
        <v>4</v>
      </c>
      <c r="CU33" s="129">
        <v>58</v>
      </c>
      <c r="CV33" s="129">
        <v>5</v>
      </c>
      <c r="CX33" s="95"/>
    </row>
    <row r="34" spans="4:102" ht="15.75" customHeight="1" x14ac:dyDescent="0.25">
      <c r="D34" s="114">
        <v>28</v>
      </c>
      <c r="E34" s="130">
        <v>4.4062139179220345</v>
      </c>
      <c r="F34" s="130">
        <v>7.5564592842151486</v>
      </c>
      <c r="H34" s="125">
        <v>56</v>
      </c>
      <c r="I34" s="126" t="s">
        <v>75</v>
      </c>
      <c r="J34" s="127" t="s">
        <v>76</v>
      </c>
      <c r="L34" s="95"/>
      <c r="N34" s="72">
        <v>22</v>
      </c>
      <c r="O34" s="82"/>
      <c r="P34" s="83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78">
        <v>0</v>
      </c>
      <c r="AL34" s="78">
        <f t="shared" ref="AL34:CN34" si="23">+SQRT(((AL$6-$AK$6)^2)+((AL$7-$AK$7)^2))</f>
        <v>1.9024204742656323</v>
      </c>
      <c r="AM34" s="78">
        <f t="shared" si="23"/>
        <v>0.84316384125455091</v>
      </c>
      <c r="AN34" s="78">
        <f t="shared" si="23"/>
        <v>4.0512127331370102</v>
      </c>
      <c r="AO34" s="78">
        <f t="shared" si="23"/>
        <v>5.1509629252677946</v>
      </c>
      <c r="AP34" s="78">
        <f t="shared" si="23"/>
        <v>4.0070963346839186</v>
      </c>
      <c r="AQ34" s="78">
        <f t="shared" si="23"/>
        <v>6.6167509685182155</v>
      </c>
      <c r="AR34" s="78">
        <f t="shared" si="23"/>
        <v>3.8004487665741427</v>
      </c>
      <c r="AS34" s="78">
        <f t="shared" si="23"/>
        <v>7.6320495766843033</v>
      </c>
      <c r="AT34" s="78">
        <f t="shared" si="23"/>
        <v>2.6286752075889153</v>
      </c>
      <c r="AU34" s="78">
        <f t="shared" si="23"/>
        <v>3.1527559732496195</v>
      </c>
      <c r="AV34" s="78">
        <f t="shared" si="23"/>
        <v>1.8557110772491272</v>
      </c>
      <c r="AW34" s="78">
        <f t="shared" si="23"/>
        <v>8.4981095575460177</v>
      </c>
      <c r="AX34" s="78">
        <f t="shared" si="23"/>
        <v>10.539651421912495</v>
      </c>
      <c r="AY34" s="78">
        <f t="shared" si="23"/>
        <v>6.1221829985563936</v>
      </c>
      <c r="AZ34" s="78">
        <f t="shared" si="23"/>
        <v>8.5056239587623956</v>
      </c>
      <c r="BA34" s="78">
        <f t="shared" si="23"/>
        <v>10.335588582973648</v>
      </c>
      <c r="BB34" s="78">
        <f t="shared" si="23"/>
        <v>7.1040309191958277</v>
      </c>
      <c r="BC34" s="78">
        <f t="shared" si="23"/>
        <v>7.8393077208673647</v>
      </c>
      <c r="BD34" s="78">
        <f t="shared" si="23"/>
        <v>3.404937884834832</v>
      </c>
      <c r="BE34" s="78">
        <f t="shared" si="23"/>
        <v>2.0819730635645266</v>
      </c>
      <c r="BF34" s="78">
        <f t="shared" si="23"/>
        <v>6.2300182914310094</v>
      </c>
      <c r="BG34" s="78">
        <f t="shared" si="23"/>
        <v>10.282308383390408</v>
      </c>
      <c r="BH34" s="78">
        <f t="shared" si="23"/>
        <v>8.9783941562531915</v>
      </c>
      <c r="BI34" s="78">
        <f t="shared" si="23"/>
        <v>4.3613652857685565</v>
      </c>
      <c r="BJ34" s="78">
        <f t="shared" si="23"/>
        <v>10.04168572804962</v>
      </c>
      <c r="BK34" s="78">
        <f t="shared" si="23"/>
        <v>10.495051102154422</v>
      </c>
      <c r="BL34" s="78">
        <f t="shared" si="23"/>
        <v>9.0821769098141356</v>
      </c>
      <c r="BM34" s="78">
        <f t="shared" si="23"/>
        <v>3.9773167208431079</v>
      </c>
      <c r="BN34" s="78">
        <f t="shared" si="23"/>
        <v>10.612737484733669</v>
      </c>
      <c r="BO34" s="78">
        <f t="shared" si="23"/>
        <v>3.4222512095837456</v>
      </c>
      <c r="BP34" s="78">
        <f t="shared" si="23"/>
        <v>9.9449896595702896</v>
      </c>
      <c r="BQ34" s="78">
        <f t="shared" si="23"/>
        <v>8.7146893783408235</v>
      </c>
      <c r="BR34" s="78">
        <f t="shared" si="23"/>
        <v>3.4442831022962501</v>
      </c>
      <c r="BS34" s="78">
        <f t="shared" si="23"/>
        <v>9.6080400659269838</v>
      </c>
      <c r="BT34" s="78">
        <f t="shared" si="23"/>
        <v>2.1997715982535286</v>
      </c>
      <c r="BU34" s="78">
        <f t="shared" si="23"/>
        <v>2.973803809863115</v>
      </c>
      <c r="BV34" s="78">
        <f t="shared" si="23"/>
        <v>12.015509382885236</v>
      </c>
      <c r="BW34" s="78">
        <f t="shared" si="23"/>
        <v>12.50309170591936</v>
      </c>
      <c r="BX34" s="78">
        <f t="shared" si="23"/>
        <v>6.4416463848172789</v>
      </c>
      <c r="BY34" s="78">
        <f t="shared" si="23"/>
        <v>5.4193700340393134</v>
      </c>
      <c r="BZ34" s="78">
        <f t="shared" si="23"/>
        <v>8.1606551503528646</v>
      </c>
      <c r="CA34" s="78">
        <f t="shared" si="23"/>
        <v>7.3517870962646796</v>
      </c>
      <c r="CB34" s="78">
        <f t="shared" si="23"/>
        <v>8.9456279045314755</v>
      </c>
      <c r="CC34" s="78">
        <f t="shared" si="23"/>
        <v>9.0768059707695752</v>
      </c>
      <c r="CD34" s="78">
        <f t="shared" si="23"/>
        <v>2.3721173293174229</v>
      </c>
      <c r="CE34" s="78">
        <f t="shared" si="23"/>
        <v>9.4207185540655836</v>
      </c>
      <c r="CF34" s="78">
        <f t="shared" si="23"/>
        <v>10.728610742745126</v>
      </c>
      <c r="CG34" s="78">
        <f t="shared" si="23"/>
        <v>5.1797879834225835</v>
      </c>
      <c r="CH34" s="78">
        <f t="shared" si="23"/>
        <v>4.031538478712239</v>
      </c>
      <c r="CI34" s="78">
        <f t="shared" si="23"/>
        <v>1.8614770796843623</v>
      </c>
      <c r="CJ34" s="78">
        <f t="shared" si="23"/>
        <v>10.661913665998611</v>
      </c>
      <c r="CK34" s="78">
        <f t="shared" si="23"/>
        <v>9.2590216217307226</v>
      </c>
      <c r="CL34" s="78">
        <f t="shared" si="23"/>
        <v>6.9006537334957869</v>
      </c>
      <c r="CM34" s="78">
        <f t="shared" si="23"/>
        <v>5.0672368100571079</v>
      </c>
      <c r="CN34" s="79">
        <f t="shared" si="23"/>
        <v>0.86409281103036817</v>
      </c>
      <c r="CP34" s="95"/>
      <c r="CR34" s="129">
        <v>37</v>
      </c>
      <c r="CS34" s="129">
        <v>4</v>
      </c>
      <c r="CU34" s="129">
        <v>67</v>
      </c>
      <c r="CV34" s="129">
        <v>5</v>
      </c>
      <c r="CX34" s="95"/>
    </row>
    <row r="35" spans="4:102" ht="15.75" customHeight="1" x14ac:dyDescent="0.25">
      <c r="D35" s="114">
        <v>29</v>
      </c>
      <c r="E35" s="130">
        <v>12.848523930196974</v>
      </c>
      <c r="F35" s="130">
        <v>6.2063366319110491</v>
      </c>
      <c r="H35" s="125">
        <v>57</v>
      </c>
      <c r="I35" s="126" t="s">
        <v>77</v>
      </c>
      <c r="J35" s="127" t="s">
        <v>79</v>
      </c>
      <c r="L35" s="95"/>
      <c r="N35" s="72">
        <v>23</v>
      </c>
      <c r="O35" s="82"/>
      <c r="P35" s="83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78">
        <v>0</v>
      </c>
      <c r="AM35" s="78">
        <f t="shared" ref="AM35:CN35" si="24">+SQRT(((AM$6-$AL$6)^2)+((AM$7-$AL$7)^2))</f>
        <v>1.2306585034115429</v>
      </c>
      <c r="AN35" s="78">
        <f t="shared" si="24"/>
        <v>5.9142770505137507</v>
      </c>
      <c r="AO35" s="78">
        <f t="shared" si="24"/>
        <v>6.652161586721963</v>
      </c>
      <c r="AP35" s="78">
        <f t="shared" si="24"/>
        <v>5.7444104774349549</v>
      </c>
      <c r="AQ35" s="78">
        <f t="shared" si="24"/>
        <v>7.0373197770997278</v>
      </c>
      <c r="AR35" s="78">
        <f t="shared" si="24"/>
        <v>1.9843592866003166</v>
      </c>
      <c r="AS35" s="78">
        <f t="shared" si="24"/>
        <v>8.6293053946405252</v>
      </c>
      <c r="AT35" s="78">
        <f t="shared" si="24"/>
        <v>2.3490353786937463</v>
      </c>
      <c r="AU35" s="78">
        <f t="shared" si="24"/>
        <v>3.059521096054683</v>
      </c>
      <c r="AV35" s="78">
        <f t="shared" si="24"/>
        <v>3.5142887486169712</v>
      </c>
      <c r="AW35" s="78">
        <f t="shared" si="24"/>
        <v>9.1296622252368955</v>
      </c>
      <c r="AX35" s="78">
        <f t="shared" si="24"/>
        <v>9.9042702176792137</v>
      </c>
      <c r="AY35" s="78">
        <f t="shared" si="24"/>
        <v>5.508327079386655</v>
      </c>
      <c r="AZ35" s="78">
        <f t="shared" si="24"/>
        <v>7.4337676678677358</v>
      </c>
      <c r="BA35" s="78">
        <f t="shared" si="24"/>
        <v>9.2037086667319663</v>
      </c>
      <c r="BB35" s="78">
        <f t="shared" si="24"/>
        <v>8.4767001200053045</v>
      </c>
      <c r="BC35" s="78">
        <f t="shared" si="24"/>
        <v>6.3676759055568857</v>
      </c>
      <c r="BD35" s="78">
        <f t="shared" si="24"/>
        <v>1.6334314394179088</v>
      </c>
      <c r="BE35" s="78">
        <f t="shared" si="24"/>
        <v>1.7239260166708603</v>
      </c>
      <c r="BF35" s="78">
        <f t="shared" si="24"/>
        <v>8.1189970859316531</v>
      </c>
      <c r="BG35" s="78">
        <f t="shared" si="24"/>
        <v>10.84946459497432</v>
      </c>
      <c r="BH35" s="78">
        <f t="shared" si="24"/>
        <v>7.0868515911472354</v>
      </c>
      <c r="BI35" s="78">
        <f t="shared" si="24"/>
        <v>2.4668171409689448</v>
      </c>
      <c r="BJ35" s="78">
        <f t="shared" si="24"/>
        <v>9.9465167186350687</v>
      </c>
      <c r="BK35" s="78">
        <f t="shared" si="24"/>
        <v>9.7157127802434484</v>
      </c>
      <c r="BL35" s="78">
        <f t="shared" si="24"/>
        <v>8.9872517869532249</v>
      </c>
      <c r="BM35" s="78">
        <f t="shared" si="24"/>
        <v>5.047099146936433</v>
      </c>
      <c r="BN35" s="78">
        <f t="shared" si="24"/>
        <v>9.9332172013062703</v>
      </c>
      <c r="BO35" s="78">
        <f t="shared" si="24"/>
        <v>1.5528385983614363</v>
      </c>
      <c r="BP35" s="78">
        <f t="shared" si="24"/>
        <v>11.54470638622702</v>
      </c>
      <c r="BQ35" s="78">
        <f t="shared" si="24"/>
        <v>7.1776131013123496</v>
      </c>
      <c r="BR35" s="78">
        <f t="shared" si="24"/>
        <v>5.2281757920522773</v>
      </c>
      <c r="BS35" s="78">
        <f t="shared" si="24"/>
        <v>10.122568958718228</v>
      </c>
      <c r="BT35" s="78">
        <f t="shared" si="24"/>
        <v>2.0720977977659256</v>
      </c>
      <c r="BU35" s="78">
        <f t="shared" si="24"/>
        <v>4.8667953401621045</v>
      </c>
      <c r="BV35" s="78">
        <f t="shared" si="24"/>
        <v>11.636920644209372</v>
      </c>
      <c r="BW35" s="78">
        <f t="shared" si="24"/>
        <v>12.062712855541159</v>
      </c>
      <c r="BX35" s="78">
        <f t="shared" si="24"/>
        <v>4.6655298898733903</v>
      </c>
      <c r="BY35" s="78">
        <f t="shared" si="24"/>
        <v>7.3198983745750015</v>
      </c>
      <c r="BZ35" s="78">
        <f t="shared" si="24"/>
        <v>6.6335689634698953</v>
      </c>
      <c r="CA35" s="78">
        <f t="shared" si="24"/>
        <v>8.6489346750253038</v>
      </c>
      <c r="CB35" s="78">
        <f t="shared" si="24"/>
        <v>8.2007836788728312</v>
      </c>
      <c r="CC35" s="78">
        <f t="shared" si="24"/>
        <v>10.570695983192754</v>
      </c>
      <c r="CD35" s="78">
        <f t="shared" si="24"/>
        <v>3.7989611145357411</v>
      </c>
      <c r="CE35" s="78">
        <f t="shared" si="24"/>
        <v>8.965217459725606</v>
      </c>
      <c r="CF35" s="78">
        <f t="shared" si="24"/>
        <v>10.689440420508442</v>
      </c>
      <c r="CG35" s="78">
        <f t="shared" si="24"/>
        <v>6.1082179399908521</v>
      </c>
      <c r="CH35" s="78">
        <f t="shared" si="24"/>
        <v>4.3905997736005506</v>
      </c>
      <c r="CI35" s="78">
        <f t="shared" si="24"/>
        <v>3.0753174448401834</v>
      </c>
      <c r="CJ35" s="78">
        <f t="shared" si="24"/>
        <v>9.5841789192344606</v>
      </c>
      <c r="CK35" s="78">
        <f t="shared" si="24"/>
        <v>7.3695048973992598</v>
      </c>
      <c r="CL35" s="78">
        <f t="shared" si="24"/>
        <v>8.0185625753852818</v>
      </c>
      <c r="CM35" s="78">
        <f t="shared" si="24"/>
        <v>4.6603957629332031</v>
      </c>
      <c r="CN35" s="79">
        <f t="shared" si="24"/>
        <v>2.093537252031934</v>
      </c>
      <c r="CP35" s="95"/>
      <c r="CR35" s="129">
        <v>73</v>
      </c>
      <c r="CS35" s="129">
        <v>4</v>
      </c>
      <c r="CU35" s="129">
        <v>72</v>
      </c>
      <c r="CV35" s="129">
        <v>5</v>
      </c>
      <c r="CX35" s="95"/>
    </row>
    <row r="36" spans="4:102" ht="15.75" customHeight="1" x14ac:dyDescent="0.25">
      <c r="D36" s="114">
        <v>30</v>
      </c>
      <c r="E36" s="130">
        <v>3.1603556736049647</v>
      </c>
      <c r="F36" s="130">
        <v>10.027577141047667</v>
      </c>
      <c r="H36" s="125">
        <v>58</v>
      </c>
      <c r="I36" s="126" t="s">
        <v>75</v>
      </c>
      <c r="J36" s="127" t="s">
        <v>74</v>
      </c>
      <c r="L36" s="95"/>
      <c r="N36" s="72">
        <v>24</v>
      </c>
      <c r="O36" s="82"/>
      <c r="P36" s="83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78">
        <v>0</v>
      </c>
      <c r="AN36" s="78">
        <f t="shared" ref="AN36:CN36" si="25">+SQRT(((AN$6-$AM$6)^2)+((AN$7-$AM$7)^2))</f>
        <v>4.7050473760266005</v>
      </c>
      <c r="AO36" s="78">
        <f t="shared" si="25"/>
        <v>5.4622488006612935</v>
      </c>
      <c r="AP36" s="78">
        <f t="shared" si="25"/>
        <v>4.5138555318913856</v>
      </c>
      <c r="AQ36" s="78">
        <f t="shared" si="25"/>
        <v>7.1166801193324325</v>
      </c>
      <c r="AR36" s="78">
        <f t="shared" si="25"/>
        <v>3.0004124556398577</v>
      </c>
      <c r="AS36" s="78">
        <f t="shared" si="25"/>
        <v>8.3316982894372966</v>
      </c>
      <c r="AT36" s="78">
        <f t="shared" si="25"/>
        <v>2.7404938477983403</v>
      </c>
      <c r="AU36" s="78">
        <f t="shared" si="25"/>
        <v>3.3770883921928045</v>
      </c>
      <c r="AV36" s="78">
        <f t="shared" si="25"/>
        <v>2.6842701598902714</v>
      </c>
      <c r="AW36" s="78">
        <f t="shared" si="25"/>
        <v>9.08471264073731</v>
      </c>
      <c r="AX36" s="78">
        <f t="shared" si="25"/>
        <v>10.634296955260952</v>
      </c>
      <c r="AY36" s="78">
        <f t="shared" si="25"/>
        <v>6.1964469425799109</v>
      </c>
      <c r="AZ36" s="78">
        <f t="shared" si="25"/>
        <v>8.3837242090604249</v>
      </c>
      <c r="BA36" s="78">
        <f t="shared" si="25"/>
        <v>10.190250478653128</v>
      </c>
      <c r="BB36" s="78">
        <f t="shared" si="25"/>
        <v>7.9004137531785341</v>
      </c>
      <c r="BC36" s="78">
        <f t="shared" si="25"/>
        <v>7.4987286945199738</v>
      </c>
      <c r="BD36" s="78">
        <f t="shared" si="25"/>
        <v>2.8481882917121863</v>
      </c>
      <c r="BE36" s="78">
        <f t="shared" si="25"/>
        <v>2.1014230751420162</v>
      </c>
      <c r="BF36" s="78">
        <f t="shared" si="25"/>
        <v>7.024359455881112</v>
      </c>
      <c r="BG36" s="78">
        <f t="shared" si="25"/>
        <v>10.854000957672483</v>
      </c>
      <c r="BH36" s="78">
        <f t="shared" si="25"/>
        <v>8.2101070451328031</v>
      </c>
      <c r="BI36" s="78">
        <f t="shared" si="25"/>
        <v>3.6127263057931511</v>
      </c>
      <c r="BJ36" s="78">
        <f t="shared" si="25"/>
        <v>10.364823961408636</v>
      </c>
      <c r="BK36" s="78">
        <f t="shared" si="25"/>
        <v>10.523312729681022</v>
      </c>
      <c r="BL36" s="78">
        <f t="shared" si="25"/>
        <v>9.4007709334804428</v>
      </c>
      <c r="BM36" s="78">
        <f t="shared" si="25"/>
        <v>3.991177694387253</v>
      </c>
      <c r="BN36" s="78">
        <f t="shared" si="25"/>
        <v>10.68759215757259</v>
      </c>
      <c r="BO36" s="78">
        <f t="shared" si="25"/>
        <v>2.782402042096523</v>
      </c>
      <c r="BP36" s="78">
        <f t="shared" si="25"/>
        <v>10.782385430005158</v>
      </c>
      <c r="BQ36" s="78">
        <f t="shared" si="25"/>
        <v>8.3369150499298339</v>
      </c>
      <c r="BR36" s="78">
        <f t="shared" si="25"/>
        <v>4.2862714035816625</v>
      </c>
      <c r="BS36" s="78">
        <f t="shared" si="25"/>
        <v>10.159091372930119</v>
      </c>
      <c r="BT36" s="78">
        <f t="shared" si="25"/>
        <v>2.339272616564458</v>
      </c>
      <c r="BU36" s="78">
        <f t="shared" si="25"/>
        <v>3.6897573139152762</v>
      </c>
      <c r="BV36" s="78">
        <f t="shared" si="25"/>
        <v>12.228220716345698</v>
      </c>
      <c r="BW36" s="78">
        <f t="shared" si="25"/>
        <v>12.690597450793211</v>
      </c>
      <c r="BX36" s="78">
        <f t="shared" si="25"/>
        <v>5.6160255107273445</v>
      </c>
      <c r="BY36" s="78">
        <f t="shared" si="25"/>
        <v>6.1901085703723604</v>
      </c>
      <c r="BZ36" s="78">
        <f t="shared" si="25"/>
        <v>7.7876466261601349</v>
      </c>
      <c r="CA36" s="78">
        <f t="shared" si="25"/>
        <v>8.1315339319899351</v>
      </c>
      <c r="CB36" s="78">
        <f t="shared" si="25"/>
        <v>8.9831087036812214</v>
      </c>
      <c r="CC36" s="78">
        <f t="shared" si="25"/>
        <v>9.899581573797926</v>
      </c>
      <c r="CD36" s="78">
        <f t="shared" si="25"/>
        <v>2.6049854297106014</v>
      </c>
      <c r="CE36" s="78">
        <f t="shared" si="25"/>
        <v>9.5901375083307805</v>
      </c>
      <c r="CF36" s="78">
        <f t="shared" si="25"/>
        <v>11.076973897322139</v>
      </c>
      <c r="CG36" s="78">
        <f t="shared" si="25"/>
        <v>5.8424794111168064</v>
      </c>
      <c r="CH36" s="78">
        <f t="shared" si="25"/>
        <v>4.4708776689197123</v>
      </c>
      <c r="CI36" s="78">
        <f t="shared" si="25"/>
        <v>1.9187583343209977</v>
      </c>
      <c r="CJ36" s="78">
        <f t="shared" si="25"/>
        <v>10.54535420038426</v>
      </c>
      <c r="CK36" s="78">
        <f t="shared" si="25"/>
        <v>8.5782904686809331</v>
      </c>
      <c r="CL36" s="78">
        <f t="shared" si="25"/>
        <v>7.6320577626183557</v>
      </c>
      <c r="CM36" s="78">
        <f t="shared" si="25"/>
        <v>5.2159976661469853</v>
      </c>
      <c r="CN36" s="79">
        <f t="shared" si="25"/>
        <v>1.4705776457250621</v>
      </c>
      <c r="CP36" s="95"/>
      <c r="CR36" s="129">
        <v>38</v>
      </c>
      <c r="CS36" s="129">
        <v>4</v>
      </c>
      <c r="CU36" s="129">
        <v>22</v>
      </c>
      <c r="CV36" s="129">
        <v>5</v>
      </c>
      <c r="CX36" s="95"/>
    </row>
    <row r="37" spans="4:102" ht="15.75" customHeight="1" x14ac:dyDescent="0.25">
      <c r="D37" s="114">
        <v>31</v>
      </c>
      <c r="E37" s="130">
        <v>9.1091827774235288</v>
      </c>
      <c r="F37" s="130">
        <v>7.3435801000203558</v>
      </c>
      <c r="H37" s="125">
        <v>59</v>
      </c>
      <c r="I37" s="126" t="s">
        <v>78</v>
      </c>
      <c r="J37" s="127" t="s">
        <v>77</v>
      </c>
      <c r="L37" s="95"/>
      <c r="N37" s="72">
        <v>25</v>
      </c>
      <c r="O37" s="82"/>
      <c r="P37" s="83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78">
        <v>0</v>
      </c>
      <c r="AO37" s="78">
        <f t="shared" ref="AO37:CN37" si="26">+SQRT(((AO$6-$AN$6)^2)+((AO$7-$AN$7)^2))</f>
        <v>2.5975650216260355</v>
      </c>
      <c r="AP37" s="78">
        <f t="shared" si="26"/>
        <v>1.049686077840418</v>
      </c>
      <c r="AQ37" s="78">
        <f t="shared" si="26"/>
        <v>8.2982024947044426</v>
      </c>
      <c r="AR37" s="78">
        <f t="shared" si="26"/>
        <v>7.642844548440018</v>
      </c>
      <c r="AS37" s="78">
        <f t="shared" si="26"/>
        <v>7.890414858477282</v>
      </c>
      <c r="AT37" s="78">
        <f t="shared" si="26"/>
        <v>6.1784586960620738</v>
      </c>
      <c r="AU37" s="78">
        <f t="shared" si="26"/>
        <v>6.3927975255349079</v>
      </c>
      <c r="AV37" s="78">
        <f t="shared" si="26"/>
        <v>3.3722672335463506</v>
      </c>
      <c r="AW37" s="78">
        <f t="shared" si="26"/>
        <v>9.4591686513909643</v>
      </c>
      <c r="AX37" s="78">
        <f t="shared" si="26"/>
        <v>13.445553941332932</v>
      </c>
      <c r="AY37" s="78">
        <f t="shared" si="26"/>
        <v>9.3197889474549598</v>
      </c>
      <c r="AZ37" s="78">
        <f t="shared" si="26"/>
        <v>12.018794957199072</v>
      </c>
      <c r="BA37" s="78">
        <f t="shared" si="26"/>
        <v>13.850963641281391</v>
      </c>
      <c r="BB37" s="78">
        <f t="shared" si="26"/>
        <v>6.3864029398454853</v>
      </c>
      <c r="BC37" s="78">
        <f t="shared" si="26"/>
        <v>11.71941466600085</v>
      </c>
      <c r="BD37" s="78">
        <f t="shared" si="26"/>
        <v>7.4561214360701484</v>
      </c>
      <c r="BE37" s="78">
        <f t="shared" si="26"/>
        <v>5.8513756286361458</v>
      </c>
      <c r="BF37" s="78">
        <f t="shared" si="26"/>
        <v>2.8979660475552431</v>
      </c>
      <c r="BG37" s="78">
        <f t="shared" si="26"/>
        <v>11.168959393186414</v>
      </c>
      <c r="BH37" s="78">
        <f t="shared" si="26"/>
        <v>12.867097719207456</v>
      </c>
      <c r="BI37" s="78">
        <f t="shared" si="26"/>
        <v>8.3084752165680253</v>
      </c>
      <c r="BJ37" s="78">
        <f t="shared" si="26"/>
        <v>12.178586371042819</v>
      </c>
      <c r="BK37" s="78">
        <f t="shared" si="26"/>
        <v>13.591329214760162</v>
      </c>
      <c r="BL37" s="78">
        <f t="shared" si="26"/>
        <v>11.299385595691179</v>
      </c>
      <c r="BM37" s="78">
        <f t="shared" si="26"/>
        <v>3.5425275309441071</v>
      </c>
      <c r="BN37" s="78">
        <f t="shared" si="26"/>
        <v>13.574166630776435</v>
      </c>
      <c r="BO37" s="78">
        <f t="shared" si="26"/>
        <v>7.4596828643840789</v>
      </c>
      <c r="BP37" s="78">
        <f t="shared" si="26"/>
        <v>7.9539943754305549</v>
      </c>
      <c r="BQ37" s="78">
        <f t="shared" si="26"/>
        <v>12.628376210589598</v>
      </c>
      <c r="BR37" s="78">
        <f t="shared" si="26"/>
        <v>2.5907498019677968</v>
      </c>
      <c r="BS37" s="78">
        <f t="shared" si="26"/>
        <v>10.674707650804262</v>
      </c>
      <c r="BT37" s="78">
        <f t="shared" si="26"/>
        <v>5.7989833989565556</v>
      </c>
      <c r="BU37" s="78">
        <f t="shared" si="26"/>
        <v>1.1541390181974831</v>
      </c>
      <c r="BV37" s="78">
        <f t="shared" si="26"/>
        <v>14.478132022947896</v>
      </c>
      <c r="BW37" s="78">
        <f t="shared" si="26"/>
        <v>15.037779212677888</v>
      </c>
      <c r="BX37" s="78">
        <f t="shared" si="26"/>
        <v>10.111244180866011</v>
      </c>
      <c r="BY37" s="78">
        <f t="shared" si="26"/>
        <v>1.9533313997805895</v>
      </c>
      <c r="BZ37" s="78">
        <f t="shared" si="26"/>
        <v>12.074520978555896</v>
      </c>
      <c r="CA37" s="78">
        <f t="shared" si="26"/>
        <v>6.8247816661013294</v>
      </c>
      <c r="CB37" s="78">
        <f t="shared" si="26"/>
        <v>12.074848691546119</v>
      </c>
      <c r="CC37" s="78">
        <f t="shared" si="26"/>
        <v>7.592652958688781</v>
      </c>
      <c r="CD37" s="78">
        <f t="shared" si="26"/>
        <v>2.7363039615772089</v>
      </c>
      <c r="CE37" s="78">
        <f t="shared" si="26"/>
        <v>12.145066860385674</v>
      </c>
      <c r="CF37" s="78">
        <f t="shared" si="26"/>
        <v>12.721291942333314</v>
      </c>
      <c r="CG37" s="78">
        <f t="shared" si="26"/>
        <v>6.2198664437837357</v>
      </c>
      <c r="CH37" s="78">
        <f t="shared" si="26"/>
        <v>6.470614628577839</v>
      </c>
      <c r="CI37" s="78">
        <f t="shared" si="26"/>
        <v>3.391895285799595</v>
      </c>
      <c r="CJ37" s="78">
        <f t="shared" si="26"/>
        <v>14.108844341356082</v>
      </c>
      <c r="CK37" s="78">
        <f t="shared" si="26"/>
        <v>13.281481518647205</v>
      </c>
      <c r="CL37" s="78">
        <f t="shared" si="26"/>
        <v>6.9939059707566109</v>
      </c>
      <c r="CM37" s="78">
        <f t="shared" si="26"/>
        <v>8.1828201063301247</v>
      </c>
      <c r="CN37" s="79">
        <f t="shared" si="26"/>
        <v>4.3398404545432454</v>
      </c>
      <c r="CP37" s="95"/>
      <c r="CR37" s="129">
        <v>10</v>
      </c>
      <c r="CS37" s="129">
        <v>4</v>
      </c>
      <c r="CU37" s="129">
        <v>17</v>
      </c>
      <c r="CV37" s="129">
        <v>6</v>
      </c>
      <c r="CX37" s="95"/>
    </row>
    <row r="38" spans="4:102" ht="15.75" customHeight="1" x14ac:dyDescent="0.25">
      <c r="D38" s="114">
        <v>32</v>
      </c>
      <c r="E38" s="130">
        <v>8.3991785975325897</v>
      </c>
      <c r="F38" s="130">
        <v>7.3013669964998922</v>
      </c>
      <c r="H38" s="125">
        <v>60</v>
      </c>
      <c r="I38" s="126" t="s">
        <v>79</v>
      </c>
      <c r="J38" s="127" t="s">
        <v>74</v>
      </c>
      <c r="L38" s="95"/>
      <c r="N38" s="72">
        <v>26</v>
      </c>
      <c r="O38" s="82"/>
      <c r="P38" s="83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78">
        <v>0</v>
      </c>
      <c r="AP38" s="78">
        <f t="shared" ref="AP38:CN38" si="27">+SQRT(((AP$6-$AO$6)^2)+((AP$7-$AO$7)^2))</f>
        <v>1.6418771279467972</v>
      </c>
      <c r="AQ38" s="78">
        <f t="shared" si="27"/>
        <v>10.646835503444549</v>
      </c>
      <c r="AR38" s="78">
        <f t="shared" si="27"/>
        <v>7.9163495619553252</v>
      </c>
      <c r="AS38" s="78">
        <f t="shared" si="27"/>
        <v>10.461661048287711</v>
      </c>
      <c r="AT38" s="78">
        <f t="shared" si="27"/>
        <v>7.7124404553937893</v>
      </c>
      <c r="AU38" s="78">
        <f t="shared" si="27"/>
        <v>8.1106670690980387</v>
      </c>
      <c r="AV38" s="78">
        <f t="shared" si="27"/>
        <v>5.3363959938473142</v>
      </c>
      <c r="AW38" s="78">
        <f t="shared" si="27"/>
        <v>11.969034485264029</v>
      </c>
      <c r="AX38" s="78">
        <f t="shared" si="27"/>
        <v>15.447091788925096</v>
      </c>
      <c r="AY38" s="78">
        <f t="shared" si="27"/>
        <v>11.127663138275091</v>
      </c>
      <c r="AZ38" s="78">
        <f t="shared" si="27"/>
        <v>13.637606242648493</v>
      </c>
      <c r="BA38" s="78">
        <f t="shared" si="27"/>
        <v>15.472771041436117</v>
      </c>
      <c r="BB38" s="78">
        <f t="shared" si="27"/>
        <v>8.9831095413505171</v>
      </c>
      <c r="BC38" s="78">
        <f t="shared" si="27"/>
        <v>12.949278341573143</v>
      </c>
      <c r="BD38" s="78">
        <f t="shared" si="27"/>
        <v>8.2853228495637481</v>
      </c>
      <c r="BE38" s="78">
        <f t="shared" si="27"/>
        <v>7.2217570513453078</v>
      </c>
      <c r="BF38" s="78">
        <f t="shared" si="27"/>
        <v>5.0631878659024805</v>
      </c>
      <c r="BG38" s="78">
        <f t="shared" si="27"/>
        <v>13.705305586048315</v>
      </c>
      <c r="BH38" s="78">
        <f t="shared" si="27"/>
        <v>12.934139536015682</v>
      </c>
      <c r="BI38" s="78">
        <f t="shared" si="27"/>
        <v>8.6988550272651786</v>
      </c>
      <c r="BJ38" s="78">
        <f t="shared" si="27"/>
        <v>14.46449710252503</v>
      </c>
      <c r="BK38" s="78">
        <f t="shared" si="27"/>
        <v>15.494501188437258</v>
      </c>
      <c r="BL38" s="78">
        <f t="shared" si="27"/>
        <v>13.550550508122383</v>
      </c>
      <c r="BM38" s="78">
        <f t="shared" si="27"/>
        <v>2.120725722623062</v>
      </c>
      <c r="BN38" s="78">
        <f t="shared" si="27"/>
        <v>15.549003181917037</v>
      </c>
      <c r="BO38" s="78">
        <f t="shared" si="27"/>
        <v>8.1523500455656652</v>
      </c>
      <c r="BP38" s="78">
        <f t="shared" si="27"/>
        <v>10.342584142770347</v>
      </c>
      <c r="BQ38" s="78">
        <f t="shared" si="27"/>
        <v>13.797565098760181</v>
      </c>
      <c r="BR38" s="78">
        <f t="shared" si="27"/>
        <v>5.082143523856085</v>
      </c>
      <c r="BS38" s="78">
        <f t="shared" si="27"/>
        <v>13.181996478683626</v>
      </c>
      <c r="BT38" s="78">
        <f t="shared" si="27"/>
        <v>7.289522169276875</v>
      </c>
      <c r="BU38" s="78">
        <f t="shared" si="27"/>
        <v>3.2876629101501247</v>
      </c>
      <c r="BV38" s="78">
        <f t="shared" si="27"/>
        <v>16.675069101893957</v>
      </c>
      <c r="BW38" s="78">
        <f t="shared" si="27"/>
        <v>17.211280011552301</v>
      </c>
      <c r="BX38" s="78">
        <f t="shared" si="27"/>
        <v>9.9737999736728646</v>
      </c>
      <c r="BY38" s="78">
        <f t="shared" si="27"/>
        <v>4.2190315384078945</v>
      </c>
      <c r="BZ38" s="78">
        <f t="shared" si="27"/>
        <v>13.247234211876085</v>
      </c>
      <c r="CA38" s="78">
        <f t="shared" si="27"/>
        <v>9.4223446809982292</v>
      </c>
      <c r="CB38" s="78">
        <f t="shared" si="27"/>
        <v>13.949307038554887</v>
      </c>
      <c r="CC38" s="78">
        <f t="shared" si="27"/>
        <v>10.105281084190324</v>
      </c>
      <c r="CD38" s="78">
        <f t="shared" si="27"/>
        <v>2.8575797764101529</v>
      </c>
      <c r="CE38" s="78">
        <f t="shared" si="27"/>
        <v>14.218619812911358</v>
      </c>
      <c r="CF38" s="78">
        <f t="shared" si="27"/>
        <v>15.054183209936522</v>
      </c>
      <c r="CG38" s="78">
        <f t="shared" si="27"/>
        <v>8.6454415814731984</v>
      </c>
      <c r="CH38" s="78">
        <f t="shared" si="27"/>
        <v>8.5305786840653823</v>
      </c>
      <c r="CI38" s="78">
        <f t="shared" si="27"/>
        <v>3.5811936403839777</v>
      </c>
      <c r="CJ38" s="78">
        <f t="shared" si="27"/>
        <v>15.785688123634767</v>
      </c>
      <c r="CK38" s="78">
        <f t="shared" si="27"/>
        <v>13.688908357470924</v>
      </c>
      <c r="CL38" s="78">
        <f t="shared" si="27"/>
        <v>9.5681863250356507</v>
      </c>
      <c r="CM38" s="78">
        <f t="shared" si="27"/>
        <v>10.015452624409622</v>
      </c>
      <c r="CN38" s="79">
        <f t="shared" si="27"/>
        <v>5.7817630181332538</v>
      </c>
      <c r="CP38" s="95"/>
      <c r="CR38" s="129">
        <v>27</v>
      </c>
      <c r="CS38" s="129">
        <v>5</v>
      </c>
      <c r="CU38" s="129">
        <v>55</v>
      </c>
      <c r="CV38" s="129">
        <v>6</v>
      </c>
      <c r="CX38" s="95"/>
    </row>
    <row r="39" spans="4:102" ht="15.75" customHeight="1" x14ac:dyDescent="0.25">
      <c r="D39" s="114">
        <v>33</v>
      </c>
      <c r="E39" s="130">
        <v>9.120920313870533</v>
      </c>
      <c r="F39" s="130">
        <v>10.244993910836987</v>
      </c>
      <c r="H39" s="125">
        <v>61</v>
      </c>
      <c r="I39" s="126" t="s">
        <v>80</v>
      </c>
      <c r="J39" s="127" t="s">
        <v>79</v>
      </c>
      <c r="L39" s="95"/>
      <c r="N39" s="72">
        <v>27</v>
      </c>
      <c r="O39" s="82"/>
      <c r="P39" s="83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78">
        <v>0</v>
      </c>
      <c r="AQ39" s="78">
        <f t="shared" ref="AQ39:CN39" si="28">+SQRT(((AQ$6-$AP$6)^2)+((AQ$7-$AP$7)^2))</f>
        <v>9.0346814143394791</v>
      </c>
      <c r="AR39" s="78">
        <f t="shared" si="28"/>
        <v>7.302506091134048</v>
      </c>
      <c r="AS39" s="78">
        <f t="shared" si="28"/>
        <v>8.82715010271761</v>
      </c>
      <c r="AT39" s="78">
        <f t="shared" si="28"/>
        <v>6.4074718568709992</v>
      </c>
      <c r="AU39" s="78">
        <f t="shared" si="28"/>
        <v>6.7256013104967103</v>
      </c>
      <c r="AV39" s="78">
        <f t="shared" si="28"/>
        <v>3.8160461037693367</v>
      </c>
      <c r="AW39" s="78">
        <f t="shared" si="28"/>
        <v>10.327551791979305</v>
      </c>
      <c r="AX39" s="78">
        <f t="shared" si="28"/>
        <v>13.967692922307082</v>
      </c>
      <c r="AY39" s="78">
        <f t="shared" si="28"/>
        <v>9.7211829237360039</v>
      </c>
      <c r="AZ39" s="78">
        <f t="shared" si="28"/>
        <v>12.328226005229171</v>
      </c>
      <c r="BA39" s="78">
        <f t="shared" si="28"/>
        <v>14.166999911714733</v>
      </c>
      <c r="BB39" s="78">
        <f t="shared" si="28"/>
        <v>7.3950006573950411</v>
      </c>
      <c r="BC39" s="78">
        <f t="shared" si="28"/>
        <v>11.833794255282926</v>
      </c>
      <c r="BD39" s="78">
        <f t="shared" si="28"/>
        <v>7.3520717105867792</v>
      </c>
      <c r="BE39" s="78">
        <f t="shared" si="28"/>
        <v>5.9890750578334293</v>
      </c>
      <c r="BF39" s="78">
        <f t="shared" si="28"/>
        <v>3.8643515224416656</v>
      </c>
      <c r="BG39" s="78">
        <f t="shared" si="28"/>
        <v>12.063626920319537</v>
      </c>
      <c r="BH39" s="78">
        <f t="shared" si="28"/>
        <v>12.487558984453603</v>
      </c>
      <c r="BI39" s="78">
        <f t="shared" si="28"/>
        <v>8.0241708979023709</v>
      </c>
      <c r="BJ39" s="78">
        <f t="shared" si="28"/>
        <v>12.875496676698088</v>
      </c>
      <c r="BK39" s="78">
        <f t="shared" si="28"/>
        <v>14.057769259971703</v>
      </c>
      <c r="BL39" s="78">
        <f t="shared" si="28"/>
        <v>11.972126141468499</v>
      </c>
      <c r="BM39" s="78">
        <f t="shared" si="28"/>
        <v>2.560073202214324</v>
      </c>
      <c r="BN39" s="78">
        <f t="shared" si="28"/>
        <v>14.081135592773231</v>
      </c>
      <c r="BO39" s="78">
        <f t="shared" si="28"/>
        <v>7.2944249242102313</v>
      </c>
      <c r="BP39" s="78">
        <f t="shared" si="28"/>
        <v>8.9957666114329058</v>
      </c>
      <c r="BQ39" s="78">
        <f t="shared" si="28"/>
        <v>12.71766609003175</v>
      </c>
      <c r="BR39" s="78">
        <f t="shared" si="28"/>
        <v>3.4403487812836575</v>
      </c>
      <c r="BS39" s="78">
        <f t="shared" si="28"/>
        <v>11.540786819516748</v>
      </c>
      <c r="BT39" s="78">
        <f t="shared" si="28"/>
        <v>5.9997622258137424</v>
      </c>
      <c r="BU39" s="78">
        <f t="shared" si="28"/>
        <v>1.6645334517905763</v>
      </c>
      <c r="BV39" s="78">
        <f t="shared" si="28"/>
        <v>15.119273836311864</v>
      </c>
      <c r="BW39" s="78">
        <f t="shared" si="28"/>
        <v>15.664782081343605</v>
      </c>
      <c r="BX39" s="78">
        <f t="shared" si="28"/>
        <v>9.6374848955758807</v>
      </c>
      <c r="BY39" s="78">
        <f t="shared" si="28"/>
        <v>2.9361891548432664</v>
      </c>
      <c r="BZ39" s="78">
        <f t="shared" si="28"/>
        <v>12.163238687445192</v>
      </c>
      <c r="CA39" s="78">
        <f t="shared" si="28"/>
        <v>7.8238491084241106</v>
      </c>
      <c r="CB39" s="78">
        <f t="shared" si="28"/>
        <v>12.522078244059074</v>
      </c>
      <c r="CC39" s="78">
        <f t="shared" si="28"/>
        <v>8.6417276059277786</v>
      </c>
      <c r="CD39" s="78">
        <f t="shared" si="28"/>
        <v>2.1384104213048678</v>
      </c>
      <c r="CE39" s="78">
        <f t="shared" si="28"/>
        <v>12.707475533270523</v>
      </c>
      <c r="CF39" s="78">
        <f t="shared" si="28"/>
        <v>13.450905362165143</v>
      </c>
      <c r="CG39" s="78">
        <f t="shared" si="28"/>
        <v>7.0131067136682921</v>
      </c>
      <c r="CH39" s="78">
        <f t="shared" si="28"/>
        <v>7.0075296414139636</v>
      </c>
      <c r="CI39" s="78">
        <f t="shared" si="28"/>
        <v>2.8842194923977353</v>
      </c>
      <c r="CJ39" s="78">
        <f t="shared" si="28"/>
        <v>14.454079599569079</v>
      </c>
      <c r="CK39" s="78">
        <f t="shared" si="28"/>
        <v>13.039105448906799</v>
      </c>
      <c r="CL39" s="78">
        <f t="shared" si="28"/>
        <v>7.9354643004393068</v>
      </c>
      <c r="CM39" s="78">
        <f t="shared" si="28"/>
        <v>8.5929083821899894</v>
      </c>
      <c r="CN39" s="79">
        <f t="shared" si="28"/>
        <v>4.4877211451328378</v>
      </c>
      <c r="CP39" s="95"/>
      <c r="CR39" s="129">
        <v>58</v>
      </c>
      <c r="CS39" s="129">
        <v>5</v>
      </c>
      <c r="CU39" s="129">
        <v>62</v>
      </c>
      <c r="CV39" s="129">
        <v>6</v>
      </c>
      <c r="CX39" s="95"/>
    </row>
    <row r="40" spans="4:102" ht="15.75" customHeight="1" x14ac:dyDescent="0.25">
      <c r="D40" s="114">
        <v>34</v>
      </c>
      <c r="E40" s="130">
        <v>2.3387958326001677</v>
      </c>
      <c r="F40" s="130">
        <v>8.2841102758980423</v>
      </c>
      <c r="H40" s="125">
        <v>62</v>
      </c>
      <c r="I40" s="126" t="s">
        <v>80</v>
      </c>
      <c r="J40" s="127" t="s">
        <v>77</v>
      </c>
      <c r="L40" s="95"/>
      <c r="N40" s="73">
        <v>28</v>
      </c>
      <c r="O40" s="82"/>
      <c r="P40" s="83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78">
        <v>0</v>
      </c>
      <c r="AR40" s="78">
        <f t="shared" ref="AR40:CN40" si="29">+SQRT(((AR$6-$AQ$6)^2)+((AR$7-$AQ$7)^2))</f>
        <v>8.5495865116169423</v>
      </c>
      <c r="AS40" s="78">
        <f t="shared" si="29"/>
        <v>2.7674150804115651</v>
      </c>
      <c r="AT40" s="78">
        <f t="shared" si="29"/>
        <v>4.7077843663982986</v>
      </c>
      <c r="AU40" s="78">
        <f t="shared" si="29"/>
        <v>4.0011047234319204</v>
      </c>
      <c r="AV40" s="78">
        <f t="shared" si="29"/>
        <v>5.4274003757362799</v>
      </c>
      <c r="AW40" s="78">
        <f t="shared" si="29"/>
        <v>2.1917329913137307</v>
      </c>
      <c r="AX40" s="78">
        <f t="shared" si="29"/>
        <v>5.7652761300498279</v>
      </c>
      <c r="AY40" s="78">
        <f t="shared" si="29"/>
        <v>3.5798846016329118</v>
      </c>
      <c r="AZ40" s="78">
        <f t="shared" si="29"/>
        <v>5.9997788480736416</v>
      </c>
      <c r="BA40" s="78">
        <f t="shared" si="29"/>
        <v>7.4231376749976352</v>
      </c>
      <c r="BB40" s="78">
        <f t="shared" si="29"/>
        <v>4.2946068660986318</v>
      </c>
      <c r="BC40" s="78">
        <f t="shared" si="29"/>
        <v>7.3215215831484111</v>
      </c>
      <c r="BD40" s="78">
        <f t="shared" si="29"/>
        <v>6.9167502919548491</v>
      </c>
      <c r="BE40" s="78">
        <f t="shared" si="29"/>
        <v>5.3134346297349282</v>
      </c>
      <c r="BF40" s="78">
        <f t="shared" si="29"/>
        <v>8.0360523793040315</v>
      </c>
      <c r="BG40" s="78">
        <f t="shared" si="29"/>
        <v>3.8214258680427822</v>
      </c>
      <c r="BH40" s="78">
        <f t="shared" si="29"/>
        <v>12.066470651690157</v>
      </c>
      <c r="BI40" s="78">
        <f t="shared" si="29"/>
        <v>8.4609999555635476</v>
      </c>
      <c r="BJ40" s="78">
        <f t="shared" si="29"/>
        <v>3.9004156553584002</v>
      </c>
      <c r="BK40" s="78">
        <f t="shared" si="29"/>
        <v>6.2121108228707786</v>
      </c>
      <c r="BL40" s="78">
        <f t="shared" si="29"/>
        <v>3.0833215043009647</v>
      </c>
      <c r="BM40" s="78">
        <f t="shared" si="29"/>
        <v>10.292015878883863</v>
      </c>
      <c r="BN40" s="78">
        <f t="shared" si="29"/>
        <v>5.9653291447337828</v>
      </c>
      <c r="BO40" s="78">
        <f t="shared" si="29"/>
        <v>7.3254049965522485</v>
      </c>
      <c r="BP40" s="78">
        <f t="shared" si="29"/>
        <v>7.5684048952821055</v>
      </c>
      <c r="BQ40" s="78">
        <f t="shared" si="29"/>
        <v>8.164391557571296</v>
      </c>
      <c r="BR40" s="78">
        <f t="shared" si="29"/>
        <v>5.7257943655914483</v>
      </c>
      <c r="BS40" s="78">
        <f t="shared" si="29"/>
        <v>3.0860776614951111</v>
      </c>
      <c r="BT40" s="78">
        <f t="shared" si="29"/>
        <v>4.9679766557470115</v>
      </c>
      <c r="BU40" s="78">
        <f t="shared" si="29"/>
        <v>7.3701848515818122</v>
      </c>
      <c r="BV40" s="78">
        <f t="shared" si="29"/>
        <v>6.2858374965004469</v>
      </c>
      <c r="BW40" s="78">
        <f t="shared" si="29"/>
        <v>6.8738202971696296</v>
      </c>
      <c r="BX40" s="78">
        <f t="shared" si="29"/>
        <v>10.861644962100085</v>
      </c>
      <c r="BY40" s="78">
        <f t="shared" si="29"/>
        <v>7.9628785795829344</v>
      </c>
      <c r="BZ40" s="78">
        <f t="shared" si="29"/>
        <v>7.7703580026552945</v>
      </c>
      <c r="CA40" s="78">
        <f t="shared" si="29"/>
        <v>4.0225430045121859</v>
      </c>
      <c r="CB40" s="78">
        <f t="shared" si="29"/>
        <v>5.0230977891453268</v>
      </c>
      <c r="CC40" s="78">
        <f t="shared" si="29"/>
        <v>6.2283024332571566</v>
      </c>
      <c r="CD40" s="78">
        <f t="shared" si="29"/>
        <v>8.5724942702021103</v>
      </c>
      <c r="CE40" s="78">
        <f t="shared" si="29"/>
        <v>4.3572440272113528</v>
      </c>
      <c r="CF40" s="78">
        <f t="shared" si="29"/>
        <v>4.4234817354577221</v>
      </c>
      <c r="CG40" s="78">
        <f t="shared" si="29"/>
        <v>2.1375129391439414</v>
      </c>
      <c r="CH40" s="78">
        <f t="shared" si="29"/>
        <v>2.6623310269934599</v>
      </c>
      <c r="CI40" s="78">
        <f t="shared" si="29"/>
        <v>8.3472969123481775</v>
      </c>
      <c r="CJ40" s="78">
        <f t="shared" si="29"/>
        <v>7.4435575164256162</v>
      </c>
      <c r="CK40" s="78">
        <f t="shared" si="29"/>
        <v>11.274975720985259</v>
      </c>
      <c r="CL40" s="78">
        <f t="shared" si="29"/>
        <v>2.9375131747896628</v>
      </c>
      <c r="CM40" s="78">
        <f t="shared" si="29"/>
        <v>3.1997475088816145</v>
      </c>
      <c r="CN40" s="79">
        <f t="shared" si="29"/>
        <v>5.7557772454246416</v>
      </c>
      <c r="CP40" s="95"/>
      <c r="CR40" s="129">
        <v>67</v>
      </c>
      <c r="CS40" s="129">
        <v>5</v>
      </c>
      <c r="CU40" s="129">
        <v>43</v>
      </c>
      <c r="CV40" s="129">
        <v>6</v>
      </c>
      <c r="CX40" s="95"/>
    </row>
    <row r="41" spans="4:102" ht="15.75" customHeight="1" x14ac:dyDescent="0.25">
      <c r="D41" s="114">
        <v>35</v>
      </c>
      <c r="E41" s="130">
        <v>3.3579212759219876</v>
      </c>
      <c r="F41" s="130">
        <v>1.8872890281326171</v>
      </c>
      <c r="H41" s="125">
        <v>63</v>
      </c>
      <c r="I41" s="126" t="s">
        <v>80</v>
      </c>
      <c r="J41" s="127" t="s">
        <v>77</v>
      </c>
      <c r="L41" s="95"/>
      <c r="N41" s="73">
        <v>29</v>
      </c>
      <c r="O41" s="82"/>
      <c r="P41" s="83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78">
        <v>0</v>
      </c>
      <c r="AS41" s="78">
        <f t="shared" ref="AS41:CN41" si="30">+SQRT(((AS$6-$AR$6)^2)+((AS$7-$AR$7)^2))</f>
        <v>10.414532308111763</v>
      </c>
      <c r="AT41" s="78">
        <f t="shared" si="30"/>
        <v>3.9084517347131613</v>
      </c>
      <c r="AU41" s="78">
        <f t="shared" si="30"/>
        <v>4.5821136376866427</v>
      </c>
      <c r="AV41" s="78">
        <f t="shared" si="30"/>
        <v>5.4959786514388336</v>
      </c>
      <c r="AW41" s="78">
        <f t="shared" si="30"/>
        <v>10.713147436727583</v>
      </c>
      <c r="AX41" s="78">
        <f t="shared" si="30"/>
        <v>10.427162171225479</v>
      </c>
      <c r="AY41" s="78">
        <f t="shared" si="30"/>
        <v>6.3059587466355795</v>
      </c>
      <c r="AZ41" s="78">
        <f t="shared" si="30"/>
        <v>7.5514238918014547</v>
      </c>
      <c r="BA41" s="78">
        <f t="shared" si="30"/>
        <v>9.1522402542264096</v>
      </c>
      <c r="BB41" s="78">
        <f t="shared" si="30"/>
        <v>10.406400667708015</v>
      </c>
      <c r="BC41" s="78">
        <f t="shared" si="30"/>
        <v>5.9410062178740972</v>
      </c>
      <c r="BD41" s="78">
        <f t="shared" si="30"/>
        <v>1.7149410993981204</v>
      </c>
      <c r="BE41" s="78">
        <f t="shared" si="30"/>
        <v>3.4190783462291332</v>
      </c>
      <c r="BF41" s="78">
        <f t="shared" si="30"/>
        <v>10.022940752782523</v>
      </c>
      <c r="BG41" s="78">
        <f t="shared" si="30"/>
        <v>12.362721301246378</v>
      </c>
      <c r="BH41" s="78">
        <f t="shared" si="30"/>
        <v>5.2256846250870863</v>
      </c>
      <c r="BI41" s="78">
        <f t="shared" si="30"/>
        <v>0.8208885414835182</v>
      </c>
      <c r="BJ41" s="78">
        <f t="shared" si="30"/>
        <v>10.985034309492749</v>
      </c>
      <c r="BK41" s="78">
        <f t="shared" si="30"/>
        <v>10.085779268903339</v>
      </c>
      <c r="BL41" s="78">
        <f t="shared" si="30"/>
        <v>10.055825573361156</v>
      </c>
      <c r="BM41" s="78">
        <f t="shared" si="30"/>
        <v>6.0087125793770468</v>
      </c>
      <c r="BN41" s="78">
        <f t="shared" si="30"/>
        <v>10.407297258511337</v>
      </c>
      <c r="BO41" s="78">
        <f t="shared" si="30"/>
        <v>1.2796471423328761</v>
      </c>
      <c r="BP41" s="78">
        <f t="shared" si="30"/>
        <v>13.520054709268098</v>
      </c>
      <c r="BQ41" s="78">
        <f t="shared" si="30"/>
        <v>6.5743580303052598</v>
      </c>
      <c r="BR41" s="78">
        <f t="shared" si="30"/>
        <v>7.1989635836344821</v>
      </c>
      <c r="BS41" s="78">
        <f t="shared" si="30"/>
        <v>11.614075081046556</v>
      </c>
      <c r="BT41" s="78">
        <f t="shared" si="30"/>
        <v>3.7762706890256483</v>
      </c>
      <c r="BU41" s="78">
        <f t="shared" si="30"/>
        <v>6.676226021092341</v>
      </c>
      <c r="BV41" s="78">
        <f t="shared" si="30"/>
        <v>12.372360009584753</v>
      </c>
      <c r="BW41" s="78">
        <f t="shared" si="30"/>
        <v>12.727179503882109</v>
      </c>
      <c r="BX41" s="78">
        <f t="shared" si="30"/>
        <v>2.6813887707840336</v>
      </c>
      <c r="BY41" s="78">
        <f t="shared" si="30"/>
        <v>9.1898383900792524</v>
      </c>
      <c r="BZ41" s="78">
        <f t="shared" si="30"/>
        <v>6.0835317066922228</v>
      </c>
      <c r="CA41" s="78">
        <f t="shared" si="30"/>
        <v>10.553938252176591</v>
      </c>
      <c r="CB41" s="78">
        <f t="shared" si="30"/>
        <v>8.6740589803860644</v>
      </c>
      <c r="CC41" s="78">
        <f t="shared" si="30"/>
        <v>12.525770466468478</v>
      </c>
      <c r="CD41" s="78">
        <f t="shared" si="30"/>
        <v>5.1991713098765295</v>
      </c>
      <c r="CE41" s="78">
        <f t="shared" si="30"/>
        <v>9.7073482432689744</v>
      </c>
      <c r="CF41" s="78">
        <f t="shared" si="30"/>
        <v>11.755776232459912</v>
      </c>
      <c r="CG41" s="78">
        <f t="shared" si="30"/>
        <v>7.9096416572360813</v>
      </c>
      <c r="CH41" s="78">
        <f t="shared" si="30"/>
        <v>6.0074838599997129</v>
      </c>
      <c r="CI41" s="78">
        <f t="shared" si="30"/>
        <v>4.4369023742319396</v>
      </c>
      <c r="CJ41" s="78">
        <f t="shared" si="30"/>
        <v>9.5911849055890901</v>
      </c>
      <c r="CK41" s="78">
        <f t="shared" si="30"/>
        <v>5.7758688927389539</v>
      </c>
      <c r="CL41" s="78">
        <f t="shared" si="30"/>
        <v>9.8633728759043766</v>
      </c>
      <c r="CM41" s="78">
        <f t="shared" si="30"/>
        <v>5.7372684464269801</v>
      </c>
      <c r="CN41" s="79">
        <f t="shared" si="30"/>
        <v>4.077891821423453</v>
      </c>
      <c r="CP41" s="95"/>
      <c r="CR41" s="129">
        <v>72</v>
      </c>
      <c r="CS41" s="129">
        <v>5</v>
      </c>
      <c r="CU41" s="129">
        <v>17</v>
      </c>
      <c r="CV41" s="129">
        <v>6</v>
      </c>
      <c r="CX41" s="95"/>
    </row>
    <row r="42" spans="4:102" ht="15.75" customHeight="1" x14ac:dyDescent="0.25">
      <c r="D42" s="114">
        <v>36</v>
      </c>
      <c r="E42" s="130">
        <v>6.6996324549845463</v>
      </c>
      <c r="F42" s="130">
        <v>4.8076767946633687</v>
      </c>
      <c r="H42" s="125">
        <v>64</v>
      </c>
      <c r="I42" s="126" t="s">
        <v>78</v>
      </c>
      <c r="J42" s="127" t="s">
        <v>74</v>
      </c>
      <c r="L42" s="95"/>
      <c r="N42" s="73">
        <v>30</v>
      </c>
      <c r="O42" s="82"/>
      <c r="P42" s="83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78">
        <v>0</v>
      </c>
      <c r="AT42" s="78">
        <f t="shared" ref="AT42:CN42" si="31">+SQRT(((AT$6-$AS$6)^2)+((AT$7-$AS$7)^2))</f>
        <v>6.5262840903051202</v>
      </c>
      <c r="AU42" s="78">
        <f t="shared" si="31"/>
        <v>5.9057165001805485</v>
      </c>
      <c r="AV42" s="78">
        <f t="shared" si="31"/>
        <v>5.9645285549295366</v>
      </c>
      <c r="AW42" s="78">
        <f t="shared" si="31"/>
        <v>1.9273394309841965</v>
      </c>
      <c r="AX42" s="78">
        <f t="shared" si="31"/>
        <v>8.1426852283804365</v>
      </c>
      <c r="AY42" s="78">
        <f t="shared" si="31"/>
        <v>6.3066504391313405</v>
      </c>
      <c r="AZ42" s="78">
        <f t="shared" si="31"/>
        <v>8.7589647399562995</v>
      </c>
      <c r="BA42" s="78">
        <f t="shared" si="31"/>
        <v>10.118385851344373</v>
      </c>
      <c r="BB42" s="78">
        <f t="shared" si="31"/>
        <v>2.0411137235819736</v>
      </c>
      <c r="BC42" s="78">
        <f t="shared" si="31"/>
        <v>10.05160540500551</v>
      </c>
      <c r="BD42" s="78">
        <f t="shared" si="31"/>
        <v>8.9431017099503389</v>
      </c>
      <c r="BE42" s="78">
        <f t="shared" si="31"/>
        <v>6.9993713793607348</v>
      </c>
      <c r="BF42" s="78">
        <f t="shared" si="31"/>
        <v>6.6769727666130319</v>
      </c>
      <c r="BG42" s="78">
        <f t="shared" si="31"/>
        <v>3.3575518644839044</v>
      </c>
      <c r="BH42" s="78">
        <f t="shared" si="31"/>
        <v>14.483058181959912</v>
      </c>
      <c r="BI42" s="78">
        <f t="shared" si="31"/>
        <v>10.496696109344548</v>
      </c>
      <c r="BJ42" s="78">
        <f t="shared" si="31"/>
        <v>5.6603734972044997</v>
      </c>
      <c r="BK42" s="78">
        <f t="shared" si="31"/>
        <v>8.7112842707549358</v>
      </c>
      <c r="BL42" s="78">
        <f t="shared" si="31"/>
        <v>5.1583392039401152</v>
      </c>
      <c r="BM42" s="78">
        <f t="shared" si="31"/>
        <v>10.66424795873224</v>
      </c>
      <c r="BN42" s="78">
        <f t="shared" si="31"/>
        <v>8.3712799847140591</v>
      </c>
      <c r="BO42" s="78">
        <f t="shared" si="31"/>
        <v>9.3049503184861635</v>
      </c>
      <c r="BP42" s="78">
        <f t="shared" si="31"/>
        <v>4.8946063513813165</v>
      </c>
      <c r="BQ42" s="78">
        <f t="shared" si="31"/>
        <v>10.9121544361094</v>
      </c>
      <c r="BR42" s="78">
        <f t="shared" si="31"/>
        <v>5.4100830365217565</v>
      </c>
      <c r="BS42" s="78">
        <f t="shared" si="31"/>
        <v>3.0300397690990861</v>
      </c>
      <c r="BT42" s="78">
        <f t="shared" si="31"/>
        <v>6.6402388156273568</v>
      </c>
      <c r="BU42" s="78">
        <f t="shared" si="31"/>
        <v>7.2636492568015205</v>
      </c>
      <c r="BV42" s="78">
        <f t="shared" si="31"/>
        <v>8.1010934926695946</v>
      </c>
      <c r="BW42" s="78">
        <f t="shared" si="31"/>
        <v>8.7096233360960014</v>
      </c>
      <c r="BX42" s="78">
        <f t="shared" si="31"/>
        <v>12.935868174916285</v>
      </c>
      <c r="BY42" s="78">
        <f t="shared" si="31"/>
        <v>6.9222456307276961</v>
      </c>
      <c r="BZ42" s="78">
        <f t="shared" si="31"/>
        <v>10.502149742502159</v>
      </c>
      <c r="CA42" s="78">
        <f t="shared" si="31"/>
        <v>1.5995722168880235</v>
      </c>
      <c r="CB42" s="78">
        <f t="shared" si="31"/>
        <v>7.6794462020050913</v>
      </c>
      <c r="CC42" s="78">
        <f t="shared" si="31"/>
        <v>3.5486764072808343</v>
      </c>
      <c r="CD42" s="78">
        <f t="shared" si="31"/>
        <v>9.0305146734894421</v>
      </c>
      <c r="CE42" s="78">
        <f t="shared" si="31"/>
        <v>6.7659454328824902</v>
      </c>
      <c r="CF42" s="78">
        <f t="shared" si="31"/>
        <v>5.8687776538532175</v>
      </c>
      <c r="CG42" s="78">
        <f t="shared" si="31"/>
        <v>2.5211921604186558</v>
      </c>
      <c r="CH42" s="78">
        <f t="shared" si="31"/>
        <v>4.4870261684789554</v>
      </c>
      <c r="CI42" s="78">
        <f t="shared" si="31"/>
        <v>9.0390088650689329</v>
      </c>
      <c r="CJ42" s="78">
        <f t="shared" si="31"/>
        <v>10.098466092363122</v>
      </c>
      <c r="CK42" s="78">
        <f t="shared" si="31"/>
        <v>13.84740438580533</v>
      </c>
      <c r="CL42" s="78">
        <f t="shared" si="31"/>
        <v>0.89816299313634174</v>
      </c>
      <c r="CM42" s="78">
        <f t="shared" si="31"/>
        <v>5.7470831174441885</v>
      </c>
      <c r="CN42" s="79">
        <f t="shared" si="31"/>
        <v>6.861596695576738</v>
      </c>
      <c r="CP42" s="95"/>
      <c r="CR42" s="129">
        <v>22</v>
      </c>
      <c r="CS42" s="129">
        <v>5</v>
      </c>
      <c r="CU42" s="129">
        <v>13</v>
      </c>
      <c r="CV42" s="129">
        <v>7</v>
      </c>
      <c r="CX42" s="95"/>
    </row>
    <row r="43" spans="4:102" ht="15.75" customHeight="1" x14ac:dyDescent="0.25">
      <c r="D43" s="114">
        <v>37</v>
      </c>
      <c r="E43" s="130">
        <v>6.5967449767347048</v>
      </c>
      <c r="F43" s="130">
        <v>1.9708599514515712</v>
      </c>
      <c r="H43" s="125">
        <v>65</v>
      </c>
      <c r="I43" s="126" t="s">
        <v>78</v>
      </c>
      <c r="J43" s="127" t="s">
        <v>74</v>
      </c>
      <c r="L43" s="95"/>
      <c r="N43" s="73">
        <v>31</v>
      </c>
      <c r="O43" s="82"/>
      <c r="P43" s="83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78">
        <v>0</v>
      </c>
      <c r="AU43" s="78">
        <f t="shared" ref="AU43:CN43" si="32">+SQRT(((AU$6-$AT$6)^2)+((AU$7-$AT$7)^2))</f>
        <v>0.71125795712345774</v>
      </c>
      <c r="AV43" s="78">
        <f t="shared" si="32"/>
        <v>2.9014375525520673</v>
      </c>
      <c r="AW43" s="78">
        <f t="shared" si="32"/>
        <v>6.835403162533364</v>
      </c>
      <c r="AX43" s="78">
        <f t="shared" si="32"/>
        <v>7.9276806898244585</v>
      </c>
      <c r="AY43" s="78">
        <f t="shared" si="32"/>
        <v>3.4981049627600225</v>
      </c>
      <c r="AZ43" s="78">
        <f t="shared" si="32"/>
        <v>5.9311436921699245</v>
      </c>
      <c r="BA43" s="78">
        <f t="shared" si="32"/>
        <v>7.7691910407776659</v>
      </c>
      <c r="BB43" s="78">
        <f t="shared" si="32"/>
        <v>6.732040317397586</v>
      </c>
      <c r="BC43" s="78">
        <f t="shared" si="32"/>
        <v>5.5755993842764617</v>
      </c>
      <c r="BD43" s="78">
        <f t="shared" si="32"/>
        <v>2.4392023295901097</v>
      </c>
      <c r="BE43" s="78">
        <f t="shared" si="32"/>
        <v>0.65627375164127078</v>
      </c>
      <c r="BF43" s="78">
        <f t="shared" si="32"/>
        <v>7.6251537632409114</v>
      </c>
      <c r="BG43" s="78">
        <f t="shared" si="32"/>
        <v>8.5279838993041057</v>
      </c>
      <c r="BH43" s="78">
        <f t="shared" si="32"/>
        <v>8.2373183240366288</v>
      </c>
      <c r="BI43" s="78">
        <f t="shared" si="32"/>
        <v>3.9781640166659655</v>
      </c>
      <c r="BJ43" s="78">
        <f t="shared" si="32"/>
        <v>7.6625182976165176</v>
      </c>
      <c r="BK43" s="78">
        <f t="shared" si="32"/>
        <v>7.8669654222313081</v>
      </c>
      <c r="BL43" s="78">
        <f t="shared" si="32"/>
        <v>6.6989179507750585</v>
      </c>
      <c r="BM43" s="78">
        <f t="shared" si="32"/>
        <v>6.5956040938884639</v>
      </c>
      <c r="BN43" s="78">
        <f t="shared" si="32"/>
        <v>7.9937043431501262</v>
      </c>
      <c r="BO43" s="78">
        <f t="shared" si="32"/>
        <v>2.7816823803306097</v>
      </c>
      <c r="BP43" s="78">
        <f t="shared" si="32"/>
        <v>10.037529860460928</v>
      </c>
      <c r="BQ43" s="78">
        <f t="shared" si="32"/>
        <v>6.5029751161658282</v>
      </c>
      <c r="BR43" s="78">
        <f t="shared" si="32"/>
        <v>4.5044193404934711</v>
      </c>
      <c r="BS43" s="78">
        <f t="shared" si="32"/>
        <v>7.7932938461447252</v>
      </c>
      <c r="BT43" s="78">
        <f t="shared" si="32"/>
        <v>0.4290108105274183</v>
      </c>
      <c r="BU43" s="78">
        <f t="shared" si="32"/>
        <v>5.0243218464982968</v>
      </c>
      <c r="BV43" s="78">
        <f t="shared" si="32"/>
        <v>9.4877281379822502</v>
      </c>
      <c r="BW43" s="78">
        <f t="shared" si="32"/>
        <v>9.9517748206638625</v>
      </c>
      <c r="BX43" s="78">
        <f t="shared" si="32"/>
        <v>6.4157045711318652</v>
      </c>
      <c r="BY43" s="78">
        <f t="shared" si="32"/>
        <v>7.018386732437893</v>
      </c>
      <c r="BZ43" s="78">
        <f t="shared" si="32"/>
        <v>5.9544341891205903</v>
      </c>
      <c r="CA43" s="78">
        <f t="shared" si="32"/>
        <v>6.8105747089181907</v>
      </c>
      <c r="CB43" s="78">
        <f t="shared" si="32"/>
        <v>6.3178832234768789</v>
      </c>
      <c r="CC43" s="78">
        <f t="shared" si="32"/>
        <v>8.9200835308638791</v>
      </c>
      <c r="CD43" s="78">
        <f t="shared" si="32"/>
        <v>4.996040729719665</v>
      </c>
      <c r="CE43" s="78">
        <f t="shared" si="32"/>
        <v>6.8530459576132063</v>
      </c>
      <c r="CF43" s="78">
        <f t="shared" si="32"/>
        <v>8.390764092593983</v>
      </c>
      <c r="CG43" s="78">
        <f t="shared" si="32"/>
        <v>4.0492990684538963</v>
      </c>
      <c r="CH43" s="78">
        <f t="shared" si="32"/>
        <v>2.1028762005629442</v>
      </c>
      <c r="CI43" s="78">
        <f t="shared" si="32"/>
        <v>4.4718993463861239</v>
      </c>
      <c r="CJ43" s="78">
        <f t="shared" si="32"/>
        <v>8.0739026236841092</v>
      </c>
      <c r="CK43" s="78">
        <f t="shared" si="32"/>
        <v>8.0007590931784396</v>
      </c>
      <c r="CL43" s="78">
        <f t="shared" si="32"/>
        <v>6.0275910987417927</v>
      </c>
      <c r="CM43" s="78">
        <f t="shared" si="32"/>
        <v>2.4781214621241241</v>
      </c>
      <c r="CN43" s="79">
        <f t="shared" si="32"/>
        <v>1.9331154946523634</v>
      </c>
      <c r="CP43" s="95"/>
      <c r="CR43" s="129">
        <v>17</v>
      </c>
      <c r="CS43" s="129">
        <v>6</v>
      </c>
      <c r="CU43" s="129">
        <v>30</v>
      </c>
      <c r="CV43" s="129">
        <v>7</v>
      </c>
      <c r="CX43" s="95"/>
    </row>
    <row r="44" spans="4:102" ht="15.75" customHeight="1" x14ac:dyDescent="0.25">
      <c r="D44" s="114">
        <v>38</v>
      </c>
      <c r="E44" s="130">
        <v>5.874204828291572</v>
      </c>
      <c r="F44" s="130">
        <v>0.27992332065104986</v>
      </c>
      <c r="H44" s="125">
        <v>66</v>
      </c>
      <c r="I44" s="126" t="s">
        <v>75</v>
      </c>
      <c r="J44" s="127" t="s">
        <v>80</v>
      </c>
      <c r="L44" s="95"/>
      <c r="N44" s="73">
        <v>32</v>
      </c>
      <c r="O44" s="82"/>
      <c r="P44" s="83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78">
        <v>0</v>
      </c>
      <c r="AV44" s="78">
        <f t="shared" ref="AV44:CN44" si="33">+SQRT(((AV$6-$AU$6)^2)+((AV$7-$AU$7)^2))</f>
        <v>3.0308168067225982</v>
      </c>
      <c r="AW44" s="78">
        <f t="shared" si="33"/>
        <v>6.1395458798425944</v>
      </c>
      <c r="AX44" s="78">
        <f t="shared" si="33"/>
        <v>7.3977371966198167</v>
      </c>
      <c r="AY44" s="78">
        <f t="shared" si="33"/>
        <v>3.0177720114987836</v>
      </c>
      <c r="AZ44" s="78">
        <f t="shared" si="33"/>
        <v>5.6269949630946323</v>
      </c>
      <c r="BA44" s="78">
        <f t="shared" si="33"/>
        <v>7.4616461875696638</v>
      </c>
      <c r="BB44" s="78">
        <f t="shared" si="33"/>
        <v>6.2523086748505072</v>
      </c>
      <c r="BC44" s="78">
        <f t="shared" si="33"/>
        <v>5.551411312862288</v>
      </c>
      <c r="BD44" s="78">
        <f t="shared" si="33"/>
        <v>3.0388156560060993</v>
      </c>
      <c r="BE44" s="78">
        <f t="shared" si="33"/>
        <v>1.3504431072625376</v>
      </c>
      <c r="BF44" s="78">
        <f t="shared" si="33"/>
        <v>7.5756742634746557</v>
      </c>
      <c r="BG44" s="78">
        <f t="shared" si="33"/>
        <v>7.8222947177488606</v>
      </c>
      <c r="BH44" s="78">
        <f t="shared" si="33"/>
        <v>8.7096230026072607</v>
      </c>
      <c r="BI44" s="78">
        <f t="shared" si="33"/>
        <v>4.5955393670485023</v>
      </c>
      <c r="BJ44" s="78">
        <f t="shared" si="33"/>
        <v>6.9915745545178263</v>
      </c>
      <c r="BK44" s="78">
        <f t="shared" si="33"/>
        <v>7.3919877766614333</v>
      </c>
      <c r="BL44" s="78">
        <f t="shared" si="33"/>
        <v>6.0273564454241804</v>
      </c>
      <c r="BM44" s="78">
        <f t="shared" si="33"/>
        <v>7.1276363704324606</v>
      </c>
      <c r="BN44" s="78">
        <f t="shared" si="33"/>
        <v>7.4792969509335814</v>
      </c>
      <c r="BO44" s="78">
        <f t="shared" si="33"/>
        <v>3.4117373115726437</v>
      </c>
      <c r="BP44" s="78">
        <f t="shared" si="33"/>
        <v>9.6160710872499759</v>
      </c>
      <c r="BQ44" s="78">
        <f t="shared" si="33"/>
        <v>6.4931154167061296</v>
      </c>
      <c r="BR44" s="78">
        <f t="shared" si="33"/>
        <v>4.471519171730443</v>
      </c>
      <c r="BS44" s="78">
        <f t="shared" si="33"/>
        <v>7.0855525662940124</v>
      </c>
      <c r="BT44" s="78">
        <f t="shared" si="33"/>
        <v>1.0452654073324472</v>
      </c>
      <c r="BU44" s="78">
        <f t="shared" si="33"/>
        <v>5.2465897480032391</v>
      </c>
      <c r="BV44" s="78">
        <f t="shared" si="33"/>
        <v>8.876053214507305</v>
      </c>
      <c r="BW44" s="78">
        <f t="shared" si="33"/>
        <v>9.3554387072984184</v>
      </c>
      <c r="BX44" s="78">
        <f t="shared" si="33"/>
        <v>7.0336819361485237</v>
      </c>
      <c r="BY44" s="78">
        <f t="shared" si="33"/>
        <v>7.0423329602869131</v>
      </c>
      <c r="BZ44" s="78">
        <f t="shared" si="33"/>
        <v>5.9575505126742776</v>
      </c>
      <c r="CA44" s="78">
        <f t="shared" si="33"/>
        <v>6.2932851407762991</v>
      </c>
      <c r="CB44" s="78">
        <f t="shared" si="33"/>
        <v>5.8436488565228233</v>
      </c>
      <c r="CC44" s="78">
        <f t="shared" si="33"/>
        <v>8.4554235923071541</v>
      </c>
      <c r="CD44" s="78">
        <f t="shared" si="33"/>
        <v>5.4810847629464483</v>
      </c>
      <c r="CE44" s="78">
        <f t="shared" si="33"/>
        <v>6.2685971655421939</v>
      </c>
      <c r="CF44" s="78">
        <f t="shared" si="33"/>
        <v>7.7113848004819605</v>
      </c>
      <c r="CG44" s="78">
        <f t="shared" si="33"/>
        <v>3.473878684474395</v>
      </c>
      <c r="CH44" s="78">
        <f t="shared" si="33"/>
        <v>1.4327581399349507</v>
      </c>
      <c r="CI44" s="78">
        <f t="shared" si="33"/>
        <v>5.0140857166747788</v>
      </c>
      <c r="CJ44" s="78">
        <f t="shared" si="33"/>
        <v>7.7334079748175659</v>
      </c>
      <c r="CK44" s="78">
        <f t="shared" si="33"/>
        <v>8.3470568251394592</v>
      </c>
      <c r="CL44" s="78">
        <f t="shared" si="33"/>
        <v>5.4564299338419309</v>
      </c>
      <c r="CM44" s="78">
        <f t="shared" si="33"/>
        <v>1.9234087787898799</v>
      </c>
      <c r="CN44" s="79">
        <f t="shared" si="33"/>
        <v>2.3648540951825567</v>
      </c>
      <c r="CP44" s="95"/>
      <c r="CR44" s="129">
        <v>55</v>
      </c>
      <c r="CS44" s="129">
        <v>6</v>
      </c>
      <c r="CU44" s="129">
        <v>28</v>
      </c>
      <c r="CV44" s="129">
        <v>7</v>
      </c>
      <c r="CX44" s="95"/>
    </row>
    <row r="45" spans="4:102" ht="15.75" customHeight="1" x14ac:dyDescent="0.25">
      <c r="D45" s="114">
        <v>39</v>
      </c>
      <c r="E45" s="130">
        <v>4.098992575504818</v>
      </c>
      <c r="F45" s="130">
        <v>11.840063278646108</v>
      </c>
      <c r="H45" s="125">
        <v>67</v>
      </c>
      <c r="I45" s="126" t="s">
        <v>78</v>
      </c>
      <c r="J45" s="127" t="s">
        <v>75</v>
      </c>
      <c r="L45" s="95"/>
      <c r="N45" s="73">
        <v>33</v>
      </c>
      <c r="O45" s="82"/>
      <c r="P45" s="83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78">
        <v>0</v>
      </c>
      <c r="AW45" s="78">
        <f t="shared" ref="AW45:CN45" si="34">+SQRT(((AW$6-$AV$6)^2)+((AW$7-$AV$7)^2))</f>
        <v>7.0599063102294917</v>
      </c>
      <c r="AX45" s="78">
        <f t="shared" si="34"/>
        <v>10.152014027658568</v>
      </c>
      <c r="AY45" s="78">
        <f t="shared" si="34"/>
        <v>5.952062862354806</v>
      </c>
      <c r="AZ45" s="78">
        <f t="shared" si="34"/>
        <v>8.6505926912818953</v>
      </c>
      <c r="BA45" s="78">
        <f t="shared" si="34"/>
        <v>10.480638974398792</v>
      </c>
      <c r="BB45" s="78">
        <f t="shared" si="34"/>
        <v>5.2691559568388158</v>
      </c>
      <c r="BC45" s="78">
        <f t="shared" si="34"/>
        <v>8.4759050280002022</v>
      </c>
      <c r="BD45" s="78">
        <f t="shared" si="34"/>
        <v>4.7020171094065066</v>
      </c>
      <c r="BE45" s="78">
        <f t="shared" si="34"/>
        <v>2.7268622576779173</v>
      </c>
      <c r="BF45" s="78">
        <f t="shared" si="34"/>
        <v>4.7985179188356542</v>
      </c>
      <c r="BG45" s="78">
        <f t="shared" si="34"/>
        <v>8.8516652444935371</v>
      </c>
      <c r="BH45" s="78">
        <f t="shared" si="34"/>
        <v>10.535235512861444</v>
      </c>
      <c r="BI45" s="78">
        <f t="shared" si="34"/>
        <v>5.9406445106930557</v>
      </c>
      <c r="BJ45" s="78">
        <f t="shared" si="34"/>
        <v>9.1581539986725868</v>
      </c>
      <c r="BK45" s="78">
        <f t="shared" si="34"/>
        <v>10.25497482132176</v>
      </c>
      <c r="BL45" s="78">
        <f t="shared" si="34"/>
        <v>8.2312997684986282</v>
      </c>
      <c r="BM45" s="78">
        <f t="shared" si="34"/>
        <v>4.8811824363612706</v>
      </c>
      <c r="BN45" s="78">
        <f t="shared" si="34"/>
        <v>10.267197061394377</v>
      </c>
      <c r="BO45" s="78">
        <f t="shared" si="34"/>
        <v>4.852234201395782</v>
      </c>
      <c r="BP45" s="78">
        <f t="shared" si="34"/>
        <v>8.1013005575243859</v>
      </c>
      <c r="BQ45" s="78">
        <f t="shared" si="34"/>
        <v>9.4043859337798583</v>
      </c>
      <c r="BR45" s="78">
        <f t="shared" si="34"/>
        <v>1.7418420855115397</v>
      </c>
      <c r="BS45" s="78">
        <f t="shared" si="34"/>
        <v>8.2300322632596021</v>
      </c>
      <c r="BT45" s="78">
        <f t="shared" si="34"/>
        <v>2.5751242396018741</v>
      </c>
      <c r="BU45" s="78">
        <f t="shared" si="34"/>
        <v>2.2404160032248743</v>
      </c>
      <c r="BV45" s="78">
        <f t="shared" si="34"/>
        <v>11.339561262100043</v>
      </c>
      <c r="BW45" s="78">
        <f t="shared" si="34"/>
        <v>11.874898776357934</v>
      </c>
      <c r="BX45" s="78">
        <f t="shared" si="34"/>
        <v>8.1740112838528276</v>
      </c>
      <c r="BY45" s="78">
        <f t="shared" si="34"/>
        <v>4.1328873158900352</v>
      </c>
      <c r="BZ45" s="78">
        <f t="shared" si="34"/>
        <v>8.8558083832714889</v>
      </c>
      <c r="CA45" s="78">
        <f t="shared" si="34"/>
        <v>5.5391645835317362</v>
      </c>
      <c r="CB45" s="78">
        <f t="shared" si="34"/>
        <v>8.7267476637060959</v>
      </c>
      <c r="CC45" s="78">
        <f t="shared" si="34"/>
        <v>7.2211322528330806</v>
      </c>
      <c r="CD45" s="78">
        <f t="shared" si="34"/>
        <v>3.1714180654980249</v>
      </c>
      <c r="CE45" s="78">
        <f t="shared" si="34"/>
        <v>8.8948356994365287</v>
      </c>
      <c r="CF45" s="78">
        <f t="shared" si="34"/>
        <v>9.7760750372680896</v>
      </c>
      <c r="CG45" s="78">
        <f t="shared" si="34"/>
        <v>3.649430187553484</v>
      </c>
      <c r="CH45" s="78">
        <f t="shared" si="34"/>
        <v>3.1972911962435906</v>
      </c>
      <c r="CI45" s="78">
        <f t="shared" si="34"/>
        <v>3.0804547540030698</v>
      </c>
      <c r="CJ45" s="78">
        <f t="shared" si="34"/>
        <v>10.736578519325299</v>
      </c>
      <c r="CK45" s="78">
        <f t="shared" si="34"/>
        <v>10.602144496451722</v>
      </c>
      <c r="CL45" s="78">
        <f t="shared" si="34"/>
        <v>5.1767033602367523</v>
      </c>
      <c r="CM45" s="78">
        <f t="shared" si="34"/>
        <v>4.8160023560202765</v>
      </c>
      <c r="CN45" s="79">
        <f t="shared" si="34"/>
        <v>1.4326443609663833</v>
      </c>
      <c r="CP45" s="95"/>
      <c r="CR45" s="129">
        <v>62</v>
      </c>
      <c r="CS45" s="129">
        <v>6</v>
      </c>
      <c r="CU45" s="129">
        <v>70</v>
      </c>
      <c r="CV45" s="129">
        <v>7</v>
      </c>
      <c r="CX45" s="95"/>
    </row>
    <row r="46" spans="4:102" ht="15.75" customHeight="1" x14ac:dyDescent="0.25">
      <c r="D46" s="114">
        <v>40</v>
      </c>
      <c r="E46" s="130">
        <v>8.8946412852554637</v>
      </c>
      <c r="F46" s="130">
        <v>1.7721098773518045</v>
      </c>
      <c r="H46" s="125">
        <v>68</v>
      </c>
      <c r="I46" s="126" t="s">
        <v>76</v>
      </c>
      <c r="J46" s="127" t="s">
        <v>79</v>
      </c>
      <c r="L46" s="95"/>
      <c r="N46" s="73">
        <v>34</v>
      </c>
      <c r="O46" s="82"/>
      <c r="P46" s="83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78">
        <v>0</v>
      </c>
      <c r="AX46" s="78">
        <f t="shared" ref="AX46:CN46" si="35">+SQRT(((AX$6-$AW$6)^2)+((AX$7-$AW$7)^2))</f>
        <v>6.4774947892753341</v>
      </c>
      <c r="AY46" s="78">
        <f t="shared" si="35"/>
        <v>5.5769602649273224</v>
      </c>
      <c r="AZ46" s="78">
        <f t="shared" si="35"/>
        <v>7.6149366755843424</v>
      </c>
      <c r="BA46" s="78">
        <f t="shared" si="35"/>
        <v>8.7502071736251956</v>
      </c>
      <c r="BB46" s="78">
        <f t="shared" si="35"/>
        <v>3.9677568387547546</v>
      </c>
      <c r="BC46" s="78">
        <f t="shared" si="35"/>
        <v>9.2404144273818964</v>
      </c>
      <c r="BD46" s="78">
        <f t="shared" si="35"/>
        <v>9.0981145168231965</v>
      </c>
      <c r="BE46" s="78">
        <f t="shared" si="35"/>
        <v>7.4138463047695327</v>
      </c>
      <c r="BF46" s="78">
        <f t="shared" si="35"/>
        <v>8.5265817202646552</v>
      </c>
      <c r="BG46" s="78">
        <f t="shared" si="35"/>
        <v>1.7930356641023706</v>
      </c>
      <c r="BH46" s="78">
        <f t="shared" si="35"/>
        <v>14.220052483449713</v>
      </c>
      <c r="BI46" s="78">
        <f t="shared" si="35"/>
        <v>10.646615028317559</v>
      </c>
      <c r="BJ46" s="78">
        <f t="shared" si="35"/>
        <v>3.8116347173935949</v>
      </c>
      <c r="BK46" s="78">
        <f t="shared" si="35"/>
        <v>7.1243367781721583</v>
      </c>
      <c r="BL46" s="78">
        <f t="shared" si="35"/>
        <v>3.4501683884853978</v>
      </c>
      <c r="BM46" s="78">
        <f t="shared" si="35"/>
        <v>11.919180840351602</v>
      </c>
      <c r="BN46" s="78">
        <f t="shared" si="35"/>
        <v>6.7200539850653653</v>
      </c>
      <c r="BO46" s="78">
        <f t="shared" si="35"/>
        <v>9.5022844712170755</v>
      </c>
      <c r="BP46" s="78">
        <f t="shared" si="35"/>
        <v>6.59078071786724</v>
      </c>
      <c r="BQ46" s="78">
        <f t="shared" si="35"/>
        <v>10.021606566145348</v>
      </c>
      <c r="BR46" s="78">
        <f t="shared" si="35"/>
        <v>6.8905029659138632</v>
      </c>
      <c r="BS46" s="78">
        <f t="shared" si="35"/>
        <v>1.21555632842304</v>
      </c>
      <c r="BT46" s="78">
        <f t="shared" si="35"/>
        <v>7.0595103788891294</v>
      </c>
      <c r="BU46" s="78">
        <f t="shared" si="35"/>
        <v>8.6984644428950606</v>
      </c>
      <c r="BV46" s="78">
        <f t="shared" si="35"/>
        <v>6.2188800467625098</v>
      </c>
      <c r="BW46" s="78">
        <f t="shared" si="35"/>
        <v>6.8258113759607424</v>
      </c>
      <c r="BX46" s="78">
        <f t="shared" si="35"/>
        <v>13.052005384881406</v>
      </c>
      <c r="BY46" s="78">
        <f t="shared" si="35"/>
        <v>8.6930902375638635</v>
      </c>
      <c r="BZ46" s="78">
        <f t="shared" si="35"/>
        <v>9.6799909105891704</v>
      </c>
      <c r="CA46" s="78">
        <f t="shared" si="35"/>
        <v>3.5244132361705303</v>
      </c>
      <c r="CB46" s="78">
        <f t="shared" si="35"/>
        <v>6.2969799566143179</v>
      </c>
      <c r="CC46" s="78">
        <f t="shared" si="35"/>
        <v>5.2742374725431906</v>
      </c>
      <c r="CD46" s="78">
        <f t="shared" si="35"/>
        <v>10.225240651341835</v>
      </c>
      <c r="CE46" s="78">
        <f t="shared" si="35"/>
        <v>5.1634871533636932</v>
      </c>
      <c r="CF46" s="78">
        <f t="shared" si="35"/>
        <v>3.9566727755321729</v>
      </c>
      <c r="CG46" s="78">
        <f t="shared" si="35"/>
        <v>3.4140092784336864</v>
      </c>
      <c r="CH46" s="78">
        <f t="shared" si="35"/>
        <v>4.742774621247853</v>
      </c>
      <c r="CI46" s="78">
        <f t="shared" si="35"/>
        <v>10.110017613886519</v>
      </c>
      <c r="CJ46" s="78">
        <f t="shared" si="35"/>
        <v>8.6608423969009944</v>
      </c>
      <c r="CK46" s="78">
        <f t="shared" si="35"/>
        <v>13.358248252158175</v>
      </c>
      <c r="CL46" s="78">
        <f t="shared" si="35"/>
        <v>2.7051365006162036</v>
      </c>
      <c r="CM46" s="78">
        <f t="shared" si="35"/>
        <v>5.3603067816099976</v>
      </c>
      <c r="CN46" s="79">
        <f t="shared" si="35"/>
        <v>7.6591607253966751</v>
      </c>
      <c r="CP46" s="95"/>
      <c r="CR46" s="129">
        <v>43</v>
      </c>
      <c r="CS46" s="129">
        <v>6</v>
      </c>
      <c r="CU46" s="129">
        <v>7</v>
      </c>
      <c r="CV46" s="129">
        <v>7</v>
      </c>
      <c r="CX46" s="95"/>
    </row>
    <row r="47" spans="4:102" ht="15.75" customHeight="1" x14ac:dyDescent="0.25">
      <c r="D47" s="114">
        <v>41</v>
      </c>
      <c r="E47" s="130">
        <v>11.145877887175866</v>
      </c>
      <c r="F47" s="130">
        <v>6.0013502260461795</v>
      </c>
      <c r="H47" s="125">
        <v>69</v>
      </c>
      <c r="I47" s="126" t="s">
        <v>80</v>
      </c>
      <c r="J47" s="127" t="s">
        <v>74</v>
      </c>
      <c r="L47" s="95"/>
      <c r="N47" s="73">
        <v>35</v>
      </c>
      <c r="O47" s="82"/>
      <c r="P47" s="83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78">
        <v>0</v>
      </c>
      <c r="AY47" s="78">
        <f t="shared" ref="AY47:CN47" si="36">+SQRT(((AY$6-$AX$6)^2)+((AY$7-$AX$7)^2))</f>
        <v>4.4379835861767392</v>
      </c>
      <c r="AZ47" s="78">
        <f t="shared" si="36"/>
        <v>3.2399017059427231</v>
      </c>
      <c r="BA47" s="78">
        <f t="shared" si="36"/>
        <v>2.9858512075308465</v>
      </c>
      <c r="BB47" s="78">
        <f t="shared" si="36"/>
        <v>9.9803257438196766</v>
      </c>
      <c r="BC47" s="78">
        <f t="shared" si="36"/>
        <v>5.5379179028339056</v>
      </c>
      <c r="BD47" s="78">
        <f t="shared" si="36"/>
        <v>8.8078242329732586</v>
      </c>
      <c r="BE47" s="78">
        <f t="shared" si="36"/>
        <v>8.5399429163220901</v>
      </c>
      <c r="BF47" s="78">
        <f t="shared" si="36"/>
        <v>13.696583735360832</v>
      </c>
      <c r="BG47" s="78">
        <f t="shared" si="36"/>
        <v>6.5794225177594239</v>
      </c>
      <c r="BH47" s="78">
        <f t="shared" si="36"/>
        <v>11.402019144160359</v>
      </c>
      <c r="BI47" s="78">
        <f t="shared" si="36"/>
        <v>9.8911834504955625</v>
      </c>
      <c r="BJ47" s="78">
        <f t="shared" si="36"/>
        <v>2.9341586152694612</v>
      </c>
      <c r="BK47" s="78">
        <f t="shared" si="36"/>
        <v>0.83631098701310203</v>
      </c>
      <c r="BL47" s="78">
        <f t="shared" si="36"/>
        <v>3.0273265329593215</v>
      </c>
      <c r="BM47" s="78">
        <f t="shared" si="36"/>
        <v>14.516559212047218</v>
      </c>
      <c r="BN47" s="78">
        <f t="shared" si="36"/>
        <v>0.25836545406487904</v>
      </c>
      <c r="BO47" s="78">
        <f t="shared" si="36"/>
        <v>9.2180193841571434</v>
      </c>
      <c r="BP47" s="78">
        <f t="shared" si="36"/>
        <v>13.016435791138244</v>
      </c>
      <c r="BQ47" s="78">
        <f t="shared" si="36"/>
        <v>5.7867795261211299</v>
      </c>
      <c r="BR47" s="78">
        <f t="shared" si="36"/>
        <v>11.042564291697976</v>
      </c>
      <c r="BS47" s="78">
        <f t="shared" si="36"/>
        <v>6.0837667235171438</v>
      </c>
      <c r="BT47" s="78">
        <f t="shared" si="36"/>
        <v>8.3520847648641681</v>
      </c>
      <c r="BU47" s="78">
        <f t="shared" si="36"/>
        <v>12.366703403573386</v>
      </c>
      <c r="BV47" s="78">
        <f t="shared" si="36"/>
        <v>2.2275884600206002</v>
      </c>
      <c r="BW47" s="78">
        <f t="shared" si="36"/>
        <v>2.3893660384044395</v>
      </c>
      <c r="BX47" s="78">
        <f t="shared" si="36"/>
        <v>11.688532674311375</v>
      </c>
      <c r="BY47" s="78">
        <f t="shared" si="36"/>
        <v>13.502420512729921</v>
      </c>
      <c r="BZ47" s="78">
        <f t="shared" si="36"/>
        <v>5.7966027521744419</v>
      </c>
      <c r="CA47" s="78">
        <f t="shared" si="36"/>
        <v>9.6418481130477396</v>
      </c>
      <c r="CB47" s="78">
        <f t="shared" si="36"/>
        <v>1.7540481314379883</v>
      </c>
      <c r="CC47" s="78">
        <f t="shared" si="36"/>
        <v>11.677413739092504</v>
      </c>
      <c r="CD47" s="78">
        <f t="shared" si="36"/>
        <v>12.878660197782393</v>
      </c>
      <c r="CE47" s="78">
        <f t="shared" si="36"/>
        <v>1.4082222690127693</v>
      </c>
      <c r="CF47" s="78">
        <f t="shared" si="36"/>
        <v>3.3683769671148145</v>
      </c>
      <c r="CG47" s="78">
        <f t="shared" si="36"/>
        <v>7.7776763158082964</v>
      </c>
      <c r="CH47" s="78">
        <f t="shared" si="36"/>
        <v>6.9770759311897459</v>
      </c>
      <c r="CI47" s="78">
        <f t="shared" si="36"/>
        <v>12.395370328327452</v>
      </c>
      <c r="CJ47" s="78">
        <f t="shared" si="36"/>
        <v>2.6543077575675222</v>
      </c>
      <c r="CK47" s="78">
        <f t="shared" si="36"/>
        <v>9.8989151356598235</v>
      </c>
      <c r="CL47" s="78">
        <f t="shared" si="36"/>
        <v>8.5911515173520225</v>
      </c>
      <c r="CM47" s="78">
        <f t="shared" si="36"/>
        <v>5.4750294307125102</v>
      </c>
      <c r="CN47" s="79">
        <f t="shared" si="36"/>
        <v>9.7617320852334615</v>
      </c>
      <c r="CP47" s="95"/>
      <c r="CR47" s="129">
        <v>17</v>
      </c>
      <c r="CS47" s="129">
        <v>6</v>
      </c>
      <c r="CU47" s="129">
        <v>2</v>
      </c>
      <c r="CV47" s="129">
        <v>9</v>
      </c>
      <c r="CX47" s="95"/>
    </row>
    <row r="48" spans="4:102" ht="15.75" customHeight="1" x14ac:dyDescent="0.25">
      <c r="D48" s="114">
        <v>42</v>
      </c>
      <c r="E48" s="130">
        <v>9.7195737256877166</v>
      </c>
      <c r="F48" s="130">
        <v>7.5846571154541254</v>
      </c>
      <c r="H48" s="125">
        <v>70</v>
      </c>
      <c r="I48" s="126" t="s">
        <v>79</v>
      </c>
      <c r="J48" s="127" t="s">
        <v>75</v>
      </c>
      <c r="L48" s="95"/>
      <c r="N48" s="73">
        <v>36</v>
      </c>
      <c r="O48" s="82"/>
      <c r="P48" s="83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78">
        <v>0</v>
      </c>
      <c r="AZ48" s="78">
        <f t="shared" ref="AZ48:CN48" si="37">+SQRT(((AZ$6-$AY$6)^2)+((AZ$7-$AY$7)^2))</f>
        <v>2.8386820243047231</v>
      </c>
      <c r="BA48" s="78">
        <f t="shared" si="37"/>
        <v>4.6023778949950014</v>
      </c>
      <c r="BB48" s="78">
        <f t="shared" si="37"/>
        <v>7.4978521886499898</v>
      </c>
      <c r="BC48" s="78">
        <f t="shared" si="37"/>
        <v>3.7460286003237795</v>
      </c>
      <c r="BD48" s="78">
        <f t="shared" si="37"/>
        <v>4.6036892492946766</v>
      </c>
      <c r="BE48" s="78">
        <f t="shared" si="37"/>
        <v>4.1026412200624387</v>
      </c>
      <c r="BF48" s="78">
        <f t="shared" si="37"/>
        <v>10.101367662101584</v>
      </c>
      <c r="BG48" s="78">
        <f t="shared" si="37"/>
        <v>6.8232649808975259</v>
      </c>
      <c r="BH48" s="78">
        <f t="shared" si="37"/>
        <v>8.7633647676926696</v>
      </c>
      <c r="BI48" s="78">
        <f t="shared" si="37"/>
        <v>5.9272089810047026</v>
      </c>
      <c r="BJ48" s="78">
        <f t="shared" si="37"/>
        <v>4.7117423120835564</v>
      </c>
      <c r="BK48" s="78">
        <f t="shared" si="37"/>
        <v>4.3779688558516856</v>
      </c>
      <c r="BL48" s="78">
        <f t="shared" si="37"/>
        <v>3.8192808219583232</v>
      </c>
      <c r="BM48" s="78">
        <f t="shared" si="37"/>
        <v>10.093610847975095</v>
      </c>
      <c r="BN48" s="78">
        <f t="shared" si="37"/>
        <v>4.4969032612818953</v>
      </c>
      <c r="BO48" s="78">
        <f t="shared" si="37"/>
        <v>5.0358955591150147</v>
      </c>
      <c r="BP48" s="78">
        <f t="shared" si="37"/>
        <v>10.917610113039673</v>
      </c>
      <c r="BQ48" s="78">
        <f t="shared" si="37"/>
        <v>4.6104698087740266</v>
      </c>
      <c r="BR48" s="78">
        <f t="shared" si="37"/>
        <v>7.1411216573271163</v>
      </c>
      <c r="BS48" s="78">
        <f t="shared" si="37"/>
        <v>6.0696223262721327</v>
      </c>
      <c r="BT48" s="78">
        <f t="shared" si="37"/>
        <v>3.925254531925404</v>
      </c>
      <c r="BU48" s="78">
        <f t="shared" si="37"/>
        <v>8.1922385427241178</v>
      </c>
      <c r="BV48" s="78">
        <f t="shared" si="37"/>
        <v>6.1406138195963988</v>
      </c>
      <c r="BW48" s="78">
        <f t="shared" si="37"/>
        <v>6.5550284744861731</v>
      </c>
      <c r="BX48" s="78">
        <f t="shared" si="37"/>
        <v>8.0972332778746239</v>
      </c>
      <c r="BY48" s="78">
        <f t="shared" si="37"/>
        <v>9.7163536789834311</v>
      </c>
      <c r="BZ48" s="78">
        <f t="shared" si="37"/>
        <v>4.1961544224115928</v>
      </c>
      <c r="CA48" s="78">
        <f t="shared" si="37"/>
        <v>7.3412623895059852</v>
      </c>
      <c r="CB48" s="78">
        <f t="shared" si="37"/>
        <v>2.8282779809071656</v>
      </c>
      <c r="CC48" s="78">
        <f t="shared" si="37"/>
        <v>9.6108614897091122</v>
      </c>
      <c r="CD48" s="78">
        <f t="shared" si="37"/>
        <v>8.4794133672869343</v>
      </c>
      <c r="CE48" s="78">
        <f t="shared" si="37"/>
        <v>3.4628480988075379</v>
      </c>
      <c r="CF48" s="78">
        <f t="shared" si="37"/>
        <v>5.4900498224729937</v>
      </c>
      <c r="CG48" s="78">
        <f t="shared" si="37"/>
        <v>4.6663060094240185</v>
      </c>
      <c r="CH48" s="78">
        <f t="shared" si="37"/>
        <v>3.0165780435787322</v>
      </c>
      <c r="CI48" s="78">
        <f t="shared" si="37"/>
        <v>7.9699986037080404</v>
      </c>
      <c r="CJ48" s="78">
        <f t="shared" si="37"/>
        <v>4.8117061516146409</v>
      </c>
      <c r="CK48" s="78">
        <f t="shared" si="37"/>
        <v>7.791088996045664</v>
      </c>
      <c r="CL48" s="78">
        <f t="shared" si="37"/>
        <v>6.2845482539159532</v>
      </c>
      <c r="CM48" s="78">
        <f t="shared" si="37"/>
        <v>1.1371219329450379</v>
      </c>
      <c r="CN48" s="79">
        <f t="shared" si="37"/>
        <v>5.3729937441047868</v>
      </c>
      <c r="CP48" s="95"/>
      <c r="CR48" s="129">
        <v>13</v>
      </c>
      <c r="CS48" s="129">
        <v>7</v>
      </c>
      <c r="CU48" s="129">
        <v>60</v>
      </c>
      <c r="CV48" s="129">
        <v>9</v>
      </c>
      <c r="CX48" s="95"/>
    </row>
    <row r="49" spans="4:102" ht="15.75" customHeight="1" x14ac:dyDescent="0.25">
      <c r="D49" s="114">
        <v>43</v>
      </c>
      <c r="E49" s="130">
        <v>7.7768826602065886</v>
      </c>
      <c r="F49" s="130">
        <v>14.851439069841962</v>
      </c>
      <c r="H49" s="125">
        <v>71</v>
      </c>
      <c r="I49" s="126" t="s">
        <v>80</v>
      </c>
      <c r="J49" s="127" t="s">
        <v>80</v>
      </c>
      <c r="L49" s="95"/>
      <c r="N49" s="73">
        <v>37</v>
      </c>
      <c r="O49" s="82"/>
      <c r="P49" s="83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78">
        <v>0</v>
      </c>
      <c r="BA49" s="78">
        <f t="shared" ref="BA49:CN49" si="38">+SQRT(((BA$6-$AZ$6)^2)+((BA$7-$AZ$7)^2))</f>
        <v>1.8388395676336864</v>
      </c>
      <c r="BB49" s="78">
        <f t="shared" si="38"/>
        <v>10.180370394605365</v>
      </c>
      <c r="BC49" s="78">
        <f t="shared" si="38"/>
        <v>2.3064754576340052</v>
      </c>
      <c r="BD49" s="78">
        <f t="shared" si="38"/>
        <v>6.0777843076618465</v>
      </c>
      <c r="BE49" s="78">
        <f t="shared" si="38"/>
        <v>6.4239223215922019</v>
      </c>
      <c r="BF49" s="78">
        <f t="shared" si="38"/>
        <v>12.934529113078101</v>
      </c>
      <c r="BG49" s="78">
        <f t="shared" si="38"/>
        <v>8.4067300099542344</v>
      </c>
      <c r="BH49" s="78">
        <f t="shared" si="38"/>
        <v>8.1745035895089835</v>
      </c>
      <c r="BI49" s="78">
        <f t="shared" si="38"/>
        <v>6.9216730569435869</v>
      </c>
      <c r="BJ49" s="78">
        <f t="shared" si="38"/>
        <v>5.2417290183170362</v>
      </c>
      <c r="BK49" s="78">
        <f t="shared" si="38"/>
        <v>2.6634918034601771</v>
      </c>
      <c r="BL49" s="78">
        <f t="shared" si="38"/>
        <v>4.7171463401034792</v>
      </c>
      <c r="BM49" s="78">
        <f t="shared" si="38"/>
        <v>12.37392656371866</v>
      </c>
      <c r="BN49" s="78">
        <f t="shared" si="38"/>
        <v>3.1264880269560349</v>
      </c>
      <c r="BO49" s="78">
        <f t="shared" si="38"/>
        <v>6.4443458024246247</v>
      </c>
      <c r="BP49" s="78">
        <f t="shared" si="38"/>
        <v>13.545938017404778</v>
      </c>
      <c r="BQ49" s="78">
        <f t="shared" si="38"/>
        <v>2.7003523943497378</v>
      </c>
      <c r="BR49" s="78">
        <f t="shared" si="38"/>
        <v>9.9442735869091319</v>
      </c>
      <c r="BS49" s="78">
        <f t="shared" si="38"/>
        <v>7.7296095401290064</v>
      </c>
      <c r="BT49" s="78">
        <f t="shared" si="38"/>
        <v>6.3501770829690063</v>
      </c>
      <c r="BU49" s="78">
        <f t="shared" si="38"/>
        <v>10.873576254086961</v>
      </c>
      <c r="BV49" s="78">
        <f t="shared" si="38"/>
        <v>5.4511121495374093</v>
      </c>
      <c r="BW49" s="78">
        <f t="shared" si="38"/>
        <v>5.6227397912013926</v>
      </c>
      <c r="BX49" s="78">
        <f t="shared" si="38"/>
        <v>8.5260336763860565</v>
      </c>
      <c r="BY49" s="78">
        <f t="shared" si="38"/>
        <v>12.527686533775093</v>
      </c>
      <c r="BZ49" s="78">
        <f t="shared" si="38"/>
        <v>2.6021819972394913</v>
      </c>
      <c r="CA49" s="78">
        <f t="shared" si="38"/>
        <v>9.9717358781626881</v>
      </c>
      <c r="CB49" s="78">
        <f t="shared" si="38"/>
        <v>1.7269740774534903</v>
      </c>
      <c r="CC49" s="78">
        <f t="shared" si="38"/>
        <v>12.214003099263989</v>
      </c>
      <c r="CD49" s="78">
        <f t="shared" si="38"/>
        <v>10.871496070311844</v>
      </c>
      <c r="CE49" s="78">
        <f t="shared" si="38"/>
        <v>3.2737896157848159</v>
      </c>
      <c r="CF49" s="78">
        <f t="shared" si="38"/>
        <v>5.9383788260573276</v>
      </c>
      <c r="CG49" s="78">
        <f t="shared" si="38"/>
        <v>7.4372594019670002</v>
      </c>
      <c r="CH49" s="78">
        <f t="shared" si="38"/>
        <v>5.8502803168852999</v>
      </c>
      <c r="CI49" s="78">
        <f t="shared" si="38"/>
        <v>10.272777468421262</v>
      </c>
      <c r="CJ49" s="78">
        <f t="shared" si="38"/>
        <v>2.1619106306069376</v>
      </c>
      <c r="CK49" s="78">
        <f t="shared" si="38"/>
        <v>6.7302754010086527</v>
      </c>
      <c r="CL49" s="78">
        <f t="shared" si="38"/>
        <v>8.8907850918579499</v>
      </c>
      <c r="CM49" s="78">
        <f t="shared" si="38"/>
        <v>3.9279975029215906</v>
      </c>
      <c r="CN49" s="79">
        <f t="shared" si="38"/>
        <v>7.864067076398519</v>
      </c>
      <c r="CP49" s="95"/>
      <c r="CR49" s="129">
        <v>30</v>
      </c>
      <c r="CS49" s="129">
        <v>7</v>
      </c>
      <c r="CU49" s="129">
        <v>59</v>
      </c>
      <c r="CV49" s="129">
        <v>9</v>
      </c>
      <c r="CX49" s="95"/>
    </row>
    <row r="50" spans="4:102" ht="15.75" customHeight="1" x14ac:dyDescent="0.25">
      <c r="D50" s="114">
        <v>44</v>
      </c>
      <c r="E50" s="130">
        <v>0.59680763691590366</v>
      </c>
      <c r="F50" s="130">
        <v>7.8593114778304027</v>
      </c>
      <c r="H50" s="125">
        <v>72</v>
      </c>
      <c r="I50" s="126" t="s">
        <v>79</v>
      </c>
      <c r="J50" s="127" t="s">
        <v>79</v>
      </c>
      <c r="L50" s="95"/>
      <c r="N50" s="73">
        <v>38</v>
      </c>
      <c r="O50" s="82"/>
      <c r="P50" s="83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78">
        <v>0</v>
      </c>
      <c r="BB50" s="78">
        <f t="shared" ref="BB50:CN50" si="39">+SQRT(((BB$6-$BA$6)^2)+((BB$7-$BA$7)^2))</f>
        <v>11.695649378759532</v>
      </c>
      <c r="BC50" s="78">
        <f t="shared" si="39"/>
        <v>3.3689252159338654</v>
      </c>
      <c r="BD50" s="78">
        <f t="shared" si="39"/>
        <v>7.7797983697230721</v>
      </c>
      <c r="BE50" s="78">
        <f t="shared" si="39"/>
        <v>8.2550589198381736</v>
      </c>
      <c r="BF50" s="78">
        <f t="shared" si="39"/>
        <v>14.6952119467866</v>
      </c>
      <c r="BG50" s="78">
        <f t="shared" si="39"/>
        <v>9.2356941240347723</v>
      </c>
      <c r="BH50" s="78">
        <f t="shared" si="39"/>
        <v>8.9352943465745014</v>
      </c>
      <c r="BI50" s="78">
        <f t="shared" si="39"/>
        <v>8.4641659923595309</v>
      </c>
      <c r="BJ50" s="78">
        <f t="shared" si="39"/>
        <v>5.7205026567881081</v>
      </c>
      <c r="BK50" s="78">
        <f t="shared" si="39"/>
        <v>2.1575849218457153</v>
      </c>
      <c r="BL50" s="78">
        <f t="shared" si="39"/>
        <v>5.4855054287628873</v>
      </c>
      <c r="BM50" s="78">
        <f t="shared" si="39"/>
        <v>14.181276791156977</v>
      </c>
      <c r="BN50" s="78">
        <f t="shared" si="39"/>
        <v>2.7600350950880808</v>
      </c>
      <c r="BO50" s="78">
        <f t="shared" si="39"/>
        <v>8.1202496975078997</v>
      </c>
      <c r="BP50" s="78">
        <f t="shared" si="39"/>
        <v>14.984941821807405</v>
      </c>
      <c r="BQ50" s="78">
        <f t="shared" si="39"/>
        <v>3.2242725053142176</v>
      </c>
      <c r="BR50" s="78">
        <f t="shared" si="39"/>
        <v>11.740903311909403</v>
      </c>
      <c r="BS50" s="78">
        <f t="shared" si="39"/>
        <v>8.6376035406715097</v>
      </c>
      <c r="BT50" s="78">
        <f t="shared" si="39"/>
        <v>8.1873337322022124</v>
      </c>
      <c r="BU50" s="78">
        <f t="shared" si="39"/>
        <v>12.707514717673517</v>
      </c>
      <c r="BV50" s="78">
        <f t="shared" si="39"/>
        <v>5.0923158243839914</v>
      </c>
      <c r="BW50" s="78">
        <f t="shared" si="39"/>
        <v>5.0609833341383359</v>
      </c>
      <c r="BX50" s="78">
        <f t="shared" si="39"/>
        <v>9.7955879331623965</v>
      </c>
      <c r="BY50" s="78">
        <f t="shared" si="39"/>
        <v>14.31843422692531</v>
      </c>
      <c r="BZ50" s="78">
        <f t="shared" si="39"/>
        <v>3.4424954242416934</v>
      </c>
      <c r="CA50" s="78">
        <f t="shared" si="39"/>
        <v>11.444475068456066</v>
      </c>
      <c r="CB50" s="78">
        <f t="shared" si="39"/>
        <v>2.4561389820664612</v>
      </c>
      <c r="CC50" s="78">
        <f t="shared" si="39"/>
        <v>13.640960156570566</v>
      </c>
      <c r="CD50" s="78">
        <f t="shared" si="39"/>
        <v>12.69780799208055</v>
      </c>
      <c r="CE50" s="78">
        <f t="shared" si="39"/>
        <v>3.7646209760888354</v>
      </c>
      <c r="CF50" s="78">
        <f t="shared" si="39"/>
        <v>6.2762282723869092</v>
      </c>
      <c r="CG50" s="78">
        <f t="shared" si="39"/>
        <v>9.0637478599543559</v>
      </c>
      <c r="CH50" s="78">
        <f t="shared" si="39"/>
        <v>7.6155054998087195</v>
      </c>
      <c r="CI50" s="78">
        <f t="shared" si="39"/>
        <v>12.088854395840819</v>
      </c>
      <c r="CJ50" s="78">
        <f t="shared" si="39"/>
        <v>0.49616365795444484</v>
      </c>
      <c r="CK50" s="78">
        <f t="shared" si="39"/>
        <v>7.2777392582401816</v>
      </c>
      <c r="CL50" s="78">
        <f t="shared" si="39"/>
        <v>10.358736475301962</v>
      </c>
      <c r="CM50" s="78">
        <f t="shared" si="39"/>
        <v>5.7213392151923301</v>
      </c>
      <c r="CN50" s="79">
        <f t="shared" si="39"/>
        <v>9.7018538494939239</v>
      </c>
      <c r="CP50" s="95"/>
      <c r="CR50" s="129">
        <v>28</v>
      </c>
      <c r="CS50" s="129">
        <v>7</v>
      </c>
      <c r="CU50" s="129">
        <v>47</v>
      </c>
      <c r="CV50" s="129">
        <v>9</v>
      </c>
      <c r="CX50" s="95"/>
    </row>
    <row r="51" spans="4:102" ht="15.75" customHeight="1" x14ac:dyDescent="0.25">
      <c r="D51" s="114">
        <v>45</v>
      </c>
      <c r="E51" s="130">
        <v>14.746681617716581</v>
      </c>
      <c r="F51" s="130">
        <v>1.3375814322545927</v>
      </c>
      <c r="H51" s="125">
        <v>73</v>
      </c>
      <c r="I51" s="126" t="s">
        <v>79</v>
      </c>
      <c r="J51" s="127" t="s">
        <v>78</v>
      </c>
      <c r="L51" s="95"/>
      <c r="N51" s="73">
        <v>39</v>
      </c>
      <c r="O51" s="82"/>
      <c r="P51" s="83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78">
        <v>0</v>
      </c>
      <c r="BC51" s="78">
        <f t="shared" ref="BC51:CN51" si="40">+SQRT(((BC$6-$BB$6)^2)+((BC$7-$BB$7)^2))</f>
        <v>11.151768121601462</v>
      </c>
      <c r="BD51" s="78">
        <f t="shared" si="40"/>
        <v>9.1514568625135269</v>
      </c>
      <c r="BE51" s="78">
        <f t="shared" si="40"/>
        <v>7.0497811369945111</v>
      </c>
      <c r="BF51" s="78">
        <f t="shared" si="40"/>
        <v>4.7534471313929698</v>
      </c>
      <c r="BG51" s="78">
        <f t="shared" si="40"/>
        <v>5.3020452887330674</v>
      </c>
      <c r="BH51" s="78">
        <f t="shared" si="40"/>
        <v>14.955781720572809</v>
      </c>
      <c r="BI51" s="78">
        <f t="shared" si="40"/>
        <v>10.645083876716154</v>
      </c>
      <c r="BJ51" s="78">
        <f t="shared" si="40"/>
        <v>7.6464756685978266</v>
      </c>
      <c r="BK51" s="78">
        <f t="shared" si="40"/>
        <v>10.483159604544293</v>
      </c>
      <c r="BL51" s="78">
        <f t="shared" si="40"/>
        <v>7.068979374435675</v>
      </c>
      <c r="BM51" s="78">
        <f t="shared" si="40"/>
        <v>9.5144445880016963</v>
      </c>
      <c r="BN51" s="78">
        <f t="shared" si="40"/>
        <v>10.195924192215088</v>
      </c>
      <c r="BO51" s="78">
        <f t="shared" si="40"/>
        <v>9.4513676629916965</v>
      </c>
      <c r="BP51" s="78">
        <f t="shared" si="40"/>
        <v>3.4422341885245182</v>
      </c>
      <c r="BQ51" s="78">
        <f t="shared" si="40"/>
        <v>12.061824477194397</v>
      </c>
      <c r="BR51" s="78">
        <f t="shared" si="40"/>
        <v>4.1832828003004581</v>
      </c>
      <c r="BS51" s="78">
        <f t="shared" si="40"/>
        <v>5.052582348004738</v>
      </c>
      <c r="BT51" s="78">
        <f t="shared" si="40"/>
        <v>6.715561711042386</v>
      </c>
      <c r="BU51" s="78">
        <f t="shared" si="40"/>
        <v>5.9842352953737388</v>
      </c>
      <c r="BV51" s="78">
        <f t="shared" si="40"/>
        <v>10.100288699009315</v>
      </c>
      <c r="BW51" s="78">
        <f t="shared" si="40"/>
        <v>10.708751280902115</v>
      </c>
      <c r="BX51" s="78">
        <f t="shared" si="40"/>
        <v>13.04841926364637</v>
      </c>
      <c r="BY51" s="78">
        <f t="shared" si="40"/>
        <v>5.126677314197055</v>
      </c>
      <c r="BZ51" s="78">
        <f t="shared" si="40"/>
        <v>11.600118439439653</v>
      </c>
      <c r="CA51" s="78">
        <f t="shared" si="40"/>
        <v>0.48649078163345794</v>
      </c>
      <c r="CB51" s="78">
        <f t="shared" si="40"/>
        <v>9.3156655540881133</v>
      </c>
      <c r="CC51" s="78">
        <f t="shared" si="40"/>
        <v>2.207231585658366</v>
      </c>
      <c r="CD51" s="78">
        <f t="shared" si="40"/>
        <v>8.0094509445307089</v>
      </c>
      <c r="CE51" s="78">
        <f t="shared" si="40"/>
        <v>8.5793752059877786</v>
      </c>
      <c r="CF51" s="78">
        <f t="shared" si="40"/>
        <v>7.8949189197216487</v>
      </c>
      <c r="CG51" s="78">
        <f t="shared" si="40"/>
        <v>2.9095143576639373</v>
      </c>
      <c r="CH51" s="78">
        <f t="shared" si="40"/>
        <v>5.0048293297051725</v>
      </c>
      <c r="CI51" s="78">
        <f t="shared" si="40"/>
        <v>8.1783422696081374</v>
      </c>
      <c r="CJ51" s="78">
        <f t="shared" si="40"/>
        <v>11.733136337402263</v>
      </c>
      <c r="CK51" s="78">
        <f t="shared" si="40"/>
        <v>14.557599988838472</v>
      </c>
      <c r="CL51" s="78">
        <f t="shared" si="40"/>
        <v>1.3901116540066765</v>
      </c>
      <c r="CM51" s="78">
        <f t="shared" si="40"/>
        <v>6.6972447413710716</v>
      </c>
      <c r="CN51" s="79">
        <f t="shared" si="40"/>
        <v>6.4745952856058908</v>
      </c>
      <c r="CP51" s="95"/>
      <c r="CR51" s="129">
        <v>70</v>
      </c>
      <c r="CS51" s="129">
        <v>7</v>
      </c>
      <c r="CU51" s="129">
        <v>49</v>
      </c>
      <c r="CV51" s="129">
        <v>9</v>
      </c>
      <c r="CX51" s="95"/>
    </row>
    <row r="52" spans="4:102" ht="15.75" customHeight="1" x14ac:dyDescent="0.25">
      <c r="D52" s="114">
        <v>46</v>
      </c>
      <c r="E52" s="130">
        <v>12.594529840250804</v>
      </c>
      <c r="F52" s="130">
        <v>5.4257310978470414</v>
      </c>
      <c r="H52" s="125">
        <v>74</v>
      </c>
      <c r="I52" s="126" t="s">
        <v>78</v>
      </c>
      <c r="J52" s="127" t="s">
        <v>80</v>
      </c>
      <c r="L52" s="95"/>
      <c r="N52" s="73">
        <v>40</v>
      </c>
      <c r="O52" s="82"/>
      <c r="P52" s="83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78">
        <v>0</v>
      </c>
      <c r="BD52" s="78">
        <f t="shared" ref="BD52:CN52" si="41">+SQRT(((BD$6-$BC$6)^2)+((BD$7-$BC$7)^2))</f>
        <v>4.7910896636204425</v>
      </c>
      <c r="BE52" s="78">
        <f t="shared" si="41"/>
        <v>5.8707937220148034</v>
      </c>
      <c r="BF52" s="78">
        <f t="shared" si="41"/>
        <v>13.127004093447843</v>
      </c>
      <c r="BG52" s="78">
        <f t="shared" si="41"/>
        <v>10.29116449097892</v>
      </c>
      <c r="BH52" s="78">
        <f t="shared" si="41"/>
        <v>5.8681505623450239</v>
      </c>
      <c r="BI52" s="78">
        <f t="shared" si="41"/>
        <v>5.1998195490073122</v>
      </c>
      <c r="BJ52" s="78">
        <f t="shared" si="41"/>
        <v>7.4112972734894056</v>
      </c>
      <c r="BK52" s="78">
        <f t="shared" si="41"/>
        <v>4.9073223306604961</v>
      </c>
      <c r="BL52" s="78">
        <f t="shared" si="41"/>
        <v>6.767814361301947</v>
      </c>
      <c r="BM52" s="78">
        <f t="shared" si="41"/>
        <v>11.413384664069682</v>
      </c>
      <c r="BN52" s="78">
        <f t="shared" si="41"/>
        <v>5.4102600678019312</v>
      </c>
      <c r="BO52" s="78">
        <f t="shared" si="41"/>
        <v>5.0582375537851112</v>
      </c>
      <c r="BP52" s="78">
        <f t="shared" si="41"/>
        <v>14.591002994481329</v>
      </c>
      <c r="BQ52" s="78">
        <f t="shared" si="41"/>
        <v>0.94398552256097668</v>
      </c>
      <c r="BR52" s="78">
        <f t="shared" si="41"/>
        <v>10.018001085337866</v>
      </c>
      <c r="BS52" s="78">
        <f t="shared" si="41"/>
        <v>9.5686663294455716</v>
      </c>
      <c r="BT52" s="78">
        <f t="shared" si="41"/>
        <v>5.9293832611706527</v>
      </c>
      <c r="BU52" s="78">
        <f t="shared" si="41"/>
        <v>10.56884464066427</v>
      </c>
      <c r="BV52" s="78">
        <f t="shared" si="41"/>
        <v>7.7557280572514253</v>
      </c>
      <c r="BW52" s="78">
        <f t="shared" si="41"/>
        <v>7.9099783123764</v>
      </c>
      <c r="BX52" s="78">
        <f t="shared" si="41"/>
        <v>6.4290201616393112</v>
      </c>
      <c r="BY52" s="78">
        <f t="shared" si="41"/>
        <v>12.573510057545853</v>
      </c>
      <c r="BZ52" s="78">
        <f t="shared" si="41"/>
        <v>0.45108712758181757</v>
      </c>
      <c r="CA52" s="78">
        <f t="shared" si="41"/>
        <v>11.032792207051754</v>
      </c>
      <c r="CB52" s="78">
        <f t="shared" si="41"/>
        <v>3.9987294626857652</v>
      </c>
      <c r="CC52" s="78">
        <f t="shared" si="41"/>
        <v>13.304827546620228</v>
      </c>
      <c r="CD52" s="78">
        <f t="shared" si="41"/>
        <v>10.098309437832819</v>
      </c>
      <c r="CE52" s="78">
        <f t="shared" si="41"/>
        <v>5.5095706082364737</v>
      </c>
      <c r="CF52" s="78">
        <f t="shared" si="41"/>
        <v>8.1425451467910932</v>
      </c>
      <c r="CG52" s="78">
        <f t="shared" si="41"/>
        <v>8.2588132967889774</v>
      </c>
      <c r="CH52" s="78">
        <f t="shared" si="41"/>
        <v>6.3046145754726304</v>
      </c>
      <c r="CI52" s="78">
        <f t="shared" si="41"/>
        <v>9.4132807860417174</v>
      </c>
      <c r="CJ52" s="78">
        <f t="shared" si="41"/>
        <v>3.8514056574691282</v>
      </c>
      <c r="CK52" s="78">
        <f t="shared" si="41"/>
        <v>4.4596921884131833</v>
      </c>
      <c r="CL52" s="78">
        <f t="shared" si="41"/>
        <v>9.995492537087765</v>
      </c>
      <c r="CM52" s="78">
        <f t="shared" si="41"/>
        <v>4.4592281999484324</v>
      </c>
      <c r="CN52" s="79">
        <f t="shared" si="41"/>
        <v>7.3857691600335826</v>
      </c>
      <c r="CP52" s="95"/>
      <c r="CR52" s="129">
        <v>7</v>
      </c>
      <c r="CS52" s="129">
        <v>7</v>
      </c>
      <c r="CU52" s="129">
        <v>3</v>
      </c>
      <c r="CV52" s="129">
        <v>9</v>
      </c>
      <c r="CX52" s="95"/>
    </row>
    <row r="53" spans="4:102" ht="15.75" customHeight="1" x14ac:dyDescent="0.25">
      <c r="D53" s="114">
        <v>47</v>
      </c>
      <c r="E53" s="130">
        <v>1.9987694768068616</v>
      </c>
      <c r="F53" s="130">
        <v>4.4876723011372173</v>
      </c>
      <c r="H53" s="125">
        <v>75</v>
      </c>
      <c r="I53" s="126" t="s">
        <v>79</v>
      </c>
      <c r="J53" s="127" t="s">
        <v>76</v>
      </c>
      <c r="L53" s="95"/>
      <c r="N53" s="73">
        <v>41</v>
      </c>
      <c r="O53" s="82"/>
      <c r="P53" s="83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78">
        <v>0</v>
      </c>
      <c r="BE53" s="78">
        <f t="shared" ref="BE53:CN53" si="42">+SQRT(((BE$6-$BD$6)^2)+((BE$7-$BD$7)^2))</f>
        <v>2.1310101518118296</v>
      </c>
      <c r="BF53" s="78">
        <f t="shared" si="42"/>
        <v>9.4696463177048145</v>
      </c>
      <c r="BG53" s="78">
        <f t="shared" si="42"/>
        <v>10.711437959398888</v>
      </c>
      <c r="BH53" s="78">
        <f t="shared" si="42"/>
        <v>5.8920732232228881</v>
      </c>
      <c r="BI53" s="78">
        <f t="shared" si="42"/>
        <v>1.5588232298424884</v>
      </c>
      <c r="BJ53" s="78">
        <f t="shared" si="42"/>
        <v>9.2715054404017945</v>
      </c>
      <c r="BK53" s="78">
        <f t="shared" si="42"/>
        <v>8.5182634830027002</v>
      </c>
      <c r="BL53" s="78">
        <f t="shared" si="42"/>
        <v>8.3410534923988084</v>
      </c>
      <c r="BM53" s="78">
        <f t="shared" si="42"/>
        <v>6.6388963215926076</v>
      </c>
      <c r="BN53" s="78">
        <f t="shared" si="42"/>
        <v>8.8037599202223067</v>
      </c>
      <c r="BO53" s="78">
        <f t="shared" si="42"/>
        <v>0.43537105286142253</v>
      </c>
      <c r="BP53" s="78">
        <f t="shared" si="42"/>
        <v>12.407709969901694</v>
      </c>
      <c r="BQ53" s="78">
        <f t="shared" si="42"/>
        <v>5.5701045497785975</v>
      </c>
      <c r="BR53" s="78">
        <f t="shared" si="42"/>
        <v>6.4417597470881036</v>
      </c>
      <c r="BS53" s="78">
        <f t="shared" si="42"/>
        <v>9.9575075678839884</v>
      </c>
      <c r="BT53" s="78">
        <f t="shared" si="42"/>
        <v>2.4433106726034954</v>
      </c>
      <c r="BU53" s="78">
        <f t="shared" si="42"/>
        <v>6.3663632140866833</v>
      </c>
      <c r="BV53" s="78">
        <f t="shared" si="42"/>
        <v>10.70175317734668</v>
      </c>
      <c r="BW53" s="78">
        <f t="shared" si="42"/>
        <v>11.074202409421948</v>
      </c>
      <c r="BX53" s="78">
        <f t="shared" si="42"/>
        <v>3.9950896036797965</v>
      </c>
      <c r="BY53" s="78">
        <f t="shared" si="42"/>
        <v>8.727730463363228</v>
      </c>
      <c r="BZ53" s="78">
        <f t="shared" si="42"/>
        <v>5.0322286624963981</v>
      </c>
      <c r="CA53" s="78">
        <f t="shared" si="42"/>
        <v>9.2443425175899261</v>
      </c>
      <c r="CB53" s="78">
        <f t="shared" si="42"/>
        <v>7.0624124553443046</v>
      </c>
      <c r="CC53" s="78">
        <f t="shared" si="42"/>
        <v>11.326128932445785</v>
      </c>
      <c r="CD53" s="78">
        <f t="shared" si="42"/>
        <v>5.4323214110299949</v>
      </c>
      <c r="CE53" s="78">
        <f t="shared" si="42"/>
        <v>8.028592874573615</v>
      </c>
      <c r="CF53" s="78">
        <f t="shared" si="42"/>
        <v>10.041554562953781</v>
      </c>
      <c r="CG53" s="78">
        <f t="shared" si="42"/>
        <v>6.4850455760188872</v>
      </c>
      <c r="CH53" s="78">
        <f t="shared" si="42"/>
        <v>4.4681093498444699</v>
      </c>
      <c r="CI53" s="78">
        <f t="shared" si="42"/>
        <v>4.7068725533759705</v>
      </c>
      <c r="CJ53" s="78">
        <f t="shared" si="42"/>
        <v>8.1888490812897334</v>
      </c>
      <c r="CK53" s="78">
        <f t="shared" si="42"/>
        <v>5.9130642779339686</v>
      </c>
      <c r="CL53" s="78">
        <f t="shared" si="42"/>
        <v>8.4654260212120196</v>
      </c>
      <c r="CM53" s="78">
        <f t="shared" si="42"/>
        <v>4.0267340014329251</v>
      </c>
      <c r="CN53" s="79">
        <f t="shared" si="42"/>
        <v>3.3015450533323412</v>
      </c>
      <c r="CP53" s="95"/>
      <c r="CR53" s="129">
        <v>13</v>
      </c>
      <c r="CS53" s="129">
        <v>8</v>
      </c>
      <c r="CU53" s="129">
        <v>21</v>
      </c>
      <c r="CV53" s="129">
        <v>11</v>
      </c>
      <c r="CX53" s="95"/>
    </row>
    <row r="54" spans="4:102" ht="15.75" customHeight="1" x14ac:dyDescent="0.25">
      <c r="D54" s="114">
        <v>48</v>
      </c>
      <c r="E54" s="130">
        <v>4.0048798492081374</v>
      </c>
      <c r="F54" s="130">
        <v>1.3573261318366798</v>
      </c>
      <c r="H54" s="125">
        <v>76</v>
      </c>
      <c r="I54" s="126" t="s">
        <v>78</v>
      </c>
      <c r="J54" s="127" t="s">
        <v>75</v>
      </c>
      <c r="L54" s="95"/>
      <c r="N54" s="73">
        <v>42</v>
      </c>
      <c r="O54" s="82"/>
      <c r="P54" s="83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78">
        <v>0</v>
      </c>
      <c r="BF54" s="78">
        <f t="shared" ref="BF54:CN54" si="43">+SQRT(((BF$6-$BE$6)^2)+((BF$7-$BE$7)^2))</f>
        <v>7.5219790313797681</v>
      </c>
      <c r="BG54" s="78">
        <f t="shared" si="43"/>
        <v>9.1268995901794217</v>
      </c>
      <c r="BH54" s="78">
        <f t="shared" si="43"/>
        <v>8.0185889250990918</v>
      </c>
      <c r="BI54" s="78">
        <f t="shared" si="43"/>
        <v>3.5953211553579556</v>
      </c>
      <c r="BJ54" s="78">
        <f t="shared" si="43"/>
        <v>8.3187819534861109</v>
      </c>
      <c r="BK54" s="78">
        <f t="shared" si="43"/>
        <v>8.4520634925085023</v>
      </c>
      <c r="BL54" s="78">
        <f t="shared" si="43"/>
        <v>7.3551914273760586</v>
      </c>
      <c r="BM54" s="78">
        <f t="shared" si="43"/>
        <v>6.0095970417878579</v>
      </c>
      <c r="BN54" s="78">
        <f t="shared" si="43"/>
        <v>8.5985119888184727</v>
      </c>
      <c r="BO54" s="78">
        <f t="shared" si="43"/>
        <v>2.4029559355055863</v>
      </c>
      <c r="BP54" s="78">
        <f t="shared" si="43"/>
        <v>10.278842393837552</v>
      </c>
      <c r="BQ54" s="78">
        <f t="shared" si="43"/>
        <v>6.777003855174085</v>
      </c>
      <c r="BR54" s="78">
        <f t="shared" si="43"/>
        <v>4.4267129819578468</v>
      </c>
      <c r="BS54" s="78">
        <f t="shared" si="43"/>
        <v>8.3988600147107917</v>
      </c>
      <c r="BT54" s="78">
        <f t="shared" si="43"/>
        <v>0.36042422454365847</v>
      </c>
      <c r="BU54" s="78">
        <f t="shared" si="43"/>
        <v>4.7039083341628922</v>
      </c>
      <c r="BV54" s="78">
        <f t="shared" si="43"/>
        <v>10.13184037399073</v>
      </c>
      <c r="BW54" s="78">
        <f t="shared" si="43"/>
        <v>10.590406957914958</v>
      </c>
      <c r="BX54" s="78">
        <f t="shared" si="43"/>
        <v>6.0089441326876774</v>
      </c>
      <c r="BY54" s="78">
        <f t="shared" si="43"/>
        <v>6.8533004850754597</v>
      </c>
      <c r="BZ54" s="78">
        <f t="shared" si="43"/>
        <v>6.2231611633719606</v>
      </c>
      <c r="CA54" s="78">
        <f t="shared" si="43"/>
        <v>7.1669849107643948</v>
      </c>
      <c r="CB54" s="78">
        <f t="shared" si="43"/>
        <v>6.9062571533051109</v>
      </c>
      <c r="CC54" s="78">
        <f t="shared" si="43"/>
        <v>9.2105424826873232</v>
      </c>
      <c r="CD54" s="78">
        <f t="shared" si="43"/>
        <v>4.4515241382079687</v>
      </c>
      <c r="CE54" s="78">
        <f t="shared" si="43"/>
        <v>7.4892576972889913</v>
      </c>
      <c r="CF54" s="78">
        <f t="shared" si="43"/>
        <v>9.0467810798532504</v>
      </c>
      <c r="CG54" s="78">
        <f t="shared" si="43"/>
        <v>4.4907419174047565</v>
      </c>
      <c r="CH54" s="78">
        <f t="shared" si="43"/>
        <v>2.6714063602692928</v>
      </c>
      <c r="CI54" s="78">
        <f t="shared" si="43"/>
        <v>3.8872992265411095</v>
      </c>
      <c r="CJ54" s="78">
        <f t="shared" si="43"/>
        <v>8.5799476086963349</v>
      </c>
      <c r="CK54" s="78">
        <f t="shared" si="43"/>
        <v>7.9271054120947246</v>
      </c>
      <c r="CL54" s="78">
        <f t="shared" si="43"/>
        <v>6.4467670636729331</v>
      </c>
      <c r="CM54" s="78">
        <f t="shared" si="43"/>
        <v>3.1163864966534613</v>
      </c>
      <c r="CN54" s="79">
        <f t="shared" si="43"/>
        <v>1.515128634450297</v>
      </c>
      <c r="CP54" s="95"/>
      <c r="CR54" s="129">
        <v>75</v>
      </c>
      <c r="CS54" s="129">
        <v>8</v>
      </c>
      <c r="CU54" s="129">
        <v>45</v>
      </c>
      <c r="CV54" s="129">
        <v>11</v>
      </c>
      <c r="CX54" s="95"/>
    </row>
    <row r="55" spans="4:102" ht="15.75" customHeight="1" x14ac:dyDescent="0.25">
      <c r="D55" s="114">
        <v>49</v>
      </c>
      <c r="E55" s="130">
        <v>2.8809773622629722</v>
      </c>
      <c r="F55" s="130">
        <v>4.8768091301528607</v>
      </c>
      <c r="H55" s="125">
        <v>77</v>
      </c>
      <c r="I55" s="126" t="s">
        <v>76</v>
      </c>
      <c r="J55" s="127" t="s">
        <v>74</v>
      </c>
      <c r="L55" s="95"/>
      <c r="N55" s="73">
        <v>43</v>
      </c>
      <c r="O55" s="82"/>
      <c r="P55" s="83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78">
        <v>0</v>
      </c>
      <c r="BG55" s="78">
        <f t="shared" ref="BG55:CN55" si="44">+SQRT(((BG$6-$BF$6)^2)+((BG$7-$BF$7)^2))</f>
        <v>10.022141767259736</v>
      </c>
      <c r="BH55" s="78">
        <f t="shared" si="44"/>
        <v>15.205342671478531</v>
      </c>
      <c r="BI55" s="78">
        <f t="shared" si="44"/>
        <v>10.585541796465431</v>
      </c>
      <c r="BJ55" s="78">
        <f t="shared" si="44"/>
        <v>11.865675437845354</v>
      </c>
      <c r="BK55" s="78">
        <f t="shared" si="44"/>
        <v>14.011391408058724</v>
      </c>
      <c r="BL55" s="78">
        <f t="shared" si="44"/>
        <v>11.11139645229953</v>
      </c>
      <c r="BM55" s="78">
        <f t="shared" si="44"/>
        <v>6.4192452400625095</v>
      </c>
      <c r="BN55" s="78">
        <f t="shared" si="44"/>
        <v>13.869433163941483</v>
      </c>
      <c r="BO55" s="78">
        <f t="shared" si="44"/>
        <v>9.5773064282877929</v>
      </c>
      <c r="BP55" s="78">
        <f t="shared" si="44"/>
        <v>5.3048876473840316</v>
      </c>
      <c r="BQ55" s="78">
        <f t="shared" si="44"/>
        <v>14.068219685377652</v>
      </c>
      <c r="BR55" s="78">
        <f t="shared" si="44"/>
        <v>3.1211926628486037</v>
      </c>
      <c r="BS55" s="78">
        <f t="shared" si="44"/>
        <v>9.694172736658734</v>
      </c>
      <c r="BT55" s="78">
        <f t="shared" si="44"/>
        <v>7.3446802382405671</v>
      </c>
      <c r="BU55" s="78">
        <f t="shared" si="44"/>
        <v>3.4468419279247566</v>
      </c>
      <c r="BV55" s="78">
        <f t="shared" si="44"/>
        <v>14.299864115843782</v>
      </c>
      <c r="BW55" s="78">
        <f t="shared" si="44"/>
        <v>14.895578656274706</v>
      </c>
      <c r="BX55" s="78">
        <f t="shared" si="44"/>
        <v>12.624096304094943</v>
      </c>
      <c r="BY55" s="78">
        <f t="shared" si="44"/>
        <v>0.9462377654050208</v>
      </c>
      <c r="BZ55" s="78">
        <f t="shared" si="44"/>
        <v>13.530385347115248</v>
      </c>
      <c r="CA55" s="78">
        <f t="shared" si="44"/>
        <v>5.2397803963722671</v>
      </c>
      <c r="CB55" s="78">
        <f t="shared" si="44"/>
        <v>12.601066707893645</v>
      </c>
      <c r="CC55" s="78">
        <f t="shared" si="44"/>
        <v>5.2434818180164839</v>
      </c>
      <c r="CD55" s="78">
        <f t="shared" si="44"/>
        <v>5.5578959319791057</v>
      </c>
      <c r="CE55" s="78">
        <f t="shared" si="44"/>
        <v>12.308380846268943</v>
      </c>
      <c r="CF55" s="78">
        <f t="shared" si="44"/>
        <v>12.263073716563671</v>
      </c>
      <c r="CG55" s="78">
        <f t="shared" si="44"/>
        <v>5.9318899985563478</v>
      </c>
      <c r="CH55" s="78">
        <f t="shared" si="44"/>
        <v>7.0850959166652228</v>
      </c>
      <c r="CI55" s="78">
        <f t="shared" si="44"/>
        <v>6.1268132250741951</v>
      </c>
      <c r="CJ55" s="78">
        <f t="shared" si="44"/>
        <v>14.866511075066533</v>
      </c>
      <c r="CK55" s="78">
        <f t="shared" si="44"/>
        <v>15.382126434543718</v>
      </c>
      <c r="CL55" s="78">
        <f t="shared" si="44"/>
        <v>5.827267206698667</v>
      </c>
      <c r="CM55" s="78">
        <f t="shared" si="44"/>
        <v>9.011654615123005</v>
      </c>
      <c r="CN55" s="79">
        <f t="shared" si="44"/>
        <v>6.1681606632974368</v>
      </c>
      <c r="CP55" s="95"/>
      <c r="CR55" s="129">
        <v>39</v>
      </c>
      <c r="CS55" s="129">
        <v>8</v>
      </c>
      <c r="CU55" s="129">
        <v>74</v>
      </c>
      <c r="CV55" s="129">
        <v>11</v>
      </c>
      <c r="CX55" s="95"/>
    </row>
    <row r="56" spans="4:102" ht="15.75" customHeight="1" x14ac:dyDescent="0.25">
      <c r="D56" s="114">
        <v>50</v>
      </c>
      <c r="E56" s="130">
        <v>13.607822461809711</v>
      </c>
      <c r="F56" s="130">
        <v>12.166881288354343</v>
      </c>
      <c r="L56" s="95"/>
      <c r="N56" s="73">
        <v>44</v>
      </c>
      <c r="O56" s="82"/>
      <c r="P56" s="83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78">
        <v>0</v>
      </c>
      <c r="BH56" s="78">
        <f t="shared" ref="BH56:CN56" si="45">+SQRT(((BH$6-$BG$6)^2)+((BH$7-$BG$7)^2))</f>
        <v>15.580497311058664</v>
      </c>
      <c r="BI56" s="78">
        <f t="shared" si="45"/>
        <v>12.242044418079654</v>
      </c>
      <c r="BJ56" s="78">
        <f t="shared" si="45"/>
        <v>3.6514993822158512</v>
      </c>
      <c r="BK56" s="78">
        <f t="shared" si="45"/>
        <v>7.3410332817468955</v>
      </c>
      <c r="BL56" s="78">
        <f t="shared" si="45"/>
        <v>3.7566942367052114</v>
      </c>
      <c r="BM56" s="78">
        <f t="shared" si="45"/>
        <v>13.705534081025215</v>
      </c>
      <c r="BN56" s="78">
        <f t="shared" si="45"/>
        <v>6.8369253245184609</v>
      </c>
      <c r="BO56" s="78">
        <f t="shared" si="45"/>
        <v>11.126796657020218</v>
      </c>
      <c r="BP56" s="78">
        <f t="shared" si="45"/>
        <v>7.2605755713544777</v>
      </c>
      <c r="BQ56" s="78">
        <f t="shared" si="45"/>
        <v>10.986495346948567</v>
      </c>
      <c r="BR56" s="78">
        <f t="shared" si="45"/>
        <v>8.6233246647002595</v>
      </c>
      <c r="BS56" s="78">
        <f t="shared" si="45"/>
        <v>0.76255267204252042</v>
      </c>
      <c r="BT56" s="78">
        <f t="shared" si="45"/>
        <v>8.7775785407446545</v>
      </c>
      <c r="BU56" s="78">
        <f t="shared" si="45"/>
        <v>10.449669925550294</v>
      </c>
      <c r="BV56" s="78">
        <f t="shared" si="45"/>
        <v>5.7061739526995021</v>
      </c>
      <c r="BW56" s="78">
        <f t="shared" si="45"/>
        <v>6.2778703611240863</v>
      </c>
      <c r="BX56" s="78">
        <f t="shared" si="45"/>
        <v>14.614598941695323</v>
      </c>
      <c r="BY56" s="78">
        <f t="shared" si="45"/>
        <v>10.278831998772143</v>
      </c>
      <c r="BZ56" s="78">
        <f t="shared" si="45"/>
        <v>10.711229442014073</v>
      </c>
      <c r="CA56" s="78">
        <f t="shared" si="45"/>
        <v>4.8205314023321257</v>
      </c>
      <c r="CB56" s="78">
        <f t="shared" si="45"/>
        <v>6.8698371116007557</v>
      </c>
      <c r="CC56" s="78">
        <f t="shared" si="45"/>
        <v>6.0626939625911422</v>
      </c>
      <c r="CD56" s="78">
        <f t="shared" si="45"/>
        <v>12.01501759166867</v>
      </c>
      <c r="CE56" s="78">
        <f t="shared" si="45"/>
        <v>5.476769358787374</v>
      </c>
      <c r="CF56" s="78">
        <f t="shared" si="45"/>
        <v>3.4269787514274328</v>
      </c>
      <c r="CG56" s="78">
        <f t="shared" si="45"/>
        <v>5.2037422695493465</v>
      </c>
      <c r="CH56" s="78">
        <f t="shared" si="45"/>
        <v>6.4605429816378122</v>
      </c>
      <c r="CI56" s="78">
        <f t="shared" si="45"/>
        <v>11.902994353465036</v>
      </c>
      <c r="CJ56" s="78">
        <f t="shared" si="45"/>
        <v>9.0533840499760103</v>
      </c>
      <c r="CK56" s="78">
        <f t="shared" si="45"/>
        <v>14.582824862220553</v>
      </c>
      <c r="CL56" s="78">
        <f t="shared" si="45"/>
        <v>4.2412621807891266</v>
      </c>
      <c r="CM56" s="78">
        <f t="shared" si="45"/>
        <v>6.8230690910918979</v>
      </c>
      <c r="CN56" s="79">
        <f t="shared" si="45"/>
        <v>9.4389802244380885</v>
      </c>
      <c r="CP56" s="95"/>
      <c r="CR56" s="129">
        <v>64</v>
      </c>
      <c r="CS56" s="129">
        <v>8</v>
      </c>
      <c r="CU56" s="129">
        <v>21</v>
      </c>
      <c r="CV56" s="129">
        <v>11</v>
      </c>
      <c r="CX56" s="95"/>
    </row>
    <row r="57" spans="4:102" ht="15.75" customHeight="1" x14ac:dyDescent="0.25">
      <c r="D57" s="114">
        <v>51</v>
      </c>
      <c r="E57" s="130">
        <v>3.4854893604870107</v>
      </c>
      <c r="F57" s="130">
        <v>1.6626135028643712</v>
      </c>
      <c r="L57" s="95"/>
      <c r="N57" s="73">
        <v>45</v>
      </c>
      <c r="O57" s="82"/>
      <c r="P57" s="83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78">
        <v>0</v>
      </c>
      <c r="BI57" s="78">
        <f t="shared" ref="BI57:CN57" si="46">+SQRT(((BI$6-$BH$6)^2)+((BI$7-$BH$7)^2))</f>
        <v>4.6200351688631933</v>
      </c>
      <c r="BJ57" s="78">
        <f t="shared" si="46"/>
        <v>13.131349375999829</v>
      </c>
      <c r="BK57" s="78">
        <f t="shared" si="46"/>
        <v>10.741819915037336</v>
      </c>
      <c r="BL57" s="78">
        <f t="shared" si="46"/>
        <v>12.382288567767272</v>
      </c>
      <c r="BM57" s="78">
        <f t="shared" si="46"/>
        <v>10.889019035262772</v>
      </c>
      <c r="BN57" s="78">
        <f t="shared" si="46"/>
        <v>11.265881985056124</v>
      </c>
      <c r="BO57" s="78">
        <f t="shared" si="46"/>
        <v>5.6877555820002295</v>
      </c>
      <c r="BP57" s="78">
        <f t="shared" si="46"/>
        <v>18.272632048802393</v>
      </c>
      <c r="BQ57" s="78">
        <f t="shared" si="46"/>
        <v>5.7189871361661124</v>
      </c>
      <c r="BR57" s="78">
        <f t="shared" si="46"/>
        <v>12.274331996018118</v>
      </c>
      <c r="BS57" s="78">
        <f t="shared" si="46"/>
        <v>14.823008633011725</v>
      </c>
      <c r="BT57" s="78">
        <f t="shared" si="46"/>
        <v>8.3147412985963243</v>
      </c>
      <c r="BU57" s="78">
        <f t="shared" si="46"/>
        <v>11.896990849255952</v>
      </c>
      <c r="BV57" s="78">
        <f t="shared" si="46"/>
        <v>13.62310635526442</v>
      </c>
      <c r="BW57" s="78">
        <f t="shared" si="46"/>
        <v>13.762383947516472</v>
      </c>
      <c r="BX57" s="78">
        <f t="shared" si="46"/>
        <v>3.013193328350853</v>
      </c>
      <c r="BY57" s="78">
        <f t="shared" si="46"/>
        <v>14.394616060735425</v>
      </c>
      <c r="BZ57" s="78">
        <f t="shared" si="46"/>
        <v>5.6138348624313403</v>
      </c>
      <c r="CA57" s="78">
        <f t="shared" si="46"/>
        <v>15.002237257775368</v>
      </c>
      <c r="CB57" s="78">
        <f t="shared" si="46"/>
        <v>9.8481059812041494</v>
      </c>
      <c r="CC57" s="78">
        <f t="shared" si="46"/>
        <v>17.152439011462583</v>
      </c>
      <c r="CD57" s="78">
        <f t="shared" si="46"/>
        <v>10.358372033697826</v>
      </c>
      <c r="CE57" s="78">
        <f t="shared" si="46"/>
        <v>11.319642838633406</v>
      </c>
      <c r="CF57" s="78">
        <f t="shared" si="46"/>
        <v>13.89013910101318</v>
      </c>
      <c r="CG57" s="78">
        <f t="shared" si="46"/>
        <v>12.163355838775315</v>
      </c>
      <c r="CH57" s="78">
        <f t="shared" si="46"/>
        <v>10.046452732670538</v>
      </c>
      <c r="CI57" s="78">
        <f t="shared" si="46"/>
        <v>9.604118012472231</v>
      </c>
      <c r="CJ57" s="78">
        <f t="shared" si="46"/>
        <v>9.4296299727822106</v>
      </c>
      <c r="CK57" s="78">
        <f t="shared" si="46"/>
        <v>1.8322947759504111</v>
      </c>
      <c r="CL57" s="78">
        <f t="shared" si="46"/>
        <v>14.134443418090113</v>
      </c>
      <c r="CM57" s="78">
        <f t="shared" si="46"/>
        <v>8.8672817591793951</v>
      </c>
      <c r="CN57" s="79">
        <f t="shared" si="46"/>
        <v>9.1055038039704019</v>
      </c>
      <c r="CP57" s="95"/>
      <c r="CR57" s="129">
        <v>66</v>
      </c>
      <c r="CS57" s="129">
        <v>8</v>
      </c>
      <c r="CU57" s="129">
        <v>9</v>
      </c>
      <c r="CV57" s="129">
        <v>13</v>
      </c>
      <c r="CX57" s="95"/>
    </row>
    <row r="58" spans="4:102" ht="15.75" customHeight="1" x14ac:dyDescent="0.25">
      <c r="D58" s="114">
        <v>52</v>
      </c>
      <c r="E58" s="130">
        <v>11.577224556433656</v>
      </c>
      <c r="F58" s="130">
        <v>6.060409557145289</v>
      </c>
      <c r="L58" s="95"/>
      <c r="N58" s="73">
        <v>46</v>
      </c>
      <c r="O58" s="82"/>
      <c r="P58" s="83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78">
        <v>0</v>
      </c>
      <c r="BJ58" s="78">
        <f t="shared" ref="BJ58:CN58" si="47">+SQRT(((BJ$6-$BI$6)^2)+((BJ$7-$BI$7)^2))</f>
        <v>10.637203203173961</v>
      </c>
      <c r="BK58" s="78">
        <f t="shared" si="47"/>
        <v>9.5044203366684634</v>
      </c>
      <c r="BL58" s="78">
        <f t="shared" si="47"/>
        <v>9.7290501627466597</v>
      </c>
      <c r="BM58" s="78">
        <f t="shared" si="47"/>
        <v>6.8168810923971934</v>
      </c>
      <c r="BN58" s="78">
        <f t="shared" si="47"/>
        <v>9.8557431224460981</v>
      </c>
      <c r="BO58" s="78">
        <f t="shared" si="47"/>
        <v>1.1990524538899394</v>
      </c>
      <c r="BP58" s="78">
        <f t="shared" si="47"/>
        <v>13.846513882368512</v>
      </c>
      <c r="BQ58" s="78">
        <f t="shared" si="47"/>
        <v>5.7956426621734334</v>
      </c>
      <c r="BR58" s="78">
        <f t="shared" si="47"/>
        <v>7.6724961448665772</v>
      </c>
      <c r="BS58" s="78">
        <f t="shared" si="47"/>
        <v>11.485270714261137</v>
      </c>
      <c r="BT58" s="78">
        <f t="shared" si="47"/>
        <v>3.9335074381205555</v>
      </c>
      <c r="BU58" s="78">
        <f t="shared" si="47"/>
        <v>7.3012733816590902</v>
      </c>
      <c r="BV58" s="78">
        <f t="shared" si="47"/>
        <v>11.896229140109195</v>
      </c>
      <c r="BW58" s="78">
        <f t="shared" si="47"/>
        <v>12.224064747963618</v>
      </c>
      <c r="BX58" s="78">
        <f t="shared" si="47"/>
        <v>2.4391790704613183</v>
      </c>
      <c r="BY58" s="78">
        <f t="shared" si="47"/>
        <v>9.7804050299609298</v>
      </c>
      <c r="BZ58" s="78">
        <f t="shared" si="47"/>
        <v>5.3174467449964578</v>
      </c>
      <c r="CA58" s="78">
        <f t="shared" si="47"/>
        <v>10.757629613521971</v>
      </c>
      <c r="CB58" s="78">
        <f t="shared" si="47"/>
        <v>8.13817920534248</v>
      </c>
      <c r="CC58" s="78">
        <f t="shared" si="47"/>
        <v>12.801232565086092</v>
      </c>
      <c r="CD58" s="78">
        <f t="shared" si="47"/>
        <v>5.9458074909339258</v>
      </c>
      <c r="CE58" s="78">
        <f t="shared" si="47"/>
        <v>9.2536367321544244</v>
      </c>
      <c r="CF58" s="78">
        <f t="shared" si="47"/>
        <v>11.414186643419747</v>
      </c>
      <c r="CG58" s="78">
        <f t="shared" si="47"/>
        <v>8.0273122081231438</v>
      </c>
      <c r="CH58" s="78">
        <f t="shared" si="47"/>
        <v>6.0261492963971239</v>
      </c>
      <c r="CI58" s="78">
        <f t="shared" si="47"/>
        <v>5.1835765380674941</v>
      </c>
      <c r="CJ58" s="78">
        <f t="shared" si="47"/>
        <v>8.914239247999852</v>
      </c>
      <c r="CK58" s="78">
        <f t="shared" si="47"/>
        <v>5.018240380316807</v>
      </c>
      <c r="CL58" s="78">
        <f t="shared" si="47"/>
        <v>10.003841523155348</v>
      </c>
      <c r="CM58" s="78">
        <f t="shared" si="47"/>
        <v>5.4905224481332988</v>
      </c>
      <c r="CN58" s="79">
        <f t="shared" si="47"/>
        <v>4.5080036659874478</v>
      </c>
      <c r="CP58" s="95"/>
      <c r="CR58" s="129">
        <v>14</v>
      </c>
      <c r="CS58" s="129">
        <v>8</v>
      </c>
      <c r="CU58" s="129">
        <v>71</v>
      </c>
      <c r="CV58" s="129">
        <v>13</v>
      </c>
      <c r="CX58" s="95"/>
    </row>
    <row r="59" spans="4:102" ht="15.75" customHeight="1" x14ac:dyDescent="0.25">
      <c r="D59" s="114">
        <v>53</v>
      </c>
      <c r="E59" s="130">
        <v>2.4720410673284343</v>
      </c>
      <c r="F59" s="130">
        <v>14.873543952507347</v>
      </c>
      <c r="L59" s="95"/>
      <c r="N59" s="73">
        <v>47</v>
      </c>
      <c r="O59" s="82"/>
      <c r="P59" s="83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78">
        <v>0</v>
      </c>
      <c r="BK59" s="78">
        <f t="shared" ref="BK59:CN59" si="48">+SQRT(((BK$6-$BJ$6)^2)+((BK$7-$BJ$7)^2))</f>
        <v>3.718002953994326</v>
      </c>
      <c r="BL59" s="78">
        <f t="shared" si="48"/>
        <v>0.96421897142572965</v>
      </c>
      <c r="BM59" s="78">
        <f t="shared" si="48"/>
        <v>13.919064691205364</v>
      </c>
      <c r="BN59" s="78">
        <f t="shared" si="48"/>
        <v>3.1923804952149322</v>
      </c>
      <c r="BO59" s="78">
        <f t="shared" si="48"/>
        <v>9.7067143869006536</v>
      </c>
      <c r="BP59" s="78">
        <f t="shared" si="48"/>
        <v>10.396649265851405</v>
      </c>
      <c r="BQ59" s="78">
        <f t="shared" si="48"/>
        <v>7.9378295584619716</v>
      </c>
      <c r="BR59" s="78">
        <f t="shared" si="48"/>
        <v>9.6191065571260168</v>
      </c>
      <c r="BS59" s="78">
        <f t="shared" si="48"/>
        <v>3.2047188669401581</v>
      </c>
      <c r="BT59" s="78">
        <f t="shared" si="48"/>
        <v>8.0360660845211083</v>
      </c>
      <c r="BU59" s="78">
        <f t="shared" si="48"/>
        <v>11.21406481320389</v>
      </c>
      <c r="BV59" s="78">
        <f t="shared" si="48"/>
        <v>2.4589528697624496</v>
      </c>
      <c r="BW59" s="78">
        <f t="shared" si="48"/>
        <v>3.0659780526053315</v>
      </c>
      <c r="BX59" s="78">
        <f t="shared" si="48"/>
        <v>12.785917523198533</v>
      </c>
      <c r="BY59" s="78">
        <f t="shared" si="48"/>
        <v>11.846175225633434</v>
      </c>
      <c r="BZ59" s="78">
        <f t="shared" si="48"/>
        <v>7.7781111128476299</v>
      </c>
      <c r="CA59" s="78">
        <f t="shared" si="48"/>
        <v>7.2443813481641897</v>
      </c>
      <c r="CB59" s="78">
        <f t="shared" si="48"/>
        <v>3.5432410666815772</v>
      </c>
      <c r="CC59" s="78">
        <f t="shared" si="48"/>
        <v>9.0853807948188443</v>
      </c>
      <c r="CD59" s="78">
        <f t="shared" si="48"/>
        <v>12.206541546000617</v>
      </c>
      <c r="CE59" s="78">
        <f t="shared" si="48"/>
        <v>2.0036282321908088</v>
      </c>
      <c r="CF59" s="78">
        <f t="shared" si="48"/>
        <v>0.77994649218946632</v>
      </c>
      <c r="CG59" s="78">
        <f t="shared" si="48"/>
        <v>6.0334353889627765</v>
      </c>
      <c r="CH59" s="78">
        <f t="shared" si="48"/>
        <v>6.0479874927422266</v>
      </c>
      <c r="CI59" s="78">
        <f t="shared" si="48"/>
        <v>11.872850919966737</v>
      </c>
      <c r="CJ59" s="78">
        <f t="shared" si="48"/>
        <v>5.4830850198893701</v>
      </c>
      <c r="CK59" s="78">
        <f t="shared" si="48"/>
        <v>11.863887550070803</v>
      </c>
      <c r="CL59" s="78">
        <f t="shared" si="48"/>
        <v>6.280763514857747</v>
      </c>
      <c r="CM59" s="78">
        <f t="shared" si="48"/>
        <v>5.3043064840463634</v>
      </c>
      <c r="CN59" s="79">
        <f t="shared" si="48"/>
        <v>9.1882320375572668</v>
      </c>
      <c r="CP59" s="95"/>
      <c r="CR59" s="129">
        <v>2</v>
      </c>
      <c r="CS59" s="129">
        <v>9</v>
      </c>
      <c r="CU59" s="129">
        <v>32</v>
      </c>
      <c r="CV59" s="129">
        <v>13</v>
      </c>
      <c r="CX59" s="95"/>
    </row>
    <row r="60" spans="4:102" ht="15.75" customHeight="1" x14ac:dyDescent="0.25">
      <c r="D60" s="114">
        <v>54</v>
      </c>
      <c r="E60" s="130">
        <v>9.0493048347112044</v>
      </c>
      <c r="F60" s="130">
        <v>0.84088066106052428</v>
      </c>
      <c r="L60" s="95"/>
      <c r="N60" s="73">
        <v>48</v>
      </c>
      <c r="O60" s="82"/>
      <c r="P60" s="83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78">
        <v>0</v>
      </c>
      <c r="BL60" s="78">
        <f t="shared" ref="BL60:CN60" si="49">+SQRT(((BL$6-$BK$6)^2)+((BL$7-$BK$7)^2))</f>
        <v>3.6945794585579264</v>
      </c>
      <c r="BM60" s="78">
        <f t="shared" si="49"/>
        <v>14.459010668186007</v>
      </c>
      <c r="BN60" s="78">
        <f t="shared" si="49"/>
        <v>0.60246730922347158</v>
      </c>
      <c r="BO60" s="78">
        <f t="shared" si="49"/>
        <v>8.9140001161352291</v>
      </c>
      <c r="BP60" s="78">
        <f t="shared" si="49"/>
        <v>13.60285774780615</v>
      </c>
      <c r="BQ60" s="78">
        <f t="shared" si="49"/>
        <v>5.070792774177705</v>
      </c>
      <c r="BR60" s="78">
        <f t="shared" si="49"/>
        <v>11.258020700092926</v>
      </c>
      <c r="BS60" s="78">
        <f t="shared" si="49"/>
        <v>6.8134873347955196</v>
      </c>
      <c r="BT60" s="78">
        <f t="shared" si="49"/>
        <v>8.2955659691992576</v>
      </c>
      <c r="BU60" s="78">
        <f t="shared" si="49"/>
        <v>12.488565132583728</v>
      </c>
      <c r="BV60" s="78">
        <f t="shared" si="49"/>
        <v>2.9713842378827078</v>
      </c>
      <c r="BW60" s="78">
        <f t="shared" si="49"/>
        <v>3.0274321826242927</v>
      </c>
      <c r="BX60" s="78">
        <f t="shared" si="49"/>
        <v>11.186945217405393</v>
      </c>
      <c r="BY60" s="78">
        <f t="shared" si="49"/>
        <v>13.764672307352509</v>
      </c>
      <c r="BZ60" s="78">
        <f t="shared" si="49"/>
        <v>5.12830318376131</v>
      </c>
      <c r="CA60" s="78">
        <f t="shared" si="49"/>
        <v>10.168282968342348</v>
      </c>
      <c r="CB60" s="78">
        <f t="shared" si="49"/>
        <v>1.5499138243553559</v>
      </c>
      <c r="CC60" s="78">
        <f t="shared" si="49"/>
        <v>12.258552233408516</v>
      </c>
      <c r="CD60" s="78">
        <f t="shared" si="49"/>
        <v>12.856376728844596</v>
      </c>
      <c r="CE60" s="78">
        <f t="shared" si="49"/>
        <v>1.9617034940465059</v>
      </c>
      <c r="CF60" s="78">
        <f t="shared" si="49"/>
        <v>4.1917877521896569</v>
      </c>
      <c r="CG60" s="78">
        <f t="shared" si="49"/>
        <v>8.1367945463143077</v>
      </c>
      <c r="CH60" s="78">
        <f t="shared" si="49"/>
        <v>7.1318146997159753</v>
      </c>
      <c r="CI60" s="78">
        <f t="shared" si="49"/>
        <v>12.335098562263765</v>
      </c>
      <c r="CJ60" s="78">
        <f t="shared" si="49"/>
        <v>1.8181055768330583</v>
      </c>
      <c r="CK60" s="78">
        <f t="shared" si="49"/>
        <v>9.1913953879526673</v>
      </c>
      <c r="CL60" s="78">
        <f t="shared" si="49"/>
        <v>9.1009580985317573</v>
      </c>
      <c r="CM60" s="78">
        <f t="shared" si="49"/>
        <v>5.4790738943394768</v>
      </c>
      <c r="CN60" s="79">
        <f t="shared" si="49"/>
        <v>9.7507927731872321</v>
      </c>
      <c r="CP60" s="95"/>
      <c r="CR60" s="129">
        <v>60</v>
      </c>
      <c r="CS60" s="129">
        <v>9</v>
      </c>
      <c r="CU60" s="129">
        <v>76</v>
      </c>
      <c r="CV60" s="129">
        <v>13</v>
      </c>
      <c r="CX60" s="95"/>
    </row>
    <row r="61" spans="4:102" ht="15.75" customHeight="1" x14ac:dyDescent="0.25">
      <c r="D61" s="114">
        <v>55</v>
      </c>
      <c r="E61" s="130">
        <v>8.2817108906640335</v>
      </c>
      <c r="F61" s="130">
        <v>11.771342951803897</v>
      </c>
      <c r="L61" s="95"/>
      <c r="N61" s="73">
        <v>49</v>
      </c>
      <c r="O61" s="82"/>
      <c r="P61" s="83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78">
        <v>0</v>
      </c>
      <c r="BM61" s="78">
        <f t="shared" ref="BM61:CN61" si="50">+SQRT(((BM$6-$BL$6)^2)+((BM$7-$BL$7)^2))</f>
        <v>12.969593588908417</v>
      </c>
      <c r="BN61" s="78">
        <f t="shared" si="50"/>
        <v>3.2705486216347963</v>
      </c>
      <c r="BO61" s="78">
        <f t="shared" si="50"/>
        <v>8.7764243990874871</v>
      </c>
      <c r="BP61" s="78">
        <f t="shared" si="50"/>
        <v>10.005095501882508</v>
      </c>
      <c r="BQ61" s="78">
        <f t="shared" si="50"/>
        <v>7.3713623174410312</v>
      </c>
      <c r="BR61" s="78">
        <f t="shared" si="50"/>
        <v>8.7579974459168124</v>
      </c>
      <c r="BS61" s="78">
        <f t="shared" si="50"/>
        <v>3.1557073284406227</v>
      </c>
      <c r="BT61" s="78">
        <f t="shared" si="50"/>
        <v>7.0718710264780036</v>
      </c>
      <c r="BU61" s="78">
        <f t="shared" si="50"/>
        <v>10.314428022063018</v>
      </c>
      <c r="BV61" s="78">
        <f t="shared" si="50"/>
        <v>3.2047449472318537</v>
      </c>
      <c r="BW61" s="78">
        <f t="shared" si="50"/>
        <v>3.7905278474434252</v>
      </c>
      <c r="BX61" s="78">
        <f t="shared" si="50"/>
        <v>11.914602437621308</v>
      </c>
      <c r="BY61" s="78">
        <f t="shared" si="50"/>
        <v>11.044962120551371</v>
      </c>
      <c r="BZ61" s="78">
        <f t="shared" si="50"/>
        <v>7.1590710118528822</v>
      </c>
      <c r="CA61" s="78">
        <f t="shared" si="50"/>
        <v>6.6992483655367225</v>
      </c>
      <c r="CB61" s="78">
        <f t="shared" si="50"/>
        <v>3.1189692107083489</v>
      </c>
      <c r="CC61" s="78">
        <f t="shared" si="50"/>
        <v>8.6711798407580698</v>
      </c>
      <c r="CD61" s="78">
        <f t="shared" si="50"/>
        <v>11.259532472056645</v>
      </c>
      <c r="CE61" s="78">
        <f t="shared" si="50"/>
        <v>1.7529003785936941</v>
      </c>
      <c r="CF61" s="78">
        <f t="shared" si="50"/>
        <v>1.7067365828090799</v>
      </c>
      <c r="CG61" s="78">
        <f t="shared" si="50"/>
        <v>5.2179949333250732</v>
      </c>
      <c r="CH61" s="78">
        <f t="shared" si="50"/>
        <v>5.0992775983217475</v>
      </c>
      <c r="CI61" s="78">
        <f t="shared" si="50"/>
        <v>10.916773383593101</v>
      </c>
      <c r="CJ61" s="78">
        <f t="shared" si="50"/>
        <v>5.3260611208524029</v>
      </c>
      <c r="CK61" s="78">
        <f t="shared" si="50"/>
        <v>11.187369251243712</v>
      </c>
      <c r="CL61" s="78">
        <f t="shared" si="50"/>
        <v>5.6824952529913109</v>
      </c>
      <c r="CM61" s="78">
        <f t="shared" si="50"/>
        <v>4.3538345264687965</v>
      </c>
      <c r="CN61" s="79">
        <f t="shared" si="50"/>
        <v>8.2302985068270811</v>
      </c>
      <c r="CP61" s="95"/>
      <c r="CR61" s="129">
        <v>59</v>
      </c>
      <c r="CS61" s="129">
        <v>9</v>
      </c>
      <c r="CU61" s="129">
        <v>8</v>
      </c>
      <c r="CV61" s="129">
        <v>13</v>
      </c>
      <c r="CX61" s="95"/>
    </row>
    <row r="62" spans="4:102" ht="15.75" customHeight="1" x14ac:dyDescent="0.25">
      <c r="D62" s="114">
        <v>56</v>
      </c>
      <c r="E62" s="130">
        <v>1.3207874614440323</v>
      </c>
      <c r="F62" s="130">
        <v>7.6198541928808572</v>
      </c>
      <c r="L62" s="95"/>
      <c r="N62" s="73">
        <v>50</v>
      </c>
      <c r="O62" s="82"/>
      <c r="P62" s="83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78">
        <v>0</v>
      </c>
      <c r="BN62" s="78">
        <f t="shared" ref="BN62:CN62" si="51">+SQRT(((BN$6-$BM$6)^2)+((BN$7-$BM$7)^2))</f>
        <v>14.587709522862582</v>
      </c>
      <c r="BO62" s="78">
        <f t="shared" si="51"/>
        <v>6.4352408546512789</v>
      </c>
      <c r="BP62" s="78">
        <f t="shared" si="51"/>
        <v>11.460002183385273</v>
      </c>
      <c r="BQ62" s="78">
        <f t="shared" si="51"/>
        <v>12.20894643964121</v>
      </c>
      <c r="BR62" s="78">
        <f t="shared" si="51"/>
        <v>5.3407785054215617</v>
      </c>
      <c r="BS62" s="78">
        <f t="shared" si="51"/>
        <v>13.101400097210268</v>
      </c>
      <c r="BT62" s="78">
        <f t="shared" si="51"/>
        <v>6.1684277300093759</v>
      </c>
      <c r="BU62" s="78">
        <f t="shared" si="51"/>
        <v>3.5421433063885499</v>
      </c>
      <c r="BV62" s="78">
        <f t="shared" si="51"/>
        <v>15.966976640513986</v>
      </c>
      <c r="BW62" s="78">
        <f t="shared" si="51"/>
        <v>16.464763151058065</v>
      </c>
      <c r="BX62" s="78">
        <f t="shared" si="51"/>
        <v>7.9043282085116058</v>
      </c>
      <c r="BY62" s="78">
        <f t="shared" si="51"/>
        <v>5.4834935225126857</v>
      </c>
      <c r="BZ62" s="78">
        <f t="shared" si="51"/>
        <v>11.669697082296317</v>
      </c>
      <c r="CA62" s="78">
        <f t="shared" si="51"/>
        <v>9.8979107534860304</v>
      </c>
      <c r="CB62" s="78">
        <f t="shared" si="51"/>
        <v>12.911237657141324</v>
      </c>
      <c r="CC62" s="78">
        <f t="shared" si="51"/>
        <v>10.996170768302617</v>
      </c>
      <c r="CD62" s="78">
        <f t="shared" si="51"/>
        <v>1.7204513662733423</v>
      </c>
      <c r="CE62" s="78">
        <f t="shared" si="51"/>
        <v>13.391378009371994</v>
      </c>
      <c r="CF62" s="78">
        <f t="shared" si="51"/>
        <v>14.575088617630096</v>
      </c>
      <c r="CG62" s="78">
        <f t="shared" si="51"/>
        <v>8.5059175728997953</v>
      </c>
      <c r="CH62" s="78">
        <f t="shared" si="51"/>
        <v>7.8711729465095646</v>
      </c>
      <c r="CI62" s="78">
        <f t="shared" si="51"/>
        <v>2.1240313863519611</v>
      </c>
      <c r="CJ62" s="78">
        <f t="shared" si="51"/>
        <v>14.535755734460736</v>
      </c>
      <c r="CK62" s="78">
        <f t="shared" si="51"/>
        <v>11.737452394500275</v>
      </c>
      <c r="CL62" s="78">
        <f t="shared" si="51"/>
        <v>9.8091981384677549</v>
      </c>
      <c r="CM62" s="78">
        <f t="shared" si="51"/>
        <v>9.0445089943691528</v>
      </c>
      <c r="CN62" s="79">
        <f t="shared" si="51"/>
        <v>4.780662481731671</v>
      </c>
      <c r="CP62" s="95"/>
      <c r="CR62" s="129">
        <v>47</v>
      </c>
      <c r="CS62" s="129">
        <v>9</v>
      </c>
      <c r="CU62" s="129">
        <v>26</v>
      </c>
      <c r="CV62" s="129">
        <v>14</v>
      </c>
      <c r="CX62" s="95"/>
    </row>
    <row r="63" spans="4:102" ht="15.75" customHeight="1" x14ac:dyDescent="0.25">
      <c r="D63" s="114">
        <v>57</v>
      </c>
      <c r="E63" s="130">
        <v>9.3725991038898933</v>
      </c>
      <c r="F63" s="130">
        <v>7.6821980477141514</v>
      </c>
      <c r="L63" s="95"/>
      <c r="N63" s="73">
        <v>51</v>
      </c>
      <c r="O63" s="82"/>
      <c r="P63" s="83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78">
        <v>0</v>
      </c>
      <c r="BO63" s="78">
        <f t="shared" ref="BO63:CN63" si="52">+SQRT(((BO$6-$BN$6)^2)+((BO$7-$BN$7)^2))</f>
        <v>9.209603065082149</v>
      </c>
      <c r="BP63" s="78">
        <f t="shared" si="52"/>
        <v>13.249745687680576</v>
      </c>
      <c r="BQ63" s="78">
        <f t="shared" si="52"/>
        <v>5.6241699382678343</v>
      </c>
      <c r="BR63" s="78">
        <f t="shared" si="52"/>
        <v>11.188840513582756</v>
      </c>
      <c r="BS63" s="78">
        <f t="shared" si="52"/>
        <v>6.3383476514394808</v>
      </c>
      <c r="BT63" s="78">
        <f t="shared" si="52"/>
        <v>8.4198253677533899</v>
      </c>
      <c r="BU63" s="78">
        <f t="shared" si="52"/>
        <v>12.488327640202838</v>
      </c>
      <c r="BV63" s="78">
        <f t="shared" si="52"/>
        <v>2.3924538937094257</v>
      </c>
      <c r="BW63" s="78">
        <f t="shared" si="52"/>
        <v>2.4997649061340272</v>
      </c>
      <c r="BX63" s="78">
        <f t="shared" si="52"/>
        <v>11.613794448705475</v>
      </c>
      <c r="BY63" s="78">
        <f t="shared" si="52"/>
        <v>13.661904493852951</v>
      </c>
      <c r="BZ63" s="78">
        <f t="shared" si="52"/>
        <v>5.6542093787583196</v>
      </c>
      <c r="CA63" s="78">
        <f t="shared" si="52"/>
        <v>9.8623600718941553</v>
      </c>
      <c r="CB63" s="78">
        <f t="shared" si="52"/>
        <v>1.7422973200172058</v>
      </c>
      <c r="CC63" s="78">
        <f t="shared" si="52"/>
        <v>11.909486757035513</v>
      </c>
      <c r="CD63" s="78">
        <f t="shared" si="52"/>
        <v>12.959557957818852</v>
      </c>
      <c r="CE63" s="78">
        <f t="shared" si="52"/>
        <v>1.6165969912047462</v>
      </c>
      <c r="CF63" s="78">
        <f t="shared" si="52"/>
        <v>3.6232131232381781</v>
      </c>
      <c r="CG63" s="78">
        <f t="shared" si="52"/>
        <v>7.9585852888987887</v>
      </c>
      <c r="CH63" s="78">
        <f t="shared" si="52"/>
        <v>7.1035748905223244</v>
      </c>
      <c r="CI63" s="78">
        <f t="shared" si="52"/>
        <v>12.464852532526123</v>
      </c>
      <c r="CJ63" s="78">
        <f t="shared" si="52"/>
        <v>2.4136971916729681</v>
      </c>
      <c r="CK63" s="78">
        <f t="shared" si="52"/>
        <v>9.7419619667418775</v>
      </c>
      <c r="CL63" s="78">
        <f t="shared" si="52"/>
        <v>8.8076807205788779</v>
      </c>
      <c r="CM63" s="78">
        <f t="shared" si="52"/>
        <v>5.5560108134304373</v>
      </c>
      <c r="CN63" s="79">
        <f t="shared" si="52"/>
        <v>9.8441474806534224</v>
      </c>
      <c r="CP63" s="95"/>
      <c r="CR63" s="129">
        <v>49</v>
      </c>
      <c r="CS63" s="129">
        <v>9</v>
      </c>
      <c r="CU63" s="129">
        <v>50</v>
      </c>
      <c r="CV63" s="129">
        <v>14</v>
      </c>
      <c r="CX63" s="95"/>
    </row>
    <row r="64" spans="4:102" ht="15.75" customHeight="1" x14ac:dyDescent="0.25">
      <c r="D64" s="114">
        <v>58</v>
      </c>
      <c r="E64" s="130">
        <v>10.067350810336098</v>
      </c>
      <c r="F64" s="130">
        <v>12.275691619228382</v>
      </c>
      <c r="L64" s="95"/>
      <c r="N64" s="73">
        <v>52</v>
      </c>
      <c r="O64" s="82"/>
      <c r="P64" s="83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78">
        <v>0</v>
      </c>
      <c r="BP64" s="78">
        <f t="shared" ref="BP64:CN64" si="53">+SQRT(((BP$6-$BO$6)^2)+((BP$7-$BO$7)^2))</f>
        <v>12.671846915149667</v>
      </c>
      <c r="BQ64" s="78">
        <f t="shared" si="53"/>
        <v>5.7994706669261777</v>
      </c>
      <c r="BR64" s="78">
        <f t="shared" si="53"/>
        <v>6.5935703954307812</v>
      </c>
      <c r="BS64" s="78">
        <f t="shared" si="53"/>
        <v>10.374312963054644</v>
      </c>
      <c r="BT64" s="78">
        <f t="shared" si="53"/>
        <v>2.7368908078594254</v>
      </c>
      <c r="BU64" s="78">
        <f t="shared" si="53"/>
        <v>6.396049549558426</v>
      </c>
      <c r="BV64" s="78">
        <f t="shared" si="53"/>
        <v>11.12619103909133</v>
      </c>
      <c r="BW64" s="78">
        <f t="shared" si="53"/>
        <v>11.494016838288763</v>
      </c>
      <c r="BX64" s="78">
        <f t="shared" si="53"/>
        <v>3.6341075796955136</v>
      </c>
      <c r="BY64" s="78">
        <f t="shared" si="53"/>
        <v>8.8088851784792404</v>
      </c>
      <c r="BZ64" s="78">
        <f t="shared" si="53"/>
        <v>5.2720089971326436</v>
      </c>
      <c r="CA64" s="78">
        <f t="shared" si="53"/>
        <v>9.559923927450237</v>
      </c>
      <c r="CB64" s="78">
        <f t="shared" si="53"/>
        <v>7.4696862205913357</v>
      </c>
      <c r="CC64" s="78">
        <f t="shared" si="53"/>
        <v>11.613228704074531</v>
      </c>
      <c r="CD64" s="78">
        <f t="shared" si="53"/>
        <v>5.3151076410278906</v>
      </c>
      <c r="CE64" s="78">
        <f t="shared" si="53"/>
        <v>8.4548583383308067</v>
      </c>
      <c r="CF64" s="78">
        <f t="shared" si="53"/>
        <v>10.476878130783271</v>
      </c>
      <c r="CG64" s="78">
        <f t="shared" si="53"/>
        <v>6.829921619668287</v>
      </c>
      <c r="CH64" s="78">
        <f t="shared" si="53"/>
        <v>4.8443882702247461</v>
      </c>
      <c r="CI64" s="78">
        <f t="shared" si="53"/>
        <v>4.5725576381213164</v>
      </c>
      <c r="CJ64" s="78">
        <f t="shared" si="53"/>
        <v>8.5382310972181621</v>
      </c>
      <c r="CK64" s="78">
        <f t="shared" si="53"/>
        <v>5.8379652995348366</v>
      </c>
      <c r="CL64" s="78">
        <f t="shared" si="53"/>
        <v>8.8054300274137098</v>
      </c>
      <c r="CM64" s="78">
        <f t="shared" si="53"/>
        <v>4.4600677888613802</v>
      </c>
      <c r="CN64" s="79">
        <f t="shared" si="53"/>
        <v>3.4281400153406025</v>
      </c>
      <c r="CP64" s="95"/>
      <c r="CR64" s="129">
        <v>3</v>
      </c>
      <c r="CS64" s="129">
        <v>9</v>
      </c>
      <c r="CU64" s="129">
        <v>26</v>
      </c>
      <c r="CV64" s="129">
        <v>14</v>
      </c>
      <c r="CX64" s="95"/>
    </row>
    <row r="65" spans="4:102" ht="15.75" customHeight="1" x14ac:dyDescent="0.25">
      <c r="D65" s="114">
        <v>59</v>
      </c>
      <c r="E65" s="130">
        <v>1.1496455712594522</v>
      </c>
      <c r="F65" s="130">
        <v>2.1799812887308985</v>
      </c>
      <c r="L65" s="95"/>
      <c r="N65" s="73">
        <v>53</v>
      </c>
      <c r="O65" s="82"/>
      <c r="P65" s="83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78">
        <v>0</v>
      </c>
      <c r="BQ65" s="78">
        <f t="shared" ref="BQ65:CN65" si="54">+SQRT(((BQ$6-$BP$6)^2)+((BQ$7-$BP$7)^2))</f>
        <v>15.497613936243392</v>
      </c>
      <c r="BR65" s="78">
        <f t="shared" si="54"/>
        <v>6.5860393640595394</v>
      </c>
      <c r="BS65" s="78">
        <f t="shared" si="54"/>
        <v>7.3444809206622654</v>
      </c>
      <c r="BT65" s="78">
        <f t="shared" si="54"/>
        <v>9.966602085883574</v>
      </c>
      <c r="BU65" s="78">
        <f t="shared" si="54"/>
        <v>8.0273013421541677</v>
      </c>
      <c r="BV65" s="78">
        <f t="shared" si="54"/>
        <v>12.762259319855673</v>
      </c>
      <c r="BW65" s="78">
        <f t="shared" si="54"/>
        <v>13.362795690380041</v>
      </c>
      <c r="BX65" s="78">
        <f t="shared" si="54"/>
        <v>16.19619289899785</v>
      </c>
      <c r="BY65" s="78">
        <f t="shared" si="54"/>
        <v>6.1250842650917914</v>
      </c>
      <c r="BZ65" s="78">
        <f t="shared" si="54"/>
        <v>15.039853391234075</v>
      </c>
      <c r="CA65" s="78">
        <f t="shared" si="54"/>
        <v>3.5802566802260287</v>
      </c>
      <c r="CB65" s="78">
        <f t="shared" si="54"/>
        <v>12.559840989558884</v>
      </c>
      <c r="CC65" s="78">
        <f t="shared" si="54"/>
        <v>1.3466509276802789</v>
      </c>
      <c r="CD65" s="78">
        <f t="shared" si="54"/>
        <v>10.246186968417861</v>
      </c>
      <c r="CE65" s="78">
        <f t="shared" si="54"/>
        <v>11.652147992689155</v>
      </c>
      <c r="CF65" s="78">
        <f t="shared" si="54"/>
        <v>10.459636762976114</v>
      </c>
      <c r="CG65" s="78">
        <f t="shared" si="54"/>
        <v>6.3502192237173825</v>
      </c>
      <c r="CH65" s="78">
        <f t="shared" si="54"/>
        <v>8.4270645011942165</v>
      </c>
      <c r="CI65" s="78">
        <f t="shared" si="54"/>
        <v>10.611379302557486</v>
      </c>
      <c r="CJ65" s="78">
        <f t="shared" si="54"/>
        <v>14.982155260113799</v>
      </c>
      <c r="CK65" s="78">
        <f t="shared" si="54"/>
        <v>17.955451731098854</v>
      </c>
      <c r="CL65" s="78">
        <f t="shared" si="54"/>
        <v>4.6557811087225431</v>
      </c>
      <c r="CM65" s="78">
        <f t="shared" si="54"/>
        <v>10.138820831919999</v>
      </c>
      <c r="CN65" s="79">
        <f t="shared" si="54"/>
        <v>9.4639746690325275</v>
      </c>
      <c r="CP65" s="95"/>
      <c r="CR65" s="129">
        <v>12</v>
      </c>
      <c r="CS65" s="129">
        <v>10</v>
      </c>
      <c r="CU65" s="129">
        <v>14</v>
      </c>
      <c r="CV65" s="129">
        <v>15</v>
      </c>
      <c r="CX65" s="95"/>
    </row>
    <row r="66" spans="4:102" ht="15.75" customHeight="1" x14ac:dyDescent="0.25">
      <c r="D66" s="114">
        <v>60</v>
      </c>
      <c r="E66" s="130">
        <v>0.98667843738181737</v>
      </c>
      <c r="F66" s="130">
        <v>1.593558767259682</v>
      </c>
      <c r="L66" s="95"/>
      <c r="N66" s="73">
        <v>54</v>
      </c>
      <c r="O66" s="82"/>
      <c r="P66" s="83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78">
        <v>0</v>
      </c>
      <c r="BR66" s="78">
        <f t="shared" ref="BR66:CN66" si="55">+SQRT(((BR$6-$BQ$6)^2)+((BR$7-$BQ$7)^2))</f>
        <v>10.957381363825061</v>
      </c>
      <c r="BS66" s="78">
        <f t="shared" si="55"/>
        <v>10.280294885557181</v>
      </c>
      <c r="BT66" s="78">
        <f t="shared" si="55"/>
        <v>6.8489519467881363</v>
      </c>
      <c r="BU66" s="78">
        <f t="shared" si="55"/>
        <v>11.480040037278693</v>
      </c>
      <c r="BV66" s="78">
        <f t="shared" si="55"/>
        <v>8.0123533977019683</v>
      </c>
      <c r="BW66" s="78">
        <f t="shared" si="55"/>
        <v>8.0976829250387539</v>
      </c>
      <c r="BX66" s="78">
        <f t="shared" si="55"/>
        <v>6.7233854919060363</v>
      </c>
      <c r="BY66" s="78">
        <f t="shared" si="55"/>
        <v>13.509014660810045</v>
      </c>
      <c r="BZ66" s="78">
        <f t="shared" si="55"/>
        <v>0.55467678768909257</v>
      </c>
      <c r="CA66" s="78">
        <f t="shared" si="55"/>
        <v>11.931868940666751</v>
      </c>
      <c r="CB66" s="78">
        <f t="shared" si="55"/>
        <v>4.423948783945403</v>
      </c>
      <c r="CC66" s="78">
        <f t="shared" si="55"/>
        <v>14.204037867431476</v>
      </c>
      <c r="CD66" s="78">
        <f t="shared" si="55"/>
        <v>10.941509265870053</v>
      </c>
      <c r="CE66" s="78">
        <f t="shared" si="55"/>
        <v>5.9737892684025979</v>
      </c>
      <c r="CF66" s="78">
        <f t="shared" si="55"/>
        <v>8.638695431105468</v>
      </c>
      <c r="CG66" s="78">
        <f t="shared" si="55"/>
        <v>9.1769172844078355</v>
      </c>
      <c r="CH66" s="78">
        <f t="shared" si="55"/>
        <v>7.2415436200639638</v>
      </c>
      <c r="CI66" s="78">
        <f t="shared" si="55"/>
        <v>10.242677345323978</v>
      </c>
      <c r="CJ66" s="78">
        <f t="shared" si="55"/>
        <v>3.7202161044955129</v>
      </c>
      <c r="CK66" s="78">
        <f t="shared" si="55"/>
        <v>4.1206224898632575</v>
      </c>
      <c r="CL66" s="78">
        <f t="shared" si="55"/>
        <v>10.886148869960081</v>
      </c>
      <c r="CM66" s="78">
        <f t="shared" si="55"/>
        <v>5.3800209212130632</v>
      </c>
      <c r="CN66" s="79">
        <f t="shared" si="55"/>
        <v>8.2900596116516052</v>
      </c>
      <c r="CP66" s="95"/>
      <c r="CR66" s="129">
        <v>40</v>
      </c>
      <c r="CS66" s="129">
        <v>10</v>
      </c>
      <c r="CU66" s="129">
        <v>53</v>
      </c>
      <c r="CV66" s="129">
        <v>15</v>
      </c>
      <c r="CX66" s="95"/>
    </row>
    <row r="67" spans="4:102" ht="15.75" customHeight="1" x14ac:dyDescent="0.25">
      <c r="D67" s="114">
        <v>61</v>
      </c>
      <c r="E67" s="130">
        <v>14.783951634656226</v>
      </c>
      <c r="F67" s="130">
        <v>4.3505442564287327</v>
      </c>
      <c r="L67" s="95"/>
      <c r="N67" s="73">
        <v>55</v>
      </c>
      <c r="O67" s="82"/>
      <c r="P67" s="83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78">
        <v>0</v>
      </c>
      <c r="BS67" s="78">
        <f t="shared" ref="BS67:CN67" si="56">+SQRT(((BS$6-$BR$6)^2)+((BS$7-$BR$7)^2))</f>
        <v>8.1048944411959063</v>
      </c>
      <c r="BT67" s="78">
        <f t="shared" si="56"/>
        <v>4.2321558502019085</v>
      </c>
      <c r="BU67" s="78">
        <f t="shared" si="56"/>
        <v>1.8554992592451529</v>
      </c>
      <c r="BV67" s="78">
        <f t="shared" si="56"/>
        <v>11.952429638869246</v>
      </c>
      <c r="BW67" s="78">
        <f t="shared" si="56"/>
        <v>12.522171912316134</v>
      </c>
      <c r="BX67" s="78">
        <f t="shared" si="56"/>
        <v>9.8664779921770407</v>
      </c>
      <c r="BY67" s="78">
        <f t="shared" si="56"/>
        <v>2.5867512920522424</v>
      </c>
      <c r="BZ67" s="78">
        <f t="shared" si="56"/>
        <v>10.416998393297964</v>
      </c>
      <c r="CA67" s="78">
        <f t="shared" si="56"/>
        <v>4.5575937279872232</v>
      </c>
      <c r="CB67" s="78">
        <f t="shared" si="56"/>
        <v>9.7813504019496023</v>
      </c>
      <c r="CC67" s="78">
        <f t="shared" si="56"/>
        <v>5.8585020950518896</v>
      </c>
      <c r="CD67" s="78">
        <f t="shared" si="56"/>
        <v>3.8349238200963383</v>
      </c>
      <c r="CE67" s="78">
        <f t="shared" si="56"/>
        <v>9.7031699524521038</v>
      </c>
      <c r="CF67" s="78">
        <f t="shared" si="56"/>
        <v>10.144612493717485</v>
      </c>
      <c r="CG67" s="78">
        <f t="shared" si="56"/>
        <v>3.6310175554522361</v>
      </c>
      <c r="CH67" s="78">
        <f t="shared" si="56"/>
        <v>4.1530002664893502</v>
      </c>
      <c r="CI67" s="78">
        <f t="shared" si="56"/>
        <v>4.0741343269461154</v>
      </c>
      <c r="CJ67" s="78">
        <f t="shared" si="56"/>
        <v>11.948858214646842</v>
      </c>
      <c r="CK67" s="78">
        <f t="shared" si="56"/>
        <v>12.334465894813526</v>
      </c>
      <c r="CL67" s="78">
        <f t="shared" si="56"/>
        <v>4.5277346726789247</v>
      </c>
      <c r="CM67" s="78">
        <f t="shared" si="56"/>
        <v>6.0205442466357395</v>
      </c>
      <c r="CN67" s="79">
        <f t="shared" si="56"/>
        <v>3.1688374754853523</v>
      </c>
      <c r="CP67" s="95"/>
      <c r="CR67" s="129">
        <v>54</v>
      </c>
      <c r="CS67" s="129">
        <v>10</v>
      </c>
      <c r="CU67" s="129">
        <v>14</v>
      </c>
      <c r="CV67" s="129">
        <v>15</v>
      </c>
      <c r="CX67" s="95"/>
    </row>
    <row r="68" spans="4:102" ht="15.75" customHeight="1" x14ac:dyDescent="0.25">
      <c r="D68" s="114">
        <v>62</v>
      </c>
      <c r="E68" s="130">
        <v>8.5739767202911601</v>
      </c>
      <c r="F68" s="130">
        <v>14.341530285786833</v>
      </c>
      <c r="L68" s="95"/>
      <c r="N68" s="73">
        <v>56</v>
      </c>
      <c r="O68" s="82"/>
      <c r="P68" s="83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0"/>
      <c r="BK68" s="80"/>
      <c r="BL68" s="80"/>
      <c r="BM68" s="80"/>
      <c r="BN68" s="80"/>
      <c r="BO68" s="80"/>
      <c r="BP68" s="80"/>
      <c r="BQ68" s="80"/>
      <c r="BR68" s="80"/>
      <c r="BS68" s="78">
        <v>0</v>
      </c>
      <c r="BT68" s="78">
        <f t="shared" ref="BT68:CN68" si="57">+SQRT(((BT$6-$BS$6)^2)+((BT$7-$BS$7)^2))</f>
        <v>8.0520529979417166</v>
      </c>
      <c r="BU68" s="78">
        <f t="shared" si="57"/>
        <v>9.9085413940075124</v>
      </c>
      <c r="BV68" s="78">
        <f t="shared" si="57"/>
        <v>5.4425643551437091</v>
      </c>
      <c r="BW68" s="78">
        <f t="shared" si="57"/>
        <v>6.0355501320776472</v>
      </c>
      <c r="BX68" s="78">
        <f t="shared" si="57"/>
        <v>13.85442806525946</v>
      </c>
      <c r="BY68" s="78">
        <f t="shared" si="57"/>
        <v>9.888866665225045</v>
      </c>
      <c r="BZ68" s="78">
        <f t="shared" si="57"/>
        <v>9.9926525707094243</v>
      </c>
      <c r="CA68" s="78">
        <f t="shared" si="57"/>
        <v>4.5863904681074033</v>
      </c>
      <c r="CB68" s="78">
        <f t="shared" si="57"/>
        <v>6.2370558461290022</v>
      </c>
      <c r="CC68" s="78">
        <f t="shared" si="57"/>
        <v>6.0842476486584527</v>
      </c>
      <c r="CD68" s="78">
        <f t="shared" si="57"/>
        <v>11.400323316047203</v>
      </c>
      <c r="CE68" s="78">
        <f t="shared" si="57"/>
        <v>4.9031831497518699</v>
      </c>
      <c r="CF68" s="78">
        <f t="shared" si="57"/>
        <v>3.1322588512047838</v>
      </c>
      <c r="CG68" s="78">
        <f t="shared" si="57"/>
        <v>4.5984086555920198</v>
      </c>
      <c r="CH68" s="78">
        <f t="shared" si="57"/>
        <v>5.7392406501963205</v>
      </c>
      <c r="CI68" s="78">
        <f t="shared" si="57"/>
        <v>11.26043830374625</v>
      </c>
      <c r="CJ68" s="78">
        <f t="shared" si="57"/>
        <v>8.4810503410764291</v>
      </c>
      <c r="CK68" s="78">
        <f t="shared" si="57"/>
        <v>13.838693159828731</v>
      </c>
      <c r="CL68" s="78">
        <f t="shared" si="57"/>
        <v>3.8679614529758122</v>
      </c>
      <c r="CM68" s="78">
        <f t="shared" si="57"/>
        <v>6.0607356046992864</v>
      </c>
      <c r="CN68" s="79">
        <f t="shared" si="57"/>
        <v>8.7583519785465604</v>
      </c>
      <c r="CP68" s="95"/>
      <c r="CR68" s="129">
        <v>63</v>
      </c>
      <c r="CS68" s="129">
        <v>10</v>
      </c>
      <c r="CU68" s="129">
        <v>19</v>
      </c>
      <c r="CV68" s="129">
        <v>16</v>
      </c>
      <c r="CX68" s="95"/>
    </row>
    <row r="69" spans="4:102" ht="15.75" customHeight="1" x14ac:dyDescent="0.25">
      <c r="D69" s="114">
        <v>63</v>
      </c>
      <c r="E69" s="130">
        <v>9.133084017445702</v>
      </c>
      <c r="F69" s="130">
        <v>1.389193881165083</v>
      </c>
      <c r="L69" s="95"/>
      <c r="N69" s="73">
        <v>57</v>
      </c>
      <c r="O69" s="82"/>
      <c r="P69" s="83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78">
        <v>0</v>
      </c>
      <c r="BU69" s="78">
        <f t="shared" ref="BU69:CN69" si="58">+SQRT(((BU$6-$BT$6)^2)+((BU$7-$BT$7)^2))</f>
        <v>4.6457360154395859</v>
      </c>
      <c r="BV69" s="78">
        <f t="shared" si="58"/>
        <v>9.8940059663735607</v>
      </c>
      <c r="BW69" s="78">
        <f t="shared" si="58"/>
        <v>10.363165236184376</v>
      </c>
      <c r="BX69" s="78">
        <f t="shared" si="58"/>
        <v>6.3547347070682427</v>
      </c>
      <c r="BY69" s="78">
        <f t="shared" si="58"/>
        <v>6.7070487972445108</v>
      </c>
      <c r="BZ69" s="78">
        <f t="shared" si="58"/>
        <v>6.2975605528520573</v>
      </c>
      <c r="CA69" s="78">
        <f t="shared" si="58"/>
        <v>6.8243451948336835</v>
      </c>
      <c r="CB69" s="78">
        <f t="shared" si="58"/>
        <v>6.7463486093062821</v>
      </c>
      <c r="CC69" s="78">
        <f t="shared" si="58"/>
        <v>8.8841857780502149</v>
      </c>
      <c r="CD69" s="78">
        <f t="shared" si="58"/>
        <v>4.5671330355744164</v>
      </c>
      <c r="CE69" s="78">
        <f t="shared" si="58"/>
        <v>7.2669658880564318</v>
      </c>
      <c r="CF69" s="78">
        <f t="shared" si="58"/>
        <v>8.7566501496529057</v>
      </c>
      <c r="CG69" s="78">
        <f t="shared" si="58"/>
        <v>4.1334883972121492</v>
      </c>
      <c r="CH69" s="78">
        <f t="shared" si="58"/>
        <v>2.3186429132279773</v>
      </c>
      <c r="CI69" s="78">
        <f t="shared" si="58"/>
        <v>4.0450872205312818</v>
      </c>
      <c r="CJ69" s="78">
        <f t="shared" si="58"/>
        <v>8.4961665170934619</v>
      </c>
      <c r="CK69" s="78">
        <f t="shared" si="58"/>
        <v>8.1696826304665482</v>
      </c>
      <c r="CL69" s="78">
        <f t="shared" si="58"/>
        <v>6.0930611075986807</v>
      </c>
      <c r="CM69" s="78">
        <f t="shared" si="58"/>
        <v>2.8938860003972402</v>
      </c>
      <c r="CN69" s="79">
        <f t="shared" si="58"/>
        <v>1.5158836936974291</v>
      </c>
      <c r="CP69" s="95"/>
      <c r="CR69" s="129">
        <v>36</v>
      </c>
      <c r="CS69" s="129">
        <v>10</v>
      </c>
      <c r="CU69" s="129">
        <v>61</v>
      </c>
      <c r="CV69" s="129">
        <v>16</v>
      </c>
      <c r="CX69" s="95"/>
    </row>
    <row r="70" spans="4:102" ht="15.75" customHeight="1" x14ac:dyDescent="0.25">
      <c r="D70" s="114">
        <v>64</v>
      </c>
      <c r="E70" s="130">
        <v>3.7309474305287496</v>
      </c>
      <c r="F70" s="130">
        <v>11.521918575918123</v>
      </c>
      <c r="L70" s="95"/>
      <c r="N70" s="73">
        <v>58</v>
      </c>
      <c r="O70" s="82"/>
      <c r="P70" s="83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80"/>
      <c r="BO70" s="80"/>
      <c r="BP70" s="80"/>
      <c r="BQ70" s="80"/>
      <c r="BR70" s="80"/>
      <c r="BS70" s="80"/>
      <c r="BT70" s="80"/>
      <c r="BU70" s="78">
        <v>0</v>
      </c>
      <c r="BV70" s="78">
        <f t="shared" ref="BV70:CN70" si="59">+SQRT(((BV$6-$BU$6)^2)+((BV$7-$BU$7)^2))</f>
        <v>13.470294495977758</v>
      </c>
      <c r="BW70" s="78">
        <f t="shared" si="59"/>
        <v>14.020220148487116</v>
      </c>
      <c r="BX70" s="78">
        <f t="shared" si="59"/>
        <v>9.222487953804416</v>
      </c>
      <c r="BY70" s="78">
        <f t="shared" si="59"/>
        <v>2.5490891645969436</v>
      </c>
      <c r="BZ70" s="78">
        <f t="shared" si="59"/>
        <v>10.926513050427159</v>
      </c>
      <c r="CA70" s="78">
        <f t="shared" si="59"/>
        <v>6.3810799706989414</v>
      </c>
      <c r="CB70" s="78">
        <f t="shared" si="59"/>
        <v>10.964075184748264</v>
      </c>
      <c r="CC70" s="78">
        <f t="shared" si="59"/>
        <v>7.4775678314468239</v>
      </c>
      <c r="CD70" s="78">
        <f t="shared" si="59"/>
        <v>2.2273995952722121</v>
      </c>
      <c r="CE70" s="78">
        <f t="shared" si="59"/>
        <v>11.086234499859385</v>
      </c>
      <c r="CF70" s="78">
        <f t="shared" si="59"/>
        <v>11.786645237249006</v>
      </c>
      <c r="CG70" s="78">
        <f t="shared" si="59"/>
        <v>5.3580529085389781</v>
      </c>
      <c r="CH70" s="78">
        <f t="shared" si="59"/>
        <v>5.3913408450519666</v>
      </c>
      <c r="CI70" s="78">
        <f t="shared" si="59"/>
        <v>2.702285355573772</v>
      </c>
      <c r="CJ70" s="78">
        <f t="shared" si="59"/>
        <v>12.970901577574747</v>
      </c>
      <c r="CK70" s="78">
        <f t="shared" si="59"/>
        <v>12.232198379878623</v>
      </c>
      <c r="CL70" s="78">
        <f t="shared" si="59"/>
        <v>6.382996516265858</v>
      </c>
      <c r="CM70" s="78">
        <f t="shared" si="59"/>
        <v>7.0563693134745291</v>
      </c>
      <c r="CN70" s="79">
        <f t="shared" si="59"/>
        <v>3.1964517294664327</v>
      </c>
      <c r="CP70" s="95"/>
      <c r="CR70" s="129">
        <v>11</v>
      </c>
      <c r="CS70" s="129">
        <v>10</v>
      </c>
      <c r="CU70" s="129">
        <v>19</v>
      </c>
      <c r="CV70" s="129">
        <v>16</v>
      </c>
      <c r="CX70" s="95"/>
    </row>
    <row r="71" spans="4:102" ht="15.75" customHeight="1" x14ac:dyDescent="0.25">
      <c r="D71" s="114">
        <v>65</v>
      </c>
      <c r="E71" s="130">
        <v>4.9754551652138588</v>
      </c>
      <c r="F71" s="130">
        <v>2.5657202806508153</v>
      </c>
      <c r="L71" s="95"/>
      <c r="N71" s="73">
        <v>59</v>
      </c>
      <c r="O71" s="82"/>
      <c r="P71" s="83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80"/>
      <c r="BN71" s="80"/>
      <c r="BO71" s="80"/>
      <c r="BP71" s="80"/>
      <c r="BQ71" s="80"/>
      <c r="BR71" s="80"/>
      <c r="BS71" s="80"/>
      <c r="BT71" s="80"/>
      <c r="BU71" s="80"/>
      <c r="BV71" s="78">
        <v>0</v>
      </c>
      <c r="BW71" s="78">
        <f t="shared" ref="BW71:CN71" si="60">+SQRT(((BW$6-$BV$6)^2)+((BW$7-$BV$7)^2))</f>
        <v>0.60864575938139109</v>
      </c>
      <c r="BX71" s="78">
        <f t="shared" si="60"/>
        <v>13.806000341413847</v>
      </c>
      <c r="BY71" s="78">
        <f t="shared" si="60"/>
        <v>14.248647901407161</v>
      </c>
      <c r="BZ71" s="78">
        <f t="shared" si="60"/>
        <v>8.0225079712026091</v>
      </c>
      <c r="CA71" s="78">
        <f t="shared" si="60"/>
        <v>9.6920024539001304</v>
      </c>
      <c r="CB71" s="78">
        <f t="shared" si="60"/>
        <v>3.845206576905976</v>
      </c>
      <c r="CC71" s="78">
        <f t="shared" si="60"/>
        <v>11.471130926506191</v>
      </c>
      <c r="CD71" s="78">
        <f t="shared" si="60"/>
        <v>14.278075736906072</v>
      </c>
      <c r="CE71" s="78">
        <f t="shared" si="60"/>
        <v>2.6787989719643255</v>
      </c>
      <c r="CF71" s="78">
        <f t="shared" si="60"/>
        <v>2.3103100332468274</v>
      </c>
      <c r="CG71" s="78">
        <f t="shared" si="60"/>
        <v>8.4220789257742101</v>
      </c>
      <c r="CH71" s="78">
        <f t="shared" si="60"/>
        <v>8.1557592952218805</v>
      </c>
      <c r="CI71" s="78">
        <f t="shared" si="60"/>
        <v>13.873781477391073</v>
      </c>
      <c r="CJ71" s="78">
        <f t="shared" si="60"/>
        <v>4.687938207413354</v>
      </c>
      <c r="CK71" s="78">
        <f t="shared" si="60"/>
        <v>12.126295583824154</v>
      </c>
      <c r="CL71" s="78">
        <f t="shared" si="60"/>
        <v>8.7385122599305642</v>
      </c>
      <c r="CM71" s="78">
        <f t="shared" si="60"/>
        <v>7.016582756574623</v>
      </c>
      <c r="CN71" s="79">
        <f t="shared" si="60"/>
        <v>11.188599953119127</v>
      </c>
      <c r="CP71" s="95"/>
      <c r="CR71" s="129">
        <v>21</v>
      </c>
      <c r="CS71" s="129">
        <v>11</v>
      </c>
      <c r="CU71" s="129">
        <v>1</v>
      </c>
      <c r="CV71" s="129">
        <v>17</v>
      </c>
      <c r="CX71" s="95"/>
    </row>
    <row r="72" spans="4:102" ht="15.75" customHeight="1" x14ac:dyDescent="0.25">
      <c r="D72" s="114">
        <v>66</v>
      </c>
      <c r="E72" s="130">
        <v>2.6984863506852239</v>
      </c>
      <c r="F72" s="130">
        <v>13.546068433084251</v>
      </c>
      <c r="L72" s="95"/>
      <c r="N72" s="73">
        <v>60</v>
      </c>
      <c r="O72" s="82"/>
      <c r="P72" s="83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80"/>
      <c r="BJ72" s="80"/>
      <c r="BK72" s="80"/>
      <c r="BL72" s="80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78">
        <v>0</v>
      </c>
      <c r="BX72" s="78">
        <f t="shared" ref="BX72:CN72" si="61">+SQRT(((BX$6-$BW$6)^2)+((BX$7-$BW$7)^2))</f>
        <v>14.070029021566214</v>
      </c>
      <c r="BY72" s="78">
        <f t="shared" si="61"/>
        <v>14.835021842620204</v>
      </c>
      <c r="BZ72" s="78">
        <f t="shared" si="61"/>
        <v>8.14896857777501</v>
      </c>
      <c r="CA72" s="78">
        <f t="shared" si="61"/>
        <v>10.300647591143576</v>
      </c>
      <c r="CB72" s="78">
        <f t="shared" si="61"/>
        <v>4.1055374547814596</v>
      </c>
      <c r="CC72" s="78">
        <f t="shared" si="61"/>
        <v>12.07446784101386</v>
      </c>
      <c r="CD72" s="78">
        <f t="shared" si="61"/>
        <v>14.783650651459332</v>
      </c>
      <c r="CE72" s="78">
        <f t="shared" si="61"/>
        <v>3.1029184992895069</v>
      </c>
      <c r="CF72" s="78">
        <f t="shared" si="61"/>
        <v>2.9049871883880294</v>
      </c>
      <c r="CG72" s="78">
        <f t="shared" si="61"/>
        <v>9.0080099432188927</v>
      </c>
      <c r="CH72" s="78">
        <f t="shared" si="61"/>
        <v>8.6837337336324545</v>
      </c>
      <c r="CI72" s="78">
        <f t="shared" si="61"/>
        <v>14.363667966671427</v>
      </c>
      <c r="CJ72" s="78">
        <f t="shared" si="61"/>
        <v>4.6239426723117143</v>
      </c>
      <c r="CK72" s="78">
        <f t="shared" si="61"/>
        <v>12.218274501123473</v>
      </c>
      <c r="CL72" s="78">
        <f t="shared" si="61"/>
        <v>9.3462979671952713</v>
      </c>
      <c r="CM72" s="78">
        <f t="shared" si="61"/>
        <v>7.4746026644153325</v>
      </c>
      <c r="CN72" s="79">
        <f t="shared" si="61"/>
        <v>11.68416250965171</v>
      </c>
      <c r="CP72" s="95"/>
      <c r="CR72" s="129">
        <v>45</v>
      </c>
      <c r="CS72" s="129">
        <v>11</v>
      </c>
      <c r="CU72" s="129">
        <v>69</v>
      </c>
      <c r="CV72" s="129">
        <v>17</v>
      </c>
      <c r="CX72" s="95"/>
    </row>
    <row r="73" spans="4:102" ht="15.75" customHeight="1" x14ac:dyDescent="0.25">
      <c r="D73" s="114">
        <v>67</v>
      </c>
      <c r="E73" s="130">
        <v>12.093460807826231</v>
      </c>
      <c r="F73" s="130">
        <v>11.350387758278183</v>
      </c>
      <c r="L73" s="95"/>
      <c r="N73" s="73">
        <v>61</v>
      </c>
      <c r="O73" s="82"/>
      <c r="P73" s="83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78">
        <v>0</v>
      </c>
      <c r="BY73" s="78">
        <f t="shared" ref="BY73:CN73" si="62">+SQRT(((BY$6-$BX$6)^2)+((BY$7-$BX$7)^2))</f>
        <v>11.763655481008961</v>
      </c>
      <c r="BZ73" s="78">
        <f t="shared" si="62"/>
        <v>6.3798041405918333</v>
      </c>
      <c r="CA73" s="78">
        <f t="shared" si="62"/>
        <v>13.17564084083547</v>
      </c>
      <c r="CB73" s="78">
        <f t="shared" si="62"/>
        <v>9.9695636622459602</v>
      </c>
      <c r="CC73" s="78">
        <f t="shared" si="62"/>
        <v>15.186050704956982</v>
      </c>
      <c r="CD73" s="78">
        <f t="shared" si="62"/>
        <v>7.4991032757017235</v>
      </c>
      <c r="CE73" s="78">
        <f t="shared" si="62"/>
        <v>11.241302509720171</v>
      </c>
      <c r="CF73" s="78">
        <f t="shared" si="62"/>
        <v>13.565836224670022</v>
      </c>
      <c r="CG73" s="78">
        <f t="shared" si="62"/>
        <v>10.463889758317777</v>
      </c>
      <c r="CH73" s="78">
        <f t="shared" si="62"/>
        <v>8.463072790416085</v>
      </c>
      <c r="CI73" s="78">
        <f t="shared" si="62"/>
        <v>6.7629958284856633</v>
      </c>
      <c r="CJ73" s="78">
        <f t="shared" si="62"/>
        <v>10.280187835203797</v>
      </c>
      <c r="CK73" s="78">
        <f t="shared" si="62"/>
        <v>4.2396138245265291</v>
      </c>
      <c r="CL73" s="78">
        <f t="shared" si="62"/>
        <v>12.43813029385071</v>
      </c>
      <c r="CM73" s="78">
        <f t="shared" si="62"/>
        <v>7.8104200634922032</v>
      </c>
      <c r="CN73" s="79">
        <f t="shared" si="62"/>
        <v>6.7590185782453327</v>
      </c>
      <c r="CP73" s="95"/>
      <c r="CR73" s="129">
        <v>74</v>
      </c>
      <c r="CS73" s="129">
        <v>11</v>
      </c>
      <c r="CU73" s="129">
        <v>1</v>
      </c>
      <c r="CV73" s="129">
        <v>17</v>
      </c>
      <c r="CX73" s="95"/>
    </row>
    <row r="74" spans="4:102" ht="15.75" customHeight="1" x14ac:dyDescent="0.25">
      <c r="D74" s="114">
        <v>68</v>
      </c>
      <c r="E74" s="130">
        <v>3.5941671560212058</v>
      </c>
      <c r="F74" s="130">
        <v>3.2755533556580412</v>
      </c>
      <c r="L74" s="95"/>
      <c r="N74" s="73">
        <v>62</v>
      </c>
      <c r="O74" s="82"/>
      <c r="P74" s="83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0"/>
      <c r="BD74" s="80"/>
      <c r="BE74" s="80"/>
      <c r="BF74" s="80"/>
      <c r="BG74" s="80"/>
      <c r="BH74" s="80"/>
      <c r="BI74" s="80"/>
      <c r="BJ74" s="80"/>
      <c r="BK74" s="80"/>
      <c r="BL74" s="80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78">
        <v>0</v>
      </c>
      <c r="BZ74" s="78">
        <f t="shared" ref="BZ74:CN74" si="63">+SQRT(((BZ$6-$BY$6)^2)+((BZ$7-$BY$7)^2))</f>
        <v>12.964398146779562</v>
      </c>
      <c r="CA74" s="78">
        <f t="shared" si="63"/>
        <v>5.6040291662272201</v>
      </c>
      <c r="CB74" s="78">
        <f t="shared" si="63"/>
        <v>12.313369102703675</v>
      </c>
      <c r="CC74" s="78">
        <f t="shared" si="63"/>
        <v>5.9290932394791298</v>
      </c>
      <c r="CD74" s="78">
        <f t="shared" si="63"/>
        <v>4.618842047773815</v>
      </c>
      <c r="CE74" s="78">
        <f t="shared" si="63"/>
        <v>12.13484028384952</v>
      </c>
      <c r="CF74" s="78">
        <f t="shared" si="63"/>
        <v>12.294941405112455</v>
      </c>
      <c r="CG74" s="78">
        <f t="shared" si="63"/>
        <v>5.8270243327666043</v>
      </c>
      <c r="CH74" s="78">
        <f t="shared" si="63"/>
        <v>6.7121746056668865</v>
      </c>
      <c r="CI74" s="78">
        <f t="shared" si="63"/>
        <v>5.202705861372678</v>
      </c>
      <c r="CJ74" s="78">
        <f t="shared" si="63"/>
        <v>14.51728774933585</v>
      </c>
      <c r="CK74" s="78">
        <f t="shared" si="63"/>
        <v>14.636951559054765</v>
      </c>
      <c r="CL74" s="78">
        <f t="shared" si="63"/>
        <v>6.0394543496326252</v>
      </c>
      <c r="CM74" s="78">
        <f t="shared" si="63"/>
        <v>8.6014058227099781</v>
      </c>
      <c r="CN74" s="79">
        <f t="shared" si="63"/>
        <v>5.4389735744992445</v>
      </c>
      <c r="CP74" s="95"/>
      <c r="CR74" s="129">
        <v>21</v>
      </c>
      <c r="CS74" s="129">
        <v>11</v>
      </c>
      <c r="CU74" s="129">
        <v>6</v>
      </c>
      <c r="CV74" s="129">
        <v>12</v>
      </c>
      <c r="CX74" s="95"/>
    </row>
    <row r="75" spans="4:102" ht="15.75" customHeight="1" x14ac:dyDescent="0.25">
      <c r="D75" s="114">
        <v>69</v>
      </c>
      <c r="E75" s="130">
        <v>1.2188245911775815</v>
      </c>
      <c r="F75" s="130">
        <v>4.4892553549526024</v>
      </c>
      <c r="L75" s="95"/>
      <c r="N75" s="73">
        <v>63</v>
      </c>
      <c r="O75" s="82"/>
      <c r="P75" s="83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  <c r="BA75" s="80"/>
      <c r="BB75" s="80"/>
      <c r="BC75" s="80"/>
      <c r="BD75" s="80"/>
      <c r="BE75" s="80"/>
      <c r="BF75" s="80"/>
      <c r="BG75" s="80"/>
      <c r="BH75" s="80"/>
      <c r="BI75" s="80"/>
      <c r="BJ75" s="80"/>
      <c r="BK75" s="80"/>
      <c r="BL75" s="80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78">
        <v>0</v>
      </c>
      <c r="CA75" s="78">
        <f t="shared" ref="CA75:CN75" si="64">+SQRT(((CA$6-$BZ$6)^2)+((CA$7-$BZ$7)^2))</f>
        <v>11.482821493142042</v>
      </c>
      <c r="CB75" s="78">
        <f t="shared" si="64"/>
        <v>4.3208901908747386</v>
      </c>
      <c r="CC75" s="78">
        <f t="shared" si="64"/>
        <v>13.754768118880786</v>
      </c>
      <c r="CD75" s="78">
        <f t="shared" si="64"/>
        <v>10.391785900337787</v>
      </c>
      <c r="CE75" s="78">
        <f t="shared" si="64"/>
        <v>5.8513205402525967</v>
      </c>
      <c r="CF75" s="78">
        <f t="shared" si="64"/>
        <v>8.4997578440527022</v>
      </c>
      <c r="CG75" s="78">
        <f t="shared" si="64"/>
        <v>8.7054282660967068</v>
      </c>
      <c r="CH75" s="78">
        <f t="shared" si="64"/>
        <v>6.741408367828762</v>
      </c>
      <c r="CI75" s="78">
        <f t="shared" si="64"/>
        <v>9.6954110092127817</v>
      </c>
      <c r="CJ75" s="78">
        <f t="shared" si="64"/>
        <v>3.9354755483779056</v>
      </c>
      <c r="CK75" s="78">
        <f t="shared" si="64"/>
        <v>4.1281323315501286</v>
      </c>
      <c r="CL75" s="78">
        <f t="shared" si="64"/>
        <v>10.446246222044254</v>
      </c>
      <c r="CM75" s="78">
        <f t="shared" si="64"/>
        <v>4.9058345004299859</v>
      </c>
      <c r="CN75" s="79">
        <f t="shared" si="64"/>
        <v>7.7359066891962973</v>
      </c>
      <c r="CP75" s="95"/>
      <c r="CR75" s="129">
        <v>6</v>
      </c>
      <c r="CS75" s="129">
        <v>12</v>
      </c>
      <c r="CU75" s="129">
        <v>44</v>
      </c>
      <c r="CV75" s="129">
        <v>12</v>
      </c>
      <c r="CX75" s="95"/>
    </row>
    <row r="76" spans="4:102" ht="15.75" customHeight="1" x14ac:dyDescent="0.25">
      <c r="D76" s="114">
        <v>70</v>
      </c>
      <c r="E76" s="130">
        <v>5.5857175275377573</v>
      </c>
      <c r="F76" s="130">
        <v>9.3390789295436889</v>
      </c>
      <c r="L76" s="95"/>
      <c r="N76" s="73">
        <v>64</v>
      </c>
      <c r="O76" s="82"/>
      <c r="P76" s="83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  <c r="BE76" s="80"/>
      <c r="BF76" s="80"/>
      <c r="BG76" s="80"/>
      <c r="BH76" s="80"/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0"/>
      <c r="CA76" s="78">
        <v>0</v>
      </c>
      <c r="CB76" s="78">
        <f t="shared" ref="CB76:CN76" si="65">+SQRT(((CB$6-$CA$6)^2)+((CB$7-$CA$7)^2))</f>
        <v>9.0422501295772673</v>
      </c>
      <c r="CC76" s="78">
        <f t="shared" si="65"/>
        <v>2.2722584636562178</v>
      </c>
      <c r="CD76" s="78">
        <f t="shared" si="65"/>
        <v>8.3642724015230137</v>
      </c>
      <c r="CE76" s="78">
        <f t="shared" si="65"/>
        <v>8.2474995113312648</v>
      </c>
      <c r="CF76" s="78">
        <f t="shared" si="65"/>
        <v>7.4678720623421846</v>
      </c>
      <c r="CG76" s="78">
        <f t="shared" si="65"/>
        <v>2.8644303158818283</v>
      </c>
      <c r="CH76" s="78">
        <f t="shared" si="65"/>
        <v>4.9893573510100317</v>
      </c>
      <c r="CI76" s="78">
        <f t="shared" si="65"/>
        <v>8.5016435410803535</v>
      </c>
      <c r="CJ76" s="78">
        <f t="shared" si="65"/>
        <v>11.464379883273493</v>
      </c>
      <c r="CK76" s="78">
        <f t="shared" si="65"/>
        <v>14.545381505707713</v>
      </c>
      <c r="CL76" s="78">
        <f t="shared" si="65"/>
        <v>1.0858467913770196</v>
      </c>
      <c r="CM76" s="78">
        <f t="shared" si="65"/>
        <v>6.5963526488548068</v>
      </c>
      <c r="CN76" s="79">
        <f t="shared" si="65"/>
        <v>6.6867899600499232</v>
      </c>
      <c r="CP76" s="95"/>
      <c r="CR76" s="129">
        <v>56</v>
      </c>
      <c r="CS76" s="129">
        <v>12</v>
      </c>
      <c r="CU76" s="129">
        <v>56</v>
      </c>
      <c r="CV76" s="129">
        <v>12</v>
      </c>
      <c r="CX76" s="95"/>
    </row>
    <row r="77" spans="4:102" ht="15.75" customHeight="1" x14ac:dyDescent="0.25">
      <c r="D77" s="114">
        <v>71</v>
      </c>
      <c r="E77" s="130">
        <v>7.0571051954922703</v>
      </c>
      <c r="F77" s="130">
        <v>7.8029992034860296</v>
      </c>
      <c r="L77" s="95"/>
      <c r="N77" s="73">
        <v>65</v>
      </c>
      <c r="O77" s="82"/>
      <c r="P77" s="83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0"/>
      <c r="CA77" s="80"/>
      <c r="CB77" s="78">
        <v>0</v>
      </c>
      <c r="CC77" s="78">
        <f t="shared" ref="CC77:CN77" si="66">+SQRT(((CC$6-$CB$6)^2)+((CC$7-$CB$7)^2))</f>
        <v>11.213948124143624</v>
      </c>
      <c r="CD77" s="78">
        <f t="shared" si="66"/>
        <v>11.306475446430932</v>
      </c>
      <c r="CE77" s="78">
        <f t="shared" si="66"/>
        <v>1.5530033994533357</v>
      </c>
      <c r="CF77" s="78">
        <f t="shared" si="66"/>
        <v>4.2204573747229475</v>
      </c>
      <c r="CG77" s="78">
        <f t="shared" si="66"/>
        <v>6.8007946254390781</v>
      </c>
      <c r="CH77" s="78">
        <f t="shared" si="66"/>
        <v>5.6358102668677637</v>
      </c>
      <c r="CI77" s="78">
        <f t="shared" si="66"/>
        <v>10.787224902226036</v>
      </c>
      <c r="CJ77" s="78">
        <f t="shared" si="66"/>
        <v>2.4231874206482518</v>
      </c>
      <c r="CK77" s="78">
        <f t="shared" si="66"/>
        <v>8.447038834042738</v>
      </c>
      <c r="CL77" s="78">
        <f t="shared" si="66"/>
        <v>7.9589094318477436</v>
      </c>
      <c r="CM77" s="78">
        <f t="shared" si="66"/>
        <v>3.9346957506609299</v>
      </c>
      <c r="CN77" s="79">
        <f t="shared" si="66"/>
        <v>8.2012538282595955</v>
      </c>
      <c r="CP77" s="95"/>
      <c r="CR77" s="129">
        <v>44</v>
      </c>
      <c r="CS77" s="129">
        <v>12</v>
      </c>
      <c r="CU77" s="129">
        <v>34</v>
      </c>
      <c r="CV77" s="129">
        <v>12</v>
      </c>
      <c r="CX77" s="95"/>
    </row>
    <row r="78" spans="4:102" ht="15.75" customHeight="1" x14ac:dyDescent="0.25">
      <c r="D78" s="114">
        <v>72</v>
      </c>
      <c r="E78" s="130">
        <v>12.181672602907557</v>
      </c>
      <c r="F78" s="130">
        <v>10.592840021372565</v>
      </c>
      <c r="L78" s="95"/>
      <c r="N78" s="73">
        <v>66</v>
      </c>
      <c r="O78" s="82"/>
      <c r="P78" s="83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0"/>
      <c r="CA78" s="80"/>
      <c r="CB78" s="80"/>
      <c r="CC78" s="78">
        <v>0</v>
      </c>
      <c r="CD78" s="78">
        <f t="shared" ref="CD78:CN78" si="67">+SQRT(((CD$6-$CC$6)^2)+((CD$7-$CC$7)^2))</f>
        <v>9.6481375755141876</v>
      </c>
      <c r="CE78" s="78">
        <f t="shared" si="67"/>
        <v>10.30949678988681</v>
      </c>
      <c r="CF78" s="78">
        <f t="shared" si="67"/>
        <v>9.1768873837900902</v>
      </c>
      <c r="CG78" s="78">
        <f t="shared" si="67"/>
        <v>5.1024371188178037</v>
      </c>
      <c r="CH78" s="78">
        <f t="shared" si="67"/>
        <v>7.2097435745153247</v>
      </c>
      <c r="CI78" s="78">
        <f t="shared" si="67"/>
        <v>9.9323904245694958</v>
      </c>
      <c r="CJ78" s="78">
        <f t="shared" si="67"/>
        <v>13.636042184727071</v>
      </c>
      <c r="CK78" s="78">
        <f t="shared" si="67"/>
        <v>16.764574038940196</v>
      </c>
      <c r="CL78" s="78">
        <f t="shared" si="67"/>
        <v>3.3314087090556037</v>
      </c>
      <c r="CM78" s="78">
        <f t="shared" si="67"/>
        <v>8.8646843064334941</v>
      </c>
      <c r="CN78" s="79">
        <f t="shared" si="67"/>
        <v>8.5212807768051206</v>
      </c>
      <c r="CP78" s="95"/>
      <c r="CR78" s="129">
        <v>34</v>
      </c>
      <c r="CS78" s="129">
        <v>12</v>
      </c>
      <c r="CU78" s="129">
        <v>6</v>
      </c>
      <c r="CV78" s="129">
        <v>12</v>
      </c>
      <c r="CX78" s="95"/>
    </row>
    <row r="79" spans="4:102" ht="15.75" customHeight="1" x14ac:dyDescent="0.25">
      <c r="D79" s="114">
        <v>73</v>
      </c>
      <c r="E79" s="130">
        <v>5.3886193715354231</v>
      </c>
      <c r="F79" s="130">
        <v>0.17801581522746668</v>
      </c>
      <c r="L79" s="95"/>
      <c r="N79" s="73">
        <v>67</v>
      </c>
      <c r="O79" s="82"/>
      <c r="P79" s="83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0"/>
      <c r="CA79" s="80"/>
      <c r="CB79" s="80"/>
      <c r="CC79" s="80"/>
      <c r="CD79" s="78">
        <v>0</v>
      </c>
      <c r="CE79" s="78">
        <f t="shared" ref="CE79:CN79" si="68">+SQRT(((CE$6-$CD$6)^2)+((CE$7-$CD$7)^2))</f>
        <v>11.723520939092955</v>
      </c>
      <c r="CF79" s="78">
        <f t="shared" si="68"/>
        <v>12.858182247130063</v>
      </c>
      <c r="CG79" s="78">
        <f t="shared" si="68"/>
        <v>6.8114672286288735</v>
      </c>
      <c r="CH79" s="78">
        <f t="shared" si="68"/>
        <v>6.1602632583809394</v>
      </c>
      <c r="CI79" s="78">
        <f t="shared" si="68"/>
        <v>0.76266630611447195</v>
      </c>
      <c r="CJ79" s="78">
        <f t="shared" si="68"/>
        <v>13.029842421137296</v>
      </c>
      <c r="CK79" s="78">
        <f t="shared" si="68"/>
        <v>10.963085922581449</v>
      </c>
      <c r="CL79" s="78">
        <f t="shared" si="68"/>
        <v>8.1935843740208067</v>
      </c>
      <c r="CM79" s="78">
        <f t="shared" si="68"/>
        <v>7.4043715724819377</v>
      </c>
      <c r="CN79" s="79">
        <f t="shared" si="68"/>
        <v>3.1171329074405585</v>
      </c>
      <c r="CP79" s="95"/>
      <c r="CR79" s="129">
        <v>6</v>
      </c>
      <c r="CS79" s="129">
        <v>12</v>
      </c>
      <c r="CU79" s="129">
        <v>13</v>
      </c>
      <c r="CV79" s="129">
        <v>8</v>
      </c>
      <c r="CX79" s="95"/>
    </row>
    <row r="80" spans="4:102" ht="15.75" customHeight="1" x14ac:dyDescent="0.25">
      <c r="D80" s="114">
        <v>74</v>
      </c>
      <c r="E80" s="130">
        <v>13.150219459603223</v>
      </c>
      <c r="F80" s="130">
        <v>0.43835247159595836</v>
      </c>
      <c r="L80" s="95"/>
      <c r="N80" s="73">
        <v>68</v>
      </c>
      <c r="O80" s="82"/>
      <c r="P80" s="83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0"/>
      <c r="CA80" s="80"/>
      <c r="CB80" s="80"/>
      <c r="CC80" s="80"/>
      <c r="CD80" s="80"/>
      <c r="CE80" s="78">
        <v>0</v>
      </c>
      <c r="CF80" s="78">
        <f t="shared" ref="CF80:CN80" si="69">+SQRT(((CF$6-$CE$6)^2)+((CF$7-$CE$7)^2))</f>
        <v>2.6674566244738642</v>
      </c>
      <c r="CG80" s="78">
        <f t="shared" si="69"/>
        <v>6.3822108447976698</v>
      </c>
      <c r="CH80" s="78">
        <f t="shared" si="69"/>
        <v>5.6999741903126715</v>
      </c>
      <c r="CI80" s="78">
        <f t="shared" si="69"/>
        <v>11.282195440097036</v>
      </c>
      <c r="CJ80" s="78">
        <f t="shared" si="69"/>
        <v>3.57977618967172</v>
      </c>
      <c r="CK80" s="78">
        <f t="shared" si="69"/>
        <v>9.9683421131759857</v>
      </c>
      <c r="CL80" s="78">
        <f t="shared" si="69"/>
        <v>7.1912968333631051</v>
      </c>
      <c r="CM80" s="78">
        <f t="shared" si="69"/>
        <v>4.3749632629146777</v>
      </c>
      <c r="CN80" s="79">
        <f t="shared" si="69"/>
        <v>8.6129426928317319</v>
      </c>
      <c r="CP80" s="95"/>
      <c r="CR80" s="129">
        <v>9</v>
      </c>
      <c r="CS80" s="129">
        <v>13</v>
      </c>
      <c r="CU80" s="129">
        <v>75</v>
      </c>
      <c r="CV80" s="129">
        <v>8</v>
      </c>
      <c r="CX80" s="95"/>
    </row>
    <row r="81" spans="4:102" ht="15.75" customHeight="1" x14ac:dyDescent="0.25">
      <c r="D81" s="114">
        <v>75</v>
      </c>
      <c r="E81" s="130">
        <v>3.9486056379416588</v>
      </c>
      <c r="F81" s="130">
        <v>10.458110247745436</v>
      </c>
      <c r="L81" s="95"/>
      <c r="N81" s="73">
        <v>69</v>
      </c>
      <c r="O81" s="82"/>
      <c r="P81" s="83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0"/>
      <c r="CA81" s="80"/>
      <c r="CB81" s="80"/>
      <c r="CC81" s="80"/>
      <c r="CD81" s="80"/>
      <c r="CE81" s="80"/>
      <c r="CF81" s="78">
        <v>0</v>
      </c>
      <c r="CG81" s="78">
        <f t="shared" ref="CG81:CN81" si="70">+SQRT(((CG$6-$CF$6)^2)+((CG$7-$CF$7)^2))</f>
        <v>6.52614301270604</v>
      </c>
      <c r="CH81" s="78">
        <f t="shared" si="70"/>
        <v>6.7131526653585212</v>
      </c>
      <c r="CI81" s="78">
        <f t="shared" si="70"/>
        <v>12.547421340994681</v>
      </c>
      <c r="CJ81" s="78">
        <f t="shared" si="70"/>
        <v>5.997830847830647</v>
      </c>
      <c r="CK81" s="78">
        <f t="shared" si="70"/>
        <v>12.600317364125432</v>
      </c>
      <c r="CL81" s="78">
        <f t="shared" si="70"/>
        <v>6.5634543720886285</v>
      </c>
      <c r="CM81" s="78">
        <f t="shared" si="70"/>
        <v>6.0605709988682239</v>
      </c>
      <c r="CN81" s="79">
        <f t="shared" si="70"/>
        <v>9.8706819122152076</v>
      </c>
      <c r="CP81" s="95"/>
      <c r="CR81" s="129">
        <v>71</v>
      </c>
      <c r="CS81" s="129">
        <v>13</v>
      </c>
      <c r="CU81" s="129">
        <v>64</v>
      </c>
      <c r="CV81" s="129">
        <v>8</v>
      </c>
      <c r="CX81" s="95"/>
    </row>
    <row r="82" spans="4:102" ht="15.75" customHeight="1" x14ac:dyDescent="0.25">
      <c r="D82" s="114">
        <v>76</v>
      </c>
      <c r="E82" s="130">
        <v>7.1214990816944681</v>
      </c>
      <c r="F82" s="130">
        <v>5.8636478357686874</v>
      </c>
      <c r="L82" s="95"/>
      <c r="N82" s="73">
        <v>70</v>
      </c>
      <c r="O82" s="82"/>
      <c r="P82" s="83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0"/>
      <c r="CA82" s="80"/>
      <c r="CB82" s="80"/>
      <c r="CC82" s="80"/>
      <c r="CD82" s="80"/>
      <c r="CE82" s="80"/>
      <c r="CF82" s="80"/>
      <c r="CG82" s="78">
        <v>0</v>
      </c>
      <c r="CH82" s="78">
        <f t="shared" ref="CH82:CN82" si="71">+SQRT(((CH$6-$CG$6)^2)+((CH$7-$CG$7)^2))</f>
        <v>2.1270925213102494</v>
      </c>
      <c r="CI82" s="78">
        <f t="shared" si="71"/>
        <v>6.7140554236378298</v>
      </c>
      <c r="CJ82" s="78">
        <f t="shared" si="71"/>
        <v>9.163183129654497</v>
      </c>
      <c r="CK82" s="78">
        <f t="shared" si="71"/>
        <v>11.68095120096959</v>
      </c>
      <c r="CL82" s="78">
        <f t="shared" si="71"/>
        <v>1.9830195233968948</v>
      </c>
      <c r="CM82" s="78">
        <f t="shared" si="71"/>
        <v>3.7996376497853195</v>
      </c>
      <c r="CN82" s="79">
        <f t="shared" si="71"/>
        <v>4.3782560144769329</v>
      </c>
      <c r="CP82" s="95"/>
      <c r="CR82" s="129">
        <v>32</v>
      </c>
      <c r="CS82" s="129">
        <v>13</v>
      </c>
      <c r="CU82" s="129">
        <v>39</v>
      </c>
      <c r="CV82" s="129">
        <v>8</v>
      </c>
      <c r="CX82" s="95"/>
    </row>
    <row r="83" spans="4:102" ht="15.75" customHeight="1" x14ac:dyDescent="0.25">
      <c r="D83" s="114">
        <v>77</v>
      </c>
      <c r="E83" s="130">
        <v>9.9563704772415313</v>
      </c>
      <c r="F83" s="130">
        <v>9.081167081135872</v>
      </c>
      <c r="L83" s="95"/>
      <c r="N83" s="73">
        <v>71</v>
      </c>
      <c r="O83" s="82"/>
      <c r="P83" s="83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  <c r="CD83" s="80"/>
      <c r="CE83" s="80"/>
      <c r="CF83" s="80"/>
      <c r="CG83" s="80"/>
      <c r="CH83" s="78">
        <v>0</v>
      </c>
      <c r="CI83" s="78">
        <f t="shared" ref="CI83:CN83" si="72">+SQRT(((CI$6-$CH$6)^2)+((CI$7-$CH$7)^2))</f>
        <v>5.834758169992039</v>
      </c>
      <c r="CJ83" s="78">
        <f t="shared" si="72"/>
        <v>7.8053966341220606</v>
      </c>
      <c r="CK83" s="78">
        <f t="shared" si="72"/>
        <v>9.5584550488586526</v>
      </c>
      <c r="CL83" s="78">
        <f t="shared" si="72"/>
        <v>4.0880782962952926</v>
      </c>
      <c r="CM83" s="78">
        <f t="shared" si="72"/>
        <v>1.9404201349314398</v>
      </c>
      <c r="CN83" s="79">
        <f t="shared" si="72"/>
        <v>3.1685094756703069</v>
      </c>
      <c r="CP83" s="95"/>
      <c r="CR83" s="129">
        <v>76</v>
      </c>
      <c r="CS83" s="129">
        <v>13</v>
      </c>
      <c r="CU83" s="129">
        <v>66</v>
      </c>
      <c r="CV83" s="129">
        <v>8</v>
      </c>
      <c r="CX83" s="95"/>
    </row>
    <row r="84" spans="4:102" ht="15.75" customHeight="1" x14ac:dyDescent="0.25">
      <c r="L84" s="95"/>
      <c r="N84" s="73">
        <v>72</v>
      </c>
      <c r="O84" s="82"/>
      <c r="P84" s="83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78">
        <v>0</v>
      </c>
      <c r="CJ84" s="78">
        <f t="shared" ref="CJ84:CN84" si="73">+SQRT(((CJ$6-$CI$6)^2)+((CJ$7-$CI$7)^2))</f>
        <v>12.434393248130817</v>
      </c>
      <c r="CK84" s="78">
        <f t="shared" si="73"/>
        <v>10.200573533492278</v>
      </c>
      <c r="CL84" s="78">
        <f t="shared" si="73"/>
        <v>8.2341692818106669</v>
      </c>
      <c r="CM84" s="78">
        <f t="shared" si="73"/>
        <v>6.9260822109734486</v>
      </c>
      <c r="CN84" s="79">
        <f t="shared" si="73"/>
        <v>2.6901904446967286</v>
      </c>
      <c r="CP84" s="95"/>
      <c r="CR84" s="129">
        <v>8</v>
      </c>
      <c r="CS84" s="129">
        <v>13</v>
      </c>
      <c r="CU84" s="129">
        <v>14</v>
      </c>
      <c r="CV84" s="129">
        <v>8</v>
      </c>
      <c r="CX84" s="95"/>
    </row>
    <row r="85" spans="4:102" ht="15.75" customHeight="1" x14ac:dyDescent="0.25">
      <c r="L85" s="95"/>
      <c r="N85" s="73">
        <v>73</v>
      </c>
      <c r="O85" s="82"/>
      <c r="P85" s="83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0"/>
      <c r="BD85" s="80"/>
      <c r="BE85" s="80"/>
      <c r="BF85" s="80"/>
      <c r="BG85" s="80"/>
      <c r="BH85" s="80"/>
      <c r="BI85" s="80"/>
      <c r="BJ85" s="80"/>
      <c r="BK85" s="80"/>
      <c r="BL85" s="80"/>
      <c r="BM85" s="80"/>
      <c r="BN85" s="80"/>
      <c r="BO85" s="80"/>
      <c r="BP85" s="80"/>
      <c r="BQ85" s="80"/>
      <c r="BR85" s="80"/>
      <c r="BS85" s="80"/>
      <c r="BT85" s="80"/>
      <c r="BU85" s="80"/>
      <c r="BV85" s="80"/>
      <c r="BW85" s="80"/>
      <c r="BX85" s="80"/>
      <c r="BY85" s="80"/>
      <c r="BZ85" s="80"/>
      <c r="CA85" s="80"/>
      <c r="CB85" s="80"/>
      <c r="CC85" s="80"/>
      <c r="CD85" s="80"/>
      <c r="CE85" s="80"/>
      <c r="CF85" s="80"/>
      <c r="CG85" s="80"/>
      <c r="CH85" s="80"/>
      <c r="CI85" s="80"/>
      <c r="CJ85" s="78">
        <v>0</v>
      </c>
      <c r="CK85" s="78">
        <f t="shared" ref="CK85:CN85" si="74">+SQRT(((CK$6-$CJ$6)^2)+((CK$7-$CJ$7)^2))</f>
        <v>7.765964917622485</v>
      </c>
      <c r="CL85" s="78">
        <f t="shared" si="74"/>
        <v>10.380461506812962</v>
      </c>
      <c r="CM85" s="78">
        <f t="shared" si="74"/>
        <v>5.9438441738393966</v>
      </c>
      <c r="CN85" s="79">
        <f t="shared" si="74"/>
        <v>10.006520505516681</v>
      </c>
      <c r="CP85" s="95"/>
      <c r="CR85" s="129">
        <v>26</v>
      </c>
      <c r="CS85" s="129">
        <v>14</v>
      </c>
      <c r="CU85" s="129">
        <v>23</v>
      </c>
      <c r="CV85" s="129">
        <v>2</v>
      </c>
      <c r="CX85" s="95"/>
    </row>
    <row r="86" spans="4:102" ht="15.75" customHeight="1" x14ac:dyDescent="0.25">
      <c r="L86" s="95"/>
      <c r="N86" s="73">
        <v>74</v>
      </c>
      <c r="O86" s="82"/>
      <c r="P86" s="83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80"/>
      <c r="BI86" s="80"/>
      <c r="BJ86" s="80"/>
      <c r="BK86" s="80"/>
      <c r="BL86" s="80"/>
      <c r="BM86" s="80"/>
      <c r="BN86" s="80"/>
      <c r="BO86" s="80"/>
      <c r="BP86" s="80"/>
      <c r="BQ86" s="80"/>
      <c r="BR86" s="80"/>
      <c r="BS86" s="80"/>
      <c r="BT86" s="80"/>
      <c r="BU86" s="80"/>
      <c r="BV86" s="80"/>
      <c r="BW86" s="80"/>
      <c r="BX86" s="80"/>
      <c r="BY86" s="80"/>
      <c r="BZ86" s="80"/>
      <c r="CA86" s="80"/>
      <c r="CB86" s="80"/>
      <c r="CC86" s="80"/>
      <c r="CD86" s="80"/>
      <c r="CE86" s="80"/>
      <c r="CF86" s="80"/>
      <c r="CG86" s="80"/>
      <c r="CH86" s="80"/>
      <c r="CI86" s="80"/>
      <c r="CJ86" s="80"/>
      <c r="CK86" s="78">
        <v>0</v>
      </c>
      <c r="CL86" s="78">
        <f t="shared" ref="CL86:CN86" si="75">+SQRT(((CL$6-$CK$6)^2)+((CL$7-$CK$7)^2))</f>
        <v>13.60386867092229</v>
      </c>
      <c r="CM86" s="78">
        <f t="shared" si="75"/>
        <v>8.1104438339419129</v>
      </c>
      <c r="CN86" s="79">
        <f t="shared" si="75"/>
        <v>9.2140607604361602</v>
      </c>
      <c r="CP86" s="95"/>
      <c r="CR86" s="129">
        <v>50</v>
      </c>
      <c r="CS86" s="129">
        <v>14</v>
      </c>
      <c r="CU86" s="129">
        <v>41</v>
      </c>
      <c r="CV86" s="129">
        <v>2</v>
      </c>
      <c r="CX86" s="95"/>
    </row>
    <row r="87" spans="4:102" ht="15.75" customHeight="1" x14ac:dyDescent="0.25">
      <c r="L87" s="95"/>
      <c r="N87" s="73">
        <v>75</v>
      </c>
      <c r="O87" s="82"/>
      <c r="P87" s="83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78">
        <v>0</v>
      </c>
      <c r="CM87" s="78">
        <f t="shared" ref="CM87:CN87" si="76">+SQRT(((CM$6-$CL$6)^2)+((CM$7-$CL$7)^2))</f>
        <v>5.5835774965945228</v>
      </c>
      <c r="CN87" s="79">
        <f t="shared" si="76"/>
        <v>6.1635388250907113</v>
      </c>
      <c r="CP87" s="95"/>
      <c r="CR87" s="129">
        <v>26</v>
      </c>
      <c r="CS87" s="129">
        <v>14</v>
      </c>
      <c r="CU87" s="129">
        <v>52</v>
      </c>
      <c r="CV87" s="129">
        <v>2</v>
      </c>
      <c r="CX87" s="95"/>
    </row>
    <row r="88" spans="4:102" ht="15.75" customHeight="1" x14ac:dyDescent="0.25">
      <c r="L88" s="95"/>
      <c r="N88" s="73">
        <v>76</v>
      </c>
      <c r="O88" s="82"/>
      <c r="P88" s="83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78">
        <v>0</v>
      </c>
      <c r="CN88" s="79">
        <f>+SQRT(((CN$6-$CM$6)^2)+((CN$7-$CM$7)^2))</f>
        <v>4.288231094938701</v>
      </c>
      <c r="CP88" s="95"/>
      <c r="CR88" s="129">
        <v>14</v>
      </c>
      <c r="CS88" s="129">
        <v>15</v>
      </c>
      <c r="CU88" s="129">
        <v>29</v>
      </c>
      <c r="CV88" s="129">
        <v>2</v>
      </c>
      <c r="CX88" s="95"/>
    </row>
    <row r="89" spans="4:102" ht="15.75" customHeight="1" x14ac:dyDescent="0.25">
      <c r="L89" s="95"/>
      <c r="N89" s="73">
        <v>77</v>
      </c>
      <c r="O89" s="86"/>
      <c r="P89" s="87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89">
        <v>0</v>
      </c>
      <c r="CP89" s="95"/>
      <c r="CR89" s="129">
        <v>53</v>
      </c>
      <c r="CS89" s="129">
        <v>15</v>
      </c>
      <c r="CU89" s="129">
        <v>46</v>
      </c>
      <c r="CV89" s="129">
        <v>2</v>
      </c>
      <c r="CX89" s="95"/>
    </row>
    <row r="90" spans="4:102" ht="15.75" customHeight="1" x14ac:dyDescent="0.25">
      <c r="L90" s="95"/>
      <c r="CP90" s="95"/>
      <c r="CR90" s="129">
        <v>14</v>
      </c>
      <c r="CS90" s="129">
        <v>15</v>
      </c>
      <c r="CU90" s="129">
        <v>19</v>
      </c>
      <c r="CV90" s="129">
        <v>2</v>
      </c>
      <c r="CX90" s="95"/>
    </row>
    <row r="91" spans="4:102" ht="15.75" customHeight="1" x14ac:dyDescent="0.35">
      <c r="D91" s="117" t="s">
        <v>81</v>
      </c>
      <c r="L91" s="95"/>
      <c r="O91" s="252" t="s">
        <v>82</v>
      </c>
      <c r="P91" s="224"/>
      <c r="Q91" s="224"/>
      <c r="R91" s="224"/>
      <c r="S91" s="224"/>
      <c r="T91" s="224"/>
      <c r="U91" s="224"/>
      <c r="V91" s="224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  <c r="AQ91" s="224"/>
      <c r="AR91" s="224"/>
      <c r="AS91" s="224"/>
      <c r="AT91" s="224"/>
      <c r="AU91" s="224"/>
      <c r="AV91" s="224"/>
      <c r="AW91" s="224"/>
      <c r="AX91" s="224"/>
      <c r="AY91" s="224"/>
      <c r="AZ91" s="224"/>
      <c r="BA91" s="224"/>
      <c r="BB91" s="224"/>
      <c r="BC91" s="224"/>
      <c r="BD91" s="224"/>
      <c r="BE91" s="224"/>
      <c r="BF91" s="224"/>
      <c r="BG91" s="224"/>
      <c r="BH91" s="224"/>
      <c r="BI91" s="224"/>
      <c r="BJ91" s="224"/>
      <c r="BK91" s="224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  <c r="CM91" s="224"/>
      <c r="CN91" s="224"/>
      <c r="CP91" s="95"/>
      <c r="CR91" s="129">
        <v>19</v>
      </c>
      <c r="CS91" s="129">
        <v>16</v>
      </c>
      <c r="CU91" s="129">
        <v>12</v>
      </c>
      <c r="CV91" s="129">
        <v>10</v>
      </c>
      <c r="CX91" s="95"/>
    </row>
    <row r="92" spans="4:102" ht="15.75" customHeight="1" x14ac:dyDescent="0.25">
      <c r="L92" s="95"/>
      <c r="CP92" s="95"/>
      <c r="CR92" s="129">
        <v>61</v>
      </c>
      <c r="CS92" s="129">
        <v>16</v>
      </c>
      <c r="CU92" s="129">
        <v>40</v>
      </c>
      <c r="CV92" s="129">
        <v>10</v>
      </c>
      <c r="CX92" s="95"/>
    </row>
    <row r="93" spans="4:102" ht="15.75" customHeight="1" x14ac:dyDescent="0.25">
      <c r="L93" s="95"/>
      <c r="CP93" s="95"/>
      <c r="CR93" s="129">
        <v>19</v>
      </c>
      <c r="CS93" s="129">
        <v>16</v>
      </c>
      <c r="CU93" s="129">
        <v>63</v>
      </c>
      <c r="CV93" s="129">
        <v>10</v>
      </c>
      <c r="CX93" s="95"/>
    </row>
    <row r="94" spans="4:102" ht="15.75" customHeight="1" x14ac:dyDescent="0.25">
      <c r="L94" s="95"/>
      <c r="CP94" s="95"/>
      <c r="CR94" s="129">
        <v>1</v>
      </c>
      <c r="CS94" s="129">
        <v>17</v>
      </c>
      <c r="CU94" s="129">
        <v>54</v>
      </c>
      <c r="CV94" s="129">
        <v>10</v>
      </c>
      <c r="CX94" s="95"/>
    </row>
    <row r="95" spans="4:102" ht="15.75" customHeight="1" x14ac:dyDescent="0.25">
      <c r="L95" s="95"/>
      <c r="CP95" s="95"/>
      <c r="CR95" s="129">
        <v>69</v>
      </c>
      <c r="CS95" s="129">
        <v>17</v>
      </c>
      <c r="CU95" s="129">
        <v>36</v>
      </c>
      <c r="CV95" s="129">
        <v>10</v>
      </c>
      <c r="CX95" s="95"/>
    </row>
    <row r="96" spans="4:102" ht="15.75" customHeight="1" x14ac:dyDescent="0.25">
      <c r="L96" s="95"/>
      <c r="CP96" s="95"/>
      <c r="CR96" s="129">
        <v>1</v>
      </c>
      <c r="CS96" s="129">
        <v>17</v>
      </c>
      <c r="CU96" s="129">
        <v>11</v>
      </c>
      <c r="CV96" s="129">
        <v>10</v>
      </c>
      <c r="CX96" s="95"/>
    </row>
    <row r="97" spans="12:102" ht="15.75" customHeight="1" x14ac:dyDescent="0.25">
      <c r="L97" s="95"/>
      <c r="CP97" s="95"/>
      <c r="CX97" s="95"/>
    </row>
    <row r="98" spans="12:102" ht="15.75" customHeight="1" x14ac:dyDescent="0.25">
      <c r="L98" s="95"/>
      <c r="CP98" s="95"/>
      <c r="CX98" s="95"/>
    </row>
    <row r="99" spans="12:102" ht="15.75" customHeight="1" x14ac:dyDescent="0.25">
      <c r="L99" s="95"/>
      <c r="CP99" s="95"/>
      <c r="CR99" s="230" t="s">
        <v>40</v>
      </c>
      <c r="CS99" s="220"/>
      <c r="CT99" s="28"/>
      <c r="CU99" s="230" t="s">
        <v>40</v>
      </c>
      <c r="CV99" s="220"/>
      <c r="CX99" s="95"/>
    </row>
    <row r="100" spans="12:102" ht="15.75" customHeight="1" x14ac:dyDescent="0.25">
      <c r="L100" s="95"/>
      <c r="CP100" s="95"/>
      <c r="CR100" s="66" t="s">
        <v>30</v>
      </c>
      <c r="CS100" s="66" t="s">
        <v>31</v>
      </c>
      <c r="CT100" s="28"/>
      <c r="CU100" s="66" t="s">
        <v>30</v>
      </c>
      <c r="CV100" s="66" t="s">
        <v>31</v>
      </c>
      <c r="CX100" s="95"/>
    </row>
    <row r="101" spans="12:102" ht="15.75" customHeight="1" x14ac:dyDescent="0.25">
      <c r="L101" s="95"/>
      <c r="CP101" s="95"/>
      <c r="CR101" s="69">
        <v>1</v>
      </c>
      <c r="CS101" s="131">
        <f>6505/1000</f>
        <v>6.5049999999999999</v>
      </c>
      <c r="CT101" s="28"/>
      <c r="CU101" s="69">
        <v>1</v>
      </c>
      <c r="CV101" s="131">
        <f>6505/1000</f>
        <v>6.5049999999999999</v>
      </c>
      <c r="CX101" s="95"/>
    </row>
    <row r="102" spans="12:102" ht="15.75" customHeight="1" x14ac:dyDescent="0.25">
      <c r="L102" s="95"/>
      <c r="BI102" s="96"/>
      <c r="CP102" s="95"/>
      <c r="CR102" s="69">
        <v>2</v>
      </c>
      <c r="CS102" s="131">
        <f>5581/1000</f>
        <v>5.5810000000000004</v>
      </c>
      <c r="CT102" s="28"/>
      <c r="CU102" s="69">
        <v>2</v>
      </c>
      <c r="CV102" s="131">
        <f>5581/1000</f>
        <v>5.5810000000000004</v>
      </c>
      <c r="CW102" s="213"/>
      <c r="CX102" s="95"/>
    </row>
    <row r="103" spans="12:102" ht="15.75" customHeight="1" x14ac:dyDescent="0.25">
      <c r="L103" s="95"/>
      <c r="N103" s="96"/>
      <c r="BI103" s="96"/>
      <c r="CP103" s="95"/>
      <c r="CR103" s="69">
        <v>3</v>
      </c>
      <c r="CS103" s="131">
        <f>5503/1000</f>
        <v>5.5030000000000001</v>
      </c>
      <c r="CT103" s="28"/>
      <c r="CU103" s="69">
        <v>3</v>
      </c>
      <c r="CV103" s="131">
        <f>3793/1000</f>
        <v>3.7930000000000001</v>
      </c>
      <c r="CW103" s="213"/>
      <c r="CX103" s="95"/>
    </row>
    <row r="104" spans="12:102" ht="15.75" customHeight="1" x14ac:dyDescent="0.25">
      <c r="L104" s="95"/>
      <c r="N104" s="96"/>
      <c r="BI104" s="96"/>
      <c r="CP104" s="95"/>
      <c r="CR104" s="69">
        <v>4</v>
      </c>
      <c r="CS104" s="131">
        <f>4899/1000</f>
        <v>4.899</v>
      </c>
      <c r="CT104" s="28"/>
      <c r="CU104" s="69">
        <v>4</v>
      </c>
      <c r="CV104" s="131">
        <f>4899/1000</f>
        <v>4.899</v>
      </c>
      <c r="CW104" s="213"/>
      <c r="CX104" s="95"/>
    </row>
    <row r="105" spans="12:102" ht="15.75" customHeight="1" x14ac:dyDescent="0.25">
      <c r="L105" s="95"/>
      <c r="N105" s="96"/>
      <c r="BI105" s="96"/>
      <c r="CP105" s="95"/>
      <c r="CR105" s="69">
        <v>5</v>
      </c>
      <c r="CS105" s="131">
        <f>6533/1000</f>
        <v>6.5330000000000004</v>
      </c>
      <c r="CT105" s="28"/>
      <c r="CU105" s="69">
        <v>5</v>
      </c>
      <c r="CV105" s="131">
        <f>6533/1000</f>
        <v>6.5330000000000004</v>
      </c>
      <c r="CW105" s="213"/>
      <c r="CX105" s="95"/>
    </row>
    <row r="106" spans="12:102" ht="15.75" customHeight="1" x14ac:dyDescent="0.25">
      <c r="L106" s="95"/>
      <c r="N106" s="96"/>
      <c r="BI106" s="96"/>
      <c r="CP106" s="95"/>
      <c r="CR106" s="69">
        <v>6</v>
      </c>
      <c r="CS106" s="131">
        <f>7615/1000</f>
        <v>7.6150000000000002</v>
      </c>
      <c r="CT106" s="28"/>
      <c r="CU106" s="69">
        <v>6</v>
      </c>
      <c r="CV106" s="131">
        <f>7615/1000</f>
        <v>7.6150000000000002</v>
      </c>
      <c r="CW106" s="213"/>
      <c r="CX106" s="95"/>
    </row>
    <row r="107" spans="12:102" ht="15.75" customHeight="1" x14ac:dyDescent="0.25">
      <c r="L107" s="95"/>
      <c r="N107" s="96"/>
      <c r="BI107" s="96"/>
      <c r="CP107" s="95"/>
      <c r="CR107" s="69">
        <v>7</v>
      </c>
      <c r="CS107" s="131">
        <f>6584/1000</f>
        <v>6.5839999999999996</v>
      </c>
      <c r="CT107" s="28"/>
      <c r="CU107" s="69">
        <v>7</v>
      </c>
      <c r="CV107" s="131">
        <f>6584/1000</f>
        <v>6.5839999999999996</v>
      </c>
      <c r="CW107" s="213"/>
      <c r="CX107" s="95"/>
    </row>
    <row r="108" spans="12:102" ht="15.75" customHeight="1" x14ac:dyDescent="0.25">
      <c r="L108" s="95"/>
      <c r="N108" s="96"/>
      <c r="BI108" s="96"/>
      <c r="CP108" s="95"/>
      <c r="CR108" s="69">
        <v>8</v>
      </c>
      <c r="CS108" s="131">
        <f>6218/1000</f>
        <v>6.218</v>
      </c>
      <c r="CT108" s="28"/>
      <c r="CU108" s="69">
        <v>8</v>
      </c>
      <c r="CV108" s="131">
        <f>6218/1000</f>
        <v>6.218</v>
      </c>
      <c r="CW108" s="213"/>
      <c r="CX108" s="95"/>
    </row>
    <row r="109" spans="12:102" ht="15.75" customHeight="1" x14ac:dyDescent="0.25">
      <c r="L109" s="95"/>
      <c r="N109" s="96"/>
      <c r="BI109" s="96"/>
      <c r="CP109" s="95"/>
      <c r="CR109" s="69">
        <v>9</v>
      </c>
      <c r="CS109" s="131">
        <f>6777/1000</f>
        <v>6.7770000000000001</v>
      </c>
      <c r="CT109" s="28"/>
      <c r="CU109" s="69">
        <v>9</v>
      </c>
      <c r="CV109" s="131">
        <f>6777/1000</f>
        <v>6.7770000000000001</v>
      </c>
      <c r="CW109" s="213"/>
      <c r="CX109" s="95"/>
    </row>
    <row r="110" spans="12:102" ht="15.75" customHeight="1" x14ac:dyDescent="0.25">
      <c r="L110" s="95"/>
      <c r="N110" s="96"/>
      <c r="BI110" s="96"/>
      <c r="CP110" s="95"/>
      <c r="CR110" s="69">
        <v>10</v>
      </c>
      <c r="CS110" s="131">
        <f>7600/1000</f>
        <v>7.6</v>
      </c>
      <c r="CT110" s="28"/>
      <c r="CU110" s="69">
        <v>10</v>
      </c>
      <c r="CV110" s="131">
        <f>7591/1000</f>
        <v>7.5910000000000002</v>
      </c>
      <c r="CW110" s="213"/>
      <c r="CX110" s="95"/>
    </row>
    <row r="111" spans="12:102" ht="15.75" customHeight="1" x14ac:dyDescent="0.25">
      <c r="L111" s="95"/>
      <c r="N111" s="96"/>
      <c r="BI111" s="96"/>
      <c r="CP111" s="95"/>
      <c r="CR111" s="69">
        <v>11</v>
      </c>
      <c r="CS111" s="131">
        <f>4282/1000</f>
        <v>4.282</v>
      </c>
      <c r="CT111" s="28"/>
      <c r="CU111" s="69">
        <v>11</v>
      </c>
      <c r="CV111" s="131">
        <f>4282/1000</f>
        <v>4.282</v>
      </c>
      <c r="CW111" s="213"/>
      <c r="CX111" s="95"/>
    </row>
    <row r="112" spans="12:102" ht="15.75" customHeight="1" x14ac:dyDescent="0.25">
      <c r="L112" s="95"/>
      <c r="N112" s="96"/>
      <c r="BI112" s="96"/>
      <c r="CP112" s="95"/>
      <c r="CR112" s="69">
        <v>12</v>
      </c>
      <c r="CS112" s="131">
        <f>3793/1000</f>
        <v>3.7930000000000001</v>
      </c>
      <c r="CT112" s="28"/>
      <c r="CU112" s="69">
        <v>12</v>
      </c>
      <c r="CV112" s="131">
        <f>3793/1000</f>
        <v>3.7930000000000001</v>
      </c>
      <c r="CW112" s="213"/>
      <c r="CX112" s="95"/>
    </row>
    <row r="113" spans="12:102" ht="15.75" customHeight="1" x14ac:dyDescent="0.25">
      <c r="L113" s="95"/>
      <c r="N113" s="96"/>
      <c r="BI113" s="96"/>
      <c r="CP113" s="95"/>
      <c r="CR113" s="69">
        <v>13</v>
      </c>
      <c r="CS113" s="131">
        <f>5255/1000</f>
        <v>5.2549999999999999</v>
      </c>
      <c r="CT113" s="28"/>
      <c r="CU113" s="69">
        <v>13</v>
      </c>
      <c r="CV113" s="131">
        <f>5255/1000</f>
        <v>5.2549999999999999</v>
      </c>
      <c r="CW113" s="213"/>
      <c r="CX113" s="95"/>
    </row>
    <row r="114" spans="12:102" ht="15.75" customHeight="1" x14ac:dyDescent="0.25">
      <c r="L114" s="95"/>
      <c r="N114" s="96"/>
      <c r="BI114" s="96"/>
      <c r="CP114" s="95"/>
      <c r="CR114" s="69">
        <v>14</v>
      </c>
      <c r="CS114" s="131">
        <f>4241/1000</f>
        <v>4.2409999999999997</v>
      </c>
      <c r="CT114" s="28"/>
      <c r="CU114" s="69">
        <v>14</v>
      </c>
      <c r="CV114" s="131">
        <f>4241/1000</f>
        <v>4.2409999999999997</v>
      </c>
      <c r="CW114" s="213"/>
      <c r="CX114" s="95"/>
    </row>
    <row r="115" spans="12:102" ht="15.75" customHeight="1" x14ac:dyDescent="0.25">
      <c r="L115" s="95"/>
      <c r="N115" s="96"/>
      <c r="BI115" s="96"/>
      <c r="CP115" s="95"/>
      <c r="CR115" s="69">
        <v>15</v>
      </c>
      <c r="CS115" s="131">
        <f>3164/1000</f>
        <v>3.1640000000000001</v>
      </c>
      <c r="CT115" s="28"/>
      <c r="CU115" s="69">
        <v>15</v>
      </c>
      <c r="CV115" s="131">
        <f>3164/1000</f>
        <v>3.1640000000000001</v>
      </c>
      <c r="CW115" s="213"/>
      <c r="CX115" s="95"/>
    </row>
    <row r="116" spans="12:102" ht="15.75" customHeight="1" x14ac:dyDescent="0.25">
      <c r="L116" s="95"/>
      <c r="N116" s="96"/>
      <c r="BI116" s="96"/>
      <c r="CP116" s="95"/>
      <c r="CR116" s="69">
        <v>16</v>
      </c>
      <c r="CS116" s="131">
        <f>2079/1000</f>
        <v>2.0790000000000002</v>
      </c>
      <c r="CT116" s="28"/>
      <c r="CU116" s="69">
        <v>16</v>
      </c>
      <c r="CV116" s="131">
        <f>2079/1000</f>
        <v>2.0790000000000002</v>
      </c>
      <c r="CW116" s="213"/>
      <c r="CX116" s="95"/>
    </row>
    <row r="117" spans="12:102" ht="15.75" customHeight="1" x14ac:dyDescent="0.25">
      <c r="L117" s="95"/>
      <c r="N117" s="96"/>
      <c r="BI117" s="96"/>
      <c r="CP117" s="95"/>
      <c r="CR117" s="69">
        <v>17</v>
      </c>
      <c r="CS117" s="131">
        <f>1284/1000</f>
        <v>1.284</v>
      </c>
      <c r="CT117" s="28"/>
      <c r="CU117" s="69">
        <v>17</v>
      </c>
      <c r="CV117" s="131">
        <f>1284/1000</f>
        <v>1.284</v>
      </c>
      <c r="CW117" s="213"/>
      <c r="CX117" s="95"/>
    </row>
    <row r="118" spans="12:102" ht="15.75" customHeight="1" x14ac:dyDescent="0.25">
      <c r="L118" s="95"/>
      <c r="N118" s="96"/>
      <c r="BI118" s="96"/>
      <c r="CP118" s="95"/>
      <c r="CR118" s="2"/>
      <c r="CS118" s="90"/>
      <c r="CT118" s="46"/>
      <c r="CU118" s="2"/>
      <c r="CV118" s="90"/>
      <c r="CX118" s="95"/>
    </row>
    <row r="119" spans="12:102" ht="15.75" customHeight="1" thickBot="1" x14ac:dyDescent="0.3">
      <c r="L119" s="95"/>
      <c r="N119" s="96"/>
      <c r="BI119" s="96"/>
      <c r="CP119" s="95"/>
      <c r="CR119" s="2"/>
      <c r="CS119" s="90"/>
      <c r="CT119" s="46"/>
      <c r="CU119" s="2"/>
      <c r="CV119" s="90"/>
      <c r="CX119" s="95"/>
    </row>
    <row r="120" spans="12:102" ht="15.75" customHeight="1" thickBot="1" x14ac:dyDescent="0.3">
      <c r="L120" s="95"/>
      <c r="N120" s="96"/>
      <c r="BI120" s="96"/>
      <c r="CP120" s="95"/>
      <c r="CR120" s="91" t="s">
        <v>41</v>
      </c>
      <c r="CS120" s="233" t="s">
        <v>42</v>
      </c>
      <c r="CT120" s="234"/>
      <c r="CU120" s="234"/>
      <c r="CV120" s="235"/>
      <c r="CX120" s="95"/>
    </row>
    <row r="121" spans="12:102" ht="15.75" customHeight="1" x14ac:dyDescent="0.25">
      <c r="L121" s="95"/>
      <c r="N121" s="96"/>
      <c r="BI121" s="96"/>
      <c r="CP121" s="95"/>
      <c r="CR121" s="28"/>
      <c r="CS121" s="28"/>
      <c r="CT121" s="28"/>
      <c r="CU121" s="28"/>
      <c r="CV121" s="28"/>
      <c r="CX121" s="95"/>
    </row>
    <row r="122" spans="12:102" ht="15.75" customHeight="1" x14ac:dyDescent="0.25">
      <c r="L122" s="95"/>
      <c r="N122" s="96"/>
      <c r="BI122" s="96"/>
      <c r="CP122" s="95"/>
      <c r="CR122" s="28"/>
      <c r="CS122" s="28"/>
      <c r="CT122" s="28"/>
      <c r="CU122" s="28"/>
      <c r="CV122" s="28"/>
      <c r="CX122" s="95"/>
    </row>
    <row r="123" spans="12:102" ht="15.75" customHeight="1" thickBot="1" x14ac:dyDescent="0.3">
      <c r="L123" s="95"/>
      <c r="N123" s="96"/>
      <c r="BI123" s="96"/>
      <c r="CP123" s="95"/>
      <c r="CR123" s="28"/>
      <c r="CS123" s="28"/>
      <c r="CT123" s="28"/>
      <c r="CU123" s="28"/>
      <c r="CV123" s="28"/>
      <c r="CX123" s="95"/>
    </row>
    <row r="124" spans="12:102" ht="15.75" customHeight="1" thickBot="1" x14ac:dyDescent="0.3">
      <c r="L124" s="95"/>
      <c r="N124" s="96"/>
      <c r="BI124" s="96"/>
      <c r="CP124" s="95"/>
      <c r="CR124" s="92" t="s">
        <v>45</v>
      </c>
      <c r="CS124" s="251">
        <f>SUM(CV101:CV117)+CV8</f>
        <v>156.24908583367215</v>
      </c>
      <c r="CT124" s="234"/>
      <c r="CU124" s="234"/>
      <c r="CV124" s="235"/>
      <c r="CX124" s="95"/>
    </row>
    <row r="125" spans="12:102" ht="15.75" customHeight="1" x14ac:dyDescent="0.25">
      <c r="L125" s="95"/>
      <c r="N125" s="96"/>
      <c r="BI125" s="96"/>
      <c r="CP125" s="95"/>
      <c r="CR125" s="28"/>
      <c r="CS125" s="28"/>
      <c r="CT125" s="28"/>
      <c r="CU125" s="28"/>
      <c r="CV125" s="28"/>
      <c r="CX125" s="95"/>
    </row>
    <row r="126" spans="12:102" ht="15.75" customHeight="1" x14ac:dyDescent="0.25">
      <c r="L126" s="95"/>
      <c r="N126" s="96"/>
      <c r="BI126" s="96"/>
      <c r="CP126" s="95"/>
      <c r="CR126" s="28"/>
      <c r="CS126" s="28"/>
      <c r="CT126" s="28"/>
      <c r="CU126" s="28"/>
      <c r="CV126" s="28"/>
      <c r="CX126" s="95"/>
    </row>
    <row r="127" spans="12:102" ht="15.75" customHeight="1" thickBot="1" x14ac:dyDescent="0.3">
      <c r="L127" s="95"/>
      <c r="N127" s="96"/>
      <c r="BI127" s="96"/>
      <c r="CP127" s="95"/>
      <c r="CR127" s="228" t="s">
        <v>47</v>
      </c>
      <c r="CS127" s="229"/>
      <c r="CT127" s="229"/>
      <c r="CU127" s="229"/>
      <c r="CV127" s="229"/>
      <c r="CX127" s="95"/>
    </row>
    <row r="128" spans="12:102" ht="15.75" customHeight="1" x14ac:dyDescent="0.25">
      <c r="L128" s="95"/>
      <c r="N128" s="96"/>
      <c r="BI128" s="96"/>
      <c r="CP128" s="95"/>
      <c r="CR128" s="246" t="s">
        <v>48</v>
      </c>
      <c r="CS128" s="247"/>
      <c r="CT128" s="93" t="s">
        <v>49</v>
      </c>
      <c r="CU128" s="248" t="s">
        <v>50</v>
      </c>
      <c r="CV128" s="249"/>
      <c r="CX128" s="95"/>
    </row>
    <row r="129" spans="12:102" ht="15.75" customHeight="1" x14ac:dyDescent="0.25">
      <c r="L129" s="95"/>
      <c r="N129" s="96"/>
      <c r="BI129" s="96"/>
      <c r="CP129" s="95"/>
      <c r="CR129" s="245" t="s">
        <v>51</v>
      </c>
      <c r="CS129" s="229"/>
      <c r="CT129" s="2" t="s">
        <v>49</v>
      </c>
      <c r="CU129" s="241" t="s">
        <v>52</v>
      </c>
      <c r="CV129" s="242"/>
      <c r="CX129" s="95"/>
    </row>
    <row r="130" spans="12:102" ht="15.75" customHeight="1" x14ac:dyDescent="0.25">
      <c r="L130" s="95"/>
      <c r="N130" s="96"/>
      <c r="BI130" s="96"/>
      <c r="CP130" s="95"/>
      <c r="CR130" s="245" t="s">
        <v>53</v>
      </c>
      <c r="CS130" s="229"/>
      <c r="CT130" s="2" t="s">
        <v>49</v>
      </c>
      <c r="CU130" s="241" t="s">
        <v>54</v>
      </c>
      <c r="CV130" s="242"/>
      <c r="CX130" s="95"/>
    </row>
    <row r="131" spans="12:102" ht="15.75" customHeight="1" x14ac:dyDescent="0.25">
      <c r="L131" s="95"/>
      <c r="N131" s="96"/>
      <c r="BI131" s="96"/>
      <c r="CP131" s="95"/>
      <c r="CR131" s="245" t="s">
        <v>55</v>
      </c>
      <c r="CS131" s="229"/>
      <c r="CT131" s="2" t="s">
        <v>49</v>
      </c>
      <c r="CU131" s="241" t="s">
        <v>56</v>
      </c>
      <c r="CV131" s="242"/>
      <c r="CX131" s="95"/>
    </row>
    <row r="132" spans="12:102" ht="15.75" customHeight="1" x14ac:dyDescent="0.25">
      <c r="L132" s="95"/>
      <c r="N132" s="96"/>
      <c r="BI132" s="96"/>
      <c r="CP132" s="95"/>
      <c r="CR132" s="245" t="s">
        <v>57</v>
      </c>
      <c r="CS132" s="229"/>
      <c r="CT132" s="2" t="s">
        <v>49</v>
      </c>
      <c r="CU132" s="241" t="s">
        <v>58</v>
      </c>
      <c r="CV132" s="242"/>
      <c r="CX132" s="95"/>
    </row>
    <row r="133" spans="12:102" ht="15.75" customHeight="1" x14ac:dyDescent="0.25">
      <c r="L133" s="95"/>
      <c r="N133" s="96"/>
      <c r="BI133" s="96"/>
      <c r="CP133" s="95"/>
      <c r="CR133" s="245" t="s">
        <v>59</v>
      </c>
      <c r="CS133" s="229"/>
      <c r="CT133" s="2" t="s">
        <v>49</v>
      </c>
      <c r="CU133" s="241" t="s">
        <v>60</v>
      </c>
      <c r="CV133" s="242"/>
      <c r="CX133" s="95"/>
    </row>
    <row r="134" spans="12:102" ht="15.75" customHeight="1" x14ac:dyDescent="0.25">
      <c r="L134" s="95"/>
      <c r="N134" s="96"/>
      <c r="BI134" s="96"/>
      <c r="CP134" s="95"/>
      <c r="CR134" s="245" t="s">
        <v>61</v>
      </c>
      <c r="CS134" s="229"/>
      <c r="CT134" s="2" t="s">
        <v>49</v>
      </c>
      <c r="CU134" s="241" t="s">
        <v>54</v>
      </c>
      <c r="CV134" s="242"/>
      <c r="CX134" s="95"/>
    </row>
    <row r="135" spans="12:102" ht="15.75" customHeight="1" x14ac:dyDescent="0.25">
      <c r="L135" s="95"/>
      <c r="N135" s="96"/>
      <c r="BI135" s="96"/>
      <c r="CP135" s="95"/>
      <c r="CR135" s="245" t="s">
        <v>62</v>
      </c>
      <c r="CS135" s="229"/>
      <c r="CT135" s="2" t="s">
        <v>49</v>
      </c>
      <c r="CU135" s="241" t="s">
        <v>54</v>
      </c>
      <c r="CV135" s="242"/>
      <c r="CX135" s="95"/>
    </row>
    <row r="136" spans="12:102" ht="15.75" customHeight="1" thickBot="1" x14ac:dyDescent="0.3">
      <c r="L136" s="95"/>
      <c r="N136" s="96"/>
      <c r="BI136" s="96"/>
      <c r="CP136" s="95"/>
      <c r="CR136" s="239" t="s">
        <v>63</v>
      </c>
      <c r="CS136" s="240"/>
      <c r="CT136" s="94" t="s">
        <v>49</v>
      </c>
      <c r="CU136" s="243" t="s">
        <v>64</v>
      </c>
      <c r="CV136" s="244"/>
      <c r="CX136" s="95"/>
    </row>
    <row r="137" spans="12:102" ht="15.75" customHeight="1" x14ac:dyDescent="0.25">
      <c r="L137" s="95"/>
      <c r="N137" s="96"/>
      <c r="BI137" s="96"/>
      <c r="CP137" s="95"/>
      <c r="CX137" s="95"/>
    </row>
    <row r="138" spans="12:102" ht="15.75" customHeight="1" x14ac:dyDescent="0.25">
      <c r="L138" s="95"/>
      <c r="N138" s="96"/>
      <c r="BI138" s="96"/>
      <c r="CP138" s="95"/>
      <c r="CX138" s="95"/>
    </row>
    <row r="139" spans="12:102" ht="15.75" customHeight="1" x14ac:dyDescent="0.25">
      <c r="L139" s="95"/>
      <c r="N139" s="96"/>
      <c r="BI139" s="96"/>
      <c r="CP139" s="95"/>
      <c r="CX139" s="95"/>
    </row>
    <row r="140" spans="12:102" ht="15.75" customHeight="1" x14ac:dyDescent="0.25">
      <c r="L140" s="95"/>
      <c r="N140" s="96"/>
      <c r="BI140" s="96"/>
      <c r="CP140" s="95"/>
      <c r="CX140" s="95"/>
    </row>
    <row r="141" spans="12:102" ht="15.75" customHeight="1" x14ac:dyDescent="0.25">
      <c r="L141" s="95"/>
      <c r="N141" s="96"/>
      <c r="BI141" s="96"/>
      <c r="CP141" s="95"/>
      <c r="CX141" s="95"/>
    </row>
    <row r="142" spans="12:102" ht="15.75" customHeight="1" x14ac:dyDescent="0.25">
      <c r="L142" s="95"/>
      <c r="N142" s="96"/>
      <c r="BI142" s="96"/>
      <c r="CP142" s="95"/>
      <c r="CX142" s="95"/>
    </row>
    <row r="143" spans="12:102" ht="15.75" customHeight="1" x14ac:dyDescent="0.25">
      <c r="L143" s="95"/>
      <c r="N143" s="96"/>
      <c r="BI143" s="96"/>
      <c r="CP143" s="95"/>
      <c r="CX143" s="95"/>
    </row>
    <row r="144" spans="12:102" ht="15.75" customHeight="1" x14ac:dyDescent="0.25">
      <c r="L144" s="95"/>
      <c r="N144" s="96"/>
      <c r="BI144" s="96"/>
      <c r="CP144" s="95"/>
      <c r="CX144" s="95"/>
    </row>
    <row r="145" spans="12:102" ht="15.75" customHeight="1" x14ac:dyDescent="0.25">
      <c r="L145" s="95"/>
      <c r="N145" s="96"/>
      <c r="BI145" s="96"/>
      <c r="CP145" s="95"/>
      <c r="CX145" s="95"/>
    </row>
    <row r="146" spans="12:102" ht="15.75" customHeight="1" x14ac:dyDescent="0.25">
      <c r="L146" s="95"/>
      <c r="N146" s="96"/>
      <c r="BI146" s="96"/>
      <c r="CP146" s="95"/>
      <c r="CX146" s="95"/>
    </row>
    <row r="147" spans="12:102" ht="15.75" customHeight="1" x14ac:dyDescent="0.25">
      <c r="L147" s="95"/>
      <c r="N147" s="96"/>
      <c r="BI147" s="96"/>
      <c r="CP147" s="95"/>
      <c r="CX147" s="95"/>
    </row>
    <row r="148" spans="12:102" ht="15.75" customHeight="1" x14ac:dyDescent="0.25">
      <c r="L148" s="95"/>
      <c r="N148" s="96"/>
      <c r="BI148" s="96"/>
      <c r="CP148" s="95"/>
      <c r="CX148" s="95"/>
    </row>
    <row r="149" spans="12:102" ht="15.75" customHeight="1" x14ac:dyDescent="0.25">
      <c r="L149" s="95"/>
      <c r="N149" s="96"/>
      <c r="BI149" s="96"/>
      <c r="CP149" s="95"/>
      <c r="CX149" s="95"/>
    </row>
    <row r="150" spans="12:102" ht="15.75" customHeight="1" x14ac:dyDescent="0.25">
      <c r="L150" s="95"/>
      <c r="N150" s="96"/>
      <c r="BI150" s="96"/>
      <c r="CP150" s="95"/>
      <c r="CX150" s="95"/>
    </row>
    <row r="151" spans="12:102" ht="15.75" customHeight="1" x14ac:dyDescent="0.25">
      <c r="L151" s="95"/>
      <c r="N151" s="96"/>
      <c r="BI151" s="96"/>
      <c r="CP151" s="95"/>
      <c r="CX151" s="95"/>
    </row>
    <row r="152" spans="12:102" ht="15.75" customHeight="1" x14ac:dyDescent="0.25">
      <c r="L152" s="95"/>
      <c r="N152" s="96"/>
      <c r="BI152" s="96"/>
      <c r="CP152" s="95"/>
      <c r="CX152" s="95"/>
    </row>
    <row r="153" spans="12:102" ht="15.75" customHeight="1" x14ac:dyDescent="0.25">
      <c r="L153" s="95"/>
      <c r="N153" s="96"/>
      <c r="BI153" s="96"/>
      <c r="CP153" s="95"/>
      <c r="CX153" s="95"/>
    </row>
    <row r="154" spans="12:102" ht="15.75" customHeight="1" x14ac:dyDescent="0.25">
      <c r="L154" s="95"/>
      <c r="N154" s="96"/>
      <c r="BI154" s="96"/>
      <c r="CP154" s="95"/>
      <c r="CX154" s="95"/>
    </row>
    <row r="155" spans="12:102" ht="15.75" customHeight="1" x14ac:dyDescent="0.25">
      <c r="L155" s="95"/>
      <c r="N155" s="96"/>
      <c r="BI155" s="96"/>
      <c r="CP155" s="95"/>
      <c r="CX155" s="95"/>
    </row>
    <row r="156" spans="12:102" ht="15.75" customHeight="1" x14ac:dyDescent="0.25">
      <c r="L156" s="95"/>
      <c r="N156" s="96"/>
      <c r="BI156" s="96"/>
      <c r="CP156" s="95"/>
      <c r="CX156" s="95"/>
    </row>
    <row r="157" spans="12:102" ht="15.75" customHeight="1" x14ac:dyDescent="0.25">
      <c r="L157" s="95"/>
      <c r="N157" s="96"/>
      <c r="BI157" s="96"/>
      <c r="CP157" s="95"/>
      <c r="CX157" s="95"/>
    </row>
    <row r="158" spans="12:102" ht="15.75" customHeight="1" x14ac:dyDescent="0.25">
      <c r="L158" s="95"/>
      <c r="N158" s="96"/>
      <c r="BI158" s="96"/>
      <c r="CP158" s="95"/>
      <c r="CX158" s="95"/>
    </row>
    <row r="159" spans="12:102" ht="15.75" customHeight="1" x14ac:dyDescent="0.25">
      <c r="L159" s="95"/>
      <c r="N159" s="96"/>
      <c r="BI159" s="96"/>
      <c r="CP159" s="95"/>
      <c r="CX159" s="95"/>
    </row>
    <row r="160" spans="12:102" ht="15.75" customHeight="1" x14ac:dyDescent="0.25">
      <c r="L160" s="95"/>
      <c r="N160" s="96"/>
      <c r="BI160" s="96"/>
      <c r="CP160" s="95"/>
      <c r="CX160" s="95"/>
    </row>
    <row r="161" spans="12:102" ht="15.75" customHeight="1" x14ac:dyDescent="0.25">
      <c r="L161" s="95"/>
      <c r="N161" s="96"/>
      <c r="BI161" s="96"/>
      <c r="CP161" s="95"/>
      <c r="CX161" s="95"/>
    </row>
    <row r="162" spans="12:102" ht="15.75" customHeight="1" x14ac:dyDescent="0.25">
      <c r="L162" s="95"/>
      <c r="N162" s="96"/>
      <c r="BI162" s="96"/>
      <c r="CP162" s="95"/>
      <c r="CX162" s="95"/>
    </row>
    <row r="163" spans="12:102" ht="15.75" customHeight="1" x14ac:dyDescent="0.25">
      <c r="L163" s="95"/>
      <c r="N163" s="96"/>
      <c r="BI163" s="96"/>
      <c r="CP163" s="95"/>
      <c r="CX163" s="95"/>
    </row>
    <row r="164" spans="12:102" ht="15.75" customHeight="1" x14ac:dyDescent="0.25">
      <c r="L164" s="95"/>
      <c r="N164" s="96"/>
      <c r="BI164" s="96"/>
      <c r="CP164" s="95"/>
      <c r="CX164" s="95"/>
    </row>
    <row r="165" spans="12:102" ht="15.75" customHeight="1" x14ac:dyDescent="0.25">
      <c r="L165" s="95"/>
      <c r="N165" s="96"/>
      <c r="BI165" s="96"/>
      <c r="CP165" s="95"/>
      <c r="CX165" s="95"/>
    </row>
    <row r="166" spans="12:102" ht="15.75" customHeight="1" x14ac:dyDescent="0.25">
      <c r="L166" s="95"/>
      <c r="N166" s="96"/>
      <c r="BI166" s="96"/>
      <c r="CP166" s="95"/>
      <c r="CX166" s="95"/>
    </row>
    <row r="167" spans="12:102" ht="15.75" customHeight="1" x14ac:dyDescent="0.25">
      <c r="L167" s="95"/>
      <c r="N167" s="96"/>
      <c r="BI167" s="96"/>
      <c r="CP167" s="95"/>
      <c r="CX167" s="95"/>
    </row>
    <row r="168" spans="12:102" ht="15.75" customHeight="1" x14ac:dyDescent="0.25">
      <c r="L168" s="95"/>
      <c r="N168" s="96"/>
      <c r="BI168" s="96"/>
      <c r="CP168" s="95"/>
      <c r="CX168" s="95"/>
    </row>
    <row r="169" spans="12:102" ht="15.75" customHeight="1" x14ac:dyDescent="0.25">
      <c r="L169" s="95"/>
      <c r="N169" s="96"/>
      <c r="BI169" s="96"/>
      <c r="CP169" s="95"/>
      <c r="CX169" s="95"/>
    </row>
    <row r="170" spans="12:102" ht="15.75" customHeight="1" x14ac:dyDescent="0.25">
      <c r="L170" s="95"/>
      <c r="N170" s="96"/>
      <c r="BI170" s="96"/>
      <c r="CP170" s="95"/>
      <c r="CX170" s="95"/>
    </row>
    <row r="171" spans="12:102" ht="15.75" customHeight="1" x14ac:dyDescent="0.25">
      <c r="L171" s="95"/>
      <c r="N171" s="96"/>
      <c r="BI171" s="96"/>
      <c r="CP171" s="95"/>
      <c r="CX171" s="95"/>
    </row>
    <row r="172" spans="12:102" ht="15.75" customHeight="1" x14ac:dyDescent="0.25">
      <c r="L172" s="95"/>
      <c r="N172" s="96"/>
      <c r="BI172" s="96"/>
      <c r="CP172" s="95"/>
      <c r="CX172" s="95"/>
    </row>
    <row r="173" spans="12:102" ht="15.75" customHeight="1" x14ac:dyDescent="0.25">
      <c r="L173" s="95"/>
      <c r="N173" s="96"/>
      <c r="BI173" s="96"/>
      <c r="CP173" s="95"/>
      <c r="CX173" s="95"/>
    </row>
    <row r="174" spans="12:102" ht="15.75" customHeight="1" x14ac:dyDescent="0.25">
      <c r="L174" s="95"/>
      <c r="N174" s="96"/>
      <c r="BI174" s="96"/>
      <c r="CP174" s="95"/>
      <c r="CX174" s="95"/>
    </row>
    <row r="175" spans="12:102" ht="15.75" customHeight="1" x14ac:dyDescent="0.25">
      <c r="L175" s="95"/>
      <c r="N175" s="96"/>
      <c r="BI175" s="96"/>
      <c r="CP175" s="95"/>
      <c r="CX175" s="95"/>
    </row>
    <row r="176" spans="12:102" ht="15.75" customHeight="1" x14ac:dyDescent="0.25">
      <c r="L176" s="95"/>
      <c r="N176" s="96"/>
      <c r="BI176" s="96"/>
      <c r="CP176" s="95"/>
      <c r="CX176" s="95"/>
    </row>
    <row r="177" spans="12:102" ht="15.75" customHeight="1" x14ac:dyDescent="0.25">
      <c r="L177" s="95"/>
      <c r="N177" s="96"/>
      <c r="BI177" s="96"/>
      <c r="CP177" s="95"/>
      <c r="CX177" s="95"/>
    </row>
    <row r="178" spans="12:102" ht="15.75" customHeight="1" x14ac:dyDescent="0.25">
      <c r="L178" s="95"/>
      <c r="N178" s="96"/>
      <c r="BI178" s="96"/>
      <c r="CP178" s="95"/>
      <c r="CX178" s="95"/>
    </row>
    <row r="179" spans="12:102" ht="15.75" customHeight="1" x14ac:dyDescent="0.25">
      <c r="L179" s="95"/>
      <c r="N179" s="96"/>
      <c r="BI179" s="96"/>
      <c r="CP179" s="95"/>
      <c r="CX179" s="95"/>
    </row>
    <row r="180" spans="12:102" ht="15.75" customHeight="1" x14ac:dyDescent="0.25">
      <c r="L180" s="95"/>
      <c r="N180" s="96"/>
      <c r="BI180" s="96"/>
      <c r="CP180" s="95"/>
      <c r="CX180" s="95"/>
    </row>
    <row r="181" spans="12:102" ht="15.75" customHeight="1" x14ac:dyDescent="0.25">
      <c r="L181" s="95"/>
      <c r="N181" s="96"/>
      <c r="BI181" s="96"/>
      <c r="CP181" s="95"/>
      <c r="CX181" s="95"/>
    </row>
    <row r="182" spans="12:102" ht="15.75" customHeight="1" x14ac:dyDescent="0.25">
      <c r="L182" s="95"/>
      <c r="N182" s="96"/>
      <c r="BI182" s="96"/>
      <c r="CP182" s="95"/>
      <c r="CX182" s="95"/>
    </row>
    <row r="183" spans="12:102" ht="15.75" customHeight="1" x14ac:dyDescent="0.25">
      <c r="L183" s="95"/>
      <c r="N183" s="96"/>
      <c r="BI183" s="96"/>
      <c r="CP183" s="95"/>
      <c r="CX183" s="95"/>
    </row>
    <row r="184" spans="12:102" ht="15.75" customHeight="1" x14ac:dyDescent="0.25">
      <c r="L184" s="95"/>
      <c r="N184" s="96"/>
      <c r="BI184" s="96"/>
      <c r="CP184" s="95"/>
      <c r="CX184" s="95"/>
    </row>
    <row r="185" spans="12:102" ht="15.75" customHeight="1" x14ac:dyDescent="0.25">
      <c r="L185" s="95"/>
      <c r="N185" s="96"/>
      <c r="BI185" s="96"/>
      <c r="CP185" s="95"/>
      <c r="CX185" s="95"/>
    </row>
    <row r="186" spans="12:102" ht="15.75" customHeight="1" x14ac:dyDescent="0.25">
      <c r="L186" s="95"/>
      <c r="N186" s="96"/>
      <c r="BI186" s="96"/>
      <c r="CP186" s="95"/>
      <c r="CX186" s="95"/>
    </row>
    <row r="187" spans="12:102" ht="15.75" customHeight="1" x14ac:dyDescent="0.25">
      <c r="L187" s="95"/>
      <c r="N187" s="96"/>
      <c r="BI187" s="96"/>
      <c r="CP187" s="95"/>
      <c r="CX187" s="95"/>
    </row>
    <row r="188" spans="12:102" ht="15.75" customHeight="1" x14ac:dyDescent="0.25">
      <c r="L188" s="95"/>
      <c r="N188" s="96"/>
      <c r="BI188" s="96"/>
      <c r="CP188" s="95"/>
      <c r="CX188" s="95"/>
    </row>
    <row r="189" spans="12:102" ht="15.75" customHeight="1" x14ac:dyDescent="0.25">
      <c r="L189" s="95"/>
      <c r="N189" s="96"/>
      <c r="BI189" s="96"/>
      <c r="CP189" s="95"/>
      <c r="CX189" s="95"/>
    </row>
    <row r="190" spans="12:102" ht="15.75" customHeight="1" x14ac:dyDescent="0.25">
      <c r="L190" s="95"/>
      <c r="N190" s="96"/>
      <c r="BI190" s="96"/>
      <c r="CP190" s="95"/>
      <c r="CX190" s="95"/>
    </row>
    <row r="191" spans="12:102" ht="15.75" customHeight="1" x14ac:dyDescent="0.25">
      <c r="L191" s="95"/>
      <c r="N191" s="96"/>
      <c r="BI191" s="96"/>
      <c r="CP191" s="95"/>
      <c r="CX191" s="95"/>
    </row>
    <row r="192" spans="12:102" ht="15.75" customHeight="1" x14ac:dyDescent="0.25">
      <c r="L192" s="95"/>
      <c r="N192" s="96"/>
      <c r="BI192" s="96"/>
      <c r="CP192" s="95"/>
      <c r="CX192" s="95"/>
    </row>
    <row r="193" spans="12:102" ht="15.75" customHeight="1" x14ac:dyDescent="0.25">
      <c r="L193" s="95"/>
      <c r="N193" s="96"/>
      <c r="BI193" s="96"/>
      <c r="CP193" s="95"/>
      <c r="CX193" s="95"/>
    </row>
    <row r="194" spans="12:102" ht="15.75" customHeight="1" x14ac:dyDescent="0.25">
      <c r="L194" s="95"/>
      <c r="N194" s="96"/>
      <c r="BI194" s="96"/>
      <c r="CP194" s="95"/>
      <c r="CX194" s="95"/>
    </row>
    <row r="195" spans="12:102" ht="15.75" customHeight="1" x14ac:dyDescent="0.25">
      <c r="L195" s="95"/>
      <c r="N195" s="96"/>
      <c r="BI195" s="96"/>
      <c r="CP195" s="95"/>
      <c r="CX195" s="95"/>
    </row>
    <row r="196" spans="12:102" ht="15.75" customHeight="1" x14ac:dyDescent="0.25">
      <c r="L196" s="95"/>
      <c r="N196" s="96"/>
      <c r="BI196" s="96"/>
      <c r="CP196" s="95"/>
      <c r="CX196" s="95"/>
    </row>
    <row r="197" spans="12:102" ht="15.75" customHeight="1" x14ac:dyDescent="0.25">
      <c r="L197" s="95"/>
      <c r="N197" s="96"/>
      <c r="BI197" s="96"/>
      <c r="CP197" s="95"/>
      <c r="CX197" s="95"/>
    </row>
    <row r="198" spans="12:102" ht="15.75" customHeight="1" x14ac:dyDescent="0.25">
      <c r="L198" s="95"/>
      <c r="N198" s="96"/>
      <c r="BI198" s="96"/>
      <c r="CP198" s="95"/>
      <c r="CX198" s="95"/>
    </row>
    <row r="199" spans="12:102" ht="15.75" customHeight="1" x14ac:dyDescent="0.25">
      <c r="L199" s="95"/>
      <c r="N199" s="96"/>
      <c r="BI199" s="96"/>
      <c r="CP199" s="95"/>
      <c r="CX199" s="95"/>
    </row>
    <row r="200" spans="12:102" ht="15.75" customHeight="1" x14ac:dyDescent="0.25">
      <c r="L200" s="95"/>
      <c r="N200" s="96"/>
      <c r="BI200" s="96"/>
      <c r="CP200" s="95"/>
      <c r="CX200" s="95"/>
    </row>
    <row r="201" spans="12:102" ht="15.75" customHeight="1" x14ac:dyDescent="0.25">
      <c r="L201" s="95"/>
      <c r="N201" s="96"/>
      <c r="BI201" s="96"/>
      <c r="CP201" s="95"/>
      <c r="CX201" s="95"/>
    </row>
    <row r="202" spans="12:102" ht="15.75" customHeight="1" x14ac:dyDescent="0.25">
      <c r="L202" s="95"/>
      <c r="N202" s="96"/>
      <c r="BI202" s="96"/>
      <c r="CP202" s="95"/>
      <c r="CX202" s="95"/>
    </row>
    <row r="203" spans="12:102" ht="15.75" customHeight="1" x14ac:dyDescent="0.25">
      <c r="L203" s="95"/>
      <c r="N203" s="96"/>
      <c r="BI203" s="96"/>
      <c r="CP203" s="95"/>
      <c r="CX203" s="95"/>
    </row>
    <row r="204" spans="12:102" ht="15.75" customHeight="1" x14ac:dyDescent="0.25">
      <c r="L204" s="95"/>
      <c r="N204" s="96"/>
      <c r="BI204" s="96"/>
      <c r="CP204" s="95"/>
      <c r="CX204" s="95"/>
    </row>
    <row r="205" spans="12:102" ht="15.75" customHeight="1" x14ac:dyDescent="0.25">
      <c r="L205" s="95"/>
      <c r="N205" s="96"/>
      <c r="BI205" s="96"/>
      <c r="CP205" s="95"/>
      <c r="CX205" s="95"/>
    </row>
    <row r="206" spans="12:102" ht="15.75" customHeight="1" x14ac:dyDescent="0.25">
      <c r="L206" s="95"/>
      <c r="N206" s="96"/>
      <c r="BI206" s="96"/>
      <c r="CP206" s="95"/>
      <c r="CX206" s="95"/>
    </row>
    <row r="207" spans="12:102" ht="15.75" customHeight="1" x14ac:dyDescent="0.25">
      <c r="L207" s="95"/>
      <c r="N207" s="96"/>
      <c r="BI207" s="96"/>
      <c r="CP207" s="95"/>
      <c r="CX207" s="95"/>
    </row>
    <row r="208" spans="12:102" ht="15.75" customHeight="1" x14ac:dyDescent="0.25">
      <c r="L208" s="95"/>
      <c r="N208" s="96"/>
      <c r="BI208" s="96"/>
      <c r="CP208" s="95"/>
      <c r="CX208" s="95"/>
    </row>
    <row r="209" spans="12:102" ht="15.75" customHeight="1" x14ac:dyDescent="0.25">
      <c r="L209" s="95"/>
      <c r="N209" s="96"/>
      <c r="BI209" s="96"/>
      <c r="CP209" s="95"/>
      <c r="CX209" s="95"/>
    </row>
    <row r="210" spans="12:102" ht="15.75" customHeight="1" x14ac:dyDescent="0.25">
      <c r="L210" s="95"/>
      <c r="N210" s="96"/>
      <c r="BI210" s="96"/>
      <c r="CP210" s="95"/>
      <c r="CX210" s="95"/>
    </row>
    <row r="211" spans="12:102" ht="15.75" customHeight="1" x14ac:dyDescent="0.25">
      <c r="L211" s="95"/>
      <c r="N211" s="96"/>
      <c r="BI211" s="96"/>
      <c r="CP211" s="95"/>
      <c r="CX211" s="95"/>
    </row>
    <row r="212" spans="12:102" ht="15.75" customHeight="1" x14ac:dyDescent="0.25">
      <c r="L212" s="95"/>
      <c r="N212" s="96"/>
      <c r="BI212" s="96"/>
      <c r="CP212" s="95"/>
      <c r="CX212" s="95"/>
    </row>
    <row r="213" spans="12:102" ht="15.75" customHeight="1" x14ac:dyDescent="0.25">
      <c r="L213" s="95"/>
      <c r="N213" s="96"/>
      <c r="BI213" s="96"/>
      <c r="CP213" s="95"/>
      <c r="CX213" s="95"/>
    </row>
    <row r="214" spans="12:102" ht="15.75" customHeight="1" x14ac:dyDescent="0.25">
      <c r="L214" s="95"/>
      <c r="N214" s="96"/>
      <c r="BI214" s="96"/>
      <c r="CP214" s="95"/>
      <c r="CX214" s="95"/>
    </row>
    <row r="215" spans="12:102" ht="15.75" customHeight="1" x14ac:dyDescent="0.25">
      <c r="L215" s="95"/>
      <c r="N215" s="96"/>
      <c r="BI215" s="96"/>
      <c r="CP215" s="95"/>
      <c r="CX215" s="95"/>
    </row>
    <row r="216" spans="12:102" ht="15.75" customHeight="1" x14ac:dyDescent="0.25">
      <c r="L216" s="95"/>
      <c r="N216" s="96"/>
      <c r="BI216" s="96"/>
      <c r="CP216" s="95"/>
      <c r="CX216" s="95"/>
    </row>
    <row r="217" spans="12:102" ht="15.75" customHeight="1" x14ac:dyDescent="0.25">
      <c r="L217" s="95"/>
      <c r="N217" s="96"/>
      <c r="BI217" s="96"/>
      <c r="CP217" s="95"/>
      <c r="CX217" s="95"/>
    </row>
    <row r="218" spans="12:102" ht="15.75" customHeight="1" x14ac:dyDescent="0.25">
      <c r="L218" s="95"/>
      <c r="N218" s="96"/>
      <c r="BI218" s="96"/>
      <c r="CP218" s="95"/>
      <c r="CX218" s="95"/>
    </row>
    <row r="219" spans="12:102" ht="15.75" customHeight="1" x14ac:dyDescent="0.25">
      <c r="L219" s="95"/>
      <c r="N219" s="96"/>
      <c r="BI219" s="96"/>
      <c r="CP219" s="95"/>
      <c r="CX219" s="95"/>
    </row>
    <row r="220" spans="12:102" ht="15.75" customHeight="1" x14ac:dyDescent="0.25">
      <c r="L220" s="95"/>
      <c r="N220" s="96"/>
      <c r="BI220" s="96"/>
      <c r="CP220" s="95"/>
      <c r="CX220" s="95"/>
    </row>
    <row r="221" spans="12:102" ht="15.75" customHeight="1" x14ac:dyDescent="0.25">
      <c r="L221" s="95"/>
      <c r="N221" s="96"/>
      <c r="BI221" s="96"/>
      <c r="CP221" s="95"/>
      <c r="CX221" s="95"/>
    </row>
    <row r="222" spans="12:102" ht="15.75" customHeight="1" x14ac:dyDescent="0.25">
      <c r="L222" s="95"/>
      <c r="N222" s="96"/>
      <c r="BI222" s="96"/>
      <c r="CP222" s="95"/>
      <c r="CX222" s="95"/>
    </row>
    <row r="223" spans="12:102" ht="15.75" customHeight="1" x14ac:dyDescent="0.25">
      <c r="L223" s="95"/>
      <c r="N223" s="96"/>
      <c r="BI223" s="96"/>
      <c r="CP223" s="95"/>
      <c r="CX223" s="95"/>
    </row>
    <row r="224" spans="12:102" ht="15.75" customHeight="1" x14ac:dyDescent="0.25">
      <c r="L224" s="95"/>
      <c r="N224" s="96"/>
      <c r="BI224" s="96"/>
      <c r="CP224" s="95"/>
      <c r="CX224" s="95"/>
    </row>
    <row r="225" spans="12:102" ht="15.75" customHeight="1" x14ac:dyDescent="0.25">
      <c r="L225" s="95"/>
      <c r="N225" s="96"/>
      <c r="BI225" s="96"/>
      <c r="CP225" s="95"/>
      <c r="CX225" s="95"/>
    </row>
    <row r="226" spans="12:102" ht="15.75" customHeight="1" x14ac:dyDescent="0.25">
      <c r="L226" s="95"/>
      <c r="N226" s="96"/>
      <c r="BI226" s="96"/>
      <c r="CP226" s="95"/>
      <c r="CX226" s="95"/>
    </row>
    <row r="227" spans="12:102" ht="15.75" customHeight="1" x14ac:dyDescent="0.25">
      <c r="L227" s="95"/>
      <c r="N227" s="96"/>
      <c r="BI227" s="96"/>
      <c r="CP227" s="95"/>
      <c r="CX227" s="95"/>
    </row>
    <row r="228" spans="12:102" ht="15.75" customHeight="1" x14ac:dyDescent="0.25">
      <c r="L228" s="95"/>
      <c r="N228" s="96"/>
      <c r="BI228" s="96"/>
      <c r="CP228" s="95"/>
      <c r="CX228" s="95"/>
    </row>
    <row r="229" spans="12:102" ht="15.75" customHeight="1" x14ac:dyDescent="0.25">
      <c r="L229" s="95"/>
      <c r="N229" s="96"/>
      <c r="BI229" s="96"/>
      <c r="CP229" s="95"/>
      <c r="CX229" s="95"/>
    </row>
    <row r="230" spans="12:102" ht="15.75" customHeight="1" x14ac:dyDescent="0.25">
      <c r="L230" s="95"/>
      <c r="N230" s="96"/>
      <c r="BI230" s="96"/>
      <c r="CP230" s="95"/>
      <c r="CX230" s="95"/>
    </row>
    <row r="231" spans="12:102" ht="15.75" customHeight="1" x14ac:dyDescent="0.25">
      <c r="L231" s="95"/>
      <c r="N231" s="96"/>
      <c r="BI231" s="96"/>
      <c r="CP231" s="95"/>
      <c r="CX231" s="95"/>
    </row>
    <row r="232" spans="12:102" ht="15.75" customHeight="1" x14ac:dyDescent="0.25">
      <c r="L232" s="95"/>
      <c r="N232" s="96"/>
      <c r="BI232" s="96"/>
      <c r="CP232" s="95"/>
      <c r="CX232" s="95"/>
    </row>
    <row r="233" spans="12:102" ht="15.75" customHeight="1" x14ac:dyDescent="0.25">
      <c r="L233" s="95"/>
      <c r="N233" s="96"/>
      <c r="BI233" s="96"/>
      <c r="CP233" s="95"/>
      <c r="CX233" s="95"/>
    </row>
    <row r="234" spans="12:102" ht="15.75" customHeight="1" x14ac:dyDescent="0.25">
      <c r="L234" s="95"/>
      <c r="N234" s="96"/>
      <c r="BI234" s="96"/>
      <c r="CP234" s="95"/>
      <c r="CX234" s="95"/>
    </row>
    <row r="235" spans="12:102" ht="15.75" customHeight="1" x14ac:dyDescent="0.25">
      <c r="L235" s="95"/>
      <c r="N235" s="96"/>
      <c r="BI235" s="96"/>
      <c r="CP235" s="95"/>
      <c r="CX235" s="95"/>
    </row>
    <row r="236" spans="12:102" ht="15.75" customHeight="1" x14ac:dyDescent="0.25">
      <c r="L236" s="95"/>
      <c r="N236" s="96"/>
      <c r="BI236" s="96"/>
      <c r="CP236" s="95"/>
      <c r="CX236" s="95"/>
    </row>
    <row r="237" spans="12:102" ht="15.75" customHeight="1" x14ac:dyDescent="0.25">
      <c r="L237" s="95"/>
      <c r="N237" s="96"/>
      <c r="BI237" s="96"/>
      <c r="CP237" s="95"/>
      <c r="CX237" s="95"/>
    </row>
    <row r="238" spans="12:102" ht="15.75" customHeight="1" x14ac:dyDescent="0.25">
      <c r="L238" s="95"/>
      <c r="N238" s="96"/>
      <c r="BI238" s="96"/>
      <c r="CP238" s="95"/>
      <c r="CX238" s="95"/>
    </row>
    <row r="239" spans="12:102" ht="15.75" customHeight="1" x14ac:dyDescent="0.25">
      <c r="L239" s="95"/>
      <c r="N239" s="96"/>
      <c r="BI239" s="96"/>
      <c r="CP239" s="95"/>
      <c r="CX239" s="95"/>
    </row>
    <row r="240" spans="12:102" ht="15.75" customHeight="1" x14ac:dyDescent="0.25">
      <c r="L240" s="95"/>
      <c r="N240" s="96"/>
      <c r="BI240" s="96"/>
      <c r="CP240" s="95"/>
      <c r="CX240" s="95"/>
    </row>
    <row r="241" spans="12:102" ht="15.75" customHeight="1" x14ac:dyDescent="0.25">
      <c r="L241" s="95"/>
      <c r="N241" s="96"/>
      <c r="BI241" s="96"/>
      <c r="CP241" s="95"/>
      <c r="CX241" s="95"/>
    </row>
    <row r="242" spans="12:102" ht="15.75" customHeight="1" x14ac:dyDescent="0.25">
      <c r="L242" s="95"/>
      <c r="N242" s="96"/>
      <c r="BI242" s="96"/>
      <c r="CP242" s="95"/>
      <c r="CX242" s="95"/>
    </row>
    <row r="243" spans="12:102" ht="15.75" customHeight="1" x14ac:dyDescent="0.25">
      <c r="L243" s="95"/>
      <c r="N243" s="96"/>
      <c r="BI243" s="96"/>
      <c r="CP243" s="95"/>
      <c r="CX243" s="95"/>
    </row>
    <row r="244" spans="12:102" ht="15.75" customHeight="1" x14ac:dyDescent="0.25">
      <c r="L244" s="95"/>
      <c r="N244" s="96"/>
      <c r="BI244" s="96"/>
      <c r="CP244" s="95"/>
      <c r="CX244" s="95"/>
    </row>
    <row r="245" spans="12:102" ht="15.75" customHeight="1" x14ac:dyDescent="0.25">
      <c r="L245" s="95"/>
      <c r="N245" s="96"/>
      <c r="BI245" s="96"/>
      <c r="CP245" s="95"/>
      <c r="CX245" s="95"/>
    </row>
    <row r="246" spans="12:102" ht="15.75" customHeight="1" x14ac:dyDescent="0.25">
      <c r="L246" s="95"/>
      <c r="N246" s="96"/>
      <c r="BI246" s="96"/>
      <c r="CP246" s="95"/>
      <c r="CX246" s="95"/>
    </row>
    <row r="247" spans="12:102" ht="15.75" customHeight="1" x14ac:dyDescent="0.25">
      <c r="L247" s="95"/>
      <c r="N247" s="96"/>
      <c r="BI247" s="96"/>
      <c r="CP247" s="95"/>
      <c r="CX247" s="95"/>
    </row>
    <row r="248" spans="12:102" ht="15.75" customHeight="1" x14ac:dyDescent="0.25">
      <c r="L248" s="95"/>
      <c r="N248" s="96"/>
      <c r="BI248" s="96"/>
      <c r="CP248" s="95"/>
      <c r="CX248" s="95"/>
    </row>
    <row r="249" spans="12:102" ht="15.75" customHeight="1" x14ac:dyDescent="0.25">
      <c r="L249" s="95"/>
      <c r="N249" s="96"/>
      <c r="BI249" s="96"/>
      <c r="CP249" s="95"/>
      <c r="CX249" s="95"/>
    </row>
    <row r="250" spans="12:102" ht="15.75" customHeight="1" x14ac:dyDescent="0.25">
      <c r="L250" s="95"/>
      <c r="N250" s="96"/>
      <c r="BI250" s="96"/>
      <c r="CP250" s="95"/>
      <c r="CX250" s="95"/>
    </row>
    <row r="251" spans="12:102" ht="15.75" customHeight="1" x14ac:dyDescent="0.25">
      <c r="L251" s="95"/>
      <c r="N251" s="96"/>
      <c r="BI251" s="96"/>
      <c r="CP251" s="95"/>
      <c r="CX251" s="95"/>
    </row>
    <row r="252" spans="12:102" ht="15.75" customHeight="1" x14ac:dyDescent="0.25">
      <c r="L252" s="95"/>
      <c r="N252" s="96"/>
      <c r="BI252" s="96"/>
      <c r="CP252" s="95"/>
      <c r="CX252" s="95"/>
    </row>
    <row r="253" spans="12:102" ht="15.75" customHeight="1" x14ac:dyDescent="0.25">
      <c r="L253" s="95"/>
      <c r="N253" s="96"/>
      <c r="BI253" s="96"/>
      <c r="CP253" s="95"/>
      <c r="CX253" s="95"/>
    </row>
    <row r="254" spans="12:102" ht="15.75" customHeight="1" x14ac:dyDescent="0.25">
      <c r="L254" s="95"/>
      <c r="N254" s="96"/>
      <c r="BI254" s="96"/>
      <c r="CP254" s="95"/>
      <c r="CX254" s="95"/>
    </row>
    <row r="255" spans="12:102" ht="15.75" customHeight="1" x14ac:dyDescent="0.25">
      <c r="L255" s="95"/>
      <c r="N255" s="96"/>
      <c r="BI255" s="96"/>
      <c r="CP255" s="95"/>
      <c r="CX255" s="95"/>
    </row>
    <row r="256" spans="12:102" ht="15.75" customHeight="1" x14ac:dyDescent="0.25">
      <c r="L256" s="95"/>
      <c r="N256" s="96"/>
      <c r="BI256" s="96"/>
      <c r="CP256" s="95"/>
      <c r="CX256" s="95"/>
    </row>
    <row r="257" spans="12:102" ht="15.75" customHeight="1" x14ac:dyDescent="0.25">
      <c r="L257" s="95"/>
      <c r="N257" s="96"/>
      <c r="BI257" s="96"/>
      <c r="CP257" s="95"/>
      <c r="CX257" s="95"/>
    </row>
    <row r="258" spans="12:102" ht="15.75" customHeight="1" x14ac:dyDescent="0.25">
      <c r="L258" s="95"/>
      <c r="N258" s="96"/>
      <c r="BI258" s="96"/>
      <c r="CP258" s="95"/>
      <c r="CX258" s="95"/>
    </row>
    <row r="259" spans="12:102" ht="15.75" customHeight="1" x14ac:dyDescent="0.25">
      <c r="L259" s="95"/>
      <c r="N259" s="96"/>
      <c r="BI259" s="96"/>
      <c r="CP259" s="95"/>
      <c r="CX259" s="95"/>
    </row>
    <row r="260" spans="12:102" ht="15.75" customHeight="1" x14ac:dyDescent="0.25">
      <c r="L260" s="95"/>
      <c r="N260" s="96"/>
      <c r="BI260" s="96"/>
      <c r="CP260" s="95"/>
      <c r="CX260" s="95"/>
    </row>
    <row r="261" spans="12:102" ht="15.75" customHeight="1" x14ac:dyDescent="0.25">
      <c r="L261" s="95"/>
      <c r="N261" s="96"/>
      <c r="BI261" s="96"/>
      <c r="CP261" s="95"/>
      <c r="CX261" s="95"/>
    </row>
    <row r="262" spans="12:102" ht="15.75" customHeight="1" x14ac:dyDescent="0.25">
      <c r="L262" s="95"/>
      <c r="N262" s="96"/>
      <c r="BI262" s="96"/>
      <c r="CP262" s="95"/>
      <c r="CX262" s="95"/>
    </row>
    <row r="263" spans="12:102" ht="15.75" customHeight="1" x14ac:dyDescent="0.25">
      <c r="L263" s="95"/>
      <c r="N263" s="96"/>
      <c r="BI263" s="96"/>
      <c r="CP263" s="95"/>
      <c r="CX263" s="95"/>
    </row>
    <row r="264" spans="12:102" ht="15.75" customHeight="1" x14ac:dyDescent="0.25">
      <c r="L264" s="95"/>
      <c r="N264" s="96"/>
      <c r="BI264" s="96"/>
      <c r="CP264" s="95"/>
      <c r="CX264" s="95"/>
    </row>
    <row r="265" spans="12:102" ht="15.75" customHeight="1" x14ac:dyDescent="0.25">
      <c r="L265" s="95"/>
      <c r="N265" s="96"/>
      <c r="BI265" s="96"/>
      <c r="CP265" s="95"/>
      <c r="CX265" s="95"/>
    </row>
    <row r="266" spans="12:102" ht="15.75" customHeight="1" x14ac:dyDescent="0.25">
      <c r="L266" s="95"/>
      <c r="N266" s="96"/>
      <c r="BI266" s="96"/>
      <c r="CP266" s="95"/>
      <c r="CX266" s="95"/>
    </row>
    <row r="267" spans="12:102" ht="15.75" customHeight="1" x14ac:dyDescent="0.25">
      <c r="L267" s="95"/>
      <c r="N267" s="96"/>
      <c r="BI267" s="96"/>
      <c r="CP267" s="95"/>
      <c r="CX267" s="95"/>
    </row>
    <row r="268" spans="12:102" ht="15.75" customHeight="1" x14ac:dyDescent="0.25">
      <c r="L268" s="95"/>
      <c r="N268" s="96"/>
      <c r="BI268" s="96"/>
      <c r="CP268" s="95"/>
      <c r="CX268" s="95"/>
    </row>
    <row r="269" spans="12:102" ht="15.75" customHeight="1" x14ac:dyDescent="0.25">
      <c r="L269" s="95"/>
      <c r="N269" s="96"/>
      <c r="BI269" s="96"/>
      <c r="CP269" s="95"/>
      <c r="CX269" s="95"/>
    </row>
    <row r="270" spans="12:102" ht="15.75" customHeight="1" x14ac:dyDescent="0.25">
      <c r="L270" s="95"/>
      <c r="N270" s="96"/>
      <c r="BI270" s="96"/>
      <c r="CP270" s="95"/>
      <c r="CX270" s="95"/>
    </row>
    <row r="271" spans="12:102" ht="15.75" customHeight="1" x14ac:dyDescent="0.25">
      <c r="L271" s="95"/>
      <c r="N271" s="96"/>
      <c r="BI271" s="96"/>
      <c r="CP271" s="95"/>
      <c r="CX271" s="95"/>
    </row>
    <row r="272" spans="12:102" ht="15.75" customHeight="1" x14ac:dyDescent="0.25">
      <c r="L272" s="95"/>
      <c r="N272" s="96"/>
      <c r="BI272" s="96"/>
      <c r="CP272" s="95"/>
      <c r="CX272" s="95"/>
    </row>
    <row r="273" spans="12:102" ht="15.75" customHeight="1" x14ac:dyDescent="0.25">
      <c r="L273" s="95"/>
      <c r="N273" s="96"/>
      <c r="BI273" s="96"/>
      <c r="CP273" s="95"/>
      <c r="CX273" s="95"/>
    </row>
    <row r="274" spans="12:102" ht="15.75" customHeight="1" x14ac:dyDescent="0.25">
      <c r="L274" s="95"/>
      <c r="N274" s="96"/>
      <c r="BI274" s="96"/>
      <c r="CP274" s="95"/>
      <c r="CX274" s="95"/>
    </row>
    <row r="275" spans="12:102" ht="15.75" customHeight="1" x14ac:dyDescent="0.25">
      <c r="L275" s="95"/>
      <c r="N275" s="96"/>
      <c r="BI275" s="96"/>
      <c r="CP275" s="95"/>
      <c r="CX275" s="95"/>
    </row>
    <row r="276" spans="12:102" ht="15.75" customHeight="1" x14ac:dyDescent="0.25">
      <c r="L276" s="95"/>
      <c r="N276" s="96"/>
      <c r="BI276" s="96"/>
      <c r="CP276" s="95"/>
      <c r="CX276" s="95"/>
    </row>
    <row r="277" spans="12:102" ht="15.75" customHeight="1" x14ac:dyDescent="0.25">
      <c r="L277" s="95"/>
      <c r="N277" s="96"/>
      <c r="BI277" s="96"/>
      <c r="CP277" s="95"/>
      <c r="CX277" s="95"/>
    </row>
    <row r="278" spans="12:102" ht="15.75" customHeight="1" x14ac:dyDescent="0.25">
      <c r="L278" s="95"/>
      <c r="N278" s="96"/>
      <c r="BI278" s="96"/>
      <c r="CP278" s="95"/>
      <c r="CX278" s="95"/>
    </row>
    <row r="279" spans="12:102" ht="15.75" customHeight="1" x14ac:dyDescent="0.25">
      <c r="L279" s="95"/>
      <c r="N279" s="96"/>
      <c r="BI279" s="96"/>
      <c r="CP279" s="95"/>
      <c r="CX279" s="95"/>
    </row>
    <row r="280" spans="12:102" ht="15.75" customHeight="1" x14ac:dyDescent="0.25">
      <c r="L280" s="95"/>
      <c r="N280" s="96"/>
      <c r="BI280" s="96"/>
      <c r="CP280" s="95"/>
      <c r="CX280" s="95"/>
    </row>
    <row r="281" spans="12:102" ht="15.75" customHeight="1" x14ac:dyDescent="0.25">
      <c r="L281" s="95"/>
      <c r="N281" s="96"/>
      <c r="BI281" s="96"/>
      <c r="CP281" s="95"/>
      <c r="CX281" s="95"/>
    </row>
    <row r="282" spans="12:102" ht="15.75" customHeight="1" x14ac:dyDescent="0.25">
      <c r="L282" s="95"/>
      <c r="N282" s="96"/>
      <c r="BI282" s="96"/>
      <c r="CP282" s="95"/>
      <c r="CX282" s="95"/>
    </row>
    <row r="283" spans="12:102" ht="15.75" customHeight="1" x14ac:dyDescent="0.25">
      <c r="L283" s="95"/>
      <c r="N283" s="96"/>
      <c r="BI283" s="96"/>
      <c r="CP283" s="95"/>
      <c r="CX283" s="95"/>
    </row>
    <row r="284" spans="12:102" ht="15.75" customHeight="1" x14ac:dyDescent="0.25">
      <c r="L284" s="95"/>
      <c r="N284" s="96"/>
      <c r="BI284" s="96"/>
      <c r="CP284" s="95"/>
      <c r="CX284" s="95"/>
    </row>
    <row r="285" spans="12:102" ht="15.75" customHeight="1" x14ac:dyDescent="0.25">
      <c r="L285" s="95"/>
      <c r="N285" s="96"/>
      <c r="BI285" s="96"/>
      <c r="CP285" s="95"/>
      <c r="CX285" s="95"/>
    </row>
    <row r="286" spans="12:102" ht="15.75" customHeight="1" x14ac:dyDescent="0.25">
      <c r="L286" s="95"/>
      <c r="N286" s="96"/>
      <c r="BI286" s="96"/>
      <c r="CP286" s="95"/>
      <c r="CX286" s="95"/>
    </row>
    <row r="287" spans="12:102" ht="15.75" customHeight="1" x14ac:dyDescent="0.25">
      <c r="L287" s="95"/>
      <c r="N287" s="96"/>
      <c r="BI287" s="96"/>
      <c r="CP287" s="95"/>
      <c r="CX287" s="95"/>
    </row>
    <row r="288" spans="12:102" ht="15.75" customHeight="1" x14ac:dyDescent="0.25">
      <c r="L288" s="95"/>
      <c r="N288" s="96"/>
      <c r="BI288" s="96"/>
      <c r="CP288" s="95"/>
      <c r="CX288" s="95"/>
    </row>
    <row r="289" spans="12:102" ht="15.75" customHeight="1" x14ac:dyDescent="0.25">
      <c r="L289" s="95"/>
      <c r="N289" s="96"/>
      <c r="BI289" s="96"/>
      <c r="CP289" s="95"/>
      <c r="CX289" s="95"/>
    </row>
    <row r="290" spans="12:102" ht="15.75" customHeight="1" x14ac:dyDescent="0.25">
      <c r="L290" s="95"/>
      <c r="N290" s="96"/>
      <c r="BI290" s="96"/>
      <c r="CP290" s="95"/>
      <c r="CX290" s="95"/>
    </row>
    <row r="291" spans="12:102" ht="15.75" customHeight="1" x14ac:dyDescent="0.25">
      <c r="L291" s="95"/>
      <c r="N291" s="96"/>
      <c r="BI291" s="96"/>
      <c r="CP291" s="95"/>
      <c r="CX291" s="95"/>
    </row>
    <row r="292" spans="12:102" ht="15.75" customHeight="1" x14ac:dyDescent="0.25">
      <c r="L292" s="95"/>
      <c r="N292" s="96"/>
      <c r="BI292" s="96"/>
      <c r="CP292" s="95"/>
      <c r="CX292" s="95"/>
    </row>
    <row r="293" spans="12:102" ht="15.75" customHeight="1" x14ac:dyDescent="0.25">
      <c r="L293" s="95"/>
      <c r="N293" s="96"/>
      <c r="BI293" s="96"/>
      <c r="CP293" s="95"/>
      <c r="CX293" s="95"/>
    </row>
    <row r="294" spans="12:102" ht="15.75" customHeight="1" x14ac:dyDescent="0.25">
      <c r="L294" s="95"/>
      <c r="N294" s="96"/>
      <c r="BI294" s="96"/>
      <c r="CP294" s="95"/>
      <c r="CX294" s="95"/>
    </row>
    <row r="295" spans="12:102" ht="15.75" customHeight="1" x14ac:dyDescent="0.25">
      <c r="L295" s="95"/>
      <c r="N295" s="96"/>
      <c r="BI295" s="96"/>
      <c r="CP295" s="95"/>
      <c r="CX295" s="95"/>
    </row>
    <row r="296" spans="12:102" ht="15.75" customHeight="1" x14ac:dyDescent="0.25">
      <c r="L296" s="95"/>
      <c r="N296" s="96"/>
      <c r="BI296" s="96"/>
      <c r="CP296" s="95"/>
      <c r="CX296" s="95"/>
    </row>
    <row r="297" spans="12:102" ht="15.75" customHeight="1" x14ac:dyDescent="0.25">
      <c r="L297" s="95"/>
      <c r="N297" s="96"/>
      <c r="BI297" s="96"/>
      <c r="CP297" s="95"/>
      <c r="CX297" s="95"/>
    </row>
    <row r="298" spans="12:102" ht="15.75" customHeight="1" x14ac:dyDescent="0.25">
      <c r="L298" s="95"/>
      <c r="N298" s="96"/>
      <c r="BI298" s="96"/>
      <c r="CP298" s="95"/>
      <c r="CX298" s="95"/>
    </row>
    <row r="299" spans="12:102" ht="15.75" customHeight="1" x14ac:dyDescent="0.25">
      <c r="L299" s="95"/>
      <c r="N299" s="96"/>
      <c r="BI299" s="96"/>
      <c r="CP299" s="95"/>
      <c r="CX299" s="95"/>
    </row>
    <row r="300" spans="12:102" ht="15.75" customHeight="1" x14ac:dyDescent="0.25">
      <c r="L300" s="95"/>
      <c r="N300" s="96"/>
      <c r="BI300" s="96"/>
      <c r="CP300" s="95"/>
      <c r="CX300" s="95"/>
    </row>
    <row r="301" spans="12:102" ht="15.75" customHeight="1" x14ac:dyDescent="0.25">
      <c r="L301" s="95"/>
      <c r="N301" s="96"/>
      <c r="BI301" s="96"/>
      <c r="CP301" s="95"/>
      <c r="CX301" s="95"/>
    </row>
    <row r="302" spans="12:102" ht="15.75" customHeight="1" x14ac:dyDescent="0.25">
      <c r="L302" s="95"/>
      <c r="N302" s="96"/>
      <c r="BI302" s="96"/>
      <c r="CP302" s="95"/>
      <c r="CX302" s="95"/>
    </row>
    <row r="303" spans="12:102" ht="15.75" customHeight="1" x14ac:dyDescent="0.25">
      <c r="L303" s="95"/>
      <c r="N303" s="96"/>
      <c r="BI303" s="96"/>
      <c r="CP303" s="95"/>
      <c r="CX303" s="95"/>
    </row>
    <row r="304" spans="12:102" ht="15.75" customHeight="1" x14ac:dyDescent="0.25">
      <c r="L304" s="95"/>
      <c r="N304" s="96"/>
      <c r="BI304" s="96"/>
      <c r="CP304" s="95"/>
      <c r="CX304" s="95"/>
    </row>
    <row r="305" spans="12:102" ht="15.75" customHeight="1" x14ac:dyDescent="0.25">
      <c r="L305" s="95"/>
      <c r="N305" s="96"/>
      <c r="BI305" s="96"/>
      <c r="CP305" s="95"/>
      <c r="CX305" s="95"/>
    </row>
    <row r="306" spans="12:102" ht="15.75" customHeight="1" x14ac:dyDescent="0.25">
      <c r="L306" s="95"/>
      <c r="N306" s="96"/>
      <c r="BI306" s="96"/>
      <c r="CP306" s="95"/>
      <c r="CX306" s="95"/>
    </row>
    <row r="307" spans="12:102" ht="15.75" customHeight="1" x14ac:dyDescent="0.25">
      <c r="L307" s="95"/>
      <c r="N307" s="96"/>
      <c r="BI307" s="96"/>
      <c r="CP307" s="95"/>
      <c r="CX307" s="95"/>
    </row>
    <row r="308" spans="12:102" ht="15.75" customHeight="1" x14ac:dyDescent="0.25">
      <c r="L308" s="95"/>
      <c r="N308" s="96"/>
      <c r="BI308" s="96"/>
      <c r="CP308" s="95"/>
      <c r="CX308" s="95"/>
    </row>
    <row r="309" spans="12:102" ht="15.75" customHeight="1" x14ac:dyDescent="0.25">
      <c r="L309" s="95"/>
      <c r="N309" s="96"/>
      <c r="BI309" s="96"/>
      <c r="CP309" s="95"/>
      <c r="CX309" s="95"/>
    </row>
    <row r="310" spans="12:102" ht="15.75" customHeight="1" x14ac:dyDescent="0.25">
      <c r="L310" s="95"/>
      <c r="N310" s="96"/>
      <c r="BI310" s="96"/>
      <c r="CP310" s="95"/>
      <c r="CX310" s="95"/>
    </row>
    <row r="311" spans="12:102" ht="15.75" customHeight="1" x14ac:dyDescent="0.25">
      <c r="L311" s="95"/>
      <c r="N311" s="96"/>
      <c r="BI311" s="96"/>
      <c r="CP311" s="95"/>
      <c r="CX311" s="95"/>
    </row>
    <row r="312" spans="12:102" ht="15.75" customHeight="1" x14ac:dyDescent="0.25">
      <c r="L312" s="95"/>
      <c r="N312" s="96"/>
      <c r="BI312" s="96"/>
      <c r="CP312" s="95"/>
      <c r="CX312" s="95"/>
    </row>
    <row r="313" spans="12:102" ht="15.75" customHeight="1" x14ac:dyDescent="0.25">
      <c r="L313" s="95"/>
      <c r="N313" s="96"/>
      <c r="BI313" s="96"/>
      <c r="CP313" s="95"/>
      <c r="CX313" s="95"/>
    </row>
    <row r="314" spans="12:102" ht="15.75" customHeight="1" x14ac:dyDescent="0.25">
      <c r="L314" s="95"/>
      <c r="N314" s="96"/>
      <c r="BI314" s="96"/>
      <c r="CP314" s="95"/>
      <c r="CX314" s="95"/>
    </row>
    <row r="315" spans="12:102" ht="15.75" customHeight="1" x14ac:dyDescent="0.25">
      <c r="L315" s="95"/>
      <c r="N315" s="96"/>
      <c r="BI315" s="96"/>
      <c r="CP315" s="95"/>
      <c r="CX315" s="95"/>
    </row>
    <row r="316" spans="12:102" ht="15.75" customHeight="1" x14ac:dyDescent="0.25">
      <c r="L316" s="95"/>
      <c r="N316" s="96"/>
      <c r="BI316" s="96"/>
      <c r="CP316" s="95"/>
      <c r="CX316" s="95"/>
    </row>
    <row r="317" spans="12:102" ht="15.75" customHeight="1" x14ac:dyDescent="0.25">
      <c r="L317" s="95"/>
      <c r="N317" s="96"/>
      <c r="BI317" s="96"/>
      <c r="CP317" s="95"/>
      <c r="CX317" s="95"/>
    </row>
    <row r="318" spans="12:102" ht="15.75" customHeight="1" x14ac:dyDescent="0.25">
      <c r="L318" s="95"/>
      <c r="N318" s="96"/>
      <c r="BI318" s="96"/>
      <c r="CP318" s="95"/>
      <c r="CX318" s="95"/>
    </row>
    <row r="319" spans="12:102" ht="15.75" customHeight="1" x14ac:dyDescent="0.25">
      <c r="L319" s="95"/>
      <c r="N319" s="96"/>
      <c r="BI319" s="96"/>
      <c r="CP319" s="95"/>
      <c r="CX319" s="95"/>
    </row>
    <row r="320" spans="12:102" ht="15.75" customHeight="1" x14ac:dyDescent="0.25">
      <c r="L320" s="95"/>
      <c r="N320" s="96"/>
      <c r="BI320" s="96"/>
      <c r="CP320" s="95"/>
      <c r="CX320" s="95"/>
    </row>
    <row r="321" spans="12:102" ht="15.75" customHeight="1" x14ac:dyDescent="0.25">
      <c r="L321" s="95"/>
      <c r="N321" s="96"/>
      <c r="BI321" s="96"/>
      <c r="CP321" s="95"/>
      <c r="CX321" s="95"/>
    </row>
    <row r="322" spans="12:102" ht="15.75" customHeight="1" x14ac:dyDescent="0.25">
      <c r="L322" s="95"/>
      <c r="N322" s="96"/>
      <c r="BI322" s="96"/>
      <c r="CP322" s="95"/>
      <c r="CX322" s="95"/>
    </row>
    <row r="323" spans="12:102" ht="15.75" customHeight="1" x14ac:dyDescent="0.25">
      <c r="L323" s="95"/>
      <c r="N323" s="96"/>
      <c r="BI323" s="96"/>
      <c r="CP323" s="95"/>
      <c r="CX323" s="95"/>
    </row>
    <row r="324" spans="12:102" ht="15.75" customHeight="1" x14ac:dyDescent="0.25">
      <c r="L324" s="95"/>
      <c r="N324" s="96"/>
      <c r="BI324" s="96"/>
      <c r="CP324" s="95"/>
      <c r="CX324" s="95"/>
    </row>
    <row r="325" spans="12:102" ht="15.75" customHeight="1" x14ac:dyDescent="0.25">
      <c r="L325" s="95"/>
      <c r="N325" s="96"/>
      <c r="BI325" s="96"/>
      <c r="CP325" s="95"/>
      <c r="CX325" s="95"/>
    </row>
    <row r="326" spans="12:102" ht="15.75" customHeight="1" x14ac:dyDescent="0.25">
      <c r="L326" s="95"/>
      <c r="N326" s="96"/>
      <c r="BI326" s="96"/>
      <c r="CP326" s="95"/>
      <c r="CX326" s="95"/>
    </row>
    <row r="327" spans="12:102" ht="15.75" customHeight="1" x14ac:dyDescent="0.25">
      <c r="L327" s="95"/>
      <c r="N327" s="96"/>
      <c r="BI327" s="96"/>
      <c r="CP327" s="95"/>
      <c r="CX327" s="95"/>
    </row>
    <row r="328" spans="12:102" ht="15.75" customHeight="1" x14ac:dyDescent="0.25">
      <c r="L328" s="95"/>
      <c r="N328" s="96"/>
      <c r="BI328" s="96"/>
      <c r="CP328" s="95"/>
      <c r="CX328" s="95"/>
    </row>
    <row r="329" spans="12:102" ht="15.75" customHeight="1" x14ac:dyDescent="0.25">
      <c r="L329" s="95"/>
      <c r="N329" s="96"/>
      <c r="BI329" s="96"/>
      <c r="CP329" s="95"/>
      <c r="CX329" s="95"/>
    </row>
    <row r="330" spans="12:102" ht="15.75" customHeight="1" x14ac:dyDescent="0.25">
      <c r="L330" s="95"/>
      <c r="N330" s="96"/>
      <c r="BI330" s="96"/>
      <c r="CP330" s="95"/>
      <c r="CX330" s="95"/>
    </row>
    <row r="331" spans="12:102" ht="15.75" customHeight="1" x14ac:dyDescent="0.25">
      <c r="L331" s="95"/>
      <c r="N331" s="96"/>
      <c r="BI331" s="96"/>
      <c r="CP331" s="95"/>
      <c r="CX331" s="95"/>
    </row>
    <row r="332" spans="12:102" ht="15.75" customHeight="1" x14ac:dyDescent="0.25">
      <c r="L332" s="95"/>
      <c r="N332" s="96"/>
      <c r="BI332" s="96"/>
      <c r="CP332" s="95"/>
      <c r="CX332" s="95"/>
    </row>
    <row r="333" spans="12:102" ht="15.75" customHeight="1" x14ac:dyDescent="0.25">
      <c r="L333" s="95"/>
      <c r="N333" s="96"/>
      <c r="BI333" s="96"/>
      <c r="CP333" s="95"/>
      <c r="CX333" s="95"/>
    </row>
    <row r="334" spans="12:102" ht="15.75" customHeight="1" x14ac:dyDescent="0.25">
      <c r="L334" s="95"/>
      <c r="N334" s="96"/>
      <c r="BI334" s="96"/>
      <c r="CP334" s="95"/>
      <c r="CX334" s="95"/>
    </row>
    <row r="335" spans="12:102" ht="15.75" customHeight="1" x14ac:dyDescent="0.25">
      <c r="L335" s="95"/>
      <c r="N335" s="96"/>
      <c r="BI335" s="96"/>
      <c r="CP335" s="95"/>
      <c r="CX335" s="95"/>
    </row>
    <row r="336" spans="12:102" ht="15.75" customHeight="1" x14ac:dyDescent="0.25">
      <c r="L336" s="95"/>
      <c r="N336" s="96"/>
      <c r="BI336" s="96"/>
      <c r="CP336" s="95"/>
      <c r="CX336" s="95"/>
    </row>
    <row r="337" spans="12:102" ht="15.75" customHeight="1" x14ac:dyDescent="0.25">
      <c r="L337" s="95"/>
      <c r="N337" s="96"/>
      <c r="BI337" s="96"/>
      <c r="CP337" s="95"/>
      <c r="CX337" s="95"/>
    </row>
    <row r="338" spans="12:102" ht="15.75" customHeight="1" x14ac:dyDescent="0.25">
      <c r="L338" s="95"/>
      <c r="N338" s="96"/>
      <c r="BI338" s="96"/>
      <c r="CP338" s="95"/>
      <c r="CX338" s="95"/>
    </row>
    <row r="339" spans="12:102" ht="15.75" customHeight="1" x14ac:dyDescent="0.25">
      <c r="L339" s="95"/>
      <c r="N339" s="96"/>
      <c r="BI339" s="96"/>
      <c r="CP339" s="95"/>
      <c r="CX339" s="95"/>
    </row>
    <row r="340" spans="12:102" ht="15.75" customHeight="1" x14ac:dyDescent="0.25">
      <c r="L340" s="95"/>
      <c r="N340" s="96"/>
      <c r="BI340" s="96"/>
      <c r="CP340" s="95"/>
      <c r="CX340" s="95"/>
    </row>
    <row r="341" spans="12:102" ht="15.75" customHeight="1" x14ac:dyDescent="0.25">
      <c r="L341" s="95"/>
      <c r="N341" s="96"/>
      <c r="BI341" s="96"/>
      <c r="CP341" s="95"/>
      <c r="CX341" s="95"/>
    </row>
    <row r="342" spans="12:102" ht="15.75" customHeight="1" x14ac:dyDescent="0.25">
      <c r="L342" s="95"/>
      <c r="N342" s="96"/>
      <c r="BI342" s="96"/>
      <c r="CP342" s="95"/>
      <c r="CX342" s="95"/>
    </row>
    <row r="343" spans="12:102" ht="15.75" customHeight="1" x14ac:dyDescent="0.25">
      <c r="L343" s="95"/>
      <c r="N343" s="96"/>
      <c r="BI343" s="96"/>
      <c r="CP343" s="95"/>
      <c r="CX343" s="95"/>
    </row>
    <row r="344" spans="12:102" ht="15.75" customHeight="1" x14ac:dyDescent="0.25">
      <c r="L344" s="95"/>
      <c r="N344" s="96"/>
      <c r="BI344" s="96"/>
      <c r="CP344" s="95"/>
      <c r="CX344" s="95"/>
    </row>
    <row r="345" spans="12:102" ht="15.75" customHeight="1" x14ac:dyDescent="0.25">
      <c r="L345" s="95"/>
      <c r="N345" s="96"/>
      <c r="BI345" s="96"/>
      <c r="CP345" s="95"/>
      <c r="CX345" s="95"/>
    </row>
    <row r="346" spans="12:102" ht="15.75" customHeight="1" x14ac:dyDescent="0.25">
      <c r="L346" s="95"/>
      <c r="N346" s="96"/>
      <c r="BI346" s="96"/>
      <c r="CP346" s="95"/>
      <c r="CX346" s="95"/>
    </row>
    <row r="347" spans="12:102" ht="15.75" customHeight="1" x14ac:dyDescent="0.25">
      <c r="L347" s="95"/>
      <c r="N347" s="96"/>
      <c r="BI347" s="96"/>
      <c r="CP347" s="95"/>
      <c r="CX347" s="95"/>
    </row>
    <row r="348" spans="12:102" ht="15.75" customHeight="1" x14ac:dyDescent="0.25">
      <c r="L348" s="95"/>
      <c r="N348" s="96"/>
      <c r="BI348" s="96"/>
      <c r="CP348" s="95"/>
      <c r="CX348" s="95"/>
    </row>
    <row r="349" spans="12:102" ht="15.75" customHeight="1" x14ac:dyDescent="0.25">
      <c r="L349" s="95"/>
      <c r="N349" s="96"/>
      <c r="BI349" s="96"/>
      <c r="CP349" s="95"/>
      <c r="CX349" s="95"/>
    </row>
    <row r="350" spans="12:102" ht="15.75" customHeight="1" x14ac:dyDescent="0.25">
      <c r="L350" s="95"/>
      <c r="N350" s="96"/>
      <c r="BI350" s="96"/>
      <c r="CP350" s="95"/>
      <c r="CX350" s="95"/>
    </row>
    <row r="351" spans="12:102" ht="15.75" customHeight="1" x14ac:dyDescent="0.25">
      <c r="L351" s="95"/>
      <c r="N351" s="96"/>
      <c r="BI351" s="96"/>
      <c r="CP351" s="95"/>
      <c r="CX351" s="95"/>
    </row>
    <row r="352" spans="12:102" ht="15.75" customHeight="1" x14ac:dyDescent="0.25">
      <c r="L352" s="95"/>
      <c r="N352" s="96"/>
      <c r="BI352" s="96"/>
      <c r="CP352" s="95"/>
      <c r="CX352" s="95"/>
    </row>
    <row r="353" spans="12:102" ht="15.75" customHeight="1" x14ac:dyDescent="0.25">
      <c r="L353" s="95"/>
      <c r="N353" s="96"/>
      <c r="BI353" s="96"/>
      <c r="CP353" s="95"/>
      <c r="CX353" s="95"/>
    </row>
    <row r="354" spans="12:102" ht="15.75" customHeight="1" x14ac:dyDescent="0.25">
      <c r="L354" s="95"/>
      <c r="N354" s="96"/>
      <c r="BI354" s="96"/>
      <c r="CP354" s="95"/>
      <c r="CX354" s="95"/>
    </row>
    <row r="355" spans="12:102" ht="15.75" customHeight="1" x14ac:dyDescent="0.25">
      <c r="L355" s="95"/>
      <c r="N355" s="96"/>
      <c r="BI355" s="96"/>
      <c r="CP355" s="95"/>
      <c r="CX355" s="95"/>
    </row>
    <row r="356" spans="12:102" ht="15.75" customHeight="1" x14ac:dyDescent="0.25">
      <c r="L356" s="95"/>
      <c r="N356" s="96"/>
      <c r="BI356" s="96"/>
      <c r="CP356" s="95"/>
      <c r="CX356" s="95"/>
    </row>
    <row r="357" spans="12:102" ht="15.75" customHeight="1" x14ac:dyDescent="0.25">
      <c r="L357" s="95"/>
      <c r="N357" s="96"/>
      <c r="BI357" s="96"/>
      <c r="CP357" s="95"/>
      <c r="CX357" s="95"/>
    </row>
    <row r="358" spans="12:102" ht="15.75" customHeight="1" x14ac:dyDescent="0.25">
      <c r="L358" s="95"/>
      <c r="N358" s="96"/>
      <c r="BI358" s="96"/>
      <c r="CP358" s="95"/>
      <c r="CX358" s="95"/>
    </row>
    <row r="359" spans="12:102" ht="15.75" customHeight="1" x14ac:dyDescent="0.25">
      <c r="L359" s="95"/>
      <c r="N359" s="96"/>
      <c r="BI359" s="96"/>
      <c r="CP359" s="95"/>
      <c r="CX359" s="95"/>
    </row>
    <row r="360" spans="12:102" ht="15.75" customHeight="1" x14ac:dyDescent="0.25">
      <c r="L360" s="95"/>
      <c r="N360" s="96"/>
      <c r="BI360" s="96"/>
      <c r="CP360" s="95"/>
      <c r="CX360" s="95"/>
    </row>
    <row r="361" spans="12:102" ht="15.75" customHeight="1" x14ac:dyDescent="0.25">
      <c r="L361" s="95"/>
      <c r="N361" s="96"/>
      <c r="BI361" s="96"/>
      <c r="CP361" s="95"/>
      <c r="CX361" s="95"/>
    </row>
    <row r="362" spans="12:102" ht="15.75" customHeight="1" x14ac:dyDescent="0.25">
      <c r="L362" s="95"/>
      <c r="N362" s="96"/>
      <c r="BI362" s="96"/>
      <c r="CP362" s="95"/>
      <c r="CX362" s="95"/>
    </row>
    <row r="363" spans="12:102" ht="15.75" customHeight="1" x14ac:dyDescent="0.25">
      <c r="L363" s="95"/>
      <c r="N363" s="96"/>
      <c r="BI363" s="96"/>
      <c r="CP363" s="95"/>
      <c r="CX363" s="95"/>
    </row>
    <row r="364" spans="12:102" ht="15.75" customHeight="1" x14ac:dyDescent="0.25">
      <c r="L364" s="95"/>
      <c r="N364" s="96"/>
      <c r="BI364" s="96"/>
      <c r="CP364" s="95"/>
      <c r="CX364" s="95"/>
    </row>
    <row r="365" spans="12:102" ht="15.75" customHeight="1" x14ac:dyDescent="0.25">
      <c r="L365" s="95"/>
      <c r="N365" s="96"/>
      <c r="BI365" s="96"/>
      <c r="CP365" s="95"/>
      <c r="CX365" s="95"/>
    </row>
    <row r="366" spans="12:102" ht="15.75" customHeight="1" x14ac:dyDescent="0.25">
      <c r="L366" s="95"/>
      <c r="N366" s="96"/>
      <c r="BI366" s="96"/>
      <c r="CP366" s="95"/>
      <c r="CX366" s="95"/>
    </row>
    <row r="367" spans="12:102" ht="15.75" customHeight="1" x14ac:dyDescent="0.25">
      <c r="L367" s="95"/>
      <c r="N367" s="96"/>
      <c r="BI367" s="96"/>
      <c r="CP367" s="95"/>
      <c r="CX367" s="95"/>
    </row>
    <row r="368" spans="12:102" ht="15.75" customHeight="1" x14ac:dyDescent="0.25">
      <c r="L368" s="95"/>
      <c r="N368" s="96"/>
      <c r="BI368" s="96"/>
      <c r="CP368" s="95"/>
      <c r="CX368" s="95"/>
    </row>
    <row r="369" spans="12:102" ht="15.75" customHeight="1" x14ac:dyDescent="0.25">
      <c r="L369" s="95"/>
      <c r="N369" s="96"/>
      <c r="BI369" s="96"/>
      <c r="CP369" s="95"/>
      <c r="CX369" s="95"/>
    </row>
    <row r="370" spans="12:102" ht="15.75" customHeight="1" x14ac:dyDescent="0.25">
      <c r="L370" s="95"/>
      <c r="N370" s="96"/>
      <c r="BI370" s="96"/>
      <c r="CP370" s="95"/>
      <c r="CX370" s="95"/>
    </row>
    <row r="371" spans="12:102" ht="15.75" customHeight="1" x14ac:dyDescent="0.25">
      <c r="L371" s="95"/>
      <c r="N371" s="96"/>
      <c r="BI371" s="96"/>
      <c r="CP371" s="95"/>
      <c r="CX371" s="95"/>
    </row>
    <row r="372" spans="12:102" ht="15.75" customHeight="1" x14ac:dyDescent="0.25">
      <c r="L372" s="95"/>
      <c r="N372" s="96"/>
      <c r="BI372" s="96"/>
      <c r="CP372" s="95"/>
      <c r="CX372" s="95"/>
    </row>
    <row r="373" spans="12:102" ht="15.75" customHeight="1" x14ac:dyDescent="0.25">
      <c r="L373" s="95"/>
      <c r="N373" s="96"/>
      <c r="BI373" s="96"/>
      <c r="CP373" s="95"/>
      <c r="CX373" s="95"/>
    </row>
    <row r="374" spans="12:102" ht="15.75" customHeight="1" x14ac:dyDescent="0.25">
      <c r="L374" s="95"/>
      <c r="N374" s="96"/>
      <c r="BI374" s="96"/>
      <c r="CP374" s="95"/>
      <c r="CX374" s="95"/>
    </row>
    <row r="375" spans="12:102" ht="15.75" customHeight="1" x14ac:dyDescent="0.25">
      <c r="L375" s="95"/>
      <c r="N375" s="96"/>
      <c r="BI375" s="96"/>
      <c r="CP375" s="95"/>
      <c r="CX375" s="95"/>
    </row>
    <row r="376" spans="12:102" ht="15.75" customHeight="1" x14ac:dyDescent="0.25">
      <c r="L376" s="95"/>
      <c r="N376" s="96"/>
      <c r="BI376" s="96"/>
      <c r="CP376" s="95"/>
      <c r="CX376" s="95"/>
    </row>
    <row r="377" spans="12:102" ht="15.75" customHeight="1" x14ac:dyDescent="0.25">
      <c r="L377" s="95"/>
      <c r="N377" s="96"/>
      <c r="BI377" s="96"/>
      <c r="CP377" s="95"/>
      <c r="CX377" s="95"/>
    </row>
    <row r="378" spans="12:102" ht="15.75" customHeight="1" x14ac:dyDescent="0.25">
      <c r="L378" s="95"/>
      <c r="N378" s="96"/>
      <c r="BI378" s="96"/>
      <c r="CP378" s="95"/>
      <c r="CX378" s="95"/>
    </row>
    <row r="379" spans="12:102" ht="15.75" customHeight="1" x14ac:dyDescent="0.25">
      <c r="L379" s="95"/>
      <c r="N379" s="96"/>
      <c r="BI379" s="96"/>
      <c r="CP379" s="95"/>
      <c r="CX379" s="95"/>
    </row>
    <row r="380" spans="12:102" ht="15.75" customHeight="1" x14ac:dyDescent="0.25">
      <c r="L380" s="95"/>
      <c r="N380" s="96"/>
      <c r="BI380" s="96"/>
      <c r="CP380" s="95"/>
      <c r="CX380" s="95"/>
    </row>
    <row r="381" spans="12:102" ht="15.75" customHeight="1" x14ac:dyDescent="0.25">
      <c r="L381" s="95"/>
      <c r="N381" s="96"/>
      <c r="BI381" s="96"/>
      <c r="CP381" s="95"/>
      <c r="CX381" s="95"/>
    </row>
    <row r="382" spans="12:102" ht="15.75" customHeight="1" x14ac:dyDescent="0.25">
      <c r="L382" s="95"/>
      <c r="N382" s="96"/>
      <c r="BI382" s="96"/>
      <c r="CP382" s="95"/>
      <c r="CX382" s="95"/>
    </row>
    <row r="383" spans="12:102" ht="15.75" customHeight="1" x14ac:dyDescent="0.25">
      <c r="L383" s="95"/>
      <c r="N383" s="96"/>
      <c r="BI383" s="96"/>
      <c r="CP383" s="95"/>
      <c r="CX383" s="95"/>
    </row>
    <row r="384" spans="12:102" ht="15.75" customHeight="1" x14ac:dyDescent="0.25">
      <c r="L384" s="95"/>
      <c r="N384" s="96"/>
      <c r="BI384" s="96"/>
      <c r="CP384" s="95"/>
      <c r="CX384" s="95"/>
    </row>
    <row r="385" spans="12:102" ht="15.75" customHeight="1" x14ac:dyDescent="0.25">
      <c r="L385" s="95"/>
      <c r="N385" s="96"/>
      <c r="BI385" s="96"/>
      <c r="CP385" s="95"/>
      <c r="CX385" s="95"/>
    </row>
    <row r="386" spans="12:102" ht="15.75" customHeight="1" x14ac:dyDescent="0.25">
      <c r="L386" s="95"/>
      <c r="N386" s="96"/>
      <c r="BI386" s="96"/>
      <c r="CP386" s="95"/>
      <c r="CX386" s="95"/>
    </row>
    <row r="387" spans="12:102" ht="15.75" customHeight="1" x14ac:dyDescent="0.25">
      <c r="L387" s="95"/>
      <c r="N387" s="96"/>
      <c r="BI387" s="96"/>
      <c r="CP387" s="95"/>
      <c r="CX387" s="95"/>
    </row>
    <row r="388" spans="12:102" ht="15.75" customHeight="1" x14ac:dyDescent="0.25">
      <c r="L388" s="95"/>
      <c r="N388" s="96"/>
      <c r="BI388" s="96"/>
      <c r="CP388" s="95"/>
      <c r="CX388" s="95"/>
    </row>
    <row r="389" spans="12:102" ht="15.75" customHeight="1" x14ac:dyDescent="0.25">
      <c r="L389" s="95"/>
      <c r="N389" s="96"/>
      <c r="BI389" s="96"/>
      <c r="CP389" s="95"/>
      <c r="CX389" s="95"/>
    </row>
    <row r="390" spans="12:102" ht="15.75" customHeight="1" x14ac:dyDescent="0.25">
      <c r="L390" s="95"/>
      <c r="N390" s="96"/>
      <c r="BI390" s="96"/>
      <c r="CP390" s="95"/>
      <c r="CX390" s="95"/>
    </row>
    <row r="391" spans="12:102" ht="15.75" customHeight="1" x14ac:dyDescent="0.25">
      <c r="L391" s="95"/>
      <c r="N391" s="96"/>
      <c r="BI391" s="96"/>
      <c r="CP391" s="95"/>
      <c r="CX391" s="95"/>
    </row>
    <row r="392" spans="12:102" ht="15.75" customHeight="1" x14ac:dyDescent="0.25">
      <c r="L392" s="95"/>
      <c r="N392" s="96"/>
      <c r="BI392" s="96"/>
      <c r="CP392" s="95"/>
      <c r="CX392" s="95"/>
    </row>
    <row r="393" spans="12:102" ht="15.75" customHeight="1" x14ac:dyDescent="0.25">
      <c r="L393" s="95"/>
      <c r="N393" s="96"/>
      <c r="BI393" s="96"/>
      <c r="CP393" s="95"/>
      <c r="CX393" s="95"/>
    </row>
    <row r="394" spans="12:102" ht="15.75" customHeight="1" x14ac:dyDescent="0.25">
      <c r="L394" s="95"/>
      <c r="N394" s="96"/>
      <c r="BI394" s="96"/>
      <c r="CP394" s="95"/>
      <c r="CX394" s="95"/>
    </row>
    <row r="395" spans="12:102" ht="15.75" customHeight="1" x14ac:dyDescent="0.25">
      <c r="L395" s="95"/>
      <c r="N395" s="96"/>
      <c r="BI395" s="96"/>
      <c r="CP395" s="95"/>
      <c r="CX395" s="95"/>
    </row>
    <row r="396" spans="12:102" ht="15.75" customHeight="1" x14ac:dyDescent="0.25">
      <c r="L396" s="95"/>
      <c r="N396" s="96"/>
      <c r="BI396" s="96"/>
      <c r="CP396" s="95"/>
      <c r="CX396" s="95"/>
    </row>
    <row r="397" spans="12:102" ht="15.75" customHeight="1" x14ac:dyDescent="0.25">
      <c r="L397" s="95"/>
      <c r="N397" s="96"/>
      <c r="BI397" s="96"/>
      <c r="CP397" s="95"/>
      <c r="CX397" s="95"/>
    </row>
    <row r="398" spans="12:102" ht="15.75" customHeight="1" x14ac:dyDescent="0.25">
      <c r="L398" s="95"/>
      <c r="N398" s="96"/>
      <c r="BI398" s="96"/>
      <c r="CP398" s="95"/>
      <c r="CX398" s="95"/>
    </row>
    <row r="399" spans="12:102" ht="15.75" customHeight="1" x14ac:dyDescent="0.25">
      <c r="L399" s="95"/>
      <c r="N399" s="96"/>
      <c r="BI399" s="96"/>
      <c r="CP399" s="95"/>
      <c r="CX399" s="95"/>
    </row>
    <row r="400" spans="12:102" ht="15.75" customHeight="1" x14ac:dyDescent="0.25">
      <c r="L400" s="95"/>
      <c r="N400" s="96"/>
      <c r="BI400" s="96"/>
      <c r="CP400" s="95"/>
      <c r="CX400" s="95"/>
    </row>
    <row r="401" spans="12:102" ht="15.75" customHeight="1" x14ac:dyDescent="0.25">
      <c r="L401" s="95"/>
      <c r="N401" s="96"/>
      <c r="BI401" s="96"/>
      <c r="CP401" s="95"/>
      <c r="CX401" s="95"/>
    </row>
    <row r="402" spans="12:102" ht="15.75" customHeight="1" x14ac:dyDescent="0.25">
      <c r="L402" s="95"/>
      <c r="N402" s="96"/>
      <c r="BI402" s="96"/>
      <c r="CP402" s="95"/>
      <c r="CX402" s="95"/>
    </row>
    <row r="403" spans="12:102" ht="15.75" customHeight="1" x14ac:dyDescent="0.25">
      <c r="L403" s="95"/>
      <c r="N403" s="96"/>
      <c r="BI403" s="96"/>
      <c r="CP403" s="95"/>
      <c r="CX403" s="95"/>
    </row>
    <row r="404" spans="12:102" ht="15.75" customHeight="1" x14ac:dyDescent="0.25">
      <c r="L404" s="95"/>
      <c r="N404" s="96"/>
      <c r="BI404" s="96"/>
      <c r="CP404" s="95"/>
      <c r="CX404" s="95"/>
    </row>
    <row r="405" spans="12:102" ht="15.75" customHeight="1" x14ac:dyDescent="0.25">
      <c r="L405" s="95"/>
      <c r="N405" s="96"/>
      <c r="BI405" s="96"/>
      <c r="CP405" s="95"/>
      <c r="CX405" s="95"/>
    </row>
    <row r="406" spans="12:102" ht="15.75" customHeight="1" x14ac:dyDescent="0.25">
      <c r="L406" s="95"/>
      <c r="N406" s="96"/>
      <c r="BI406" s="96"/>
      <c r="CP406" s="95"/>
      <c r="CX406" s="95"/>
    </row>
    <row r="407" spans="12:102" ht="15.75" customHeight="1" x14ac:dyDescent="0.25">
      <c r="L407" s="95"/>
      <c r="N407" s="96"/>
      <c r="BI407" s="96"/>
      <c r="CP407" s="95"/>
      <c r="CX407" s="95"/>
    </row>
    <row r="408" spans="12:102" ht="15.75" customHeight="1" x14ac:dyDescent="0.25">
      <c r="L408" s="95"/>
      <c r="N408" s="96"/>
      <c r="BI408" s="96"/>
      <c r="CP408" s="95"/>
      <c r="CX408" s="95"/>
    </row>
    <row r="409" spans="12:102" ht="15.75" customHeight="1" x14ac:dyDescent="0.25">
      <c r="L409" s="95"/>
      <c r="N409" s="96"/>
      <c r="BI409" s="96"/>
      <c r="CP409" s="95"/>
      <c r="CX409" s="95"/>
    </row>
    <row r="410" spans="12:102" ht="15.75" customHeight="1" x14ac:dyDescent="0.25">
      <c r="L410" s="95"/>
      <c r="N410" s="96"/>
      <c r="BI410" s="96"/>
      <c r="CP410" s="95"/>
      <c r="CX410" s="95"/>
    </row>
    <row r="411" spans="12:102" ht="15.75" customHeight="1" x14ac:dyDescent="0.25">
      <c r="L411" s="95"/>
      <c r="N411" s="96"/>
      <c r="BI411" s="96"/>
      <c r="CP411" s="95"/>
      <c r="CX411" s="95"/>
    </row>
    <row r="412" spans="12:102" ht="15.75" customHeight="1" x14ac:dyDescent="0.25">
      <c r="L412" s="95"/>
      <c r="N412" s="96"/>
      <c r="BI412" s="96"/>
      <c r="CP412" s="95"/>
      <c r="CX412" s="95"/>
    </row>
    <row r="413" spans="12:102" ht="15.75" customHeight="1" x14ac:dyDescent="0.25">
      <c r="L413" s="95"/>
      <c r="N413" s="96"/>
      <c r="BI413" s="96"/>
      <c r="CP413" s="95"/>
      <c r="CX413" s="95"/>
    </row>
    <row r="414" spans="12:102" ht="15.75" customHeight="1" x14ac:dyDescent="0.25">
      <c r="L414" s="95"/>
      <c r="N414" s="96"/>
      <c r="BI414" s="96"/>
      <c r="CP414" s="95"/>
      <c r="CX414" s="95"/>
    </row>
    <row r="415" spans="12:102" ht="15.75" customHeight="1" x14ac:dyDescent="0.25">
      <c r="L415" s="95"/>
      <c r="N415" s="96"/>
      <c r="BI415" s="96"/>
      <c r="CP415" s="95"/>
      <c r="CX415" s="95"/>
    </row>
    <row r="416" spans="12:102" ht="15.75" customHeight="1" x14ac:dyDescent="0.25">
      <c r="L416" s="95"/>
      <c r="N416" s="96"/>
      <c r="BI416" s="96"/>
      <c r="CP416" s="95"/>
      <c r="CX416" s="95"/>
    </row>
    <row r="417" spans="12:102" ht="15.75" customHeight="1" x14ac:dyDescent="0.25">
      <c r="L417" s="95"/>
      <c r="N417" s="96"/>
      <c r="BI417" s="96"/>
      <c r="CP417" s="95"/>
      <c r="CX417" s="95"/>
    </row>
    <row r="418" spans="12:102" ht="15.75" customHeight="1" x14ac:dyDescent="0.25">
      <c r="L418" s="95"/>
      <c r="N418" s="96"/>
      <c r="BI418" s="96"/>
      <c r="CP418" s="95"/>
      <c r="CX418" s="95"/>
    </row>
    <row r="419" spans="12:102" ht="15.75" customHeight="1" x14ac:dyDescent="0.25">
      <c r="L419" s="95"/>
      <c r="N419" s="96"/>
      <c r="BI419" s="96"/>
      <c r="CP419" s="95"/>
      <c r="CX419" s="95"/>
    </row>
    <row r="420" spans="12:102" ht="15.75" customHeight="1" x14ac:dyDescent="0.25">
      <c r="L420" s="95"/>
      <c r="N420" s="96"/>
      <c r="BI420" s="96"/>
      <c r="CP420" s="95"/>
      <c r="CX420" s="95"/>
    </row>
    <row r="421" spans="12:102" ht="15.75" customHeight="1" x14ac:dyDescent="0.25">
      <c r="L421" s="95"/>
      <c r="N421" s="96"/>
      <c r="BI421" s="96"/>
      <c r="CP421" s="95"/>
      <c r="CX421" s="95"/>
    </row>
    <row r="422" spans="12:102" ht="15.75" customHeight="1" x14ac:dyDescent="0.25">
      <c r="L422" s="95"/>
      <c r="N422" s="96"/>
      <c r="BI422" s="96"/>
      <c r="CP422" s="95"/>
      <c r="CX422" s="95"/>
    </row>
    <row r="423" spans="12:102" ht="15.75" customHeight="1" x14ac:dyDescent="0.25">
      <c r="L423" s="95"/>
      <c r="N423" s="96"/>
      <c r="BI423" s="96"/>
      <c r="CP423" s="95"/>
      <c r="CX423" s="95"/>
    </row>
    <row r="424" spans="12:102" ht="15.75" customHeight="1" x14ac:dyDescent="0.25">
      <c r="L424" s="95"/>
      <c r="N424" s="96"/>
      <c r="BI424" s="96"/>
      <c r="CP424" s="95"/>
      <c r="CX424" s="95"/>
    </row>
    <row r="425" spans="12:102" ht="15.75" customHeight="1" x14ac:dyDescent="0.25">
      <c r="L425" s="95"/>
      <c r="N425" s="96"/>
      <c r="BI425" s="96"/>
      <c r="CP425" s="95"/>
      <c r="CX425" s="95"/>
    </row>
    <row r="426" spans="12:102" ht="15.75" customHeight="1" x14ac:dyDescent="0.25">
      <c r="L426" s="95"/>
      <c r="N426" s="96"/>
      <c r="BI426" s="96"/>
      <c r="CP426" s="95"/>
      <c r="CX426" s="95"/>
    </row>
    <row r="427" spans="12:102" ht="15.75" customHeight="1" x14ac:dyDescent="0.25">
      <c r="L427" s="95"/>
      <c r="N427" s="96"/>
      <c r="BI427" s="96"/>
      <c r="CP427" s="95"/>
      <c r="CX427" s="95"/>
    </row>
    <row r="428" spans="12:102" ht="15.75" customHeight="1" x14ac:dyDescent="0.25">
      <c r="L428" s="95"/>
      <c r="N428" s="96"/>
      <c r="BI428" s="96"/>
      <c r="CP428" s="95"/>
      <c r="CX428" s="95"/>
    </row>
    <row r="429" spans="12:102" ht="15.75" customHeight="1" x14ac:dyDescent="0.25">
      <c r="L429" s="95"/>
      <c r="N429" s="96"/>
      <c r="BI429" s="96"/>
      <c r="CP429" s="95"/>
      <c r="CX429" s="95"/>
    </row>
    <row r="430" spans="12:102" ht="15.75" customHeight="1" x14ac:dyDescent="0.25">
      <c r="L430" s="95"/>
      <c r="N430" s="96"/>
      <c r="BI430" s="96"/>
      <c r="CP430" s="95"/>
      <c r="CX430" s="95"/>
    </row>
    <row r="431" spans="12:102" ht="15.75" customHeight="1" x14ac:dyDescent="0.25">
      <c r="L431" s="95"/>
      <c r="N431" s="96"/>
      <c r="BI431" s="96"/>
      <c r="CP431" s="95"/>
      <c r="CX431" s="95"/>
    </row>
    <row r="432" spans="12:102" ht="15.75" customHeight="1" x14ac:dyDescent="0.25">
      <c r="L432" s="95"/>
      <c r="N432" s="96"/>
      <c r="BI432" s="96"/>
      <c r="CP432" s="95"/>
      <c r="CX432" s="95"/>
    </row>
    <row r="433" spans="12:102" ht="15.75" customHeight="1" x14ac:dyDescent="0.25">
      <c r="L433" s="95"/>
      <c r="N433" s="96"/>
      <c r="BI433" s="96"/>
      <c r="CP433" s="95"/>
      <c r="CX433" s="95"/>
    </row>
    <row r="434" spans="12:102" ht="15.75" customHeight="1" x14ac:dyDescent="0.25">
      <c r="L434" s="95"/>
      <c r="N434" s="96"/>
      <c r="BI434" s="96"/>
      <c r="CP434" s="95"/>
      <c r="CX434" s="95"/>
    </row>
    <row r="435" spans="12:102" ht="15.75" customHeight="1" x14ac:dyDescent="0.25">
      <c r="L435" s="95"/>
      <c r="N435" s="96"/>
      <c r="BI435" s="96"/>
      <c r="CP435" s="95"/>
      <c r="CX435" s="95"/>
    </row>
    <row r="436" spans="12:102" ht="15.75" customHeight="1" x14ac:dyDescent="0.25">
      <c r="L436" s="95"/>
      <c r="N436" s="96"/>
      <c r="BI436" s="96"/>
      <c r="CP436" s="95"/>
      <c r="CX436" s="95"/>
    </row>
    <row r="437" spans="12:102" ht="15.75" customHeight="1" x14ac:dyDescent="0.25">
      <c r="L437" s="95"/>
      <c r="N437" s="96"/>
      <c r="BI437" s="96"/>
      <c r="CP437" s="95"/>
      <c r="CX437" s="95"/>
    </row>
    <row r="438" spans="12:102" ht="15.75" customHeight="1" x14ac:dyDescent="0.25">
      <c r="L438" s="95"/>
      <c r="N438" s="96"/>
      <c r="BI438" s="96"/>
      <c r="CP438" s="95"/>
      <c r="CX438" s="95"/>
    </row>
    <row r="439" spans="12:102" ht="15.75" customHeight="1" x14ac:dyDescent="0.25">
      <c r="L439" s="95"/>
      <c r="N439" s="96"/>
      <c r="BI439" s="96"/>
      <c r="CP439" s="95"/>
      <c r="CX439" s="95"/>
    </row>
    <row r="440" spans="12:102" ht="15.75" customHeight="1" x14ac:dyDescent="0.25">
      <c r="L440" s="95"/>
      <c r="N440" s="96"/>
      <c r="BI440" s="96"/>
      <c r="CP440" s="95"/>
      <c r="CX440" s="95"/>
    </row>
    <row r="441" spans="12:102" ht="15.75" customHeight="1" x14ac:dyDescent="0.25">
      <c r="L441" s="95"/>
      <c r="N441" s="96"/>
      <c r="BI441" s="96"/>
      <c r="CP441" s="95"/>
      <c r="CX441" s="95"/>
    </row>
    <row r="442" spans="12:102" ht="15.75" customHeight="1" x14ac:dyDescent="0.25">
      <c r="L442" s="95"/>
      <c r="N442" s="96"/>
      <c r="BI442" s="96"/>
      <c r="CP442" s="95"/>
      <c r="CX442" s="95"/>
    </row>
    <row r="443" spans="12:102" ht="15.75" customHeight="1" x14ac:dyDescent="0.25">
      <c r="L443" s="95"/>
      <c r="N443" s="96"/>
      <c r="BI443" s="96"/>
      <c r="CP443" s="95"/>
      <c r="CX443" s="95"/>
    </row>
    <row r="444" spans="12:102" ht="15.75" customHeight="1" x14ac:dyDescent="0.25">
      <c r="L444" s="95"/>
      <c r="N444" s="96"/>
      <c r="BI444" s="96"/>
      <c r="CP444" s="95"/>
      <c r="CX444" s="95"/>
    </row>
    <row r="445" spans="12:102" ht="15.75" customHeight="1" x14ac:dyDescent="0.25">
      <c r="L445" s="95"/>
      <c r="N445" s="96"/>
      <c r="BI445" s="96"/>
      <c r="CP445" s="95"/>
      <c r="CX445" s="95"/>
    </row>
    <row r="446" spans="12:102" ht="15.75" customHeight="1" x14ac:dyDescent="0.25">
      <c r="L446" s="95"/>
      <c r="N446" s="96"/>
      <c r="BI446" s="96"/>
      <c r="CP446" s="95"/>
      <c r="CX446" s="95"/>
    </row>
    <row r="447" spans="12:102" ht="15.75" customHeight="1" x14ac:dyDescent="0.25">
      <c r="L447" s="95"/>
      <c r="N447" s="96"/>
      <c r="BI447" s="96"/>
      <c r="CP447" s="95"/>
      <c r="CX447" s="95"/>
    </row>
    <row r="448" spans="12:102" ht="15.75" customHeight="1" x14ac:dyDescent="0.25">
      <c r="L448" s="95"/>
      <c r="N448" s="96"/>
      <c r="BI448" s="96"/>
      <c r="CP448" s="95"/>
      <c r="CX448" s="95"/>
    </row>
    <row r="449" spans="12:102" ht="15.75" customHeight="1" x14ac:dyDescent="0.25">
      <c r="L449" s="95"/>
      <c r="N449" s="96"/>
      <c r="BI449" s="96"/>
      <c r="CP449" s="95"/>
      <c r="CX449" s="95"/>
    </row>
    <row r="450" spans="12:102" ht="15.75" customHeight="1" x14ac:dyDescent="0.25">
      <c r="L450" s="95"/>
      <c r="N450" s="96"/>
      <c r="BI450" s="96"/>
      <c r="CP450" s="95"/>
      <c r="CX450" s="95"/>
    </row>
    <row r="451" spans="12:102" ht="15.75" customHeight="1" x14ac:dyDescent="0.25">
      <c r="L451" s="95"/>
      <c r="N451" s="96"/>
      <c r="BI451" s="96"/>
      <c r="CP451" s="95"/>
      <c r="CX451" s="95"/>
    </row>
    <row r="452" spans="12:102" ht="15.75" customHeight="1" x14ac:dyDescent="0.25">
      <c r="L452" s="95"/>
      <c r="N452" s="96"/>
      <c r="BI452" s="96"/>
      <c r="CP452" s="95"/>
      <c r="CX452" s="95"/>
    </row>
    <row r="453" spans="12:102" ht="15.75" customHeight="1" x14ac:dyDescent="0.25">
      <c r="L453" s="95"/>
      <c r="N453" s="96"/>
      <c r="BI453" s="96"/>
      <c r="CP453" s="95"/>
      <c r="CX453" s="95"/>
    </row>
    <row r="454" spans="12:102" ht="15.75" customHeight="1" x14ac:dyDescent="0.25">
      <c r="L454" s="95"/>
      <c r="N454" s="96"/>
      <c r="BI454" s="96"/>
      <c r="CP454" s="95"/>
      <c r="CX454" s="95"/>
    </row>
    <row r="455" spans="12:102" ht="15.75" customHeight="1" x14ac:dyDescent="0.25">
      <c r="L455" s="95"/>
      <c r="N455" s="96"/>
      <c r="BI455" s="96"/>
      <c r="CP455" s="95"/>
      <c r="CX455" s="95"/>
    </row>
    <row r="456" spans="12:102" ht="15.75" customHeight="1" x14ac:dyDescent="0.25">
      <c r="L456" s="95"/>
      <c r="N456" s="96"/>
      <c r="BI456" s="96"/>
      <c r="CP456" s="95"/>
      <c r="CX456" s="95"/>
    </row>
    <row r="457" spans="12:102" ht="15.75" customHeight="1" x14ac:dyDescent="0.25">
      <c r="L457" s="95"/>
      <c r="N457" s="96"/>
      <c r="BI457" s="96"/>
      <c r="CP457" s="95"/>
      <c r="CX457" s="95"/>
    </row>
    <row r="458" spans="12:102" ht="15.75" customHeight="1" x14ac:dyDescent="0.25">
      <c r="L458" s="95"/>
      <c r="N458" s="96"/>
      <c r="BI458" s="96"/>
      <c r="CP458" s="95"/>
      <c r="CX458" s="95"/>
    </row>
    <row r="459" spans="12:102" ht="15.75" customHeight="1" x14ac:dyDescent="0.25">
      <c r="L459" s="95"/>
      <c r="N459" s="96"/>
      <c r="BI459" s="96"/>
      <c r="CP459" s="95"/>
      <c r="CX459" s="95"/>
    </row>
    <row r="460" spans="12:102" ht="15.75" customHeight="1" x14ac:dyDescent="0.25">
      <c r="L460" s="95"/>
      <c r="N460" s="96"/>
      <c r="BI460" s="96"/>
      <c r="CP460" s="95"/>
      <c r="CX460" s="95"/>
    </row>
    <row r="461" spans="12:102" ht="15.75" customHeight="1" x14ac:dyDescent="0.25">
      <c r="L461" s="95"/>
      <c r="N461" s="96"/>
      <c r="BI461" s="96"/>
      <c r="CP461" s="95"/>
      <c r="CX461" s="95"/>
    </row>
    <row r="462" spans="12:102" ht="15.75" customHeight="1" x14ac:dyDescent="0.25">
      <c r="L462" s="95"/>
      <c r="N462" s="96"/>
      <c r="BI462" s="96"/>
      <c r="CP462" s="95"/>
      <c r="CX462" s="95"/>
    </row>
    <row r="463" spans="12:102" ht="15.75" customHeight="1" x14ac:dyDescent="0.25">
      <c r="L463" s="95"/>
      <c r="N463" s="96"/>
      <c r="BI463" s="96"/>
      <c r="CP463" s="95"/>
      <c r="CX463" s="95"/>
    </row>
    <row r="464" spans="12:102" ht="15.75" customHeight="1" x14ac:dyDescent="0.25">
      <c r="L464" s="95"/>
      <c r="N464" s="96"/>
      <c r="BI464" s="96"/>
      <c r="CP464" s="95"/>
      <c r="CX464" s="95"/>
    </row>
    <row r="465" spans="12:102" ht="15.75" customHeight="1" x14ac:dyDescent="0.25">
      <c r="L465" s="95"/>
      <c r="N465" s="96"/>
      <c r="BI465" s="96"/>
      <c r="CP465" s="95"/>
      <c r="CX465" s="95"/>
    </row>
    <row r="466" spans="12:102" ht="15.75" customHeight="1" x14ac:dyDescent="0.25">
      <c r="L466" s="95"/>
      <c r="N466" s="96"/>
      <c r="BI466" s="96"/>
      <c r="CP466" s="95"/>
      <c r="CX466" s="95"/>
    </row>
    <row r="467" spans="12:102" ht="15.75" customHeight="1" x14ac:dyDescent="0.25">
      <c r="L467" s="95"/>
      <c r="N467" s="96"/>
      <c r="BI467" s="96"/>
      <c r="CP467" s="95"/>
      <c r="CX467" s="95"/>
    </row>
    <row r="468" spans="12:102" ht="15.75" customHeight="1" x14ac:dyDescent="0.25">
      <c r="L468" s="95"/>
      <c r="N468" s="96"/>
      <c r="BI468" s="96"/>
      <c r="CP468" s="95"/>
      <c r="CX468" s="95"/>
    </row>
    <row r="469" spans="12:102" ht="15.75" customHeight="1" x14ac:dyDescent="0.25">
      <c r="L469" s="95"/>
      <c r="N469" s="96"/>
      <c r="BI469" s="96"/>
      <c r="CP469" s="95"/>
      <c r="CX469" s="95"/>
    </row>
    <row r="470" spans="12:102" ht="15.75" customHeight="1" x14ac:dyDescent="0.25">
      <c r="L470" s="95"/>
      <c r="N470" s="96"/>
      <c r="BI470" s="96"/>
      <c r="CP470" s="95"/>
      <c r="CX470" s="95"/>
    </row>
    <row r="471" spans="12:102" ht="15.75" customHeight="1" x14ac:dyDescent="0.25">
      <c r="L471" s="95"/>
      <c r="N471" s="96"/>
      <c r="BI471" s="96"/>
      <c r="CP471" s="95"/>
      <c r="CX471" s="95"/>
    </row>
    <row r="472" spans="12:102" ht="15.75" customHeight="1" x14ac:dyDescent="0.25">
      <c r="L472" s="95"/>
      <c r="N472" s="96"/>
      <c r="BI472" s="96"/>
      <c r="CP472" s="95"/>
      <c r="CX472" s="95"/>
    </row>
    <row r="473" spans="12:102" ht="15.75" customHeight="1" x14ac:dyDescent="0.25">
      <c r="L473" s="95"/>
      <c r="N473" s="96"/>
      <c r="BI473" s="96"/>
      <c r="CP473" s="95"/>
      <c r="CX473" s="95"/>
    </row>
    <row r="474" spans="12:102" ht="15.75" customHeight="1" x14ac:dyDescent="0.25">
      <c r="L474" s="95"/>
      <c r="N474" s="96"/>
      <c r="BI474" s="96"/>
      <c r="CP474" s="95"/>
      <c r="CX474" s="95"/>
    </row>
    <row r="475" spans="12:102" ht="15.75" customHeight="1" x14ac:dyDescent="0.25">
      <c r="L475" s="95"/>
      <c r="N475" s="96"/>
      <c r="BI475" s="96"/>
      <c r="CP475" s="95"/>
      <c r="CX475" s="95"/>
    </row>
    <row r="476" spans="12:102" ht="15.75" customHeight="1" x14ac:dyDescent="0.25">
      <c r="L476" s="95"/>
      <c r="N476" s="96"/>
      <c r="BI476" s="96"/>
      <c r="CP476" s="95"/>
      <c r="CX476" s="95"/>
    </row>
    <row r="477" spans="12:102" ht="15.75" customHeight="1" x14ac:dyDescent="0.25">
      <c r="L477" s="95"/>
      <c r="N477" s="96"/>
      <c r="BI477" s="96"/>
      <c r="CP477" s="95"/>
      <c r="CX477" s="95"/>
    </row>
    <row r="478" spans="12:102" ht="15.75" customHeight="1" x14ac:dyDescent="0.25">
      <c r="L478" s="95"/>
      <c r="N478" s="96"/>
      <c r="BI478" s="96"/>
      <c r="CP478" s="95"/>
      <c r="CX478" s="95"/>
    </row>
    <row r="479" spans="12:102" ht="15.75" customHeight="1" x14ac:dyDescent="0.25">
      <c r="L479" s="95"/>
      <c r="N479" s="96"/>
      <c r="BI479" s="96"/>
      <c r="CP479" s="95"/>
      <c r="CX479" s="95"/>
    </row>
    <row r="480" spans="12:102" ht="15.75" customHeight="1" x14ac:dyDescent="0.25">
      <c r="L480" s="95"/>
      <c r="N480" s="96"/>
      <c r="BI480" s="96"/>
      <c r="CP480" s="95"/>
      <c r="CX480" s="95"/>
    </row>
    <row r="481" spans="12:102" ht="15.75" customHeight="1" x14ac:dyDescent="0.25">
      <c r="L481" s="95"/>
      <c r="N481" s="96"/>
      <c r="BI481" s="96"/>
      <c r="CP481" s="95"/>
      <c r="CX481" s="95"/>
    </row>
    <row r="482" spans="12:102" ht="15.75" customHeight="1" x14ac:dyDescent="0.25">
      <c r="L482" s="95"/>
      <c r="N482" s="96"/>
      <c r="BI482" s="96"/>
      <c r="CP482" s="95"/>
      <c r="CX482" s="95"/>
    </row>
    <row r="483" spans="12:102" ht="15.75" customHeight="1" x14ac:dyDescent="0.25">
      <c r="L483" s="95"/>
      <c r="N483" s="96"/>
      <c r="BI483" s="96"/>
      <c r="CP483" s="95"/>
      <c r="CX483" s="95"/>
    </row>
    <row r="484" spans="12:102" ht="15.75" customHeight="1" x14ac:dyDescent="0.25">
      <c r="L484" s="95"/>
      <c r="N484" s="96"/>
      <c r="BI484" s="96"/>
      <c r="CP484" s="95"/>
      <c r="CX484" s="95"/>
    </row>
    <row r="485" spans="12:102" ht="15.75" customHeight="1" x14ac:dyDescent="0.25">
      <c r="L485" s="95"/>
      <c r="N485" s="96"/>
      <c r="BI485" s="96"/>
      <c r="CP485" s="95"/>
      <c r="CX485" s="95"/>
    </row>
    <row r="486" spans="12:102" ht="15.75" customHeight="1" x14ac:dyDescent="0.25">
      <c r="L486" s="95"/>
      <c r="N486" s="96"/>
      <c r="BI486" s="96"/>
      <c r="CP486" s="95"/>
      <c r="CX486" s="95"/>
    </row>
    <row r="487" spans="12:102" ht="15.75" customHeight="1" x14ac:dyDescent="0.25">
      <c r="L487" s="95"/>
      <c r="N487" s="96"/>
      <c r="BI487" s="96"/>
      <c r="CP487" s="95"/>
      <c r="CX487" s="95"/>
    </row>
    <row r="488" spans="12:102" ht="15.75" customHeight="1" x14ac:dyDescent="0.25">
      <c r="L488" s="95"/>
      <c r="N488" s="96"/>
      <c r="BI488" s="96"/>
      <c r="CP488" s="95"/>
      <c r="CX488" s="95"/>
    </row>
    <row r="489" spans="12:102" ht="15.75" customHeight="1" x14ac:dyDescent="0.25">
      <c r="L489" s="95"/>
      <c r="N489" s="96"/>
      <c r="BI489" s="96"/>
      <c r="CP489" s="95"/>
      <c r="CX489" s="95"/>
    </row>
    <row r="490" spans="12:102" ht="15.75" customHeight="1" x14ac:dyDescent="0.25">
      <c r="L490" s="95"/>
      <c r="N490" s="96"/>
      <c r="BI490" s="96"/>
      <c r="CP490" s="95"/>
      <c r="CX490" s="95"/>
    </row>
    <row r="491" spans="12:102" ht="15.75" customHeight="1" x14ac:dyDescent="0.25">
      <c r="L491" s="95"/>
      <c r="N491" s="96"/>
      <c r="BI491" s="96"/>
      <c r="CP491" s="95"/>
      <c r="CX491" s="95"/>
    </row>
    <row r="492" spans="12:102" ht="15.75" customHeight="1" x14ac:dyDescent="0.25">
      <c r="L492" s="95"/>
      <c r="N492" s="96"/>
      <c r="BI492" s="96"/>
      <c r="CP492" s="95"/>
      <c r="CX492" s="95"/>
    </row>
    <row r="493" spans="12:102" ht="15.75" customHeight="1" x14ac:dyDescent="0.25">
      <c r="L493" s="95"/>
      <c r="N493" s="96"/>
      <c r="BI493" s="96"/>
      <c r="CP493" s="95"/>
      <c r="CX493" s="95"/>
    </row>
    <row r="494" spans="12:102" ht="15.75" customHeight="1" x14ac:dyDescent="0.25">
      <c r="L494" s="95"/>
      <c r="N494" s="96"/>
      <c r="BI494" s="96"/>
      <c r="CP494" s="95"/>
      <c r="CX494" s="95"/>
    </row>
    <row r="495" spans="12:102" ht="15.75" customHeight="1" x14ac:dyDescent="0.25">
      <c r="L495" s="95"/>
      <c r="N495" s="96"/>
      <c r="BI495" s="96"/>
      <c r="CP495" s="95"/>
      <c r="CX495" s="95"/>
    </row>
    <row r="496" spans="12:102" ht="15.75" customHeight="1" x14ac:dyDescent="0.25">
      <c r="L496" s="95"/>
      <c r="N496" s="96"/>
      <c r="BI496" s="96"/>
      <c r="CP496" s="95"/>
      <c r="CX496" s="95"/>
    </row>
    <row r="497" spans="12:102" ht="15.75" customHeight="1" x14ac:dyDescent="0.25">
      <c r="L497" s="95"/>
      <c r="N497" s="96"/>
      <c r="BI497" s="96"/>
      <c r="CP497" s="95"/>
      <c r="CX497" s="95"/>
    </row>
    <row r="498" spans="12:102" ht="15.75" customHeight="1" x14ac:dyDescent="0.25">
      <c r="L498" s="95"/>
      <c r="N498" s="96"/>
      <c r="BI498" s="96"/>
      <c r="CP498" s="95"/>
      <c r="CX498" s="95"/>
    </row>
    <row r="499" spans="12:102" ht="15.75" customHeight="1" x14ac:dyDescent="0.25">
      <c r="L499" s="95"/>
      <c r="N499" s="96"/>
      <c r="BI499" s="96"/>
      <c r="CP499" s="95"/>
      <c r="CX499" s="95"/>
    </row>
    <row r="500" spans="12:102" ht="15.75" customHeight="1" x14ac:dyDescent="0.25">
      <c r="L500" s="95"/>
      <c r="N500" s="96"/>
      <c r="BI500" s="96"/>
      <c r="CP500" s="95"/>
      <c r="CX500" s="95"/>
    </row>
    <row r="501" spans="12:102" ht="15.75" customHeight="1" x14ac:dyDescent="0.25">
      <c r="L501" s="95"/>
      <c r="N501" s="96"/>
      <c r="BI501" s="96"/>
      <c r="CP501" s="95"/>
      <c r="CX501" s="95"/>
    </row>
    <row r="502" spans="12:102" ht="15.75" customHeight="1" x14ac:dyDescent="0.25">
      <c r="L502" s="95"/>
      <c r="N502" s="96"/>
      <c r="BI502" s="96"/>
      <c r="CP502" s="95"/>
      <c r="CX502" s="95"/>
    </row>
    <row r="503" spans="12:102" ht="15.75" customHeight="1" x14ac:dyDescent="0.25">
      <c r="L503" s="95"/>
      <c r="N503" s="96"/>
      <c r="BI503" s="96"/>
      <c r="CP503" s="95"/>
      <c r="CX503" s="95"/>
    </row>
    <row r="504" spans="12:102" ht="15.75" customHeight="1" x14ac:dyDescent="0.25">
      <c r="L504" s="95"/>
      <c r="N504" s="96"/>
      <c r="BI504" s="96"/>
      <c r="CP504" s="95"/>
      <c r="CX504" s="95"/>
    </row>
    <row r="505" spans="12:102" ht="15.75" customHeight="1" x14ac:dyDescent="0.25">
      <c r="L505" s="95"/>
      <c r="N505" s="96"/>
      <c r="BI505" s="96"/>
      <c r="CP505" s="95"/>
      <c r="CX505" s="95"/>
    </row>
    <row r="506" spans="12:102" ht="15.75" customHeight="1" x14ac:dyDescent="0.25">
      <c r="L506" s="95"/>
      <c r="N506" s="96"/>
      <c r="BI506" s="96"/>
      <c r="CP506" s="95"/>
      <c r="CX506" s="95"/>
    </row>
    <row r="507" spans="12:102" ht="15.75" customHeight="1" x14ac:dyDescent="0.25">
      <c r="L507" s="95"/>
      <c r="N507" s="96"/>
      <c r="BI507" s="96"/>
      <c r="CP507" s="95"/>
      <c r="CX507" s="95"/>
    </row>
    <row r="508" spans="12:102" ht="15.75" customHeight="1" x14ac:dyDescent="0.25">
      <c r="L508" s="95"/>
      <c r="N508" s="96"/>
      <c r="BI508" s="96"/>
      <c r="CP508" s="95"/>
      <c r="CX508" s="95"/>
    </row>
    <row r="509" spans="12:102" ht="15.75" customHeight="1" x14ac:dyDescent="0.25">
      <c r="L509" s="95"/>
      <c r="N509" s="96"/>
      <c r="BI509" s="96"/>
      <c r="CP509" s="95"/>
      <c r="CX509" s="95"/>
    </row>
    <row r="510" spans="12:102" ht="15.75" customHeight="1" x14ac:dyDescent="0.25">
      <c r="L510" s="95"/>
      <c r="N510" s="96"/>
      <c r="BI510" s="96"/>
      <c r="CP510" s="95"/>
      <c r="CX510" s="95"/>
    </row>
    <row r="511" spans="12:102" ht="15.75" customHeight="1" x14ac:dyDescent="0.25">
      <c r="L511" s="95"/>
      <c r="N511" s="96"/>
      <c r="BI511" s="96"/>
      <c r="CP511" s="95"/>
      <c r="CX511" s="95"/>
    </row>
    <row r="512" spans="12:102" ht="15.75" customHeight="1" x14ac:dyDescent="0.25">
      <c r="L512" s="95"/>
      <c r="N512" s="96"/>
      <c r="BI512" s="96"/>
      <c r="CP512" s="95"/>
      <c r="CX512" s="95"/>
    </row>
    <row r="513" spans="12:102" ht="15.75" customHeight="1" x14ac:dyDescent="0.25">
      <c r="L513" s="95"/>
      <c r="N513" s="96"/>
      <c r="BI513" s="96"/>
      <c r="CP513" s="95"/>
      <c r="CX513" s="95"/>
    </row>
    <row r="514" spans="12:102" ht="15.75" customHeight="1" x14ac:dyDescent="0.25">
      <c r="L514" s="95"/>
      <c r="N514" s="96"/>
      <c r="BI514" s="96"/>
      <c r="CP514" s="95"/>
      <c r="CX514" s="95"/>
    </row>
    <row r="515" spans="12:102" ht="15.75" customHeight="1" x14ac:dyDescent="0.25">
      <c r="L515" s="95"/>
      <c r="N515" s="96"/>
      <c r="BI515" s="96"/>
      <c r="CP515" s="95"/>
      <c r="CX515" s="95"/>
    </row>
    <row r="516" spans="12:102" ht="15.75" customHeight="1" x14ac:dyDescent="0.25">
      <c r="L516" s="95"/>
      <c r="N516" s="96"/>
      <c r="BI516" s="96"/>
      <c r="CP516" s="95"/>
      <c r="CX516" s="95"/>
    </row>
    <row r="517" spans="12:102" ht="15.75" customHeight="1" x14ac:dyDescent="0.25">
      <c r="L517" s="95"/>
      <c r="N517" s="96"/>
      <c r="BI517" s="96"/>
      <c r="CP517" s="95"/>
      <c r="CX517" s="95"/>
    </row>
    <row r="518" spans="12:102" ht="15.75" customHeight="1" x14ac:dyDescent="0.25">
      <c r="L518" s="95"/>
      <c r="N518" s="96"/>
      <c r="BI518" s="96"/>
      <c r="CP518" s="95"/>
      <c r="CX518" s="95"/>
    </row>
    <row r="519" spans="12:102" ht="15.75" customHeight="1" x14ac:dyDescent="0.25">
      <c r="L519" s="95"/>
      <c r="N519" s="96"/>
      <c r="BI519" s="96"/>
      <c r="CP519" s="95"/>
      <c r="CX519" s="95"/>
    </row>
    <row r="520" spans="12:102" ht="15.75" customHeight="1" x14ac:dyDescent="0.25">
      <c r="L520" s="95"/>
      <c r="N520" s="96"/>
      <c r="BI520" s="96"/>
      <c r="CP520" s="95"/>
      <c r="CX520" s="95"/>
    </row>
    <row r="521" spans="12:102" ht="15.75" customHeight="1" x14ac:dyDescent="0.25">
      <c r="L521" s="95"/>
      <c r="N521" s="96"/>
      <c r="BI521" s="96"/>
      <c r="CP521" s="95"/>
      <c r="CX521" s="95"/>
    </row>
    <row r="522" spans="12:102" ht="15.75" customHeight="1" x14ac:dyDescent="0.25">
      <c r="L522" s="95"/>
      <c r="N522" s="96"/>
      <c r="BI522" s="96"/>
      <c r="CP522" s="95"/>
      <c r="CX522" s="95"/>
    </row>
    <row r="523" spans="12:102" ht="15.75" customHeight="1" x14ac:dyDescent="0.25">
      <c r="L523" s="95"/>
      <c r="N523" s="96"/>
      <c r="BI523" s="96"/>
      <c r="CP523" s="95"/>
      <c r="CX523" s="95"/>
    </row>
    <row r="524" spans="12:102" ht="15.75" customHeight="1" x14ac:dyDescent="0.25">
      <c r="L524" s="95"/>
      <c r="N524" s="96"/>
      <c r="BI524" s="96"/>
      <c r="CP524" s="95"/>
      <c r="CX524" s="95"/>
    </row>
    <row r="525" spans="12:102" ht="15.75" customHeight="1" x14ac:dyDescent="0.25">
      <c r="L525" s="95"/>
      <c r="N525" s="96"/>
      <c r="BI525" s="96"/>
      <c r="CP525" s="95"/>
      <c r="CX525" s="95"/>
    </row>
    <row r="526" spans="12:102" ht="15.75" customHeight="1" x14ac:dyDescent="0.25">
      <c r="L526" s="95"/>
      <c r="N526" s="96"/>
      <c r="BI526" s="96"/>
      <c r="CP526" s="95"/>
      <c r="CX526" s="95"/>
    </row>
    <row r="527" spans="12:102" ht="15.75" customHeight="1" x14ac:dyDescent="0.25">
      <c r="L527" s="95"/>
      <c r="N527" s="96"/>
      <c r="BI527" s="96"/>
      <c r="CP527" s="95"/>
      <c r="CX527" s="95"/>
    </row>
    <row r="528" spans="12:102" ht="15.75" customHeight="1" x14ac:dyDescent="0.25">
      <c r="L528" s="95"/>
      <c r="N528" s="96"/>
      <c r="BI528" s="96"/>
      <c r="CP528" s="95"/>
      <c r="CX528" s="95"/>
    </row>
    <row r="529" spans="12:102" ht="15.75" customHeight="1" x14ac:dyDescent="0.25">
      <c r="L529" s="95"/>
      <c r="N529" s="96"/>
      <c r="BI529" s="96"/>
      <c r="CP529" s="95"/>
      <c r="CX529" s="95"/>
    </row>
    <row r="530" spans="12:102" ht="15.75" customHeight="1" x14ac:dyDescent="0.25">
      <c r="L530" s="95"/>
      <c r="N530" s="96"/>
      <c r="BI530" s="96"/>
      <c r="CP530" s="95"/>
      <c r="CX530" s="95"/>
    </row>
    <row r="531" spans="12:102" ht="15.75" customHeight="1" x14ac:dyDescent="0.25">
      <c r="L531" s="95"/>
      <c r="N531" s="96"/>
      <c r="BI531" s="96"/>
      <c r="CP531" s="95"/>
      <c r="CX531" s="95"/>
    </row>
    <row r="532" spans="12:102" ht="15.75" customHeight="1" x14ac:dyDescent="0.25">
      <c r="L532" s="95"/>
      <c r="N532" s="96"/>
      <c r="BI532" s="96"/>
      <c r="CP532" s="95"/>
      <c r="CX532" s="95"/>
    </row>
    <row r="533" spans="12:102" ht="15.75" customHeight="1" x14ac:dyDescent="0.25">
      <c r="L533" s="95"/>
      <c r="N533" s="96"/>
      <c r="BI533" s="96"/>
      <c r="CP533" s="95"/>
      <c r="CX533" s="95"/>
    </row>
    <row r="534" spans="12:102" ht="15.75" customHeight="1" x14ac:dyDescent="0.25">
      <c r="L534" s="95"/>
      <c r="N534" s="96"/>
      <c r="BI534" s="96"/>
      <c r="CP534" s="95"/>
      <c r="CX534" s="95"/>
    </row>
    <row r="535" spans="12:102" ht="15.75" customHeight="1" x14ac:dyDescent="0.25">
      <c r="L535" s="95"/>
      <c r="N535" s="96"/>
      <c r="BI535" s="96"/>
      <c r="CP535" s="95"/>
      <c r="CX535" s="95"/>
    </row>
    <row r="536" spans="12:102" ht="15.75" customHeight="1" x14ac:dyDescent="0.25">
      <c r="L536" s="95"/>
      <c r="N536" s="96"/>
      <c r="BI536" s="96"/>
      <c r="CP536" s="95"/>
      <c r="CX536" s="95"/>
    </row>
    <row r="537" spans="12:102" ht="15.75" customHeight="1" x14ac:dyDescent="0.25">
      <c r="L537" s="95"/>
      <c r="N537" s="96"/>
      <c r="BI537" s="96"/>
      <c r="CP537" s="95"/>
      <c r="CX537" s="95"/>
    </row>
    <row r="538" spans="12:102" ht="15.75" customHeight="1" x14ac:dyDescent="0.25">
      <c r="L538" s="95"/>
      <c r="N538" s="96"/>
      <c r="BI538" s="96"/>
      <c r="CP538" s="95"/>
      <c r="CX538" s="95"/>
    </row>
    <row r="539" spans="12:102" ht="15.75" customHeight="1" x14ac:dyDescent="0.25">
      <c r="L539" s="95"/>
      <c r="N539" s="96"/>
      <c r="BI539" s="96"/>
      <c r="CP539" s="95"/>
      <c r="CX539" s="95"/>
    </row>
    <row r="540" spans="12:102" ht="15.75" customHeight="1" x14ac:dyDescent="0.25">
      <c r="L540" s="95"/>
      <c r="N540" s="96"/>
      <c r="BI540" s="96"/>
      <c r="CP540" s="95"/>
      <c r="CX540" s="95"/>
    </row>
    <row r="541" spans="12:102" ht="15.75" customHeight="1" x14ac:dyDescent="0.25">
      <c r="L541" s="95"/>
      <c r="N541" s="96"/>
      <c r="BI541" s="96"/>
      <c r="CP541" s="95"/>
      <c r="CX541" s="95"/>
    </row>
    <row r="542" spans="12:102" ht="15.75" customHeight="1" x14ac:dyDescent="0.25">
      <c r="L542" s="95"/>
      <c r="N542" s="96"/>
      <c r="BI542" s="96"/>
      <c r="CP542" s="95"/>
      <c r="CX542" s="95"/>
    </row>
    <row r="543" spans="12:102" ht="15.75" customHeight="1" x14ac:dyDescent="0.25">
      <c r="L543" s="95"/>
      <c r="N543" s="96"/>
      <c r="BI543" s="96"/>
      <c r="CP543" s="95"/>
      <c r="CX543" s="95"/>
    </row>
    <row r="544" spans="12:102" ht="15.75" customHeight="1" x14ac:dyDescent="0.25">
      <c r="L544" s="95"/>
      <c r="N544" s="96"/>
      <c r="BI544" s="96"/>
      <c r="CP544" s="95"/>
      <c r="CX544" s="95"/>
    </row>
    <row r="545" spans="12:102" ht="15.75" customHeight="1" x14ac:dyDescent="0.25">
      <c r="L545" s="95"/>
      <c r="N545" s="96"/>
      <c r="BI545" s="96"/>
      <c r="CP545" s="95"/>
      <c r="CX545" s="95"/>
    </row>
    <row r="546" spans="12:102" ht="15.75" customHeight="1" x14ac:dyDescent="0.25">
      <c r="L546" s="95"/>
      <c r="N546" s="96"/>
      <c r="BI546" s="96"/>
      <c r="CP546" s="95"/>
      <c r="CX546" s="95"/>
    </row>
    <row r="547" spans="12:102" ht="15.75" customHeight="1" x14ac:dyDescent="0.25">
      <c r="L547" s="95"/>
      <c r="N547" s="96"/>
      <c r="BI547" s="96"/>
      <c r="CP547" s="95"/>
      <c r="CX547" s="95"/>
    </row>
    <row r="548" spans="12:102" ht="15.75" customHeight="1" x14ac:dyDescent="0.25">
      <c r="L548" s="95"/>
      <c r="N548" s="96"/>
      <c r="BI548" s="96"/>
      <c r="CP548" s="95"/>
      <c r="CX548" s="95"/>
    </row>
    <row r="549" spans="12:102" ht="15.75" customHeight="1" x14ac:dyDescent="0.25">
      <c r="L549" s="95"/>
      <c r="N549" s="96"/>
      <c r="BI549" s="96"/>
      <c r="CP549" s="95"/>
      <c r="CX549" s="95"/>
    </row>
    <row r="550" spans="12:102" ht="15.75" customHeight="1" x14ac:dyDescent="0.25">
      <c r="L550" s="95"/>
      <c r="N550" s="96"/>
      <c r="BI550" s="96"/>
      <c r="CP550" s="95"/>
      <c r="CX550" s="95"/>
    </row>
    <row r="551" spans="12:102" ht="15.75" customHeight="1" x14ac:dyDescent="0.25">
      <c r="L551" s="95"/>
      <c r="N551" s="96"/>
      <c r="BI551" s="96"/>
      <c r="CP551" s="95"/>
      <c r="CX551" s="95"/>
    </row>
    <row r="552" spans="12:102" ht="15.75" customHeight="1" x14ac:dyDescent="0.25">
      <c r="L552" s="95"/>
      <c r="N552" s="96"/>
      <c r="BI552" s="96"/>
      <c r="CP552" s="95"/>
      <c r="CX552" s="95"/>
    </row>
    <row r="553" spans="12:102" ht="15.75" customHeight="1" x14ac:dyDescent="0.25">
      <c r="L553" s="95"/>
      <c r="N553" s="96"/>
      <c r="BI553" s="96"/>
      <c r="CP553" s="95"/>
      <c r="CX553" s="95"/>
    </row>
    <row r="554" spans="12:102" ht="15.75" customHeight="1" x14ac:dyDescent="0.25">
      <c r="L554" s="95"/>
      <c r="N554" s="96"/>
      <c r="BI554" s="96"/>
      <c r="CP554" s="95"/>
      <c r="CX554" s="95"/>
    </row>
    <row r="555" spans="12:102" ht="15.75" customHeight="1" x14ac:dyDescent="0.25">
      <c r="L555" s="95"/>
      <c r="N555" s="96"/>
      <c r="BI555" s="96"/>
      <c r="CP555" s="95"/>
      <c r="CX555" s="95"/>
    </row>
    <row r="556" spans="12:102" ht="15.75" customHeight="1" x14ac:dyDescent="0.25">
      <c r="L556" s="95"/>
      <c r="N556" s="96"/>
      <c r="BI556" s="96"/>
      <c r="CP556" s="95"/>
      <c r="CX556" s="95"/>
    </row>
    <row r="557" spans="12:102" ht="15.75" customHeight="1" x14ac:dyDescent="0.25">
      <c r="L557" s="95"/>
      <c r="N557" s="96"/>
      <c r="BI557" s="96"/>
      <c r="CP557" s="95"/>
      <c r="CX557" s="95"/>
    </row>
    <row r="558" spans="12:102" ht="15.75" customHeight="1" x14ac:dyDescent="0.25">
      <c r="L558" s="95"/>
      <c r="N558" s="96"/>
      <c r="BI558" s="96"/>
      <c r="CP558" s="95"/>
      <c r="CX558" s="95"/>
    </row>
    <row r="559" spans="12:102" ht="15.75" customHeight="1" x14ac:dyDescent="0.25">
      <c r="L559" s="95"/>
      <c r="N559" s="96"/>
      <c r="BI559" s="96"/>
      <c r="CP559" s="95"/>
      <c r="CX559" s="95"/>
    </row>
    <row r="560" spans="12:102" ht="15.75" customHeight="1" x14ac:dyDescent="0.25">
      <c r="L560" s="95"/>
      <c r="N560" s="96"/>
      <c r="BI560" s="96"/>
      <c r="CP560" s="95"/>
      <c r="CX560" s="95"/>
    </row>
    <row r="561" spans="12:102" ht="15.75" customHeight="1" x14ac:dyDescent="0.25">
      <c r="L561" s="95"/>
      <c r="N561" s="96"/>
      <c r="BI561" s="96"/>
      <c r="CP561" s="95"/>
      <c r="CX561" s="95"/>
    </row>
    <row r="562" spans="12:102" ht="15.75" customHeight="1" x14ac:dyDescent="0.25">
      <c r="L562" s="95"/>
      <c r="N562" s="96"/>
      <c r="BI562" s="96"/>
      <c r="CP562" s="95"/>
      <c r="CX562" s="95"/>
    </row>
    <row r="563" spans="12:102" ht="15.75" customHeight="1" x14ac:dyDescent="0.25">
      <c r="L563" s="95"/>
      <c r="N563" s="96"/>
      <c r="BI563" s="96"/>
      <c r="CP563" s="95"/>
      <c r="CX563" s="95"/>
    </row>
    <row r="564" spans="12:102" ht="15.75" customHeight="1" x14ac:dyDescent="0.25">
      <c r="L564" s="95"/>
      <c r="N564" s="96"/>
      <c r="BI564" s="96"/>
      <c r="CP564" s="95"/>
      <c r="CX564" s="95"/>
    </row>
    <row r="565" spans="12:102" ht="15.75" customHeight="1" x14ac:dyDescent="0.25">
      <c r="L565" s="95"/>
      <c r="N565" s="96"/>
      <c r="BI565" s="96"/>
      <c r="CP565" s="95"/>
      <c r="CX565" s="95"/>
    </row>
    <row r="566" spans="12:102" ht="15.75" customHeight="1" x14ac:dyDescent="0.25">
      <c r="L566" s="95"/>
      <c r="N566" s="96"/>
      <c r="BI566" s="96"/>
      <c r="CP566" s="95"/>
      <c r="CX566" s="95"/>
    </row>
    <row r="567" spans="12:102" ht="15.75" customHeight="1" x14ac:dyDescent="0.25">
      <c r="L567" s="95"/>
      <c r="N567" s="96"/>
      <c r="BI567" s="96"/>
      <c r="CP567" s="95"/>
      <c r="CX567" s="95"/>
    </row>
    <row r="568" spans="12:102" ht="15.75" customHeight="1" x14ac:dyDescent="0.25">
      <c r="L568" s="95"/>
      <c r="N568" s="96"/>
      <c r="BI568" s="96"/>
      <c r="CP568" s="95"/>
      <c r="CX568" s="95"/>
    </row>
    <row r="569" spans="12:102" ht="15.75" customHeight="1" x14ac:dyDescent="0.25">
      <c r="L569" s="95"/>
      <c r="N569" s="96"/>
      <c r="BI569" s="96"/>
      <c r="CP569" s="95"/>
      <c r="CX569" s="95"/>
    </row>
    <row r="570" spans="12:102" ht="15.75" customHeight="1" x14ac:dyDescent="0.25">
      <c r="L570" s="95"/>
      <c r="N570" s="96"/>
      <c r="BI570" s="96"/>
      <c r="CP570" s="95"/>
      <c r="CX570" s="95"/>
    </row>
    <row r="571" spans="12:102" ht="15.75" customHeight="1" x14ac:dyDescent="0.25">
      <c r="L571" s="95"/>
      <c r="N571" s="96"/>
      <c r="BI571" s="96"/>
      <c r="CP571" s="95"/>
      <c r="CX571" s="95"/>
    </row>
    <row r="572" spans="12:102" ht="15.75" customHeight="1" x14ac:dyDescent="0.25">
      <c r="L572" s="95"/>
      <c r="N572" s="96"/>
      <c r="BI572" s="96"/>
      <c r="CP572" s="95"/>
      <c r="CX572" s="95"/>
    </row>
    <row r="573" spans="12:102" ht="15.75" customHeight="1" x14ac:dyDescent="0.25">
      <c r="L573" s="95"/>
      <c r="N573" s="96"/>
      <c r="BI573" s="96"/>
      <c r="CP573" s="95"/>
      <c r="CX573" s="95"/>
    </row>
    <row r="574" spans="12:102" ht="15.75" customHeight="1" x14ac:dyDescent="0.25">
      <c r="L574" s="95"/>
      <c r="N574" s="96"/>
      <c r="BI574" s="96"/>
      <c r="CP574" s="95"/>
      <c r="CX574" s="95"/>
    </row>
    <row r="575" spans="12:102" ht="15.75" customHeight="1" x14ac:dyDescent="0.25">
      <c r="L575" s="95"/>
      <c r="N575" s="96"/>
      <c r="BI575" s="96"/>
      <c r="CP575" s="95"/>
      <c r="CX575" s="95"/>
    </row>
    <row r="576" spans="12:102" ht="15.75" customHeight="1" x14ac:dyDescent="0.25">
      <c r="L576" s="95"/>
      <c r="N576" s="96"/>
      <c r="BI576" s="96"/>
      <c r="CP576" s="95"/>
      <c r="CX576" s="95"/>
    </row>
    <row r="577" spans="12:102" ht="15.75" customHeight="1" x14ac:dyDescent="0.25">
      <c r="L577" s="95"/>
      <c r="N577" s="96"/>
      <c r="BI577" s="96"/>
      <c r="CP577" s="95"/>
      <c r="CX577" s="95"/>
    </row>
    <row r="578" spans="12:102" ht="15.75" customHeight="1" x14ac:dyDescent="0.25">
      <c r="L578" s="95"/>
      <c r="N578" s="96"/>
      <c r="BI578" s="96"/>
      <c r="CP578" s="95"/>
      <c r="CX578" s="95"/>
    </row>
    <row r="579" spans="12:102" ht="15.75" customHeight="1" x14ac:dyDescent="0.25">
      <c r="L579" s="95"/>
      <c r="N579" s="96"/>
      <c r="BI579" s="96"/>
      <c r="CP579" s="95"/>
      <c r="CX579" s="95"/>
    </row>
    <row r="580" spans="12:102" ht="15.75" customHeight="1" x14ac:dyDescent="0.25">
      <c r="L580" s="95"/>
      <c r="N580" s="96"/>
      <c r="BI580" s="96"/>
      <c r="CP580" s="95"/>
      <c r="CX580" s="95"/>
    </row>
    <row r="581" spans="12:102" ht="15.75" customHeight="1" x14ac:dyDescent="0.25">
      <c r="L581" s="95"/>
      <c r="N581" s="96"/>
      <c r="BI581" s="96"/>
      <c r="CP581" s="95"/>
      <c r="CX581" s="95"/>
    </row>
    <row r="582" spans="12:102" ht="15.75" customHeight="1" x14ac:dyDescent="0.25">
      <c r="L582" s="95"/>
      <c r="N582" s="96"/>
      <c r="BI582" s="96"/>
      <c r="CP582" s="95"/>
      <c r="CX582" s="95"/>
    </row>
    <row r="583" spans="12:102" ht="15.75" customHeight="1" x14ac:dyDescent="0.25">
      <c r="L583" s="95"/>
      <c r="N583" s="96"/>
      <c r="BI583" s="96"/>
      <c r="CP583" s="95"/>
      <c r="CX583" s="95"/>
    </row>
    <row r="584" spans="12:102" ht="15.75" customHeight="1" x14ac:dyDescent="0.25">
      <c r="L584" s="95"/>
      <c r="N584" s="96"/>
      <c r="BI584" s="96"/>
      <c r="CP584" s="95"/>
      <c r="CX584" s="95"/>
    </row>
    <row r="585" spans="12:102" ht="15.75" customHeight="1" x14ac:dyDescent="0.25">
      <c r="L585" s="95"/>
      <c r="N585" s="96"/>
      <c r="BI585" s="96"/>
      <c r="CP585" s="95"/>
      <c r="CX585" s="95"/>
    </row>
    <row r="586" spans="12:102" ht="15.75" customHeight="1" x14ac:dyDescent="0.25">
      <c r="L586" s="95"/>
      <c r="N586" s="96"/>
      <c r="BI586" s="96"/>
      <c r="CP586" s="95"/>
      <c r="CX586" s="95"/>
    </row>
    <row r="587" spans="12:102" ht="15.75" customHeight="1" x14ac:dyDescent="0.25">
      <c r="L587" s="95"/>
      <c r="N587" s="96"/>
      <c r="BI587" s="96"/>
      <c r="CP587" s="95"/>
      <c r="CX587" s="95"/>
    </row>
    <row r="588" spans="12:102" ht="15.75" customHeight="1" x14ac:dyDescent="0.25">
      <c r="L588" s="95"/>
      <c r="N588" s="96"/>
      <c r="BI588" s="96"/>
      <c r="CP588" s="95"/>
      <c r="CX588" s="95"/>
    </row>
    <row r="589" spans="12:102" ht="15.75" customHeight="1" x14ac:dyDescent="0.25">
      <c r="L589" s="95"/>
      <c r="N589" s="96"/>
      <c r="BI589" s="96"/>
      <c r="CP589" s="95"/>
      <c r="CX589" s="95"/>
    </row>
    <row r="590" spans="12:102" ht="15.75" customHeight="1" x14ac:dyDescent="0.25">
      <c r="L590" s="95"/>
      <c r="N590" s="96"/>
      <c r="BI590" s="96"/>
      <c r="CP590" s="95"/>
      <c r="CX590" s="95"/>
    </row>
    <row r="591" spans="12:102" ht="15.75" customHeight="1" x14ac:dyDescent="0.25">
      <c r="L591" s="95"/>
      <c r="N591" s="96"/>
      <c r="BI591" s="96"/>
      <c r="CP591" s="95"/>
      <c r="CX591" s="95"/>
    </row>
    <row r="592" spans="12:102" ht="15.75" customHeight="1" x14ac:dyDescent="0.25">
      <c r="L592" s="95"/>
      <c r="N592" s="96"/>
      <c r="BI592" s="96"/>
      <c r="CP592" s="95"/>
      <c r="CX592" s="95"/>
    </row>
    <row r="593" spans="12:102" ht="15.75" customHeight="1" x14ac:dyDescent="0.25">
      <c r="L593" s="95"/>
      <c r="N593" s="96"/>
      <c r="BI593" s="96"/>
      <c r="CP593" s="95"/>
      <c r="CX593" s="95"/>
    </row>
    <row r="594" spans="12:102" ht="15.75" customHeight="1" x14ac:dyDescent="0.25">
      <c r="L594" s="95"/>
      <c r="N594" s="96"/>
      <c r="BI594" s="96"/>
      <c r="CP594" s="95"/>
      <c r="CX594" s="95"/>
    </row>
    <row r="595" spans="12:102" ht="15.75" customHeight="1" x14ac:dyDescent="0.25">
      <c r="L595" s="95"/>
      <c r="N595" s="96"/>
      <c r="BI595" s="96"/>
      <c r="CP595" s="95"/>
      <c r="CX595" s="95"/>
    </row>
    <row r="596" spans="12:102" ht="15.75" customHeight="1" x14ac:dyDescent="0.25">
      <c r="L596" s="95"/>
      <c r="N596" s="96"/>
      <c r="BI596" s="96"/>
      <c r="CP596" s="95"/>
      <c r="CX596" s="95"/>
    </row>
    <row r="597" spans="12:102" ht="15.75" customHeight="1" x14ac:dyDescent="0.25">
      <c r="L597" s="95"/>
      <c r="N597" s="96"/>
      <c r="BI597" s="96"/>
      <c r="CP597" s="95"/>
      <c r="CX597" s="95"/>
    </row>
    <row r="598" spans="12:102" ht="15.75" customHeight="1" x14ac:dyDescent="0.25">
      <c r="L598" s="95"/>
      <c r="N598" s="96"/>
      <c r="BI598" s="96"/>
      <c r="CP598" s="95"/>
      <c r="CX598" s="95"/>
    </row>
    <row r="599" spans="12:102" ht="15.75" customHeight="1" x14ac:dyDescent="0.25">
      <c r="L599" s="95"/>
      <c r="N599" s="96"/>
      <c r="BI599" s="96"/>
      <c r="CP599" s="95"/>
      <c r="CX599" s="95"/>
    </row>
    <row r="600" spans="12:102" ht="15.75" customHeight="1" x14ac:dyDescent="0.25">
      <c r="L600" s="95"/>
      <c r="N600" s="96"/>
      <c r="BI600" s="96"/>
      <c r="CP600" s="95"/>
      <c r="CX600" s="95"/>
    </row>
    <row r="601" spans="12:102" ht="15.75" customHeight="1" x14ac:dyDescent="0.25">
      <c r="L601" s="95"/>
      <c r="N601" s="96"/>
      <c r="BI601" s="96"/>
      <c r="CP601" s="95"/>
      <c r="CX601" s="95"/>
    </row>
    <row r="602" spans="12:102" ht="15.75" customHeight="1" x14ac:dyDescent="0.25">
      <c r="L602" s="95"/>
      <c r="N602" s="96"/>
      <c r="BI602" s="96"/>
      <c r="CP602" s="95"/>
      <c r="CX602" s="95"/>
    </row>
    <row r="603" spans="12:102" ht="15.75" customHeight="1" x14ac:dyDescent="0.25">
      <c r="L603" s="95"/>
      <c r="N603" s="96"/>
      <c r="BI603" s="96"/>
      <c r="CP603" s="95"/>
      <c r="CX603" s="95"/>
    </row>
    <row r="604" spans="12:102" ht="15.75" customHeight="1" x14ac:dyDescent="0.25">
      <c r="L604" s="95"/>
      <c r="N604" s="96"/>
      <c r="BI604" s="96"/>
      <c r="CP604" s="95"/>
      <c r="CX604" s="95"/>
    </row>
    <row r="605" spans="12:102" ht="15.75" customHeight="1" x14ac:dyDescent="0.25">
      <c r="L605" s="95"/>
      <c r="N605" s="96"/>
      <c r="BI605" s="96"/>
      <c r="CP605" s="95"/>
      <c r="CX605" s="95"/>
    </row>
    <row r="606" spans="12:102" ht="15.75" customHeight="1" x14ac:dyDescent="0.25">
      <c r="L606" s="95"/>
      <c r="N606" s="96"/>
      <c r="BI606" s="96"/>
      <c r="CP606" s="95"/>
      <c r="CX606" s="95"/>
    </row>
    <row r="607" spans="12:102" ht="15.75" customHeight="1" x14ac:dyDescent="0.25">
      <c r="L607" s="95"/>
      <c r="N607" s="96"/>
      <c r="BI607" s="96"/>
      <c r="CP607" s="95"/>
      <c r="CX607" s="95"/>
    </row>
    <row r="608" spans="12:102" ht="15.75" customHeight="1" x14ac:dyDescent="0.25">
      <c r="L608" s="95"/>
      <c r="N608" s="96"/>
      <c r="BI608" s="96"/>
      <c r="CP608" s="95"/>
      <c r="CX608" s="95"/>
    </row>
    <row r="609" spans="12:102" ht="15.75" customHeight="1" x14ac:dyDescent="0.25">
      <c r="L609" s="95"/>
      <c r="N609" s="96"/>
      <c r="BI609" s="96"/>
      <c r="CP609" s="95"/>
      <c r="CX609" s="95"/>
    </row>
    <row r="610" spans="12:102" ht="15.75" customHeight="1" x14ac:dyDescent="0.25">
      <c r="L610" s="95"/>
      <c r="N610" s="96"/>
      <c r="BI610" s="96"/>
      <c r="CP610" s="95"/>
      <c r="CX610" s="95"/>
    </row>
    <row r="611" spans="12:102" ht="15.75" customHeight="1" x14ac:dyDescent="0.25">
      <c r="L611" s="95"/>
      <c r="N611" s="96"/>
      <c r="BI611" s="96"/>
      <c r="CP611" s="95"/>
      <c r="CX611" s="95"/>
    </row>
    <row r="612" spans="12:102" ht="15.75" customHeight="1" x14ac:dyDescent="0.25">
      <c r="L612" s="95"/>
      <c r="N612" s="96"/>
      <c r="BI612" s="96"/>
      <c r="CP612" s="95"/>
      <c r="CX612" s="95"/>
    </row>
    <row r="613" spans="12:102" ht="15.75" customHeight="1" x14ac:dyDescent="0.25">
      <c r="L613" s="95"/>
      <c r="N613" s="96"/>
      <c r="BI613" s="96"/>
      <c r="CP613" s="95"/>
      <c r="CX613" s="95"/>
    </row>
    <row r="614" spans="12:102" ht="15.75" customHeight="1" x14ac:dyDescent="0.25">
      <c r="L614" s="95"/>
      <c r="N614" s="96"/>
      <c r="BI614" s="96"/>
      <c r="CP614" s="95"/>
      <c r="CX614" s="95"/>
    </row>
    <row r="615" spans="12:102" ht="15.75" customHeight="1" x14ac:dyDescent="0.25">
      <c r="L615" s="95"/>
      <c r="N615" s="96"/>
      <c r="BI615" s="96"/>
      <c r="CP615" s="95"/>
      <c r="CX615" s="95"/>
    </row>
    <row r="616" spans="12:102" ht="15.75" customHeight="1" x14ac:dyDescent="0.25">
      <c r="L616" s="95"/>
      <c r="N616" s="96"/>
      <c r="BI616" s="96"/>
      <c r="CP616" s="95"/>
      <c r="CX616" s="95"/>
    </row>
    <row r="617" spans="12:102" ht="15.75" customHeight="1" x14ac:dyDescent="0.25">
      <c r="L617" s="95"/>
      <c r="N617" s="96"/>
      <c r="BI617" s="96"/>
      <c r="CP617" s="95"/>
      <c r="CX617" s="95"/>
    </row>
    <row r="618" spans="12:102" ht="15.75" customHeight="1" x14ac:dyDescent="0.25">
      <c r="L618" s="95"/>
      <c r="N618" s="96"/>
      <c r="BI618" s="96"/>
      <c r="CP618" s="95"/>
      <c r="CX618" s="95"/>
    </row>
    <row r="619" spans="12:102" ht="15.75" customHeight="1" x14ac:dyDescent="0.25">
      <c r="L619" s="95"/>
      <c r="N619" s="96"/>
      <c r="BI619" s="96"/>
      <c r="CP619" s="95"/>
      <c r="CX619" s="95"/>
    </row>
    <row r="620" spans="12:102" ht="15.75" customHeight="1" x14ac:dyDescent="0.25">
      <c r="L620" s="95"/>
      <c r="N620" s="96"/>
      <c r="BI620" s="96"/>
      <c r="CP620" s="95"/>
      <c r="CX620" s="95"/>
    </row>
    <row r="621" spans="12:102" ht="15.75" customHeight="1" x14ac:dyDescent="0.25">
      <c r="L621" s="95"/>
      <c r="N621" s="96"/>
      <c r="BI621" s="96"/>
      <c r="CP621" s="95"/>
      <c r="CX621" s="95"/>
    </row>
    <row r="622" spans="12:102" ht="15.75" customHeight="1" x14ac:dyDescent="0.25">
      <c r="L622" s="95"/>
      <c r="N622" s="96"/>
      <c r="BI622" s="96"/>
      <c r="CP622" s="95"/>
      <c r="CX622" s="95"/>
    </row>
    <row r="623" spans="12:102" ht="15.75" customHeight="1" x14ac:dyDescent="0.25">
      <c r="L623" s="95"/>
      <c r="N623" s="96"/>
      <c r="BI623" s="96"/>
      <c r="CP623" s="95"/>
      <c r="CX623" s="95"/>
    </row>
    <row r="624" spans="12:102" ht="15.75" customHeight="1" x14ac:dyDescent="0.25">
      <c r="L624" s="95"/>
      <c r="N624" s="96"/>
      <c r="BI624" s="96"/>
      <c r="CP624" s="95"/>
      <c r="CX624" s="95"/>
    </row>
    <row r="625" spans="12:102" ht="15.75" customHeight="1" x14ac:dyDescent="0.25">
      <c r="L625" s="95"/>
      <c r="N625" s="96"/>
      <c r="BI625" s="96"/>
      <c r="CP625" s="95"/>
      <c r="CX625" s="95"/>
    </row>
    <row r="626" spans="12:102" ht="15.75" customHeight="1" x14ac:dyDescent="0.25">
      <c r="L626" s="95"/>
      <c r="N626" s="96"/>
      <c r="BI626" s="96"/>
      <c r="CP626" s="95"/>
      <c r="CX626" s="95"/>
    </row>
    <row r="627" spans="12:102" ht="15.75" customHeight="1" x14ac:dyDescent="0.25">
      <c r="L627" s="95"/>
      <c r="N627" s="96"/>
      <c r="BI627" s="96"/>
      <c r="CP627" s="95"/>
      <c r="CX627" s="95"/>
    </row>
    <row r="628" spans="12:102" ht="15.75" customHeight="1" x14ac:dyDescent="0.25">
      <c r="L628" s="95"/>
      <c r="N628" s="96"/>
      <c r="BI628" s="96"/>
      <c r="CP628" s="95"/>
      <c r="CX628" s="95"/>
    </row>
    <row r="629" spans="12:102" ht="15.75" customHeight="1" x14ac:dyDescent="0.25">
      <c r="L629" s="95"/>
      <c r="N629" s="96"/>
      <c r="BI629" s="96"/>
      <c r="CP629" s="95"/>
      <c r="CX629" s="95"/>
    </row>
    <row r="630" spans="12:102" ht="15.75" customHeight="1" x14ac:dyDescent="0.25">
      <c r="L630" s="95"/>
      <c r="N630" s="96"/>
      <c r="BI630" s="96"/>
      <c r="CP630" s="95"/>
      <c r="CX630" s="95"/>
    </row>
    <row r="631" spans="12:102" ht="15.75" customHeight="1" x14ac:dyDescent="0.25">
      <c r="L631" s="95"/>
      <c r="N631" s="96"/>
      <c r="BI631" s="96"/>
      <c r="CP631" s="95"/>
      <c r="CX631" s="95"/>
    </row>
    <row r="632" spans="12:102" ht="15.75" customHeight="1" x14ac:dyDescent="0.25">
      <c r="L632" s="95"/>
      <c r="N632" s="96"/>
      <c r="BI632" s="96"/>
      <c r="CP632" s="95"/>
      <c r="CX632" s="95"/>
    </row>
    <row r="633" spans="12:102" ht="15.75" customHeight="1" x14ac:dyDescent="0.25">
      <c r="L633" s="95"/>
      <c r="N633" s="96"/>
      <c r="BI633" s="96"/>
      <c r="CP633" s="95"/>
      <c r="CX633" s="95"/>
    </row>
    <row r="634" spans="12:102" ht="15.75" customHeight="1" x14ac:dyDescent="0.25">
      <c r="L634" s="95"/>
      <c r="N634" s="96"/>
      <c r="BI634" s="96"/>
      <c r="CP634" s="95"/>
      <c r="CX634" s="95"/>
    </row>
    <row r="635" spans="12:102" ht="15.75" customHeight="1" x14ac:dyDescent="0.25">
      <c r="L635" s="95"/>
      <c r="N635" s="96"/>
      <c r="BI635" s="96"/>
      <c r="CP635" s="95"/>
      <c r="CX635" s="95"/>
    </row>
    <row r="636" spans="12:102" ht="15.75" customHeight="1" x14ac:dyDescent="0.25">
      <c r="L636" s="95"/>
      <c r="N636" s="96"/>
      <c r="BI636" s="96"/>
      <c r="CP636" s="95"/>
      <c r="CX636" s="95"/>
    </row>
    <row r="637" spans="12:102" ht="15.75" customHeight="1" x14ac:dyDescent="0.25">
      <c r="L637" s="95"/>
      <c r="N637" s="96"/>
      <c r="BI637" s="96"/>
      <c r="CP637" s="95"/>
      <c r="CX637" s="95"/>
    </row>
    <row r="638" spans="12:102" ht="15.75" customHeight="1" x14ac:dyDescent="0.25">
      <c r="L638" s="95"/>
      <c r="N638" s="96"/>
      <c r="BI638" s="96"/>
      <c r="CP638" s="95"/>
      <c r="CX638" s="95"/>
    </row>
    <row r="639" spans="12:102" ht="15.75" customHeight="1" x14ac:dyDescent="0.25">
      <c r="L639" s="95"/>
      <c r="N639" s="96"/>
      <c r="BI639" s="96"/>
      <c r="CP639" s="95"/>
      <c r="CX639" s="95"/>
    </row>
    <row r="640" spans="12:102" ht="15.75" customHeight="1" x14ac:dyDescent="0.25">
      <c r="L640" s="95"/>
      <c r="N640" s="96"/>
      <c r="BI640" s="96"/>
      <c r="CP640" s="95"/>
      <c r="CX640" s="95"/>
    </row>
    <row r="641" spans="12:102" ht="15.75" customHeight="1" x14ac:dyDescent="0.25">
      <c r="L641" s="95"/>
      <c r="N641" s="96"/>
      <c r="BI641" s="96"/>
      <c r="CP641" s="95"/>
      <c r="CX641" s="95"/>
    </row>
    <row r="642" spans="12:102" ht="15.75" customHeight="1" x14ac:dyDescent="0.25">
      <c r="L642" s="95"/>
      <c r="N642" s="96"/>
      <c r="BI642" s="96"/>
      <c r="CP642" s="95"/>
      <c r="CX642" s="95"/>
    </row>
    <row r="643" spans="12:102" ht="15.75" customHeight="1" x14ac:dyDescent="0.25">
      <c r="L643" s="95"/>
      <c r="N643" s="96"/>
      <c r="BI643" s="96"/>
      <c r="CP643" s="95"/>
      <c r="CX643" s="95"/>
    </row>
    <row r="644" spans="12:102" ht="15.75" customHeight="1" x14ac:dyDescent="0.25">
      <c r="L644" s="95"/>
      <c r="N644" s="96"/>
      <c r="BI644" s="96"/>
      <c r="CP644" s="95"/>
      <c r="CX644" s="95"/>
    </row>
    <row r="645" spans="12:102" ht="15.75" customHeight="1" x14ac:dyDescent="0.25">
      <c r="L645" s="95"/>
      <c r="N645" s="96"/>
      <c r="BI645" s="96"/>
      <c r="CP645" s="95"/>
      <c r="CX645" s="95"/>
    </row>
    <row r="646" spans="12:102" ht="15.75" customHeight="1" x14ac:dyDescent="0.25">
      <c r="L646" s="95"/>
      <c r="N646" s="96"/>
      <c r="BI646" s="96"/>
      <c r="CP646" s="95"/>
      <c r="CX646" s="95"/>
    </row>
    <row r="647" spans="12:102" ht="15.75" customHeight="1" x14ac:dyDescent="0.25">
      <c r="L647" s="95"/>
      <c r="N647" s="96"/>
      <c r="BI647" s="96"/>
      <c r="CP647" s="95"/>
      <c r="CX647" s="95"/>
    </row>
    <row r="648" spans="12:102" ht="15.75" customHeight="1" x14ac:dyDescent="0.25">
      <c r="L648" s="95"/>
      <c r="N648" s="96"/>
      <c r="BI648" s="96"/>
      <c r="CP648" s="95"/>
      <c r="CX648" s="95"/>
    </row>
    <row r="649" spans="12:102" ht="15.75" customHeight="1" x14ac:dyDescent="0.25">
      <c r="L649" s="95"/>
      <c r="N649" s="96"/>
      <c r="BI649" s="96"/>
      <c r="CP649" s="95"/>
      <c r="CX649" s="95"/>
    </row>
    <row r="650" spans="12:102" ht="15.75" customHeight="1" x14ac:dyDescent="0.25">
      <c r="L650" s="95"/>
      <c r="N650" s="96"/>
      <c r="BI650" s="96"/>
      <c r="CP650" s="95"/>
      <c r="CX650" s="95"/>
    </row>
    <row r="651" spans="12:102" ht="15.75" customHeight="1" x14ac:dyDescent="0.25">
      <c r="L651" s="95"/>
      <c r="N651" s="96"/>
      <c r="BI651" s="96"/>
      <c r="CP651" s="95"/>
      <c r="CX651" s="95"/>
    </row>
    <row r="652" spans="12:102" ht="15.75" customHeight="1" x14ac:dyDescent="0.25">
      <c r="L652" s="95"/>
      <c r="N652" s="96"/>
      <c r="BI652" s="96"/>
      <c r="CP652" s="95"/>
      <c r="CX652" s="95"/>
    </row>
    <row r="653" spans="12:102" ht="15.75" customHeight="1" x14ac:dyDescent="0.25">
      <c r="L653" s="95"/>
      <c r="N653" s="96"/>
      <c r="BI653" s="96"/>
      <c r="CP653" s="95"/>
      <c r="CX653" s="95"/>
    </row>
    <row r="654" spans="12:102" ht="15.75" customHeight="1" x14ac:dyDescent="0.25">
      <c r="L654" s="95"/>
      <c r="N654" s="96"/>
      <c r="BI654" s="96"/>
      <c r="CP654" s="95"/>
      <c r="CX654" s="95"/>
    </row>
    <row r="655" spans="12:102" ht="15.75" customHeight="1" x14ac:dyDescent="0.25">
      <c r="L655" s="95"/>
      <c r="N655" s="96"/>
      <c r="BI655" s="96"/>
      <c r="CP655" s="95"/>
      <c r="CX655" s="95"/>
    </row>
    <row r="656" spans="12:102" ht="15.75" customHeight="1" x14ac:dyDescent="0.25">
      <c r="L656" s="95"/>
      <c r="N656" s="96"/>
      <c r="BI656" s="96"/>
      <c r="CP656" s="95"/>
      <c r="CX656" s="95"/>
    </row>
    <row r="657" spans="12:102" ht="15.75" customHeight="1" x14ac:dyDescent="0.25">
      <c r="L657" s="95"/>
      <c r="N657" s="96"/>
      <c r="BI657" s="96"/>
      <c r="CP657" s="95"/>
      <c r="CX657" s="95"/>
    </row>
    <row r="658" spans="12:102" ht="15.75" customHeight="1" x14ac:dyDescent="0.25">
      <c r="L658" s="95"/>
      <c r="N658" s="96"/>
      <c r="BI658" s="96"/>
      <c r="CP658" s="95"/>
      <c r="CX658" s="95"/>
    </row>
    <row r="659" spans="12:102" ht="15.75" customHeight="1" x14ac:dyDescent="0.25">
      <c r="L659" s="95"/>
      <c r="N659" s="96"/>
      <c r="BI659" s="96"/>
      <c r="CP659" s="95"/>
      <c r="CX659" s="95"/>
    </row>
    <row r="660" spans="12:102" ht="15.75" customHeight="1" x14ac:dyDescent="0.25">
      <c r="L660" s="95"/>
      <c r="N660" s="96"/>
      <c r="BI660" s="96"/>
      <c r="CP660" s="95"/>
      <c r="CX660" s="95"/>
    </row>
    <row r="661" spans="12:102" ht="15.75" customHeight="1" x14ac:dyDescent="0.25">
      <c r="L661" s="95"/>
      <c r="N661" s="96"/>
      <c r="BI661" s="96"/>
      <c r="CP661" s="95"/>
      <c r="CX661" s="95"/>
    </row>
    <row r="662" spans="12:102" ht="15.75" customHeight="1" x14ac:dyDescent="0.25">
      <c r="L662" s="95"/>
      <c r="N662" s="96"/>
      <c r="BI662" s="96"/>
      <c r="CP662" s="95"/>
      <c r="CX662" s="95"/>
    </row>
    <row r="663" spans="12:102" ht="15.75" customHeight="1" x14ac:dyDescent="0.25">
      <c r="L663" s="95"/>
      <c r="N663" s="96"/>
      <c r="BI663" s="96"/>
      <c r="CP663" s="95"/>
      <c r="CX663" s="95"/>
    </row>
    <row r="664" spans="12:102" ht="15.75" customHeight="1" x14ac:dyDescent="0.25">
      <c r="L664" s="95"/>
      <c r="N664" s="96"/>
      <c r="BI664" s="96"/>
      <c r="CP664" s="95"/>
      <c r="CX664" s="95"/>
    </row>
    <row r="665" spans="12:102" ht="15.75" customHeight="1" x14ac:dyDescent="0.25">
      <c r="L665" s="95"/>
      <c r="N665" s="96"/>
      <c r="BI665" s="96"/>
      <c r="CP665" s="95"/>
      <c r="CX665" s="95"/>
    </row>
    <row r="666" spans="12:102" ht="15.75" customHeight="1" x14ac:dyDescent="0.25">
      <c r="L666" s="95"/>
      <c r="N666" s="96"/>
      <c r="BI666" s="96"/>
      <c r="CP666" s="95"/>
      <c r="CX666" s="95"/>
    </row>
    <row r="667" spans="12:102" ht="15.75" customHeight="1" x14ac:dyDescent="0.25">
      <c r="L667" s="95"/>
      <c r="N667" s="96"/>
      <c r="BI667" s="96"/>
      <c r="CP667" s="95"/>
      <c r="CX667" s="95"/>
    </row>
    <row r="668" spans="12:102" ht="15.75" customHeight="1" x14ac:dyDescent="0.25">
      <c r="L668" s="95"/>
      <c r="N668" s="96"/>
      <c r="BI668" s="96"/>
      <c r="CP668" s="95"/>
      <c r="CX668" s="95"/>
    </row>
    <row r="669" spans="12:102" ht="15.75" customHeight="1" x14ac:dyDescent="0.25">
      <c r="L669" s="95"/>
      <c r="N669" s="96"/>
      <c r="BI669" s="96"/>
      <c r="CP669" s="95"/>
      <c r="CX669" s="95"/>
    </row>
    <row r="670" spans="12:102" ht="15.75" customHeight="1" x14ac:dyDescent="0.25">
      <c r="L670" s="95"/>
      <c r="N670" s="96"/>
      <c r="BI670" s="96"/>
      <c r="CP670" s="95"/>
      <c r="CX670" s="95"/>
    </row>
    <row r="671" spans="12:102" ht="15.75" customHeight="1" x14ac:dyDescent="0.25">
      <c r="L671" s="95"/>
      <c r="N671" s="96"/>
      <c r="BI671" s="96"/>
      <c r="CP671" s="95"/>
      <c r="CX671" s="95"/>
    </row>
    <row r="672" spans="12:102" ht="15.75" customHeight="1" x14ac:dyDescent="0.25">
      <c r="L672" s="95"/>
      <c r="N672" s="96"/>
      <c r="BI672" s="96"/>
      <c r="CP672" s="95"/>
      <c r="CX672" s="95"/>
    </row>
    <row r="673" spans="12:102" ht="15.75" customHeight="1" x14ac:dyDescent="0.25">
      <c r="L673" s="95"/>
      <c r="N673" s="96"/>
      <c r="BI673" s="96"/>
      <c r="CP673" s="95"/>
      <c r="CX673" s="95"/>
    </row>
    <row r="674" spans="12:102" ht="15.75" customHeight="1" x14ac:dyDescent="0.25">
      <c r="L674" s="95"/>
      <c r="N674" s="96"/>
      <c r="BI674" s="96"/>
      <c r="CP674" s="95"/>
      <c r="CX674" s="95"/>
    </row>
    <row r="675" spans="12:102" ht="15.75" customHeight="1" x14ac:dyDescent="0.25">
      <c r="L675" s="95"/>
      <c r="N675" s="96"/>
      <c r="BI675" s="96"/>
      <c r="CP675" s="95"/>
      <c r="CX675" s="95"/>
    </row>
    <row r="676" spans="12:102" ht="15.75" customHeight="1" x14ac:dyDescent="0.25">
      <c r="L676" s="95"/>
      <c r="N676" s="96"/>
      <c r="BI676" s="96"/>
      <c r="CP676" s="95"/>
      <c r="CX676" s="95"/>
    </row>
    <row r="677" spans="12:102" ht="15.75" customHeight="1" x14ac:dyDescent="0.25">
      <c r="L677" s="95"/>
      <c r="N677" s="96"/>
      <c r="BI677" s="96"/>
      <c r="CP677" s="95"/>
      <c r="CX677" s="95"/>
    </row>
    <row r="678" spans="12:102" ht="15.75" customHeight="1" x14ac:dyDescent="0.25">
      <c r="L678" s="95"/>
      <c r="N678" s="96"/>
      <c r="BI678" s="96"/>
      <c r="CP678" s="95"/>
      <c r="CX678" s="95"/>
    </row>
    <row r="679" spans="12:102" ht="15.75" customHeight="1" x14ac:dyDescent="0.25">
      <c r="L679" s="95"/>
      <c r="N679" s="96"/>
      <c r="BI679" s="96"/>
      <c r="CP679" s="95"/>
      <c r="CX679" s="95"/>
    </row>
    <row r="680" spans="12:102" ht="15.75" customHeight="1" x14ac:dyDescent="0.25">
      <c r="L680" s="95"/>
      <c r="N680" s="96"/>
      <c r="BI680" s="96"/>
      <c r="CP680" s="95"/>
      <c r="CX680" s="95"/>
    </row>
    <row r="681" spans="12:102" ht="15.75" customHeight="1" x14ac:dyDescent="0.25">
      <c r="L681" s="95"/>
      <c r="N681" s="96"/>
      <c r="BI681" s="96"/>
      <c r="CP681" s="95"/>
      <c r="CX681" s="95"/>
    </row>
    <row r="682" spans="12:102" ht="15.75" customHeight="1" x14ac:dyDescent="0.25">
      <c r="L682" s="95"/>
      <c r="N682" s="96"/>
      <c r="BI682" s="96"/>
      <c r="CP682" s="95"/>
      <c r="CX682" s="95"/>
    </row>
    <row r="683" spans="12:102" ht="15.75" customHeight="1" x14ac:dyDescent="0.25">
      <c r="L683" s="95"/>
      <c r="N683" s="96"/>
      <c r="BI683" s="96"/>
      <c r="CP683" s="95"/>
      <c r="CX683" s="95"/>
    </row>
    <row r="684" spans="12:102" ht="15.75" customHeight="1" x14ac:dyDescent="0.25">
      <c r="L684" s="95"/>
      <c r="N684" s="96"/>
      <c r="BI684" s="96"/>
      <c r="CP684" s="95"/>
      <c r="CX684" s="95"/>
    </row>
    <row r="685" spans="12:102" ht="15.75" customHeight="1" x14ac:dyDescent="0.25">
      <c r="L685" s="95"/>
      <c r="N685" s="96"/>
      <c r="BI685" s="96"/>
      <c r="CP685" s="95"/>
      <c r="CX685" s="95"/>
    </row>
    <row r="686" spans="12:102" ht="15.75" customHeight="1" x14ac:dyDescent="0.25">
      <c r="L686" s="95"/>
      <c r="N686" s="96"/>
      <c r="BI686" s="96"/>
      <c r="CP686" s="95"/>
      <c r="CX686" s="95"/>
    </row>
    <row r="687" spans="12:102" ht="15.75" customHeight="1" x14ac:dyDescent="0.25">
      <c r="L687" s="95"/>
      <c r="N687" s="96"/>
      <c r="BI687" s="96"/>
      <c r="CP687" s="95"/>
      <c r="CX687" s="95"/>
    </row>
    <row r="688" spans="12:102" ht="15.75" customHeight="1" x14ac:dyDescent="0.25">
      <c r="L688" s="95"/>
      <c r="N688" s="96"/>
      <c r="BI688" s="96"/>
      <c r="CP688" s="95"/>
      <c r="CX688" s="95"/>
    </row>
    <row r="689" spans="12:102" ht="15.75" customHeight="1" x14ac:dyDescent="0.25">
      <c r="L689" s="95"/>
      <c r="N689" s="96"/>
      <c r="BI689" s="96"/>
      <c r="CP689" s="95"/>
      <c r="CX689" s="95"/>
    </row>
    <row r="690" spans="12:102" ht="15.75" customHeight="1" x14ac:dyDescent="0.25">
      <c r="L690" s="95"/>
      <c r="N690" s="96"/>
      <c r="BI690" s="96"/>
      <c r="CP690" s="95"/>
      <c r="CX690" s="95"/>
    </row>
    <row r="691" spans="12:102" ht="15.75" customHeight="1" x14ac:dyDescent="0.25">
      <c r="L691" s="95"/>
      <c r="N691" s="96"/>
      <c r="BI691" s="96"/>
      <c r="CP691" s="95"/>
      <c r="CX691" s="95"/>
    </row>
    <row r="692" spans="12:102" ht="15.75" customHeight="1" x14ac:dyDescent="0.25">
      <c r="L692" s="95"/>
      <c r="N692" s="96"/>
      <c r="BI692" s="96"/>
      <c r="CP692" s="95"/>
      <c r="CX692" s="95"/>
    </row>
    <row r="693" spans="12:102" ht="15.75" customHeight="1" x14ac:dyDescent="0.25">
      <c r="L693" s="95"/>
      <c r="N693" s="96"/>
      <c r="BI693" s="96"/>
      <c r="CP693" s="95"/>
      <c r="CX693" s="95"/>
    </row>
    <row r="694" spans="12:102" ht="15.75" customHeight="1" x14ac:dyDescent="0.25">
      <c r="L694" s="95"/>
      <c r="N694" s="96"/>
      <c r="BI694" s="96"/>
      <c r="CP694" s="95"/>
      <c r="CX694" s="95"/>
    </row>
    <row r="695" spans="12:102" ht="15.75" customHeight="1" x14ac:dyDescent="0.25">
      <c r="L695" s="95"/>
      <c r="N695" s="96"/>
      <c r="BI695" s="96"/>
      <c r="CP695" s="95"/>
      <c r="CX695" s="95"/>
    </row>
    <row r="696" spans="12:102" ht="15.75" customHeight="1" x14ac:dyDescent="0.25">
      <c r="L696" s="95"/>
      <c r="N696" s="96"/>
      <c r="BI696" s="96"/>
      <c r="CP696" s="95"/>
      <c r="CX696" s="95"/>
    </row>
    <row r="697" spans="12:102" ht="15.75" customHeight="1" x14ac:dyDescent="0.25">
      <c r="L697" s="95"/>
      <c r="N697" s="96"/>
      <c r="BI697" s="96"/>
      <c r="CP697" s="95"/>
      <c r="CX697" s="95"/>
    </row>
    <row r="698" spans="12:102" ht="15.75" customHeight="1" x14ac:dyDescent="0.25">
      <c r="L698" s="95"/>
      <c r="N698" s="96"/>
      <c r="BI698" s="96"/>
      <c r="CP698" s="95"/>
      <c r="CX698" s="95"/>
    </row>
    <row r="699" spans="12:102" ht="15.75" customHeight="1" x14ac:dyDescent="0.25">
      <c r="L699" s="95"/>
      <c r="N699" s="96"/>
      <c r="BI699" s="96"/>
      <c r="CP699" s="95"/>
      <c r="CX699" s="95"/>
    </row>
    <row r="700" spans="12:102" ht="15.75" customHeight="1" x14ac:dyDescent="0.25">
      <c r="L700" s="95"/>
      <c r="N700" s="96"/>
      <c r="BI700" s="96"/>
      <c r="CP700" s="95"/>
      <c r="CX700" s="95"/>
    </row>
    <row r="701" spans="12:102" ht="15.75" customHeight="1" x14ac:dyDescent="0.25">
      <c r="L701" s="95"/>
      <c r="N701" s="96"/>
      <c r="BI701" s="96"/>
      <c r="CP701" s="95"/>
      <c r="CX701" s="95"/>
    </row>
    <row r="702" spans="12:102" ht="15.75" customHeight="1" x14ac:dyDescent="0.25">
      <c r="L702" s="95"/>
      <c r="N702" s="96"/>
      <c r="BI702" s="96"/>
      <c r="CP702" s="95"/>
      <c r="CX702" s="95"/>
    </row>
    <row r="703" spans="12:102" ht="15.75" customHeight="1" x14ac:dyDescent="0.25">
      <c r="L703" s="95"/>
      <c r="N703" s="96"/>
      <c r="BI703" s="96"/>
      <c r="CP703" s="95"/>
      <c r="CX703" s="95"/>
    </row>
    <row r="704" spans="12:102" ht="15.75" customHeight="1" x14ac:dyDescent="0.25">
      <c r="L704" s="95"/>
      <c r="N704" s="96"/>
      <c r="BI704" s="96"/>
      <c r="CP704" s="95"/>
      <c r="CX704" s="95"/>
    </row>
    <row r="705" spans="12:102" ht="15.75" customHeight="1" x14ac:dyDescent="0.25">
      <c r="L705" s="95"/>
      <c r="N705" s="96"/>
      <c r="BI705" s="96"/>
      <c r="CP705" s="95"/>
      <c r="CX705" s="95"/>
    </row>
    <row r="706" spans="12:102" ht="15.75" customHeight="1" x14ac:dyDescent="0.25">
      <c r="L706" s="95"/>
      <c r="N706" s="96"/>
      <c r="BI706" s="96"/>
      <c r="CP706" s="95"/>
      <c r="CX706" s="95"/>
    </row>
    <row r="707" spans="12:102" ht="15.75" customHeight="1" x14ac:dyDescent="0.25">
      <c r="L707" s="95"/>
      <c r="N707" s="96"/>
      <c r="BI707" s="96"/>
      <c r="CP707" s="95"/>
      <c r="CX707" s="95"/>
    </row>
    <row r="708" spans="12:102" ht="15.75" customHeight="1" x14ac:dyDescent="0.25">
      <c r="L708" s="95"/>
      <c r="N708" s="96"/>
      <c r="BI708" s="96"/>
      <c r="CP708" s="95"/>
      <c r="CX708" s="95"/>
    </row>
    <row r="709" spans="12:102" ht="15.75" customHeight="1" x14ac:dyDescent="0.25">
      <c r="L709" s="95"/>
      <c r="N709" s="96"/>
      <c r="BI709" s="96"/>
      <c r="CP709" s="95"/>
      <c r="CX709" s="95"/>
    </row>
    <row r="710" spans="12:102" ht="15.75" customHeight="1" x14ac:dyDescent="0.25">
      <c r="L710" s="95"/>
      <c r="N710" s="96"/>
      <c r="BI710" s="96"/>
      <c r="CP710" s="95"/>
      <c r="CX710" s="95"/>
    </row>
    <row r="711" spans="12:102" ht="15.75" customHeight="1" x14ac:dyDescent="0.25">
      <c r="L711" s="95"/>
      <c r="N711" s="96"/>
      <c r="BI711" s="96"/>
      <c r="CP711" s="95"/>
      <c r="CX711" s="95"/>
    </row>
    <row r="712" spans="12:102" ht="15.75" customHeight="1" x14ac:dyDescent="0.25">
      <c r="L712" s="95"/>
      <c r="N712" s="96"/>
      <c r="BI712" s="96"/>
      <c r="CP712" s="95"/>
      <c r="CX712" s="95"/>
    </row>
    <row r="713" spans="12:102" ht="15.75" customHeight="1" x14ac:dyDescent="0.25">
      <c r="L713" s="95"/>
      <c r="N713" s="96"/>
      <c r="BI713" s="96"/>
      <c r="CP713" s="95"/>
      <c r="CX713" s="95"/>
    </row>
    <row r="714" spans="12:102" ht="15.75" customHeight="1" x14ac:dyDescent="0.25">
      <c r="L714" s="95"/>
      <c r="N714" s="96"/>
      <c r="BI714" s="96"/>
      <c r="CP714" s="95"/>
      <c r="CX714" s="95"/>
    </row>
    <row r="715" spans="12:102" ht="15.75" customHeight="1" x14ac:dyDescent="0.25">
      <c r="L715" s="95"/>
      <c r="N715" s="96"/>
      <c r="BI715" s="96"/>
      <c r="CP715" s="95"/>
      <c r="CX715" s="95"/>
    </row>
    <row r="716" spans="12:102" ht="15.75" customHeight="1" x14ac:dyDescent="0.25">
      <c r="L716" s="95"/>
      <c r="N716" s="96"/>
      <c r="BI716" s="96"/>
      <c r="CP716" s="95"/>
      <c r="CX716" s="95"/>
    </row>
    <row r="717" spans="12:102" ht="15.75" customHeight="1" x14ac:dyDescent="0.25">
      <c r="L717" s="95"/>
      <c r="N717" s="96"/>
      <c r="BI717" s="96"/>
      <c r="CP717" s="95"/>
      <c r="CX717" s="95"/>
    </row>
    <row r="718" spans="12:102" ht="15.75" customHeight="1" x14ac:dyDescent="0.25">
      <c r="L718" s="95"/>
      <c r="N718" s="96"/>
      <c r="BI718" s="96"/>
      <c r="CP718" s="95"/>
      <c r="CX718" s="95"/>
    </row>
    <row r="719" spans="12:102" ht="15.75" customHeight="1" x14ac:dyDescent="0.25">
      <c r="L719" s="95"/>
      <c r="N719" s="96"/>
      <c r="BI719" s="96"/>
      <c r="CP719" s="95"/>
      <c r="CX719" s="95"/>
    </row>
    <row r="720" spans="12:102" ht="15.75" customHeight="1" x14ac:dyDescent="0.25">
      <c r="L720" s="95"/>
      <c r="N720" s="96"/>
      <c r="BI720" s="96"/>
      <c r="CP720" s="95"/>
      <c r="CX720" s="95"/>
    </row>
    <row r="721" spans="12:102" ht="15.75" customHeight="1" x14ac:dyDescent="0.25">
      <c r="L721" s="95"/>
      <c r="N721" s="96"/>
      <c r="BI721" s="96"/>
      <c r="CP721" s="95"/>
      <c r="CX721" s="95"/>
    </row>
    <row r="722" spans="12:102" ht="15.75" customHeight="1" x14ac:dyDescent="0.25">
      <c r="L722" s="95"/>
      <c r="N722" s="96"/>
      <c r="BI722" s="96"/>
      <c r="CP722" s="95"/>
      <c r="CX722" s="95"/>
    </row>
    <row r="723" spans="12:102" ht="15.75" customHeight="1" x14ac:dyDescent="0.25">
      <c r="L723" s="95"/>
      <c r="N723" s="96"/>
      <c r="BI723" s="96"/>
      <c r="CP723" s="95"/>
      <c r="CX723" s="95"/>
    </row>
    <row r="724" spans="12:102" ht="15.75" customHeight="1" x14ac:dyDescent="0.25">
      <c r="L724" s="95"/>
      <c r="N724" s="96"/>
      <c r="BI724" s="96"/>
      <c r="CP724" s="95"/>
      <c r="CX724" s="95"/>
    </row>
    <row r="725" spans="12:102" ht="15.75" customHeight="1" x14ac:dyDescent="0.25">
      <c r="L725" s="95"/>
      <c r="N725" s="96"/>
      <c r="BI725" s="96"/>
      <c r="CP725" s="95"/>
      <c r="CX725" s="95"/>
    </row>
    <row r="726" spans="12:102" ht="15.75" customHeight="1" x14ac:dyDescent="0.25">
      <c r="L726" s="95"/>
      <c r="N726" s="96"/>
      <c r="BI726" s="96"/>
      <c r="CP726" s="95"/>
      <c r="CX726" s="95"/>
    </row>
    <row r="727" spans="12:102" ht="15.75" customHeight="1" x14ac:dyDescent="0.25">
      <c r="L727" s="95"/>
      <c r="N727" s="96"/>
      <c r="BI727" s="96"/>
      <c r="CP727" s="95"/>
      <c r="CX727" s="95"/>
    </row>
    <row r="728" spans="12:102" ht="15.75" customHeight="1" x14ac:dyDescent="0.25">
      <c r="L728" s="95"/>
      <c r="N728" s="96"/>
      <c r="BI728" s="96"/>
      <c r="CP728" s="95"/>
      <c r="CX728" s="95"/>
    </row>
    <row r="729" spans="12:102" ht="15.75" customHeight="1" x14ac:dyDescent="0.25">
      <c r="L729" s="95"/>
      <c r="N729" s="96"/>
      <c r="BI729" s="96"/>
      <c r="CP729" s="95"/>
      <c r="CX729" s="95"/>
    </row>
    <row r="730" spans="12:102" ht="15.75" customHeight="1" x14ac:dyDescent="0.25">
      <c r="L730" s="95"/>
      <c r="N730" s="96"/>
      <c r="BI730" s="96"/>
      <c r="CP730" s="95"/>
      <c r="CX730" s="95"/>
    </row>
    <row r="731" spans="12:102" ht="15.75" customHeight="1" x14ac:dyDescent="0.25">
      <c r="L731" s="95"/>
      <c r="N731" s="96"/>
      <c r="BI731" s="96"/>
      <c r="CP731" s="95"/>
      <c r="CX731" s="95"/>
    </row>
    <row r="732" spans="12:102" ht="15.75" customHeight="1" x14ac:dyDescent="0.25">
      <c r="L732" s="95"/>
      <c r="N732" s="96"/>
      <c r="BI732" s="96"/>
      <c r="CP732" s="95"/>
      <c r="CX732" s="95"/>
    </row>
    <row r="733" spans="12:102" ht="15.75" customHeight="1" x14ac:dyDescent="0.25">
      <c r="L733" s="95"/>
      <c r="N733" s="96"/>
      <c r="BI733" s="96"/>
      <c r="CP733" s="95"/>
      <c r="CX733" s="95"/>
    </row>
    <row r="734" spans="12:102" ht="15.75" customHeight="1" x14ac:dyDescent="0.25">
      <c r="L734" s="95"/>
      <c r="N734" s="96"/>
      <c r="BI734" s="96"/>
      <c r="CP734" s="95"/>
      <c r="CX734" s="95"/>
    </row>
    <row r="735" spans="12:102" ht="15.75" customHeight="1" x14ac:dyDescent="0.25">
      <c r="L735" s="95"/>
      <c r="N735" s="96"/>
      <c r="BI735" s="96"/>
      <c r="CP735" s="95"/>
      <c r="CX735" s="95"/>
    </row>
    <row r="736" spans="12:102" ht="15.75" customHeight="1" x14ac:dyDescent="0.25">
      <c r="L736" s="95"/>
      <c r="N736" s="96"/>
      <c r="BI736" s="96"/>
      <c r="CP736" s="95"/>
      <c r="CX736" s="95"/>
    </row>
    <row r="737" spans="12:102" ht="15.75" customHeight="1" x14ac:dyDescent="0.25">
      <c r="L737" s="95"/>
      <c r="N737" s="96"/>
      <c r="BI737" s="96"/>
      <c r="CP737" s="95"/>
      <c r="CX737" s="95"/>
    </row>
    <row r="738" spans="12:102" ht="15.75" customHeight="1" x14ac:dyDescent="0.25">
      <c r="L738" s="95"/>
      <c r="N738" s="96"/>
      <c r="BI738" s="96"/>
      <c r="CP738" s="95"/>
      <c r="CX738" s="95"/>
    </row>
    <row r="739" spans="12:102" ht="15.75" customHeight="1" x14ac:dyDescent="0.25">
      <c r="L739" s="95"/>
      <c r="N739" s="96"/>
      <c r="BI739" s="96"/>
      <c r="CP739" s="95"/>
      <c r="CX739" s="95"/>
    </row>
    <row r="740" spans="12:102" ht="15.75" customHeight="1" x14ac:dyDescent="0.25">
      <c r="L740" s="95"/>
      <c r="N740" s="96"/>
      <c r="BI740" s="96"/>
      <c r="CP740" s="95"/>
      <c r="CX740" s="95"/>
    </row>
    <row r="741" spans="12:102" ht="15.75" customHeight="1" x14ac:dyDescent="0.25">
      <c r="L741" s="95"/>
      <c r="N741" s="96"/>
      <c r="BI741" s="96"/>
      <c r="CP741" s="95"/>
      <c r="CX741" s="95"/>
    </row>
    <row r="742" spans="12:102" ht="15.75" customHeight="1" x14ac:dyDescent="0.25">
      <c r="L742" s="95"/>
      <c r="N742" s="96"/>
      <c r="BI742" s="96"/>
      <c r="CP742" s="95"/>
      <c r="CX742" s="95"/>
    </row>
    <row r="743" spans="12:102" ht="15.75" customHeight="1" x14ac:dyDescent="0.25">
      <c r="L743" s="95"/>
      <c r="N743" s="96"/>
      <c r="BI743" s="96"/>
      <c r="CP743" s="95"/>
      <c r="CX743" s="95"/>
    </row>
    <row r="744" spans="12:102" ht="15.75" customHeight="1" x14ac:dyDescent="0.25">
      <c r="L744" s="95"/>
      <c r="N744" s="96"/>
      <c r="BI744" s="96"/>
      <c r="CP744" s="95"/>
      <c r="CX744" s="95"/>
    </row>
    <row r="745" spans="12:102" ht="15.75" customHeight="1" x14ac:dyDescent="0.25">
      <c r="L745" s="95"/>
      <c r="N745" s="96"/>
      <c r="BI745" s="96"/>
      <c r="CP745" s="95"/>
      <c r="CX745" s="95"/>
    </row>
    <row r="746" spans="12:102" ht="15.75" customHeight="1" x14ac:dyDescent="0.25">
      <c r="L746" s="95"/>
      <c r="N746" s="96"/>
      <c r="BI746" s="96"/>
      <c r="CP746" s="95"/>
      <c r="CX746" s="95"/>
    </row>
    <row r="747" spans="12:102" ht="15.75" customHeight="1" x14ac:dyDescent="0.25">
      <c r="L747" s="95"/>
      <c r="N747" s="96"/>
      <c r="BI747" s="96"/>
      <c r="CP747" s="95"/>
      <c r="CX747" s="95"/>
    </row>
    <row r="748" spans="12:102" ht="15.75" customHeight="1" x14ac:dyDescent="0.25">
      <c r="L748" s="95"/>
      <c r="N748" s="96"/>
      <c r="BI748" s="96"/>
      <c r="CP748" s="95"/>
      <c r="CX748" s="95"/>
    </row>
    <row r="749" spans="12:102" ht="15.75" customHeight="1" x14ac:dyDescent="0.25">
      <c r="L749" s="95"/>
      <c r="N749" s="96"/>
      <c r="BI749" s="96"/>
      <c r="CP749" s="95"/>
      <c r="CX749" s="95"/>
    </row>
    <row r="750" spans="12:102" ht="15.75" customHeight="1" x14ac:dyDescent="0.25">
      <c r="L750" s="95"/>
      <c r="N750" s="96"/>
      <c r="BI750" s="96"/>
      <c r="CP750" s="95"/>
      <c r="CX750" s="95"/>
    </row>
    <row r="751" spans="12:102" ht="15.75" customHeight="1" x14ac:dyDescent="0.25">
      <c r="L751" s="95"/>
      <c r="N751" s="96"/>
      <c r="BI751" s="96"/>
      <c r="CP751" s="95"/>
      <c r="CX751" s="95"/>
    </row>
    <row r="752" spans="12:102" ht="15.75" customHeight="1" x14ac:dyDescent="0.25">
      <c r="L752" s="95"/>
      <c r="N752" s="96"/>
      <c r="BI752" s="96"/>
      <c r="CP752" s="95"/>
      <c r="CX752" s="95"/>
    </row>
    <row r="753" spans="12:102" ht="15.75" customHeight="1" x14ac:dyDescent="0.25">
      <c r="L753" s="95"/>
      <c r="N753" s="96"/>
      <c r="BI753" s="96"/>
      <c r="CP753" s="95"/>
      <c r="CX753" s="95"/>
    </row>
    <row r="754" spans="12:102" ht="15.75" customHeight="1" x14ac:dyDescent="0.25">
      <c r="L754" s="95"/>
      <c r="N754" s="96"/>
      <c r="BI754" s="96"/>
      <c r="CP754" s="95"/>
      <c r="CX754" s="95"/>
    </row>
    <row r="755" spans="12:102" ht="15.75" customHeight="1" x14ac:dyDescent="0.25">
      <c r="L755" s="95"/>
      <c r="N755" s="96"/>
      <c r="BI755" s="96"/>
      <c r="CP755" s="95"/>
      <c r="CX755" s="95"/>
    </row>
    <row r="756" spans="12:102" ht="15.75" customHeight="1" x14ac:dyDescent="0.25">
      <c r="L756" s="95"/>
      <c r="N756" s="96"/>
      <c r="BI756" s="96"/>
      <c r="CP756" s="95"/>
      <c r="CX756" s="95"/>
    </row>
    <row r="757" spans="12:102" ht="15.75" customHeight="1" x14ac:dyDescent="0.25">
      <c r="L757" s="95"/>
      <c r="N757" s="96"/>
      <c r="BI757" s="96"/>
      <c r="CP757" s="95"/>
      <c r="CX757" s="95"/>
    </row>
    <row r="758" spans="12:102" ht="15.75" customHeight="1" x14ac:dyDescent="0.25">
      <c r="L758" s="95"/>
      <c r="N758" s="96"/>
      <c r="BI758" s="96"/>
      <c r="CP758" s="95"/>
      <c r="CX758" s="95"/>
    </row>
    <row r="759" spans="12:102" ht="15.75" customHeight="1" x14ac:dyDescent="0.25">
      <c r="L759" s="95"/>
      <c r="N759" s="96"/>
      <c r="BI759" s="96"/>
      <c r="CP759" s="95"/>
      <c r="CX759" s="95"/>
    </row>
    <row r="760" spans="12:102" ht="15.75" customHeight="1" x14ac:dyDescent="0.25">
      <c r="L760" s="95"/>
      <c r="N760" s="96"/>
      <c r="BI760" s="96"/>
      <c r="CP760" s="95"/>
      <c r="CX760" s="95"/>
    </row>
    <row r="761" spans="12:102" ht="15.75" customHeight="1" x14ac:dyDescent="0.25">
      <c r="L761" s="95"/>
      <c r="N761" s="96"/>
      <c r="BI761" s="96"/>
      <c r="CP761" s="95"/>
      <c r="CX761" s="95"/>
    </row>
    <row r="762" spans="12:102" ht="15.75" customHeight="1" x14ac:dyDescent="0.25">
      <c r="L762" s="95"/>
      <c r="N762" s="96"/>
      <c r="BI762" s="96"/>
      <c r="CP762" s="95"/>
      <c r="CX762" s="95"/>
    </row>
    <row r="763" spans="12:102" ht="15.75" customHeight="1" x14ac:dyDescent="0.25">
      <c r="L763" s="95"/>
      <c r="N763" s="96"/>
      <c r="BI763" s="96"/>
      <c r="CP763" s="95"/>
      <c r="CX763" s="95"/>
    </row>
    <row r="764" spans="12:102" ht="15.75" customHeight="1" x14ac:dyDescent="0.25">
      <c r="L764" s="95"/>
      <c r="N764" s="96"/>
      <c r="BI764" s="96"/>
      <c r="CP764" s="95"/>
      <c r="CX764" s="95"/>
    </row>
    <row r="765" spans="12:102" ht="15.75" customHeight="1" x14ac:dyDescent="0.25">
      <c r="L765" s="95"/>
      <c r="N765" s="96"/>
      <c r="BI765" s="96"/>
      <c r="CP765" s="95"/>
      <c r="CX765" s="95"/>
    </row>
    <row r="766" spans="12:102" ht="15.75" customHeight="1" x14ac:dyDescent="0.25">
      <c r="L766" s="95"/>
      <c r="N766" s="96"/>
      <c r="BI766" s="96"/>
      <c r="CP766" s="95"/>
      <c r="CX766" s="95"/>
    </row>
    <row r="767" spans="12:102" ht="15.75" customHeight="1" x14ac:dyDescent="0.25">
      <c r="L767" s="95"/>
      <c r="N767" s="96"/>
      <c r="BI767" s="96"/>
      <c r="CP767" s="95"/>
      <c r="CX767" s="95"/>
    </row>
    <row r="768" spans="12:102" ht="15.75" customHeight="1" x14ac:dyDescent="0.25">
      <c r="L768" s="95"/>
      <c r="N768" s="96"/>
      <c r="BI768" s="96"/>
      <c r="CP768" s="95"/>
      <c r="CX768" s="95"/>
    </row>
    <row r="769" spans="12:102" ht="15.75" customHeight="1" x14ac:dyDescent="0.25">
      <c r="L769" s="95"/>
      <c r="N769" s="96"/>
      <c r="BI769" s="96"/>
      <c r="CP769" s="95"/>
      <c r="CX769" s="95"/>
    </row>
    <row r="770" spans="12:102" ht="15.75" customHeight="1" x14ac:dyDescent="0.25">
      <c r="L770" s="95"/>
      <c r="N770" s="96"/>
      <c r="BI770" s="96"/>
      <c r="CP770" s="95"/>
      <c r="CX770" s="95"/>
    </row>
    <row r="771" spans="12:102" ht="15.75" customHeight="1" x14ac:dyDescent="0.25">
      <c r="L771" s="95"/>
      <c r="N771" s="96"/>
      <c r="BI771" s="96"/>
      <c r="CP771" s="95"/>
      <c r="CX771" s="95"/>
    </row>
    <row r="772" spans="12:102" ht="15.75" customHeight="1" x14ac:dyDescent="0.25">
      <c r="L772" s="95"/>
      <c r="N772" s="96"/>
      <c r="BI772" s="96"/>
      <c r="CP772" s="95"/>
      <c r="CX772" s="95"/>
    </row>
    <row r="773" spans="12:102" ht="15.75" customHeight="1" x14ac:dyDescent="0.25">
      <c r="L773" s="95"/>
      <c r="N773" s="96"/>
      <c r="BI773" s="96"/>
      <c r="CP773" s="95"/>
      <c r="CX773" s="95"/>
    </row>
    <row r="774" spans="12:102" ht="15.75" customHeight="1" x14ac:dyDescent="0.25">
      <c r="L774" s="95"/>
      <c r="N774" s="96"/>
      <c r="BI774" s="96"/>
      <c r="CP774" s="95"/>
      <c r="CX774" s="95"/>
    </row>
    <row r="775" spans="12:102" ht="15.75" customHeight="1" x14ac:dyDescent="0.25">
      <c r="L775" s="95"/>
      <c r="N775" s="96"/>
      <c r="BI775" s="96"/>
      <c r="CP775" s="95"/>
      <c r="CX775" s="95"/>
    </row>
    <row r="776" spans="12:102" ht="15.75" customHeight="1" x14ac:dyDescent="0.25">
      <c r="L776" s="95"/>
      <c r="N776" s="96"/>
      <c r="BI776" s="96"/>
      <c r="CP776" s="95"/>
      <c r="CX776" s="95"/>
    </row>
    <row r="777" spans="12:102" ht="15.75" customHeight="1" x14ac:dyDescent="0.25">
      <c r="L777" s="95"/>
      <c r="N777" s="96"/>
      <c r="BI777" s="96"/>
      <c r="CP777" s="95"/>
      <c r="CX777" s="95"/>
    </row>
    <row r="778" spans="12:102" ht="15.75" customHeight="1" x14ac:dyDescent="0.25">
      <c r="L778" s="95"/>
      <c r="N778" s="96"/>
      <c r="BI778" s="96"/>
      <c r="CP778" s="95"/>
      <c r="CX778" s="95"/>
    </row>
    <row r="779" spans="12:102" ht="15.75" customHeight="1" x14ac:dyDescent="0.25">
      <c r="L779" s="95"/>
      <c r="N779" s="96"/>
      <c r="BI779" s="96"/>
      <c r="CP779" s="95"/>
      <c r="CX779" s="95"/>
    </row>
    <row r="780" spans="12:102" ht="15.75" customHeight="1" x14ac:dyDescent="0.25">
      <c r="L780" s="95"/>
      <c r="N780" s="96"/>
      <c r="BI780" s="96"/>
      <c r="CP780" s="95"/>
      <c r="CX780" s="95"/>
    </row>
    <row r="781" spans="12:102" ht="15.75" customHeight="1" x14ac:dyDescent="0.25">
      <c r="L781" s="95"/>
      <c r="N781" s="96"/>
      <c r="BI781" s="96"/>
      <c r="CP781" s="95"/>
      <c r="CX781" s="95"/>
    </row>
    <row r="782" spans="12:102" ht="15.75" customHeight="1" x14ac:dyDescent="0.25">
      <c r="L782" s="95"/>
      <c r="N782" s="96"/>
      <c r="BI782" s="96"/>
      <c r="CP782" s="95"/>
      <c r="CX782" s="95"/>
    </row>
    <row r="783" spans="12:102" ht="15.75" customHeight="1" x14ac:dyDescent="0.25">
      <c r="L783" s="95"/>
      <c r="N783" s="96"/>
      <c r="BI783" s="96"/>
      <c r="CP783" s="95"/>
      <c r="CX783" s="95"/>
    </row>
    <row r="784" spans="12:102" ht="15.75" customHeight="1" x14ac:dyDescent="0.25">
      <c r="L784" s="95"/>
      <c r="N784" s="96"/>
      <c r="BI784" s="96"/>
      <c r="CP784" s="95"/>
      <c r="CX784" s="95"/>
    </row>
    <row r="785" spans="12:102" ht="15.75" customHeight="1" x14ac:dyDescent="0.25">
      <c r="L785" s="95"/>
      <c r="N785" s="96"/>
      <c r="BI785" s="96"/>
      <c r="CP785" s="95"/>
      <c r="CX785" s="95"/>
    </row>
    <row r="786" spans="12:102" ht="15.75" customHeight="1" x14ac:dyDescent="0.25">
      <c r="L786" s="95"/>
      <c r="N786" s="96"/>
      <c r="BI786" s="96"/>
      <c r="CP786" s="95"/>
      <c r="CX786" s="95"/>
    </row>
    <row r="787" spans="12:102" ht="15.75" customHeight="1" x14ac:dyDescent="0.25">
      <c r="L787" s="95"/>
      <c r="N787" s="96"/>
      <c r="BI787" s="96"/>
      <c r="CP787" s="95"/>
      <c r="CX787" s="95"/>
    </row>
    <row r="788" spans="12:102" ht="15.75" customHeight="1" x14ac:dyDescent="0.25">
      <c r="L788" s="95"/>
      <c r="N788" s="96"/>
      <c r="BI788" s="96"/>
      <c r="CP788" s="95"/>
      <c r="CX788" s="95"/>
    </row>
    <row r="789" spans="12:102" ht="15.75" customHeight="1" x14ac:dyDescent="0.25">
      <c r="L789" s="95"/>
      <c r="N789" s="96"/>
      <c r="BI789" s="96"/>
      <c r="CP789" s="95"/>
      <c r="CX789" s="95"/>
    </row>
    <row r="790" spans="12:102" ht="15.75" customHeight="1" x14ac:dyDescent="0.25">
      <c r="L790" s="95"/>
      <c r="N790" s="96"/>
      <c r="BI790" s="96"/>
      <c r="CP790" s="95"/>
      <c r="CX790" s="95"/>
    </row>
    <row r="791" spans="12:102" ht="15.75" customHeight="1" x14ac:dyDescent="0.25">
      <c r="L791" s="95"/>
      <c r="N791" s="96"/>
      <c r="BI791" s="96"/>
      <c r="CP791" s="95"/>
      <c r="CX791" s="95"/>
    </row>
    <row r="792" spans="12:102" ht="15.75" customHeight="1" x14ac:dyDescent="0.25">
      <c r="L792" s="95"/>
      <c r="N792" s="96"/>
      <c r="BI792" s="96"/>
      <c r="CP792" s="95"/>
      <c r="CX792" s="95"/>
    </row>
    <row r="793" spans="12:102" ht="15.75" customHeight="1" x14ac:dyDescent="0.25">
      <c r="L793" s="95"/>
      <c r="N793" s="96"/>
      <c r="BI793" s="96"/>
      <c r="CP793" s="95"/>
      <c r="CX793" s="95"/>
    </row>
    <row r="794" spans="12:102" ht="15.75" customHeight="1" x14ac:dyDescent="0.25">
      <c r="L794" s="95"/>
      <c r="N794" s="96"/>
      <c r="BI794" s="96"/>
      <c r="CP794" s="95"/>
      <c r="CX794" s="95"/>
    </row>
    <row r="795" spans="12:102" ht="15.75" customHeight="1" x14ac:dyDescent="0.25">
      <c r="L795" s="95"/>
      <c r="N795" s="96"/>
      <c r="BI795" s="96"/>
      <c r="CP795" s="95"/>
      <c r="CX795" s="95"/>
    </row>
    <row r="796" spans="12:102" ht="15.75" customHeight="1" x14ac:dyDescent="0.25">
      <c r="L796" s="95"/>
      <c r="N796" s="96"/>
      <c r="BI796" s="96"/>
      <c r="CP796" s="95"/>
      <c r="CX796" s="95"/>
    </row>
    <row r="797" spans="12:102" ht="15.75" customHeight="1" x14ac:dyDescent="0.25">
      <c r="L797" s="95"/>
      <c r="N797" s="96"/>
      <c r="BI797" s="96"/>
      <c r="CP797" s="95"/>
      <c r="CX797" s="95"/>
    </row>
    <row r="798" spans="12:102" ht="15.75" customHeight="1" x14ac:dyDescent="0.25">
      <c r="L798" s="95"/>
      <c r="N798" s="96"/>
      <c r="BI798" s="96"/>
      <c r="CP798" s="95"/>
      <c r="CX798" s="95"/>
    </row>
    <row r="799" spans="12:102" ht="15.75" customHeight="1" x14ac:dyDescent="0.25">
      <c r="L799" s="95"/>
      <c r="N799" s="96"/>
      <c r="BI799" s="96"/>
      <c r="CP799" s="95"/>
      <c r="CX799" s="95"/>
    </row>
    <row r="800" spans="12:102" ht="15.75" customHeight="1" x14ac:dyDescent="0.25">
      <c r="L800" s="95"/>
      <c r="N800" s="96"/>
      <c r="BI800" s="96"/>
      <c r="CP800" s="95"/>
      <c r="CX800" s="95"/>
    </row>
    <row r="801" spans="12:102" ht="15.75" customHeight="1" x14ac:dyDescent="0.25">
      <c r="L801" s="95"/>
      <c r="N801" s="96"/>
      <c r="BI801" s="96"/>
      <c r="CP801" s="95"/>
      <c r="CX801" s="95"/>
    </row>
    <row r="802" spans="12:102" ht="15.75" customHeight="1" x14ac:dyDescent="0.25">
      <c r="L802" s="95"/>
      <c r="N802" s="96"/>
      <c r="BI802" s="96"/>
      <c r="CP802" s="95"/>
      <c r="CX802" s="95"/>
    </row>
    <row r="803" spans="12:102" ht="15.75" customHeight="1" x14ac:dyDescent="0.25">
      <c r="L803" s="95"/>
      <c r="N803" s="96"/>
      <c r="BI803" s="96"/>
      <c r="CP803" s="95"/>
      <c r="CX803" s="95"/>
    </row>
    <row r="804" spans="12:102" ht="15.75" customHeight="1" x14ac:dyDescent="0.25">
      <c r="L804" s="95"/>
      <c r="N804" s="96"/>
      <c r="BI804" s="96"/>
      <c r="CP804" s="95"/>
      <c r="CX804" s="95"/>
    </row>
    <row r="805" spans="12:102" ht="15.75" customHeight="1" x14ac:dyDescent="0.25">
      <c r="L805" s="95"/>
      <c r="N805" s="96"/>
      <c r="BI805" s="96"/>
      <c r="CP805" s="95"/>
      <c r="CX805" s="95"/>
    </row>
    <row r="806" spans="12:102" ht="15.75" customHeight="1" x14ac:dyDescent="0.25">
      <c r="L806" s="95"/>
      <c r="N806" s="96"/>
      <c r="BI806" s="96"/>
      <c r="CP806" s="95"/>
      <c r="CX806" s="95"/>
    </row>
    <row r="807" spans="12:102" ht="15.75" customHeight="1" x14ac:dyDescent="0.25">
      <c r="L807" s="95"/>
      <c r="N807" s="96"/>
      <c r="BI807" s="96"/>
      <c r="CP807" s="95"/>
      <c r="CX807" s="95"/>
    </row>
    <row r="808" spans="12:102" ht="15.75" customHeight="1" x14ac:dyDescent="0.25">
      <c r="L808" s="95"/>
      <c r="N808" s="96"/>
      <c r="BI808" s="96"/>
      <c r="CP808" s="95"/>
      <c r="CX808" s="95"/>
    </row>
    <row r="809" spans="12:102" ht="15.75" customHeight="1" x14ac:dyDescent="0.25">
      <c r="L809" s="95"/>
      <c r="N809" s="96"/>
      <c r="BI809" s="96"/>
      <c r="CP809" s="95"/>
      <c r="CX809" s="95"/>
    </row>
    <row r="810" spans="12:102" ht="15.75" customHeight="1" x14ac:dyDescent="0.25">
      <c r="L810" s="95"/>
      <c r="N810" s="96"/>
      <c r="BI810" s="96"/>
      <c r="CP810" s="95"/>
      <c r="CX810" s="95"/>
    </row>
    <row r="811" spans="12:102" ht="15.75" customHeight="1" x14ac:dyDescent="0.25">
      <c r="L811" s="95"/>
      <c r="N811" s="96"/>
      <c r="BI811" s="96"/>
      <c r="CP811" s="95"/>
      <c r="CX811" s="95"/>
    </row>
    <row r="812" spans="12:102" ht="15.75" customHeight="1" x14ac:dyDescent="0.25">
      <c r="L812" s="95"/>
      <c r="N812" s="96"/>
      <c r="BI812" s="96"/>
      <c r="CP812" s="95"/>
      <c r="CX812" s="95"/>
    </row>
    <row r="813" spans="12:102" ht="15.75" customHeight="1" x14ac:dyDescent="0.25">
      <c r="L813" s="95"/>
      <c r="N813" s="96"/>
      <c r="BI813" s="96"/>
      <c r="CP813" s="95"/>
      <c r="CX813" s="95"/>
    </row>
    <row r="814" spans="12:102" ht="15.75" customHeight="1" x14ac:dyDescent="0.25">
      <c r="L814" s="95"/>
      <c r="N814" s="96"/>
      <c r="BI814" s="96"/>
      <c r="CP814" s="95"/>
      <c r="CX814" s="95"/>
    </row>
    <row r="815" spans="12:102" ht="15.75" customHeight="1" x14ac:dyDescent="0.25">
      <c r="L815" s="95"/>
      <c r="N815" s="96"/>
      <c r="BI815" s="96"/>
      <c r="CP815" s="95"/>
      <c r="CX815" s="95"/>
    </row>
    <row r="816" spans="12:102" ht="15.75" customHeight="1" x14ac:dyDescent="0.25">
      <c r="L816" s="95"/>
      <c r="N816" s="96"/>
      <c r="BI816" s="96"/>
      <c r="CP816" s="95"/>
      <c r="CX816" s="95"/>
    </row>
    <row r="817" spans="12:102" ht="15.75" customHeight="1" x14ac:dyDescent="0.25">
      <c r="L817" s="95"/>
      <c r="N817" s="96"/>
      <c r="BI817" s="96"/>
      <c r="CP817" s="95"/>
      <c r="CX817" s="95"/>
    </row>
    <row r="818" spans="12:102" ht="15.75" customHeight="1" x14ac:dyDescent="0.25">
      <c r="L818" s="95"/>
      <c r="N818" s="96"/>
      <c r="BI818" s="96"/>
      <c r="CP818" s="95"/>
      <c r="CX818" s="95"/>
    </row>
    <row r="819" spans="12:102" ht="15.75" customHeight="1" x14ac:dyDescent="0.25">
      <c r="L819" s="95"/>
      <c r="N819" s="96"/>
      <c r="BI819" s="96"/>
      <c r="CP819" s="95"/>
      <c r="CX819" s="95"/>
    </row>
    <row r="820" spans="12:102" ht="15.75" customHeight="1" x14ac:dyDescent="0.25">
      <c r="L820" s="95"/>
      <c r="N820" s="96"/>
      <c r="BI820" s="96"/>
      <c r="CP820" s="95"/>
      <c r="CX820" s="95"/>
    </row>
    <row r="821" spans="12:102" ht="15.75" customHeight="1" x14ac:dyDescent="0.25">
      <c r="L821" s="95"/>
      <c r="N821" s="96"/>
      <c r="BI821" s="96"/>
      <c r="CP821" s="95"/>
      <c r="CX821" s="95"/>
    </row>
    <row r="822" spans="12:102" ht="15.75" customHeight="1" x14ac:dyDescent="0.25">
      <c r="L822" s="95"/>
      <c r="N822" s="96"/>
      <c r="BI822" s="96"/>
      <c r="CP822" s="95"/>
      <c r="CX822" s="95"/>
    </row>
    <row r="823" spans="12:102" ht="15.75" customHeight="1" x14ac:dyDescent="0.25">
      <c r="L823" s="95"/>
      <c r="N823" s="96"/>
      <c r="BI823" s="96"/>
      <c r="CP823" s="95"/>
      <c r="CX823" s="95"/>
    </row>
    <row r="824" spans="12:102" ht="15.75" customHeight="1" x14ac:dyDescent="0.25">
      <c r="L824" s="95"/>
      <c r="N824" s="96"/>
      <c r="BI824" s="96"/>
      <c r="CP824" s="95"/>
      <c r="CX824" s="95"/>
    </row>
    <row r="825" spans="12:102" ht="15.75" customHeight="1" x14ac:dyDescent="0.25">
      <c r="L825" s="95"/>
      <c r="N825" s="96"/>
      <c r="BI825" s="96"/>
      <c r="CP825" s="95"/>
      <c r="CX825" s="95"/>
    </row>
    <row r="826" spans="12:102" ht="15.75" customHeight="1" x14ac:dyDescent="0.25">
      <c r="L826" s="95"/>
      <c r="N826" s="96"/>
      <c r="BI826" s="96"/>
      <c r="CP826" s="95"/>
      <c r="CX826" s="95"/>
    </row>
    <row r="827" spans="12:102" ht="15.75" customHeight="1" x14ac:dyDescent="0.25">
      <c r="L827" s="95"/>
      <c r="N827" s="96"/>
      <c r="BI827" s="96"/>
      <c r="CP827" s="95"/>
      <c r="CX827" s="95"/>
    </row>
    <row r="828" spans="12:102" ht="15.75" customHeight="1" x14ac:dyDescent="0.25">
      <c r="L828" s="95"/>
      <c r="N828" s="96"/>
      <c r="BI828" s="96"/>
      <c r="CP828" s="95"/>
      <c r="CX828" s="95"/>
    </row>
    <row r="829" spans="12:102" ht="15.75" customHeight="1" x14ac:dyDescent="0.25">
      <c r="L829" s="95"/>
      <c r="N829" s="96"/>
      <c r="BI829" s="96"/>
      <c r="CP829" s="95"/>
      <c r="CX829" s="95"/>
    </row>
    <row r="830" spans="12:102" ht="15.75" customHeight="1" x14ac:dyDescent="0.25">
      <c r="L830" s="95"/>
      <c r="N830" s="96"/>
      <c r="BI830" s="96"/>
      <c r="CP830" s="95"/>
      <c r="CX830" s="95"/>
    </row>
    <row r="831" spans="12:102" ht="15.75" customHeight="1" x14ac:dyDescent="0.25">
      <c r="L831" s="95"/>
      <c r="N831" s="96"/>
      <c r="BI831" s="96"/>
      <c r="CP831" s="95"/>
      <c r="CX831" s="95"/>
    </row>
    <row r="832" spans="12:102" ht="15.75" customHeight="1" x14ac:dyDescent="0.25">
      <c r="L832" s="95"/>
      <c r="N832" s="96"/>
      <c r="BI832" s="96"/>
      <c r="CP832" s="95"/>
      <c r="CX832" s="95"/>
    </row>
    <row r="833" spans="12:102" ht="15.75" customHeight="1" x14ac:dyDescent="0.25">
      <c r="L833" s="95"/>
      <c r="N833" s="96"/>
      <c r="BI833" s="96"/>
      <c r="CP833" s="95"/>
      <c r="CX833" s="95"/>
    </row>
    <row r="834" spans="12:102" ht="15.75" customHeight="1" x14ac:dyDescent="0.25">
      <c r="L834" s="95"/>
      <c r="N834" s="96"/>
      <c r="BI834" s="96"/>
      <c r="CP834" s="95"/>
      <c r="CX834" s="95"/>
    </row>
    <row r="835" spans="12:102" ht="15.75" customHeight="1" x14ac:dyDescent="0.25">
      <c r="L835" s="95"/>
      <c r="N835" s="96"/>
      <c r="BI835" s="96"/>
      <c r="CP835" s="95"/>
      <c r="CX835" s="95"/>
    </row>
    <row r="836" spans="12:102" ht="15.75" customHeight="1" x14ac:dyDescent="0.25">
      <c r="L836" s="95"/>
      <c r="N836" s="96"/>
      <c r="BI836" s="96"/>
      <c r="CP836" s="95"/>
      <c r="CX836" s="95"/>
    </row>
    <row r="837" spans="12:102" ht="15.75" customHeight="1" x14ac:dyDescent="0.25">
      <c r="L837" s="95"/>
      <c r="N837" s="96"/>
      <c r="BI837" s="96"/>
      <c r="CP837" s="95"/>
      <c r="CX837" s="95"/>
    </row>
    <row r="838" spans="12:102" ht="15.75" customHeight="1" x14ac:dyDescent="0.25">
      <c r="L838" s="95"/>
      <c r="N838" s="96"/>
      <c r="BI838" s="96"/>
      <c r="CP838" s="95"/>
      <c r="CX838" s="95"/>
    </row>
    <row r="839" spans="12:102" ht="15.75" customHeight="1" x14ac:dyDescent="0.25">
      <c r="L839" s="95"/>
      <c r="N839" s="96"/>
      <c r="BI839" s="96"/>
      <c r="CP839" s="95"/>
      <c r="CX839" s="95"/>
    </row>
    <row r="840" spans="12:102" ht="15.75" customHeight="1" x14ac:dyDescent="0.25">
      <c r="L840" s="95"/>
      <c r="N840" s="96"/>
      <c r="BI840" s="96"/>
      <c r="CP840" s="95"/>
      <c r="CX840" s="95"/>
    </row>
    <row r="841" spans="12:102" ht="15.75" customHeight="1" x14ac:dyDescent="0.25">
      <c r="L841" s="95"/>
      <c r="N841" s="96"/>
      <c r="BI841" s="96"/>
      <c r="CP841" s="95"/>
      <c r="CX841" s="95"/>
    </row>
    <row r="842" spans="12:102" ht="15.75" customHeight="1" x14ac:dyDescent="0.25">
      <c r="L842" s="95"/>
      <c r="N842" s="96"/>
      <c r="BI842" s="96"/>
      <c r="CP842" s="95"/>
      <c r="CX842" s="95"/>
    </row>
    <row r="843" spans="12:102" ht="15.75" customHeight="1" x14ac:dyDescent="0.25">
      <c r="L843" s="95"/>
      <c r="N843" s="96"/>
      <c r="BI843" s="96"/>
      <c r="CP843" s="95"/>
      <c r="CX843" s="95"/>
    </row>
    <row r="844" spans="12:102" ht="15.75" customHeight="1" x14ac:dyDescent="0.25">
      <c r="L844" s="95"/>
      <c r="N844" s="96"/>
      <c r="BI844" s="96"/>
      <c r="CP844" s="95"/>
      <c r="CX844" s="95"/>
    </row>
    <row r="845" spans="12:102" ht="15.75" customHeight="1" x14ac:dyDescent="0.25">
      <c r="L845" s="95"/>
      <c r="N845" s="96"/>
      <c r="BI845" s="96"/>
      <c r="CP845" s="95"/>
      <c r="CX845" s="95"/>
    </row>
    <row r="846" spans="12:102" ht="15.75" customHeight="1" x14ac:dyDescent="0.25">
      <c r="L846" s="95"/>
      <c r="N846" s="96"/>
      <c r="BI846" s="96"/>
      <c r="CP846" s="95"/>
      <c r="CX846" s="95"/>
    </row>
    <row r="847" spans="12:102" ht="15.75" customHeight="1" x14ac:dyDescent="0.25">
      <c r="L847" s="95"/>
      <c r="N847" s="96"/>
      <c r="BI847" s="96"/>
      <c r="CP847" s="95"/>
      <c r="CX847" s="95"/>
    </row>
    <row r="848" spans="12:102" ht="15.75" customHeight="1" x14ac:dyDescent="0.25">
      <c r="L848" s="95"/>
      <c r="N848" s="96"/>
      <c r="BI848" s="96"/>
      <c r="CP848" s="95"/>
      <c r="CX848" s="95"/>
    </row>
    <row r="849" spans="12:102" ht="15.75" customHeight="1" x14ac:dyDescent="0.25">
      <c r="L849" s="95"/>
      <c r="N849" s="96"/>
      <c r="BI849" s="96"/>
      <c r="CP849" s="95"/>
      <c r="CX849" s="95"/>
    </row>
    <row r="850" spans="12:102" ht="15.75" customHeight="1" x14ac:dyDescent="0.25">
      <c r="L850" s="95"/>
      <c r="N850" s="96"/>
      <c r="BI850" s="96"/>
      <c r="CP850" s="95"/>
      <c r="CX850" s="95"/>
    </row>
    <row r="851" spans="12:102" ht="15.75" customHeight="1" x14ac:dyDescent="0.25">
      <c r="L851" s="95"/>
      <c r="N851" s="96"/>
      <c r="BI851" s="96"/>
      <c r="CP851" s="95"/>
      <c r="CX851" s="95"/>
    </row>
    <row r="852" spans="12:102" ht="15.75" customHeight="1" x14ac:dyDescent="0.25">
      <c r="L852" s="95"/>
      <c r="N852" s="96"/>
      <c r="BI852" s="96"/>
      <c r="CP852" s="95"/>
      <c r="CX852" s="95"/>
    </row>
    <row r="853" spans="12:102" ht="15.75" customHeight="1" x14ac:dyDescent="0.25">
      <c r="L853" s="95"/>
      <c r="N853" s="96"/>
      <c r="BI853" s="96"/>
      <c r="CP853" s="95"/>
      <c r="CX853" s="95"/>
    </row>
    <row r="854" spans="12:102" ht="15.75" customHeight="1" x14ac:dyDescent="0.25">
      <c r="L854" s="95"/>
      <c r="N854" s="96"/>
      <c r="BI854" s="96"/>
      <c r="CP854" s="95"/>
      <c r="CX854" s="95"/>
    </row>
    <row r="855" spans="12:102" ht="15.75" customHeight="1" x14ac:dyDescent="0.25">
      <c r="L855" s="95"/>
      <c r="N855" s="96"/>
      <c r="BI855" s="96"/>
      <c r="CP855" s="95"/>
      <c r="CX855" s="95"/>
    </row>
    <row r="856" spans="12:102" ht="15.75" customHeight="1" x14ac:dyDescent="0.25">
      <c r="L856" s="95"/>
      <c r="N856" s="96"/>
      <c r="BI856" s="96"/>
      <c r="CP856" s="95"/>
      <c r="CX856" s="95"/>
    </row>
    <row r="857" spans="12:102" ht="15.75" customHeight="1" x14ac:dyDescent="0.25">
      <c r="L857" s="95"/>
      <c r="N857" s="96"/>
      <c r="BI857" s="96"/>
      <c r="CP857" s="95"/>
      <c r="CX857" s="95"/>
    </row>
    <row r="858" spans="12:102" ht="15.75" customHeight="1" x14ac:dyDescent="0.25">
      <c r="L858" s="95"/>
      <c r="N858" s="96"/>
      <c r="BI858" s="96"/>
      <c r="CP858" s="95"/>
      <c r="CX858" s="95"/>
    </row>
    <row r="859" spans="12:102" ht="15.75" customHeight="1" x14ac:dyDescent="0.25">
      <c r="L859" s="95"/>
      <c r="N859" s="96"/>
      <c r="BI859" s="96"/>
      <c r="CP859" s="95"/>
      <c r="CX859" s="95"/>
    </row>
    <row r="860" spans="12:102" ht="15.75" customHeight="1" x14ac:dyDescent="0.25">
      <c r="L860" s="95"/>
      <c r="N860" s="96"/>
      <c r="BI860" s="96"/>
      <c r="CP860" s="95"/>
      <c r="CX860" s="95"/>
    </row>
    <row r="861" spans="12:102" ht="15.75" customHeight="1" x14ac:dyDescent="0.25">
      <c r="L861" s="95"/>
      <c r="N861" s="96"/>
      <c r="BI861" s="96"/>
      <c r="CP861" s="95"/>
      <c r="CX861" s="95"/>
    </row>
    <row r="862" spans="12:102" ht="15.75" customHeight="1" x14ac:dyDescent="0.25">
      <c r="L862" s="95"/>
      <c r="N862" s="96"/>
      <c r="BI862" s="96"/>
      <c r="CP862" s="95"/>
      <c r="CX862" s="95"/>
    </row>
    <row r="863" spans="12:102" ht="15.75" customHeight="1" x14ac:dyDescent="0.25">
      <c r="L863" s="95"/>
      <c r="N863" s="96"/>
      <c r="BI863" s="96"/>
      <c r="CP863" s="95"/>
      <c r="CX863" s="95"/>
    </row>
    <row r="864" spans="12:102" ht="15.75" customHeight="1" x14ac:dyDescent="0.25">
      <c r="L864" s="95"/>
      <c r="N864" s="96"/>
      <c r="BI864" s="96"/>
      <c r="CP864" s="95"/>
      <c r="CX864" s="95"/>
    </row>
    <row r="865" spans="12:102" ht="15.75" customHeight="1" x14ac:dyDescent="0.25">
      <c r="L865" s="95"/>
      <c r="N865" s="96"/>
      <c r="BI865" s="96"/>
      <c r="CP865" s="95"/>
      <c r="CX865" s="95"/>
    </row>
    <row r="866" spans="12:102" ht="15.75" customHeight="1" x14ac:dyDescent="0.25">
      <c r="L866" s="95"/>
      <c r="N866" s="96"/>
      <c r="BI866" s="96"/>
      <c r="CP866" s="95"/>
      <c r="CX866" s="95"/>
    </row>
    <row r="867" spans="12:102" ht="15.75" customHeight="1" x14ac:dyDescent="0.25">
      <c r="L867" s="95"/>
      <c r="N867" s="96"/>
      <c r="BI867" s="96"/>
      <c r="CP867" s="95"/>
      <c r="CX867" s="95"/>
    </row>
    <row r="868" spans="12:102" ht="15.75" customHeight="1" x14ac:dyDescent="0.25">
      <c r="L868" s="95"/>
      <c r="N868" s="96"/>
      <c r="BI868" s="96"/>
      <c r="CP868" s="95"/>
      <c r="CX868" s="95"/>
    </row>
    <row r="869" spans="12:102" ht="15.75" customHeight="1" x14ac:dyDescent="0.25">
      <c r="L869" s="95"/>
      <c r="N869" s="96"/>
      <c r="BI869" s="96"/>
      <c r="CP869" s="95"/>
      <c r="CX869" s="95"/>
    </row>
    <row r="870" spans="12:102" ht="15.75" customHeight="1" x14ac:dyDescent="0.25">
      <c r="L870" s="95"/>
      <c r="N870" s="96"/>
      <c r="BI870" s="96"/>
      <c r="CP870" s="95"/>
      <c r="CX870" s="95"/>
    </row>
    <row r="871" spans="12:102" ht="15.75" customHeight="1" x14ac:dyDescent="0.25">
      <c r="L871" s="95"/>
      <c r="N871" s="96"/>
      <c r="BI871" s="96"/>
      <c r="CP871" s="95"/>
      <c r="CX871" s="95"/>
    </row>
    <row r="872" spans="12:102" ht="15.75" customHeight="1" x14ac:dyDescent="0.25">
      <c r="L872" s="95"/>
      <c r="N872" s="96"/>
      <c r="BI872" s="96"/>
      <c r="CP872" s="95"/>
      <c r="CX872" s="95"/>
    </row>
    <row r="873" spans="12:102" ht="15.75" customHeight="1" x14ac:dyDescent="0.25">
      <c r="L873" s="95"/>
      <c r="N873" s="96"/>
      <c r="BI873" s="96"/>
      <c r="CP873" s="95"/>
      <c r="CX873" s="95"/>
    </row>
    <row r="874" spans="12:102" ht="15.75" customHeight="1" x14ac:dyDescent="0.25">
      <c r="L874" s="95"/>
      <c r="N874" s="96"/>
      <c r="BI874" s="96"/>
      <c r="CP874" s="95"/>
      <c r="CX874" s="95"/>
    </row>
    <row r="875" spans="12:102" ht="15.75" customHeight="1" x14ac:dyDescent="0.25">
      <c r="L875" s="95"/>
      <c r="N875" s="96"/>
      <c r="BI875" s="96"/>
      <c r="CP875" s="95"/>
      <c r="CX875" s="95"/>
    </row>
    <row r="876" spans="12:102" ht="15.75" customHeight="1" x14ac:dyDescent="0.25">
      <c r="L876" s="95"/>
      <c r="N876" s="96"/>
      <c r="BI876" s="96"/>
      <c r="CP876" s="95"/>
      <c r="CX876" s="95"/>
    </row>
    <row r="877" spans="12:102" ht="15.75" customHeight="1" x14ac:dyDescent="0.25">
      <c r="L877" s="95"/>
      <c r="N877" s="96"/>
      <c r="BI877" s="96"/>
      <c r="CP877" s="95"/>
      <c r="CX877" s="95"/>
    </row>
    <row r="878" spans="12:102" ht="15.75" customHeight="1" x14ac:dyDescent="0.25">
      <c r="L878" s="95"/>
      <c r="N878" s="96"/>
      <c r="BI878" s="96"/>
      <c r="CP878" s="95"/>
      <c r="CX878" s="95"/>
    </row>
    <row r="879" spans="12:102" ht="15.75" customHeight="1" x14ac:dyDescent="0.25">
      <c r="L879" s="95"/>
      <c r="N879" s="96"/>
      <c r="BI879" s="96"/>
      <c r="CP879" s="95"/>
      <c r="CX879" s="95"/>
    </row>
    <row r="880" spans="12:102" ht="15.75" customHeight="1" x14ac:dyDescent="0.25">
      <c r="L880" s="95"/>
      <c r="N880" s="96"/>
      <c r="BI880" s="96"/>
      <c r="CP880" s="95"/>
      <c r="CX880" s="95"/>
    </row>
    <row r="881" spans="12:102" ht="15.75" customHeight="1" x14ac:dyDescent="0.25">
      <c r="L881" s="95"/>
      <c r="N881" s="96"/>
      <c r="BI881" s="96"/>
      <c r="CP881" s="95"/>
      <c r="CX881" s="95"/>
    </row>
    <row r="882" spans="12:102" ht="15.75" customHeight="1" x14ac:dyDescent="0.25">
      <c r="L882" s="95"/>
      <c r="N882" s="96"/>
      <c r="BI882" s="96"/>
      <c r="CP882" s="95"/>
      <c r="CX882" s="95"/>
    </row>
    <row r="883" spans="12:102" ht="15.75" customHeight="1" x14ac:dyDescent="0.25">
      <c r="L883" s="95"/>
      <c r="N883" s="96"/>
      <c r="BI883" s="96"/>
      <c r="CP883" s="95"/>
      <c r="CX883" s="95"/>
    </row>
    <row r="884" spans="12:102" ht="15.75" customHeight="1" x14ac:dyDescent="0.25">
      <c r="L884" s="95"/>
      <c r="N884" s="96"/>
      <c r="BI884" s="96"/>
      <c r="CP884" s="95"/>
      <c r="CX884" s="95"/>
    </row>
    <row r="885" spans="12:102" ht="15.75" customHeight="1" x14ac:dyDescent="0.25">
      <c r="L885" s="95"/>
      <c r="N885" s="96"/>
      <c r="BI885" s="96"/>
      <c r="CP885" s="95"/>
      <c r="CX885" s="95"/>
    </row>
    <row r="886" spans="12:102" ht="15.75" customHeight="1" x14ac:dyDescent="0.25">
      <c r="L886" s="95"/>
      <c r="N886" s="96"/>
      <c r="BI886" s="96"/>
      <c r="CP886" s="95"/>
      <c r="CX886" s="95"/>
    </row>
    <row r="887" spans="12:102" ht="15.75" customHeight="1" x14ac:dyDescent="0.25">
      <c r="L887" s="95"/>
      <c r="N887" s="96"/>
      <c r="BI887" s="96"/>
      <c r="CP887" s="95"/>
      <c r="CX887" s="95"/>
    </row>
    <row r="888" spans="12:102" ht="15.75" customHeight="1" x14ac:dyDescent="0.25">
      <c r="L888" s="95"/>
      <c r="N888" s="96"/>
      <c r="BI888" s="96"/>
      <c r="CP888" s="95"/>
      <c r="CX888" s="95"/>
    </row>
    <row r="889" spans="12:102" ht="15.75" customHeight="1" x14ac:dyDescent="0.25">
      <c r="L889" s="95"/>
      <c r="N889" s="96"/>
      <c r="BI889" s="96"/>
      <c r="CP889" s="95"/>
      <c r="CX889" s="95"/>
    </row>
    <row r="890" spans="12:102" ht="15.75" customHeight="1" x14ac:dyDescent="0.25">
      <c r="L890" s="95"/>
      <c r="N890" s="96"/>
      <c r="BI890" s="96"/>
      <c r="CP890" s="95"/>
      <c r="CX890" s="95"/>
    </row>
    <row r="891" spans="12:102" ht="15.75" customHeight="1" x14ac:dyDescent="0.25">
      <c r="L891" s="95"/>
      <c r="N891" s="96"/>
      <c r="BI891" s="96"/>
      <c r="CP891" s="95"/>
      <c r="CX891" s="95"/>
    </row>
    <row r="892" spans="12:102" ht="15.75" customHeight="1" x14ac:dyDescent="0.25">
      <c r="L892" s="95"/>
      <c r="N892" s="96"/>
      <c r="BI892" s="96"/>
      <c r="CP892" s="95"/>
      <c r="CX892" s="95"/>
    </row>
    <row r="893" spans="12:102" ht="15.75" customHeight="1" x14ac:dyDescent="0.25">
      <c r="L893" s="95"/>
      <c r="N893" s="96"/>
      <c r="BI893" s="96"/>
      <c r="CP893" s="95"/>
      <c r="CX893" s="95"/>
    </row>
    <row r="894" spans="12:102" ht="15.75" customHeight="1" x14ac:dyDescent="0.25">
      <c r="L894" s="95"/>
      <c r="N894" s="96"/>
      <c r="BI894" s="96"/>
      <c r="CP894" s="95"/>
      <c r="CX894" s="95"/>
    </row>
    <row r="895" spans="12:102" ht="15.75" customHeight="1" x14ac:dyDescent="0.25">
      <c r="L895" s="95"/>
      <c r="N895" s="96"/>
      <c r="BI895" s="96"/>
      <c r="CP895" s="95"/>
      <c r="CX895" s="95"/>
    </row>
    <row r="896" spans="12:102" ht="15.75" customHeight="1" x14ac:dyDescent="0.25">
      <c r="L896" s="95"/>
      <c r="N896" s="96"/>
      <c r="BI896" s="96"/>
      <c r="CP896" s="95"/>
      <c r="CX896" s="95"/>
    </row>
    <row r="897" spans="12:102" ht="15.75" customHeight="1" x14ac:dyDescent="0.25">
      <c r="L897" s="95"/>
      <c r="N897" s="96"/>
      <c r="BI897" s="96"/>
      <c r="CP897" s="95"/>
      <c r="CX897" s="95"/>
    </row>
    <row r="898" spans="12:102" ht="15.75" customHeight="1" x14ac:dyDescent="0.25">
      <c r="L898" s="95"/>
      <c r="N898" s="96"/>
      <c r="BI898" s="96"/>
      <c r="CP898" s="95"/>
      <c r="CX898" s="95"/>
    </row>
    <row r="899" spans="12:102" ht="15.75" customHeight="1" x14ac:dyDescent="0.25">
      <c r="L899" s="95"/>
      <c r="N899" s="96"/>
      <c r="BI899" s="96"/>
      <c r="CP899" s="95"/>
      <c r="CX899" s="95"/>
    </row>
    <row r="900" spans="12:102" ht="15.75" customHeight="1" x14ac:dyDescent="0.25">
      <c r="L900" s="95"/>
      <c r="N900" s="96"/>
      <c r="BI900" s="96"/>
      <c r="CP900" s="95"/>
      <c r="CX900" s="95"/>
    </row>
    <row r="901" spans="12:102" ht="15.75" customHeight="1" x14ac:dyDescent="0.25">
      <c r="L901" s="95"/>
      <c r="N901" s="96"/>
      <c r="BI901" s="96"/>
      <c r="CP901" s="95"/>
      <c r="CX901" s="95"/>
    </row>
    <row r="902" spans="12:102" ht="15.75" customHeight="1" x14ac:dyDescent="0.25">
      <c r="L902" s="95"/>
      <c r="N902" s="96"/>
      <c r="BI902" s="96"/>
      <c r="CP902" s="95"/>
      <c r="CX902" s="95"/>
    </row>
    <row r="903" spans="12:102" ht="15.75" customHeight="1" x14ac:dyDescent="0.25">
      <c r="L903" s="95"/>
      <c r="N903" s="96"/>
      <c r="BI903" s="96"/>
      <c r="CP903" s="95"/>
      <c r="CX903" s="95"/>
    </row>
    <row r="904" spans="12:102" ht="15.75" customHeight="1" x14ac:dyDescent="0.25">
      <c r="L904" s="95"/>
      <c r="N904" s="96"/>
      <c r="BI904" s="96"/>
      <c r="CP904" s="95"/>
      <c r="CX904" s="95"/>
    </row>
    <row r="905" spans="12:102" ht="15.75" customHeight="1" x14ac:dyDescent="0.25">
      <c r="L905" s="95"/>
      <c r="N905" s="96"/>
      <c r="BI905" s="96"/>
      <c r="CP905" s="95"/>
      <c r="CX905" s="95"/>
    </row>
    <row r="906" spans="12:102" ht="15.75" customHeight="1" x14ac:dyDescent="0.25">
      <c r="L906" s="95"/>
      <c r="N906" s="96"/>
      <c r="BI906" s="96"/>
      <c r="CP906" s="95"/>
      <c r="CX906" s="95"/>
    </row>
    <row r="907" spans="12:102" ht="15.75" customHeight="1" x14ac:dyDescent="0.25">
      <c r="L907" s="95"/>
      <c r="N907" s="96"/>
      <c r="BI907" s="96"/>
      <c r="CP907" s="95"/>
      <c r="CX907" s="95"/>
    </row>
    <row r="908" spans="12:102" ht="15.75" customHeight="1" x14ac:dyDescent="0.25">
      <c r="L908" s="95"/>
      <c r="N908" s="96"/>
      <c r="BI908" s="96"/>
      <c r="CP908" s="95"/>
      <c r="CX908" s="95"/>
    </row>
    <row r="909" spans="12:102" ht="15.75" customHeight="1" x14ac:dyDescent="0.25">
      <c r="L909" s="95"/>
      <c r="N909" s="96"/>
      <c r="BI909" s="96"/>
      <c r="CP909" s="95"/>
      <c r="CX909" s="95"/>
    </row>
    <row r="910" spans="12:102" ht="15.75" customHeight="1" x14ac:dyDescent="0.25">
      <c r="L910" s="95"/>
      <c r="N910" s="96"/>
      <c r="BI910" s="96"/>
      <c r="CP910" s="95"/>
      <c r="CX910" s="95"/>
    </row>
    <row r="911" spans="12:102" ht="15.75" customHeight="1" x14ac:dyDescent="0.25">
      <c r="L911" s="95"/>
      <c r="N911" s="96"/>
      <c r="BI911" s="96"/>
      <c r="CP911" s="95"/>
      <c r="CX911" s="95"/>
    </row>
    <row r="912" spans="12:102" ht="15.75" customHeight="1" x14ac:dyDescent="0.25">
      <c r="L912" s="95"/>
      <c r="N912" s="96"/>
      <c r="BI912" s="96"/>
      <c r="CP912" s="95"/>
      <c r="CX912" s="95"/>
    </row>
    <row r="913" spans="12:102" ht="15.75" customHeight="1" x14ac:dyDescent="0.25">
      <c r="L913" s="95"/>
      <c r="N913" s="96"/>
      <c r="BI913" s="96"/>
      <c r="CP913" s="95"/>
      <c r="CX913" s="95"/>
    </row>
    <row r="914" spans="12:102" ht="15.75" customHeight="1" x14ac:dyDescent="0.25">
      <c r="L914" s="95"/>
      <c r="N914" s="96"/>
      <c r="BI914" s="96"/>
      <c r="CP914" s="95"/>
      <c r="CX914" s="95"/>
    </row>
    <row r="915" spans="12:102" ht="15.75" customHeight="1" x14ac:dyDescent="0.25">
      <c r="L915" s="95"/>
      <c r="N915" s="96"/>
      <c r="BI915" s="96"/>
      <c r="CP915" s="95"/>
      <c r="CX915" s="95"/>
    </row>
    <row r="916" spans="12:102" ht="15.75" customHeight="1" x14ac:dyDescent="0.25">
      <c r="L916" s="95"/>
      <c r="N916" s="96"/>
      <c r="BI916" s="96"/>
      <c r="CP916" s="95"/>
      <c r="CX916" s="95"/>
    </row>
    <row r="917" spans="12:102" ht="15.75" customHeight="1" x14ac:dyDescent="0.25">
      <c r="L917" s="95"/>
      <c r="N917" s="96"/>
      <c r="BI917" s="96"/>
      <c r="CP917" s="95"/>
      <c r="CX917" s="95"/>
    </row>
    <row r="918" spans="12:102" ht="15.75" customHeight="1" x14ac:dyDescent="0.25">
      <c r="L918" s="95"/>
      <c r="N918" s="96"/>
      <c r="BI918" s="96"/>
      <c r="CP918" s="95"/>
      <c r="CX918" s="95"/>
    </row>
    <row r="919" spans="12:102" ht="15.75" customHeight="1" x14ac:dyDescent="0.25">
      <c r="L919" s="95"/>
      <c r="N919" s="96"/>
      <c r="BI919" s="96"/>
      <c r="CP919" s="95"/>
      <c r="CX919" s="95"/>
    </row>
    <row r="920" spans="12:102" ht="15.75" customHeight="1" x14ac:dyDescent="0.25">
      <c r="L920" s="95"/>
      <c r="N920" s="96"/>
      <c r="BI920" s="96"/>
      <c r="CP920" s="95"/>
      <c r="CX920" s="95"/>
    </row>
    <row r="921" spans="12:102" ht="15.75" customHeight="1" x14ac:dyDescent="0.25">
      <c r="L921" s="95"/>
      <c r="N921" s="96"/>
      <c r="BI921" s="96"/>
      <c r="CP921" s="95"/>
      <c r="CX921" s="95"/>
    </row>
    <row r="922" spans="12:102" ht="15.75" customHeight="1" x14ac:dyDescent="0.25">
      <c r="L922" s="95"/>
      <c r="N922" s="96"/>
      <c r="BI922" s="96"/>
      <c r="CP922" s="95"/>
      <c r="CX922" s="95"/>
    </row>
    <row r="923" spans="12:102" ht="15.75" customHeight="1" x14ac:dyDescent="0.25">
      <c r="L923" s="95"/>
      <c r="N923" s="96"/>
      <c r="BI923" s="96"/>
      <c r="CP923" s="95"/>
      <c r="CX923" s="95"/>
    </row>
    <row r="924" spans="12:102" ht="15.75" customHeight="1" x14ac:dyDescent="0.25">
      <c r="L924" s="95"/>
      <c r="N924" s="96"/>
      <c r="BI924" s="96"/>
      <c r="CP924" s="95"/>
      <c r="CX924" s="95"/>
    </row>
    <row r="925" spans="12:102" ht="15.75" customHeight="1" x14ac:dyDescent="0.25">
      <c r="L925" s="95"/>
      <c r="N925" s="96"/>
      <c r="BI925" s="96"/>
      <c r="CP925" s="95"/>
      <c r="CX925" s="95"/>
    </row>
    <row r="926" spans="12:102" ht="15.75" customHeight="1" x14ac:dyDescent="0.25">
      <c r="L926" s="95"/>
      <c r="N926" s="96"/>
      <c r="BI926" s="96"/>
      <c r="CP926" s="95"/>
      <c r="CX926" s="95"/>
    </row>
    <row r="927" spans="12:102" ht="15.75" customHeight="1" x14ac:dyDescent="0.25">
      <c r="L927" s="95"/>
      <c r="N927" s="96"/>
      <c r="BI927" s="96"/>
      <c r="CP927" s="95"/>
      <c r="CX927" s="95"/>
    </row>
    <row r="928" spans="12:102" ht="15.75" customHeight="1" x14ac:dyDescent="0.25">
      <c r="L928" s="95"/>
      <c r="N928" s="96"/>
      <c r="BI928" s="96"/>
      <c r="CP928" s="95"/>
      <c r="CX928" s="95"/>
    </row>
    <row r="929" spans="12:102" ht="15.75" customHeight="1" x14ac:dyDescent="0.25">
      <c r="L929" s="95"/>
      <c r="N929" s="96"/>
      <c r="BI929" s="96"/>
      <c r="CP929" s="95"/>
      <c r="CX929" s="95"/>
    </row>
    <row r="930" spans="12:102" ht="15.75" customHeight="1" x14ac:dyDescent="0.25">
      <c r="L930" s="95"/>
      <c r="N930" s="96"/>
      <c r="BI930" s="96"/>
      <c r="CP930" s="95"/>
      <c r="CX930" s="95"/>
    </row>
    <row r="931" spans="12:102" ht="15.75" customHeight="1" x14ac:dyDescent="0.25">
      <c r="L931" s="95"/>
      <c r="N931" s="96"/>
      <c r="BI931" s="96"/>
      <c r="CP931" s="95"/>
      <c r="CX931" s="95"/>
    </row>
    <row r="932" spans="12:102" ht="15.75" customHeight="1" x14ac:dyDescent="0.25">
      <c r="L932" s="95"/>
      <c r="N932" s="96"/>
      <c r="BI932" s="96"/>
      <c r="CP932" s="95"/>
      <c r="CX932" s="95"/>
    </row>
    <row r="933" spans="12:102" ht="15.75" customHeight="1" x14ac:dyDescent="0.25">
      <c r="L933" s="95"/>
      <c r="N933" s="96"/>
      <c r="BI933" s="96"/>
      <c r="CP933" s="95"/>
      <c r="CX933" s="95"/>
    </row>
    <row r="934" spans="12:102" ht="15.75" customHeight="1" x14ac:dyDescent="0.25">
      <c r="L934" s="95"/>
      <c r="N934" s="96"/>
      <c r="BI934" s="96"/>
      <c r="CP934" s="95"/>
      <c r="CX934" s="95"/>
    </row>
    <row r="935" spans="12:102" ht="15.75" customHeight="1" x14ac:dyDescent="0.25">
      <c r="L935" s="95"/>
      <c r="N935" s="96"/>
      <c r="BI935" s="96"/>
      <c r="CP935" s="95"/>
      <c r="CX935" s="95"/>
    </row>
    <row r="936" spans="12:102" ht="15.75" customHeight="1" x14ac:dyDescent="0.25">
      <c r="L936" s="95"/>
      <c r="N936" s="96"/>
      <c r="BI936" s="96"/>
      <c r="CP936" s="95"/>
      <c r="CX936" s="95"/>
    </row>
    <row r="937" spans="12:102" ht="15.75" customHeight="1" x14ac:dyDescent="0.25">
      <c r="L937" s="95"/>
      <c r="N937" s="96"/>
      <c r="BI937" s="96"/>
      <c r="CP937" s="95"/>
      <c r="CX937" s="95"/>
    </row>
    <row r="938" spans="12:102" ht="15.75" customHeight="1" x14ac:dyDescent="0.25">
      <c r="L938" s="95"/>
      <c r="N938" s="96"/>
      <c r="BI938" s="96"/>
      <c r="CP938" s="95"/>
      <c r="CX938" s="95"/>
    </row>
    <row r="939" spans="12:102" ht="15.75" customHeight="1" x14ac:dyDescent="0.25">
      <c r="L939" s="95"/>
      <c r="N939" s="96"/>
      <c r="BI939" s="96"/>
      <c r="CP939" s="95"/>
      <c r="CX939" s="95"/>
    </row>
    <row r="940" spans="12:102" ht="15.75" customHeight="1" x14ac:dyDescent="0.25">
      <c r="L940" s="95"/>
      <c r="N940" s="96"/>
      <c r="BI940" s="96"/>
      <c r="CP940" s="95"/>
      <c r="CX940" s="95"/>
    </row>
    <row r="941" spans="12:102" ht="15.75" customHeight="1" x14ac:dyDescent="0.25">
      <c r="L941" s="95"/>
      <c r="N941" s="96"/>
      <c r="BI941" s="96"/>
      <c r="CP941" s="95"/>
      <c r="CX941" s="95"/>
    </row>
    <row r="942" spans="12:102" ht="15.75" customHeight="1" x14ac:dyDescent="0.25">
      <c r="L942" s="95"/>
      <c r="N942" s="96"/>
      <c r="BI942" s="96"/>
      <c r="CP942" s="95"/>
      <c r="CX942" s="95"/>
    </row>
    <row r="943" spans="12:102" ht="15.75" customHeight="1" x14ac:dyDescent="0.25">
      <c r="L943" s="95"/>
      <c r="N943" s="96"/>
      <c r="BI943" s="96"/>
      <c r="CP943" s="95"/>
      <c r="CX943" s="95"/>
    </row>
    <row r="944" spans="12:102" ht="15.75" customHeight="1" x14ac:dyDescent="0.25">
      <c r="L944" s="95"/>
      <c r="N944" s="96"/>
      <c r="BI944" s="96"/>
      <c r="CP944" s="95"/>
      <c r="CX944" s="95"/>
    </row>
    <row r="945" spans="12:102" ht="15.75" customHeight="1" x14ac:dyDescent="0.25">
      <c r="L945" s="95"/>
      <c r="N945" s="96"/>
      <c r="BI945" s="96"/>
      <c r="CP945" s="95"/>
      <c r="CX945" s="95"/>
    </row>
    <row r="946" spans="12:102" ht="15.75" customHeight="1" x14ac:dyDescent="0.25">
      <c r="L946" s="95"/>
      <c r="N946" s="96"/>
      <c r="BI946" s="96"/>
      <c r="CP946" s="95"/>
      <c r="CX946" s="95"/>
    </row>
    <row r="947" spans="12:102" ht="15.75" customHeight="1" x14ac:dyDescent="0.25">
      <c r="L947" s="95"/>
      <c r="N947" s="96"/>
      <c r="BI947" s="96"/>
      <c r="CP947" s="95"/>
      <c r="CX947" s="95"/>
    </row>
    <row r="948" spans="12:102" ht="15.75" customHeight="1" x14ac:dyDescent="0.25">
      <c r="L948" s="95"/>
      <c r="N948" s="96"/>
      <c r="BI948" s="96"/>
      <c r="CP948" s="95"/>
      <c r="CX948" s="95"/>
    </row>
    <row r="949" spans="12:102" ht="15.75" customHeight="1" x14ac:dyDescent="0.25">
      <c r="L949" s="95"/>
      <c r="N949" s="96"/>
      <c r="BI949" s="96"/>
      <c r="CP949" s="95"/>
      <c r="CX949" s="95"/>
    </row>
    <row r="950" spans="12:102" ht="15.75" customHeight="1" x14ac:dyDescent="0.25">
      <c r="L950" s="95"/>
      <c r="N950" s="96"/>
      <c r="BI950" s="96"/>
      <c r="CP950" s="95"/>
      <c r="CX950" s="95"/>
    </row>
    <row r="951" spans="12:102" ht="15.75" customHeight="1" x14ac:dyDescent="0.25">
      <c r="L951" s="95"/>
      <c r="N951" s="96"/>
      <c r="BI951" s="96"/>
      <c r="CP951" s="95"/>
      <c r="CX951" s="95"/>
    </row>
    <row r="952" spans="12:102" ht="15.75" customHeight="1" x14ac:dyDescent="0.25">
      <c r="L952" s="95"/>
      <c r="N952" s="96"/>
      <c r="BI952" s="96"/>
      <c r="CP952" s="95"/>
      <c r="CX952" s="95"/>
    </row>
    <row r="953" spans="12:102" ht="15.75" customHeight="1" x14ac:dyDescent="0.25">
      <c r="L953" s="95"/>
      <c r="N953" s="96"/>
      <c r="BI953" s="96"/>
      <c r="CP953" s="95"/>
      <c r="CX953" s="95"/>
    </row>
    <row r="954" spans="12:102" ht="15.75" customHeight="1" x14ac:dyDescent="0.25">
      <c r="L954" s="95"/>
      <c r="N954" s="96"/>
      <c r="BI954" s="96"/>
      <c r="CP954" s="95"/>
      <c r="CX954" s="95"/>
    </row>
    <row r="955" spans="12:102" ht="15.75" customHeight="1" x14ac:dyDescent="0.25">
      <c r="L955" s="95"/>
      <c r="N955" s="96"/>
      <c r="BI955" s="96"/>
      <c r="CP955" s="95"/>
      <c r="CX955" s="95"/>
    </row>
    <row r="956" spans="12:102" ht="15.75" customHeight="1" x14ac:dyDescent="0.25">
      <c r="L956" s="95"/>
      <c r="N956" s="96"/>
      <c r="BI956" s="96"/>
      <c r="CP956" s="95"/>
      <c r="CX956" s="95"/>
    </row>
    <row r="957" spans="12:102" ht="15.75" customHeight="1" x14ac:dyDescent="0.25">
      <c r="L957" s="95"/>
      <c r="N957" s="96"/>
      <c r="BI957" s="96"/>
      <c r="CP957" s="95"/>
      <c r="CX957" s="95"/>
    </row>
    <row r="958" spans="12:102" ht="15.75" customHeight="1" x14ac:dyDescent="0.25">
      <c r="L958" s="95"/>
      <c r="N958" s="96"/>
      <c r="BI958" s="96"/>
      <c r="CP958" s="95"/>
      <c r="CX958" s="95"/>
    </row>
    <row r="959" spans="12:102" ht="15.75" customHeight="1" x14ac:dyDescent="0.25">
      <c r="L959" s="95"/>
      <c r="N959" s="96"/>
      <c r="BI959" s="96"/>
      <c r="CP959" s="95"/>
      <c r="CX959" s="95"/>
    </row>
    <row r="960" spans="12:102" ht="15.75" customHeight="1" x14ac:dyDescent="0.25">
      <c r="L960" s="95"/>
      <c r="N960" s="96"/>
      <c r="BI960" s="96"/>
      <c r="CP960" s="95"/>
      <c r="CX960" s="95"/>
    </row>
    <row r="961" spans="12:102" ht="15.75" customHeight="1" x14ac:dyDescent="0.25">
      <c r="L961" s="95"/>
      <c r="N961" s="96"/>
      <c r="BI961" s="96"/>
      <c r="CP961" s="95"/>
      <c r="CX961" s="95"/>
    </row>
    <row r="962" spans="12:102" ht="15.75" customHeight="1" x14ac:dyDescent="0.25">
      <c r="L962" s="95"/>
      <c r="N962" s="96"/>
      <c r="BI962" s="96"/>
      <c r="CP962" s="95"/>
      <c r="CX962" s="95"/>
    </row>
    <row r="963" spans="12:102" ht="15.75" customHeight="1" x14ac:dyDescent="0.25">
      <c r="L963" s="95"/>
      <c r="N963" s="96"/>
      <c r="BI963" s="96"/>
      <c r="CP963" s="95"/>
      <c r="CX963" s="95"/>
    </row>
    <row r="964" spans="12:102" ht="15.75" customHeight="1" x14ac:dyDescent="0.25">
      <c r="L964" s="95"/>
      <c r="N964" s="96"/>
      <c r="BI964" s="96"/>
      <c r="CP964" s="95"/>
      <c r="CX964" s="95"/>
    </row>
    <row r="965" spans="12:102" ht="15.75" customHeight="1" x14ac:dyDescent="0.25">
      <c r="L965" s="95"/>
      <c r="N965" s="96"/>
      <c r="BI965" s="96"/>
      <c r="CP965" s="95"/>
      <c r="CX965" s="95"/>
    </row>
    <row r="966" spans="12:102" ht="15.75" customHeight="1" x14ac:dyDescent="0.25">
      <c r="L966" s="95"/>
      <c r="N966" s="96"/>
      <c r="BI966" s="96"/>
      <c r="CP966" s="95"/>
      <c r="CX966" s="95"/>
    </row>
    <row r="967" spans="12:102" ht="15.75" customHeight="1" x14ac:dyDescent="0.25">
      <c r="L967" s="95"/>
      <c r="N967" s="96"/>
      <c r="BI967" s="96"/>
      <c r="CP967" s="95"/>
      <c r="CX967" s="95"/>
    </row>
    <row r="968" spans="12:102" ht="15.75" customHeight="1" x14ac:dyDescent="0.25">
      <c r="L968" s="95"/>
      <c r="N968" s="96"/>
      <c r="BI968" s="96"/>
      <c r="CP968" s="95"/>
      <c r="CX968" s="95"/>
    </row>
    <row r="969" spans="12:102" ht="15.75" customHeight="1" x14ac:dyDescent="0.25">
      <c r="L969" s="95"/>
      <c r="N969" s="96"/>
      <c r="BI969" s="96"/>
      <c r="CP969" s="95"/>
      <c r="CX969" s="95"/>
    </row>
    <row r="970" spans="12:102" ht="15.75" customHeight="1" x14ac:dyDescent="0.25">
      <c r="L970" s="95"/>
      <c r="N970" s="96"/>
      <c r="BI970" s="96"/>
      <c r="CP970" s="95"/>
      <c r="CX970" s="95"/>
    </row>
    <row r="971" spans="12:102" ht="15.75" customHeight="1" x14ac:dyDescent="0.25">
      <c r="L971" s="95"/>
      <c r="N971" s="96"/>
      <c r="BI971" s="96"/>
      <c r="CP971" s="95"/>
      <c r="CX971" s="95"/>
    </row>
    <row r="972" spans="12:102" ht="15.75" customHeight="1" x14ac:dyDescent="0.25">
      <c r="L972" s="95"/>
      <c r="N972" s="96"/>
      <c r="BI972" s="96"/>
      <c r="CP972" s="95"/>
      <c r="CX972" s="95"/>
    </row>
    <row r="973" spans="12:102" ht="15.75" customHeight="1" x14ac:dyDescent="0.25">
      <c r="L973" s="95"/>
      <c r="N973" s="96"/>
      <c r="BI973" s="96"/>
      <c r="CP973" s="95"/>
      <c r="CX973" s="95"/>
    </row>
    <row r="974" spans="12:102" ht="15.75" customHeight="1" x14ac:dyDescent="0.25">
      <c r="L974" s="95"/>
      <c r="N974" s="96"/>
      <c r="BI974" s="96"/>
      <c r="CP974" s="95"/>
      <c r="CX974" s="95"/>
    </row>
    <row r="975" spans="12:102" ht="15.75" customHeight="1" x14ac:dyDescent="0.25">
      <c r="L975" s="95"/>
      <c r="N975" s="96"/>
      <c r="BI975" s="96"/>
      <c r="CP975" s="95"/>
      <c r="CX975" s="95"/>
    </row>
    <row r="976" spans="12:102" ht="15.75" customHeight="1" x14ac:dyDescent="0.25">
      <c r="L976" s="95"/>
      <c r="N976" s="96"/>
      <c r="BI976" s="96"/>
      <c r="CP976" s="95"/>
      <c r="CX976" s="95"/>
    </row>
    <row r="977" spans="12:102" ht="15.75" customHeight="1" x14ac:dyDescent="0.25">
      <c r="L977" s="95"/>
      <c r="N977" s="96"/>
      <c r="BI977" s="96"/>
      <c r="CP977" s="95"/>
      <c r="CX977" s="95"/>
    </row>
    <row r="978" spans="12:102" ht="15.75" customHeight="1" x14ac:dyDescent="0.25">
      <c r="L978" s="95"/>
      <c r="N978" s="96"/>
      <c r="BI978" s="96"/>
      <c r="CP978" s="95"/>
      <c r="CX978" s="95"/>
    </row>
    <row r="979" spans="12:102" ht="15.75" customHeight="1" x14ac:dyDescent="0.25">
      <c r="L979" s="95"/>
      <c r="N979" s="96"/>
      <c r="BI979" s="96"/>
      <c r="CP979" s="95"/>
      <c r="CX979" s="95"/>
    </row>
    <row r="980" spans="12:102" ht="15.75" customHeight="1" x14ac:dyDescent="0.25">
      <c r="L980" s="95"/>
      <c r="N980" s="96"/>
      <c r="BI980" s="96"/>
      <c r="CP980" s="95"/>
      <c r="CX980" s="95"/>
    </row>
    <row r="981" spans="12:102" ht="15.75" customHeight="1" x14ac:dyDescent="0.25">
      <c r="L981" s="95"/>
      <c r="N981" s="96"/>
      <c r="BI981" s="96"/>
      <c r="CP981" s="95"/>
      <c r="CX981" s="95"/>
    </row>
    <row r="982" spans="12:102" ht="15.75" customHeight="1" x14ac:dyDescent="0.25">
      <c r="L982" s="95"/>
      <c r="N982" s="96"/>
      <c r="BI982" s="96"/>
      <c r="CP982" s="95"/>
      <c r="CX982" s="95"/>
    </row>
    <row r="983" spans="12:102" ht="15.75" customHeight="1" x14ac:dyDescent="0.25">
      <c r="L983" s="95"/>
      <c r="N983" s="96"/>
      <c r="BI983" s="96"/>
      <c r="CP983" s="95"/>
      <c r="CX983" s="95"/>
    </row>
    <row r="984" spans="12:102" ht="15.75" customHeight="1" x14ac:dyDescent="0.25">
      <c r="L984" s="95"/>
      <c r="N984" s="96"/>
      <c r="BI984" s="96"/>
      <c r="CP984" s="95"/>
      <c r="CX984" s="95"/>
    </row>
    <row r="985" spans="12:102" ht="15.75" customHeight="1" x14ac:dyDescent="0.25">
      <c r="L985" s="95"/>
      <c r="N985" s="96"/>
      <c r="BI985" s="96"/>
      <c r="CP985" s="95"/>
      <c r="CX985" s="95"/>
    </row>
    <row r="986" spans="12:102" ht="15.75" customHeight="1" x14ac:dyDescent="0.25">
      <c r="L986" s="95"/>
      <c r="N986" s="96"/>
      <c r="BI986" s="96"/>
      <c r="CP986" s="95"/>
      <c r="CX986" s="95"/>
    </row>
    <row r="987" spans="12:102" ht="15.75" customHeight="1" x14ac:dyDescent="0.25">
      <c r="L987" s="95"/>
      <c r="N987" s="96"/>
      <c r="BI987" s="96"/>
      <c r="CP987" s="95"/>
      <c r="CX987" s="95"/>
    </row>
    <row r="988" spans="12:102" ht="15.75" customHeight="1" x14ac:dyDescent="0.25">
      <c r="L988" s="95"/>
      <c r="N988" s="96"/>
      <c r="BI988" s="96"/>
      <c r="CP988" s="95"/>
      <c r="CX988" s="95"/>
    </row>
    <row r="989" spans="12:102" ht="15.75" customHeight="1" x14ac:dyDescent="0.25">
      <c r="L989" s="95"/>
      <c r="N989" s="96"/>
      <c r="BI989" s="96"/>
      <c r="CP989" s="95"/>
      <c r="CX989" s="95"/>
    </row>
    <row r="990" spans="12:102" ht="15.75" customHeight="1" x14ac:dyDescent="0.25">
      <c r="L990" s="95"/>
      <c r="N990" s="96"/>
      <c r="BI990" s="96"/>
      <c r="CP990" s="95"/>
      <c r="CX990" s="95"/>
    </row>
    <row r="991" spans="12:102" ht="15.75" customHeight="1" x14ac:dyDescent="0.25">
      <c r="L991" s="95"/>
      <c r="N991" s="96"/>
      <c r="BI991" s="96"/>
      <c r="CP991" s="95"/>
      <c r="CX991" s="95"/>
    </row>
    <row r="992" spans="12:102" ht="15.75" customHeight="1" x14ac:dyDescent="0.25">
      <c r="L992" s="95"/>
      <c r="N992" s="96"/>
      <c r="BI992" s="96"/>
      <c r="CP992" s="95"/>
      <c r="CX992" s="95"/>
    </row>
    <row r="993" spans="12:102" ht="15.75" customHeight="1" x14ac:dyDescent="0.25">
      <c r="L993" s="95"/>
      <c r="N993" s="96"/>
      <c r="BI993" s="96"/>
      <c r="CP993" s="95"/>
      <c r="CX993" s="95"/>
    </row>
    <row r="994" spans="12:102" ht="15.75" customHeight="1" x14ac:dyDescent="0.25">
      <c r="L994" s="95"/>
      <c r="N994" s="96"/>
      <c r="BI994" s="96"/>
      <c r="CP994" s="95"/>
      <c r="CX994" s="95"/>
    </row>
    <row r="995" spans="12:102" ht="15.75" customHeight="1" x14ac:dyDescent="0.25">
      <c r="L995" s="95"/>
      <c r="N995" s="96"/>
      <c r="BI995" s="96"/>
      <c r="CP995" s="95"/>
      <c r="CX995" s="95"/>
    </row>
    <row r="996" spans="12:102" ht="15.75" customHeight="1" x14ac:dyDescent="0.25">
      <c r="L996" s="95"/>
      <c r="N996" s="96"/>
      <c r="BI996" s="96"/>
      <c r="CP996" s="95"/>
      <c r="CX996" s="95"/>
    </row>
    <row r="997" spans="12:102" ht="15.75" customHeight="1" x14ac:dyDescent="0.25">
      <c r="L997" s="95"/>
      <c r="N997" s="96"/>
      <c r="BI997" s="96"/>
      <c r="CP997" s="95"/>
      <c r="CX997" s="95"/>
    </row>
    <row r="998" spans="12:102" ht="15.75" customHeight="1" x14ac:dyDescent="0.25">
      <c r="L998" s="95"/>
      <c r="N998" s="96"/>
      <c r="BI998" s="96"/>
      <c r="CP998" s="95"/>
      <c r="CX998" s="95"/>
    </row>
    <row r="999" spans="12:102" ht="15.75" customHeight="1" x14ac:dyDescent="0.25">
      <c r="L999" s="95"/>
      <c r="N999" s="96"/>
      <c r="BI999" s="96"/>
      <c r="CP999" s="95"/>
      <c r="CX999" s="95"/>
    </row>
    <row r="1000" spans="12:102" ht="15.75" customHeight="1" x14ac:dyDescent="0.25">
      <c r="L1000" s="95"/>
      <c r="N1000" s="96"/>
      <c r="BI1000" s="96"/>
      <c r="CP1000" s="95"/>
      <c r="CX1000" s="95"/>
    </row>
    <row r="1001" spans="12:102" ht="15.75" customHeight="1" x14ac:dyDescent="0.25">
      <c r="N1001" s="96"/>
      <c r="BI1001" s="96"/>
    </row>
    <row r="1002" spans="12:102" ht="15.75" customHeight="1" x14ac:dyDescent="0.25">
      <c r="N1002" s="96"/>
      <c r="BI1002" s="96"/>
    </row>
    <row r="1003" spans="12:102" ht="15.75" customHeight="1" x14ac:dyDescent="0.25">
      <c r="N1003" s="96"/>
      <c r="BI1003" s="96"/>
    </row>
  </sheetData>
  <mergeCells count="39">
    <mergeCell ref="CU132:CV132"/>
    <mergeCell ref="CU133:CV133"/>
    <mergeCell ref="CU134:CV134"/>
    <mergeCell ref="CU135:CV135"/>
    <mergeCell ref="CU136:CV136"/>
    <mergeCell ref="CR132:CS132"/>
    <mergeCell ref="CR133:CS133"/>
    <mergeCell ref="CR134:CS134"/>
    <mergeCell ref="CR135:CS135"/>
    <mergeCell ref="CR136:CS136"/>
    <mergeCell ref="CR99:CS99"/>
    <mergeCell ref="CU99:CV99"/>
    <mergeCell ref="CR129:CS129"/>
    <mergeCell ref="CR130:CS130"/>
    <mergeCell ref="CR131:CS131"/>
    <mergeCell ref="CU130:CV130"/>
    <mergeCell ref="CU131:CV131"/>
    <mergeCell ref="CS120:CV120"/>
    <mergeCell ref="CS124:CV124"/>
    <mergeCell ref="CR127:CV127"/>
    <mergeCell ref="CR128:CS128"/>
    <mergeCell ref="CU128:CV128"/>
    <mergeCell ref="CU129:CV129"/>
    <mergeCell ref="A4:B4"/>
    <mergeCell ref="D4:F4"/>
    <mergeCell ref="H4:J4"/>
    <mergeCell ref="O4:CN4"/>
    <mergeCell ref="CS4:CV4"/>
    <mergeCell ref="N9:BI9"/>
    <mergeCell ref="N10:CN10"/>
    <mergeCell ref="CR10:CV10"/>
    <mergeCell ref="O91:CN91"/>
    <mergeCell ref="CR1:CV1"/>
    <mergeCell ref="O2:CN2"/>
    <mergeCell ref="CR2:CV2"/>
    <mergeCell ref="CR6:CS6"/>
    <mergeCell ref="CU6:CV6"/>
    <mergeCell ref="CR11:CS11"/>
    <mergeCell ref="CU11:CV11"/>
  </mergeCells>
  <conditionalFormatting sqref="P12:R12">
    <cfRule type="cellIs" dxfId="25" priority="1" operator="greaterThan">
      <formula>7</formula>
    </cfRule>
  </conditionalFormatting>
  <conditionalFormatting sqref="O12">
    <cfRule type="cellIs" dxfId="24" priority="2" operator="greaterThan">
      <formula>7</formula>
    </cfRule>
  </conditionalFormatting>
  <conditionalFormatting sqref="P13:R13">
    <cfRule type="cellIs" dxfId="23" priority="3" operator="greaterThan">
      <formula>7</formula>
    </cfRule>
  </conditionalFormatting>
  <conditionalFormatting sqref="Q14:R14">
    <cfRule type="cellIs" dxfId="22" priority="4" operator="greaterThan">
      <formula>7</formula>
    </cfRule>
  </conditionalFormatting>
  <conditionalFormatting sqref="R15">
    <cfRule type="cellIs" dxfId="21" priority="5" operator="greaterThan">
      <formula>7</formula>
    </cfRule>
  </conditionalFormatting>
  <conditionalFormatting sqref="P12:AA24">
    <cfRule type="cellIs" dxfId="20" priority="6" operator="greaterThan">
      <formula>7</formula>
    </cfRule>
  </conditionalFormatting>
  <conditionalFormatting sqref="P12:AP39">
    <cfRule type="cellIs" dxfId="19" priority="7" operator="greaterThan">
      <formula>7</formula>
    </cfRule>
  </conditionalFormatting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K265"/>
  <sheetViews>
    <sheetView showGridLines="0" zoomScale="64" zoomScaleNormal="64" workbookViewId="0">
      <selection activeCell="FY20" sqref="FY20"/>
    </sheetView>
  </sheetViews>
  <sheetFormatPr baseColWidth="10" defaultColWidth="14.42578125" defaultRowHeight="15" customHeight="1" x14ac:dyDescent="0.25"/>
  <cols>
    <col min="1" max="1" width="22.5703125" customWidth="1"/>
    <col min="2" max="2" width="17" customWidth="1"/>
    <col min="3" max="3" width="9.140625" customWidth="1"/>
    <col min="4" max="4" width="3.5703125" customWidth="1"/>
    <col min="5" max="6" width="14.140625" customWidth="1"/>
    <col min="7" max="7" width="11.42578125" customWidth="1"/>
    <col min="8" max="8" width="3.7109375" customWidth="1"/>
    <col min="9" max="10" width="12.42578125" customWidth="1"/>
    <col min="11" max="11" width="4.28515625" customWidth="1"/>
    <col min="12" max="12" width="1.28515625" customWidth="1"/>
    <col min="13" max="14" width="2.42578125" customWidth="1"/>
    <col min="15" max="15" width="4" customWidth="1"/>
    <col min="16" max="22" width="12" customWidth="1"/>
    <col min="23" max="25" width="13" customWidth="1"/>
    <col min="26" max="31" width="12" customWidth="1"/>
    <col min="32" max="34" width="13" customWidth="1"/>
    <col min="35" max="40" width="12" customWidth="1"/>
    <col min="41" max="43" width="13" customWidth="1"/>
    <col min="44" max="44" width="12" customWidth="1"/>
    <col min="45" max="46" width="13" customWidth="1"/>
    <col min="47" max="48" width="12" customWidth="1"/>
    <col min="49" max="49" width="13" customWidth="1"/>
    <col min="50" max="54" width="12" customWidth="1"/>
    <col min="55" max="55" width="13" customWidth="1"/>
    <col min="56" max="56" width="12" customWidth="1"/>
    <col min="57" max="57" width="13" customWidth="1"/>
    <col min="58" max="58" width="12" customWidth="1"/>
    <col min="59" max="59" width="13" customWidth="1"/>
    <col min="60" max="60" width="12" customWidth="1"/>
    <col min="61" max="62" width="13" customWidth="1"/>
    <col min="63" max="65" width="12" customWidth="1"/>
    <col min="66" max="66" width="13" customWidth="1"/>
    <col min="67" max="67" width="12" customWidth="1"/>
    <col min="68" max="69" width="13" customWidth="1"/>
    <col min="70" max="70" width="12" customWidth="1"/>
    <col min="71" max="71" width="13" customWidth="1"/>
    <col min="72" max="73" width="12" customWidth="1"/>
    <col min="74" max="74" width="13" customWidth="1"/>
    <col min="75" max="76" width="12" customWidth="1"/>
    <col min="77" max="78" width="13" customWidth="1"/>
    <col min="79" max="79" width="12" customWidth="1"/>
    <col min="80" max="80" width="13" customWidth="1"/>
    <col min="81" max="81" width="12" customWidth="1"/>
    <col min="82" max="83" width="13" customWidth="1"/>
    <col min="84" max="87" width="12" customWidth="1"/>
    <col min="88" max="88" width="13" customWidth="1"/>
    <col min="89" max="89" width="12" customWidth="1"/>
    <col min="90" max="91" width="13" customWidth="1"/>
    <col min="92" max="93" width="12" customWidth="1"/>
    <col min="94" max="94" width="12.140625" customWidth="1"/>
    <col min="95" max="95" width="11.42578125" customWidth="1"/>
    <col min="96" max="98" width="12.140625" customWidth="1"/>
    <col min="99" max="99" width="11.42578125" customWidth="1"/>
    <col min="100" max="110" width="12.140625" customWidth="1"/>
    <col min="111" max="111" width="11.140625" customWidth="1"/>
    <col min="112" max="114" width="12.140625" customWidth="1"/>
    <col min="115" max="115" width="11.140625" customWidth="1"/>
    <col min="116" max="116" width="12.140625" customWidth="1"/>
    <col min="117" max="117" width="11.140625" customWidth="1"/>
    <col min="118" max="119" width="12.140625" customWidth="1"/>
    <col min="120" max="120" width="11.140625" customWidth="1"/>
    <col min="121" max="125" width="12.140625" customWidth="1"/>
    <col min="126" max="127" width="11.140625" customWidth="1"/>
    <col min="128" max="137" width="12.140625" customWidth="1"/>
    <col min="138" max="138" width="11.140625" customWidth="1"/>
    <col min="139" max="140" width="12.140625" customWidth="1"/>
    <col min="141" max="141" width="11.140625" customWidth="1"/>
    <col min="142" max="144" width="12.140625" customWidth="1"/>
    <col min="145" max="145" width="11.42578125" customWidth="1"/>
    <col min="146" max="146" width="1.85546875" customWidth="1"/>
    <col min="147" max="147" width="6.5703125" customWidth="1"/>
    <col min="148" max="152" width="24" customWidth="1"/>
    <col min="153" max="153" width="5.28515625" customWidth="1"/>
    <col min="154" max="154" width="1.5703125" customWidth="1"/>
    <col min="155" max="155" width="5.7109375" customWidth="1"/>
    <col min="156" max="156" width="16.5703125" customWidth="1"/>
    <col min="157" max="157" width="6.7109375" customWidth="1"/>
    <col min="158" max="158" width="5.7109375" customWidth="1"/>
    <col min="159" max="179" width="6" customWidth="1"/>
    <col min="180" max="183" width="6.85546875" customWidth="1"/>
    <col min="184" max="190" width="6" customWidth="1"/>
    <col min="191" max="246" width="3.7109375" customWidth="1"/>
    <col min="247" max="247" width="1.5703125" customWidth="1"/>
    <col min="248" max="271" width="3.7109375" customWidth="1"/>
  </cols>
  <sheetData>
    <row r="1" spans="1:271" ht="18.75" x14ac:dyDescent="0.25">
      <c r="A1" s="28"/>
      <c r="B1" s="28"/>
      <c r="C1" s="28"/>
      <c r="D1" s="132"/>
      <c r="E1" s="28"/>
      <c r="F1" s="28"/>
      <c r="G1" s="28"/>
      <c r="H1" s="28"/>
      <c r="I1" s="28"/>
      <c r="J1" s="28"/>
      <c r="K1" s="28"/>
      <c r="L1" s="29"/>
      <c r="M1" s="28"/>
      <c r="N1" s="28"/>
      <c r="O1" s="226" t="s">
        <v>65</v>
      </c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5"/>
      <c r="EO1" s="28"/>
      <c r="EP1" s="29"/>
      <c r="EQ1" s="28"/>
      <c r="ER1" s="226" t="s">
        <v>17</v>
      </c>
      <c r="ES1" s="224"/>
      <c r="ET1" s="224"/>
      <c r="EU1" s="224"/>
      <c r="EV1" s="225"/>
      <c r="EW1" s="28"/>
      <c r="EX1" s="29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9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</row>
    <row r="2" spans="1:271" x14ac:dyDescent="0.25">
      <c r="A2" s="227" t="s">
        <v>18</v>
      </c>
      <c r="B2" s="225"/>
      <c r="C2" s="28"/>
      <c r="D2" s="227" t="s">
        <v>19</v>
      </c>
      <c r="E2" s="224"/>
      <c r="F2" s="225"/>
      <c r="G2" s="28"/>
      <c r="H2" s="227" t="s">
        <v>20</v>
      </c>
      <c r="I2" s="224"/>
      <c r="J2" s="225"/>
      <c r="K2" s="28"/>
      <c r="L2" s="29"/>
      <c r="M2" s="28"/>
      <c r="N2" s="28"/>
      <c r="O2" s="228" t="s">
        <v>19</v>
      </c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29"/>
      <c r="DD2" s="229"/>
      <c r="DE2" s="229"/>
      <c r="DF2" s="229"/>
      <c r="DG2" s="229"/>
      <c r="DH2" s="229"/>
      <c r="DI2" s="229"/>
      <c r="DJ2" s="229"/>
      <c r="DK2" s="229"/>
      <c r="DL2" s="229"/>
      <c r="DM2" s="229"/>
      <c r="DN2" s="229"/>
      <c r="DO2" s="229"/>
      <c r="DP2" s="229"/>
      <c r="DQ2" s="229"/>
      <c r="DR2" s="229"/>
      <c r="DS2" s="229"/>
      <c r="DT2" s="229"/>
      <c r="DU2" s="229"/>
      <c r="DV2" s="229"/>
      <c r="DW2" s="229"/>
      <c r="DX2" s="229"/>
      <c r="DY2" s="229"/>
      <c r="DZ2" s="229"/>
      <c r="EA2" s="229"/>
      <c r="EB2" s="229"/>
      <c r="EC2" s="229"/>
      <c r="ED2" s="229"/>
      <c r="EE2" s="229"/>
      <c r="EF2" s="229"/>
      <c r="EG2" s="229"/>
      <c r="EH2" s="229"/>
      <c r="EI2" s="229"/>
      <c r="EJ2" s="229"/>
      <c r="EK2" s="229"/>
      <c r="EL2" s="229"/>
      <c r="EM2" s="229"/>
      <c r="EN2" s="229"/>
      <c r="EO2" s="28"/>
      <c r="EP2" s="29"/>
      <c r="EQ2" s="28"/>
      <c r="ER2" s="228" t="s">
        <v>21</v>
      </c>
      <c r="ES2" s="229"/>
      <c r="ET2" s="229"/>
      <c r="EU2" s="229"/>
      <c r="EV2" s="229"/>
      <c r="EW2" s="28"/>
      <c r="EX2" s="29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9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</row>
    <row r="3" spans="1:271" x14ac:dyDescent="0.25">
      <c r="A3" s="32" t="s">
        <v>11</v>
      </c>
      <c r="B3" s="33">
        <f>+CONSOLIDADO!E10</f>
        <v>400</v>
      </c>
      <c r="C3" s="34"/>
      <c r="D3" s="132"/>
      <c r="E3" s="35" t="s">
        <v>22</v>
      </c>
      <c r="F3" s="35" t="s">
        <v>23</v>
      </c>
      <c r="G3" s="28"/>
      <c r="H3" s="36" t="s">
        <v>24</v>
      </c>
      <c r="I3" s="98" t="s">
        <v>67</v>
      </c>
      <c r="J3" s="98" t="s">
        <v>68</v>
      </c>
      <c r="K3" s="28"/>
      <c r="L3" s="29"/>
      <c r="M3" s="28"/>
      <c r="N3" s="28"/>
      <c r="O3" s="38"/>
      <c r="P3" s="39">
        <v>0</v>
      </c>
      <c r="Q3" s="40">
        <v>1</v>
      </c>
      <c r="R3" s="40">
        <v>2</v>
      </c>
      <c r="S3" s="40">
        <v>3</v>
      </c>
      <c r="T3" s="40">
        <v>4</v>
      </c>
      <c r="U3" s="40">
        <v>5</v>
      </c>
      <c r="V3" s="40">
        <v>6</v>
      </c>
      <c r="W3" s="40">
        <v>7</v>
      </c>
      <c r="X3" s="40">
        <v>8</v>
      </c>
      <c r="Y3" s="40">
        <v>9</v>
      </c>
      <c r="Z3" s="40">
        <v>10</v>
      </c>
      <c r="AA3" s="40">
        <v>11</v>
      </c>
      <c r="AB3" s="40">
        <v>12</v>
      </c>
      <c r="AC3" s="40">
        <v>13</v>
      </c>
      <c r="AD3" s="40">
        <v>14</v>
      </c>
      <c r="AE3" s="40">
        <v>15</v>
      </c>
      <c r="AF3" s="40">
        <v>16</v>
      </c>
      <c r="AG3" s="40">
        <v>17</v>
      </c>
      <c r="AH3" s="40">
        <v>18</v>
      </c>
      <c r="AI3" s="40">
        <v>19</v>
      </c>
      <c r="AJ3" s="40">
        <v>20</v>
      </c>
      <c r="AK3" s="40">
        <v>21</v>
      </c>
      <c r="AL3" s="40">
        <v>22</v>
      </c>
      <c r="AM3" s="40">
        <v>23</v>
      </c>
      <c r="AN3" s="40">
        <v>24</v>
      </c>
      <c r="AO3" s="40">
        <v>25</v>
      </c>
      <c r="AP3" s="40">
        <v>26</v>
      </c>
      <c r="AQ3" s="40">
        <v>27</v>
      </c>
      <c r="AR3" s="40">
        <v>28</v>
      </c>
      <c r="AS3" s="40">
        <v>29</v>
      </c>
      <c r="AT3" s="40">
        <v>30</v>
      </c>
      <c r="AU3" s="40">
        <v>31</v>
      </c>
      <c r="AV3" s="40">
        <v>32</v>
      </c>
      <c r="AW3" s="40">
        <v>33</v>
      </c>
      <c r="AX3" s="40">
        <v>34</v>
      </c>
      <c r="AY3" s="40">
        <v>35</v>
      </c>
      <c r="AZ3" s="40">
        <v>36</v>
      </c>
      <c r="BA3" s="40">
        <v>37</v>
      </c>
      <c r="BB3" s="40">
        <v>38</v>
      </c>
      <c r="BC3" s="40">
        <v>39</v>
      </c>
      <c r="BD3" s="40">
        <v>40</v>
      </c>
      <c r="BE3" s="40">
        <v>41</v>
      </c>
      <c r="BF3" s="40">
        <v>42</v>
      </c>
      <c r="BG3" s="40">
        <v>43</v>
      </c>
      <c r="BH3" s="40">
        <v>44</v>
      </c>
      <c r="BI3" s="40">
        <v>45</v>
      </c>
      <c r="BJ3" s="40">
        <v>46</v>
      </c>
      <c r="BK3" s="40">
        <v>47</v>
      </c>
      <c r="BL3" s="40">
        <v>48</v>
      </c>
      <c r="BM3" s="41">
        <v>49</v>
      </c>
      <c r="BN3" s="41">
        <v>50</v>
      </c>
      <c r="BO3" s="41">
        <v>51</v>
      </c>
      <c r="BP3" s="41">
        <v>52</v>
      </c>
      <c r="BQ3" s="41">
        <v>53</v>
      </c>
      <c r="BR3" s="41">
        <v>54</v>
      </c>
      <c r="BS3" s="41">
        <v>55</v>
      </c>
      <c r="BT3" s="41">
        <v>56</v>
      </c>
      <c r="BU3" s="41">
        <v>57</v>
      </c>
      <c r="BV3" s="41">
        <v>58</v>
      </c>
      <c r="BW3" s="41">
        <v>59</v>
      </c>
      <c r="BX3" s="41">
        <v>60</v>
      </c>
      <c r="BY3" s="41">
        <v>61</v>
      </c>
      <c r="BZ3" s="41">
        <v>62</v>
      </c>
      <c r="CA3" s="41">
        <v>63</v>
      </c>
      <c r="CB3" s="41">
        <v>64</v>
      </c>
      <c r="CC3" s="41">
        <v>65</v>
      </c>
      <c r="CD3" s="41">
        <v>66</v>
      </c>
      <c r="CE3" s="41">
        <v>67</v>
      </c>
      <c r="CF3" s="41">
        <v>68</v>
      </c>
      <c r="CG3" s="41">
        <v>69</v>
      </c>
      <c r="CH3" s="41">
        <v>70</v>
      </c>
      <c r="CI3" s="41">
        <v>71</v>
      </c>
      <c r="CJ3" s="41">
        <v>72</v>
      </c>
      <c r="CK3" s="41">
        <v>73</v>
      </c>
      <c r="CL3" s="41">
        <v>74</v>
      </c>
      <c r="CM3" s="41">
        <v>75</v>
      </c>
      <c r="CN3" s="41">
        <v>76</v>
      </c>
      <c r="CO3" s="41">
        <v>77</v>
      </c>
      <c r="CP3" s="41">
        <v>78</v>
      </c>
      <c r="CQ3" s="41">
        <v>79</v>
      </c>
      <c r="CR3" s="41">
        <v>80</v>
      </c>
      <c r="CS3" s="41">
        <v>81</v>
      </c>
      <c r="CT3" s="41">
        <v>82</v>
      </c>
      <c r="CU3" s="41">
        <v>83</v>
      </c>
      <c r="CV3" s="41">
        <v>84</v>
      </c>
      <c r="CW3" s="41">
        <v>85</v>
      </c>
      <c r="CX3" s="41">
        <v>86</v>
      </c>
      <c r="CY3" s="41">
        <v>87</v>
      </c>
      <c r="CZ3" s="41">
        <v>88</v>
      </c>
      <c r="DA3" s="41">
        <v>89</v>
      </c>
      <c r="DB3" s="41">
        <v>90</v>
      </c>
      <c r="DC3" s="41">
        <v>91</v>
      </c>
      <c r="DD3" s="41">
        <v>92</v>
      </c>
      <c r="DE3" s="41">
        <v>93</v>
      </c>
      <c r="DF3" s="41">
        <v>94</v>
      </c>
      <c r="DG3" s="41">
        <v>95</v>
      </c>
      <c r="DH3" s="41">
        <v>96</v>
      </c>
      <c r="DI3" s="41">
        <v>97</v>
      </c>
      <c r="DJ3" s="41">
        <v>98</v>
      </c>
      <c r="DK3" s="41">
        <v>99</v>
      </c>
      <c r="DL3" s="41">
        <v>100</v>
      </c>
      <c r="DM3" s="41">
        <v>101</v>
      </c>
      <c r="DN3" s="41">
        <v>102</v>
      </c>
      <c r="DO3" s="41">
        <v>103</v>
      </c>
      <c r="DP3" s="41">
        <v>104</v>
      </c>
      <c r="DQ3" s="41">
        <v>105</v>
      </c>
      <c r="DR3" s="41">
        <v>106</v>
      </c>
      <c r="DS3" s="41">
        <v>107</v>
      </c>
      <c r="DT3" s="41">
        <v>108</v>
      </c>
      <c r="DU3" s="41">
        <v>109</v>
      </c>
      <c r="DV3" s="41">
        <v>110</v>
      </c>
      <c r="DW3" s="41">
        <v>111</v>
      </c>
      <c r="DX3" s="41">
        <v>112</v>
      </c>
      <c r="DY3" s="41">
        <v>113</v>
      </c>
      <c r="DZ3" s="41">
        <v>114</v>
      </c>
      <c r="EA3" s="41">
        <v>115</v>
      </c>
      <c r="EB3" s="41">
        <v>116</v>
      </c>
      <c r="EC3" s="41">
        <v>117</v>
      </c>
      <c r="ED3" s="41">
        <v>118</v>
      </c>
      <c r="EE3" s="41">
        <v>119</v>
      </c>
      <c r="EF3" s="41">
        <v>120</v>
      </c>
      <c r="EG3" s="41">
        <v>121</v>
      </c>
      <c r="EH3" s="41">
        <v>122</v>
      </c>
      <c r="EI3" s="41">
        <v>123</v>
      </c>
      <c r="EJ3" s="41">
        <v>124</v>
      </c>
      <c r="EK3" s="41">
        <v>125</v>
      </c>
      <c r="EL3" s="41">
        <v>126</v>
      </c>
      <c r="EM3" s="41">
        <v>127</v>
      </c>
      <c r="EN3" s="41">
        <v>128</v>
      </c>
      <c r="EO3" s="28"/>
      <c r="EP3" s="29"/>
      <c r="EQ3" s="28"/>
      <c r="ER3" s="28"/>
      <c r="ES3" s="28"/>
      <c r="ET3" s="28"/>
      <c r="EU3" s="28"/>
      <c r="EV3" s="28"/>
      <c r="EW3" s="28"/>
      <c r="EX3" s="29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9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</row>
    <row r="4" spans="1:271" x14ac:dyDescent="0.25">
      <c r="A4" s="32" t="s">
        <v>12</v>
      </c>
      <c r="B4" s="47">
        <f>+CONSOLIDADO!E12</f>
        <v>80</v>
      </c>
      <c r="C4" s="30"/>
      <c r="D4" s="133">
        <v>0</v>
      </c>
      <c r="E4" s="134">
        <v>0</v>
      </c>
      <c r="F4" s="134">
        <v>0</v>
      </c>
      <c r="G4" s="28"/>
      <c r="H4" s="135">
        <v>49</v>
      </c>
      <c r="I4" s="51">
        <v>0</v>
      </c>
      <c r="J4" s="51">
        <v>5</v>
      </c>
      <c r="K4" s="28"/>
      <c r="L4" s="29"/>
      <c r="M4" s="28"/>
      <c r="N4" s="28"/>
      <c r="O4" s="52" t="s">
        <v>22</v>
      </c>
      <c r="P4" s="102">
        <f>+E4</f>
        <v>0</v>
      </c>
      <c r="Q4" s="56">
        <f>+E5</f>
        <v>0.78530747587127547</v>
      </c>
      <c r="R4" s="56">
        <f>+E6</f>
        <v>1.0244743339147497</v>
      </c>
      <c r="S4" s="56">
        <f>+E7</f>
        <v>4.8746285620017771</v>
      </c>
      <c r="T4" s="56">
        <f>+E8</f>
        <v>2.7865637084856747</v>
      </c>
      <c r="U4" s="56">
        <f>+E9</f>
        <v>4.8428274374235061</v>
      </c>
      <c r="V4" s="56">
        <f>+E10</f>
        <v>2.7573728727105502</v>
      </c>
      <c r="W4" s="56">
        <f>+E11</f>
        <v>7.3206466837777313</v>
      </c>
      <c r="X4" s="56">
        <f>+E12</f>
        <v>5.881154598552941</v>
      </c>
      <c r="Y4" s="56">
        <f>+E13</f>
        <v>6.518262964652938</v>
      </c>
      <c r="Z4" s="103">
        <f>+E14</f>
        <v>8.4955891945279092</v>
      </c>
      <c r="AA4" s="103">
        <f>+E15</f>
        <v>5.6390182807625013</v>
      </c>
      <c r="AB4" s="103">
        <f>+E16</f>
        <v>7.13726044231215</v>
      </c>
      <c r="AC4" s="103">
        <f>+E17</f>
        <v>3.0789885487318358</v>
      </c>
      <c r="AD4" s="103">
        <f>+E18</f>
        <v>3.0511847994484183</v>
      </c>
      <c r="AE4" s="103">
        <f>+E19</f>
        <v>3.0664836690281474</v>
      </c>
      <c r="AF4" s="103">
        <f>+E20</f>
        <v>9.5701690322092858</v>
      </c>
      <c r="AG4" s="103">
        <f>+E21</f>
        <v>6.3280159146326556</v>
      </c>
      <c r="AH4" s="103">
        <f>+E22</f>
        <v>7.6312645805034194</v>
      </c>
      <c r="AI4" s="103">
        <f>+E23</f>
        <v>10.046136744105562</v>
      </c>
      <c r="AJ4" s="103">
        <f>+E24</f>
        <v>13.541738716826364</v>
      </c>
      <c r="AK4" s="103">
        <f>+E25</f>
        <v>14.044607378916776</v>
      </c>
      <c r="AL4" s="103">
        <f>+E26</f>
        <v>12.899176374105595</v>
      </c>
      <c r="AM4" s="103">
        <f>+E27</f>
        <v>14.344191866846444</v>
      </c>
      <c r="AN4" s="103">
        <f>+E28</f>
        <v>14.70373902691199</v>
      </c>
      <c r="AO4" s="103">
        <f>+E29</f>
        <v>12.642620246814104</v>
      </c>
      <c r="AP4" s="103">
        <f>+E30</f>
        <v>11.585641674720025</v>
      </c>
      <c r="AQ4" s="103">
        <f>+E31</f>
        <v>14.045061573374898</v>
      </c>
      <c r="AR4" s="103">
        <f>+E32</f>
        <v>15.025356189376051</v>
      </c>
      <c r="AS4" s="103">
        <f>+E33</f>
        <v>19.902800053122803</v>
      </c>
      <c r="AT4" s="103">
        <f>+E34</f>
        <v>16.99280440461277</v>
      </c>
      <c r="AU4" s="103">
        <f>+E35</f>
        <v>8.2647713133374268</v>
      </c>
      <c r="AV4" s="103">
        <f>+E36</f>
        <v>19.716293784960119</v>
      </c>
      <c r="AW4" s="103">
        <f>+E37</f>
        <v>15.33701290328827</v>
      </c>
      <c r="AX4" s="103">
        <f>+E38</f>
        <v>16.677085554091693</v>
      </c>
      <c r="AY4" s="103">
        <f>+E39</f>
        <v>17.79029104630018</v>
      </c>
      <c r="AZ4" s="103">
        <f>+E40</f>
        <v>18.402272378874141</v>
      </c>
      <c r="BA4" s="103">
        <f>+E41</f>
        <v>0.71775501876301673</v>
      </c>
      <c r="BB4" s="103">
        <f>+E42</f>
        <v>2.5794469937639422</v>
      </c>
      <c r="BC4" s="103">
        <f>+E43</f>
        <v>0.69402201960565801</v>
      </c>
      <c r="BD4" s="103">
        <f>+E44</f>
        <v>8.7256531271263675</v>
      </c>
      <c r="BE4" s="103">
        <f>+E45</f>
        <v>8.4876386854463313</v>
      </c>
      <c r="BF4" s="103">
        <f>+E46</f>
        <v>5.9857247569148635</v>
      </c>
      <c r="BG4" s="103">
        <f>+E47</f>
        <v>12.880361026141738</v>
      </c>
      <c r="BH4" s="103">
        <f>+E48</f>
        <v>12.663195428360641</v>
      </c>
      <c r="BI4" s="103">
        <f>+E49</f>
        <v>10.811235651998203</v>
      </c>
      <c r="BJ4" s="103">
        <f>+E50</f>
        <v>16.3579243791051</v>
      </c>
      <c r="BK4" s="103">
        <f>+E51</f>
        <v>17.961218396171997</v>
      </c>
      <c r="BL4" s="103">
        <f>+E52</f>
        <v>15.026575393938272</v>
      </c>
      <c r="BM4" s="103">
        <f>+E53</f>
        <v>16.372045557966814</v>
      </c>
      <c r="BN4" s="103">
        <f>+E54</f>
        <v>5.6938873877969529</v>
      </c>
      <c r="BO4" s="103">
        <f>+E55</f>
        <v>15.8136284232218</v>
      </c>
      <c r="BP4" s="103">
        <f>+E56</f>
        <v>7.4232608622686627</v>
      </c>
      <c r="BQ4" s="103">
        <f>+E57</f>
        <v>5.0653765494668956</v>
      </c>
      <c r="BR4" s="103">
        <f>+E58</f>
        <v>2.1445198356877215</v>
      </c>
      <c r="BS4" s="103">
        <f>+E59</f>
        <v>0.73424503941131491</v>
      </c>
      <c r="BT4" s="103">
        <f>+E60</f>
        <v>18.979796042759848</v>
      </c>
      <c r="BU4" s="103">
        <f>+E61</f>
        <v>17.580881379021694</v>
      </c>
      <c r="BV4" s="103">
        <f>+E62</f>
        <v>3.3846482175577819</v>
      </c>
      <c r="BW4" s="103">
        <f>+E63</f>
        <v>9.9747332313934756</v>
      </c>
      <c r="BX4" s="103">
        <f>+E64</f>
        <v>0.86393913878018469</v>
      </c>
      <c r="BY4" s="103">
        <f>+E65</f>
        <v>9.013983889151941</v>
      </c>
      <c r="BZ4" s="103">
        <f>+E66</f>
        <v>5.9146688668202501</v>
      </c>
      <c r="CA4" s="103">
        <f>+E67</f>
        <v>10.813909089930421</v>
      </c>
      <c r="CB4" s="103">
        <f>+E68</f>
        <v>16.835239255914324</v>
      </c>
      <c r="CC4" s="103">
        <f>+E69</f>
        <v>9.4477714368051977</v>
      </c>
      <c r="CD4" s="103">
        <f>+E70</f>
        <v>17.620458276418965</v>
      </c>
      <c r="CE4" s="103">
        <f>+E71</f>
        <v>14.449117113701421</v>
      </c>
      <c r="CF4" s="103">
        <f>+E72</f>
        <v>1.0046201494446017</v>
      </c>
      <c r="CG4" s="103">
        <f>+E73</f>
        <v>15.179350696111065</v>
      </c>
      <c r="CH4" s="103">
        <f>+E74</f>
        <v>4.609146937440431</v>
      </c>
      <c r="CI4" s="103">
        <f>+E75</f>
        <v>15.096194295056275</v>
      </c>
      <c r="CJ4" s="103">
        <f>+E76</f>
        <v>5.1137344957406405</v>
      </c>
      <c r="CK4" s="103">
        <f>+E77</f>
        <v>15.710102570194817</v>
      </c>
      <c r="CL4" s="103">
        <f>+E78</f>
        <v>7.7090225517087436</v>
      </c>
      <c r="CM4" s="103">
        <f>+E79</f>
        <v>12.420026328220121</v>
      </c>
      <c r="CN4" s="103">
        <f>+E80</f>
        <v>5.7313460179153974</v>
      </c>
      <c r="CO4" s="103">
        <f>+E81</f>
        <v>13.512815404075996</v>
      </c>
      <c r="CP4" s="103">
        <f>+E82</f>
        <v>2.2957731252588309</v>
      </c>
      <c r="CQ4" s="103">
        <f>+E83</f>
        <v>9.5396975991592523</v>
      </c>
      <c r="CR4" s="103">
        <f>+E84</f>
        <v>6.8719304692394232</v>
      </c>
      <c r="CS4" s="103">
        <f>+E85</f>
        <v>4.1620389730349014</v>
      </c>
      <c r="CT4" s="103">
        <f>+E86</f>
        <v>12.60955371279735</v>
      </c>
      <c r="CU4" s="103">
        <f>+E87</f>
        <v>8.0618295212022666</v>
      </c>
      <c r="CV4" s="103">
        <f>+E88</f>
        <v>14.10646539458177</v>
      </c>
      <c r="CW4" s="103">
        <f>+E89</f>
        <v>14.64232142340755</v>
      </c>
      <c r="CX4" s="103">
        <f>+E90</f>
        <v>13.520318649799444</v>
      </c>
      <c r="CY4" s="103">
        <f>+E91</f>
        <v>0.99390138693488506</v>
      </c>
      <c r="CZ4" s="103">
        <f>+E92</f>
        <v>7.9473712197402886</v>
      </c>
      <c r="DA4" s="103">
        <f>+E93</f>
        <v>9.4668004748604133</v>
      </c>
      <c r="DB4" s="103">
        <f>+E94</f>
        <v>12.256642697810609</v>
      </c>
      <c r="DC4" s="103">
        <f>+E95</f>
        <v>10.010538342810843</v>
      </c>
      <c r="DD4" s="103">
        <f>+E96</f>
        <v>2.2313200721251301</v>
      </c>
      <c r="DE4" s="103">
        <f>+E97</f>
        <v>14.102985312685995</v>
      </c>
      <c r="DF4" s="103">
        <f>+E98</f>
        <v>18.97744894314863</v>
      </c>
      <c r="DG4" s="103">
        <f>+E99</f>
        <v>1.4520020963845583</v>
      </c>
      <c r="DH4" s="103">
        <f>+E100</f>
        <v>7.2235389035635968</v>
      </c>
      <c r="DI4" s="103">
        <f>+E101</f>
        <v>15.506300067135497</v>
      </c>
      <c r="DJ4" s="103">
        <f>+E102</f>
        <v>12.496166554746356</v>
      </c>
      <c r="DK4" s="103">
        <f>+E103</f>
        <v>2.7932902739907832</v>
      </c>
      <c r="DL4" s="103">
        <f>+E104</f>
        <v>18.937090959097212</v>
      </c>
      <c r="DM4" s="103">
        <f>+E105</f>
        <v>8.9203048680436758</v>
      </c>
      <c r="DN4" s="103">
        <f>+E106</f>
        <v>2.9132734121797941</v>
      </c>
      <c r="DO4" s="103">
        <f>+E107</f>
        <v>16.955806438803496</v>
      </c>
      <c r="DP4" s="103">
        <f>+E108</f>
        <v>5.9906408437600636</v>
      </c>
      <c r="DQ4" s="103">
        <f>+E109</f>
        <v>15.300173967963088</v>
      </c>
      <c r="DR4" s="103">
        <f>+E110</f>
        <v>13.782615112051664</v>
      </c>
      <c r="DS4" s="103">
        <f>+E111</f>
        <v>4.6652077239391625</v>
      </c>
      <c r="DT4" s="103">
        <f>+E112</f>
        <v>15.911368968509384</v>
      </c>
      <c r="DU4" s="103">
        <f>+E113</f>
        <v>13.936296285405961</v>
      </c>
      <c r="DV4" s="103">
        <f>+E114</f>
        <v>8.7355628667490333</v>
      </c>
      <c r="DW4" s="103">
        <f>+E115</f>
        <v>4.029156670044868</v>
      </c>
      <c r="DX4" s="103">
        <f>+E116</f>
        <v>15.947038114523718</v>
      </c>
      <c r="DY4" s="103">
        <f>+E117</f>
        <v>3.2512838184126127</v>
      </c>
      <c r="DZ4" s="103">
        <f>+E118</f>
        <v>16.866136511747467</v>
      </c>
      <c r="EA4" s="103">
        <f>+E119</f>
        <v>12.995302938428773</v>
      </c>
      <c r="EB4" s="103">
        <f>+E120</f>
        <v>16.578507757895323</v>
      </c>
      <c r="EC4" s="103">
        <f>+E121</f>
        <v>16.714209375066435</v>
      </c>
      <c r="ED4" s="103">
        <f>+E122</f>
        <v>3.2912344454048421</v>
      </c>
      <c r="EE4" s="103">
        <f>+E123</f>
        <v>10.357597877182046</v>
      </c>
      <c r="EF4" s="103">
        <f>+E124</f>
        <v>12.821716501185151</v>
      </c>
      <c r="EG4" s="103">
        <f>+E125</f>
        <v>5.1612557576788731</v>
      </c>
      <c r="EH4" s="103">
        <f>+E126</f>
        <v>3.8220968245502975</v>
      </c>
      <c r="EI4" s="103">
        <f>+E127</f>
        <v>4.3186801068346696</v>
      </c>
      <c r="EJ4" s="103">
        <f>+E128</f>
        <v>17.453860578283763</v>
      </c>
      <c r="EK4" s="103">
        <f>+E129</f>
        <v>0.31909748415736694</v>
      </c>
      <c r="EL4" s="103">
        <f>+E130</f>
        <v>2.3702148926742312</v>
      </c>
      <c r="EM4" s="103">
        <f>+E131</f>
        <v>2.1170571556668274</v>
      </c>
      <c r="EN4" s="103">
        <f>+E132</f>
        <v>4.6597108204879625</v>
      </c>
      <c r="EO4" s="28"/>
      <c r="EP4" s="29"/>
      <c r="EQ4" s="28"/>
      <c r="ER4" s="99" t="s">
        <v>27</v>
      </c>
      <c r="ES4" s="236" t="s">
        <v>83</v>
      </c>
      <c r="ET4" s="234"/>
      <c r="EU4" s="234"/>
      <c r="EV4" s="235"/>
      <c r="EW4" s="28"/>
      <c r="EX4" s="29"/>
      <c r="EY4" s="28"/>
      <c r="EZ4" s="136" t="s">
        <v>43</v>
      </c>
      <c r="FA4" s="261"/>
      <c r="FB4" s="219"/>
      <c r="FC4" s="219"/>
      <c r="FD4" s="219"/>
      <c r="FE4" s="219"/>
      <c r="FF4" s="219"/>
      <c r="FG4" s="219"/>
      <c r="FH4" s="219"/>
      <c r="FI4" s="219"/>
      <c r="FJ4" s="219"/>
      <c r="FK4" s="219"/>
      <c r="FL4" s="219"/>
      <c r="FM4" s="219"/>
      <c r="FN4" s="219"/>
      <c r="FO4" s="219"/>
      <c r="FP4" s="219"/>
      <c r="FQ4" s="219"/>
      <c r="FR4" s="219"/>
      <c r="FS4" s="219"/>
      <c r="FT4" s="219"/>
      <c r="FU4" s="219"/>
      <c r="FV4" s="219"/>
      <c r="FW4" s="219"/>
      <c r="FX4" s="219"/>
      <c r="FY4" s="219"/>
      <c r="FZ4" s="219"/>
      <c r="GA4" s="219"/>
      <c r="GB4" s="219"/>
      <c r="GC4" s="219"/>
      <c r="GD4" s="219"/>
      <c r="GE4" s="219"/>
      <c r="GF4" s="219"/>
      <c r="GG4" s="219"/>
      <c r="GH4" s="219"/>
      <c r="GI4" s="219"/>
      <c r="GJ4" s="219"/>
      <c r="GK4" s="219"/>
      <c r="GL4" s="219"/>
      <c r="GM4" s="219"/>
      <c r="GN4" s="219"/>
      <c r="GO4" s="219"/>
      <c r="GP4" s="219"/>
      <c r="GQ4" s="219"/>
      <c r="GR4" s="219"/>
      <c r="GS4" s="219"/>
      <c r="GT4" s="219"/>
      <c r="GU4" s="219"/>
      <c r="GV4" s="219"/>
      <c r="GW4" s="219"/>
      <c r="GX4" s="219"/>
      <c r="GY4" s="219"/>
      <c r="GZ4" s="219"/>
      <c r="HA4" s="219"/>
      <c r="HB4" s="219"/>
      <c r="HC4" s="219"/>
      <c r="HD4" s="219"/>
      <c r="HE4" s="219"/>
      <c r="HF4" s="219"/>
      <c r="HG4" s="219"/>
      <c r="HH4" s="219"/>
      <c r="HI4" s="219"/>
      <c r="HJ4" s="219"/>
      <c r="HK4" s="219"/>
      <c r="HL4" s="219"/>
      <c r="HM4" s="219"/>
      <c r="HN4" s="219"/>
      <c r="HO4" s="219"/>
      <c r="HP4" s="219"/>
      <c r="HQ4" s="219"/>
      <c r="HR4" s="219"/>
      <c r="HS4" s="219"/>
      <c r="HT4" s="219"/>
      <c r="HU4" s="219"/>
      <c r="HV4" s="219"/>
      <c r="HW4" s="219"/>
      <c r="HX4" s="219"/>
      <c r="HY4" s="219"/>
      <c r="HZ4" s="219"/>
      <c r="IA4" s="219"/>
      <c r="IB4" s="219"/>
      <c r="IC4" s="219"/>
      <c r="ID4" s="219"/>
      <c r="IE4" s="219"/>
      <c r="IF4" s="219"/>
      <c r="IG4" s="219"/>
      <c r="IH4" s="219"/>
      <c r="II4" s="220"/>
      <c r="IJ4" s="2"/>
      <c r="IK4" s="2"/>
      <c r="IL4" s="2"/>
      <c r="IM4" s="29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</row>
    <row r="5" spans="1:271" x14ac:dyDescent="0.25">
      <c r="A5" s="32" t="s">
        <v>13</v>
      </c>
      <c r="B5" s="47">
        <f>+CONSOLIDADO!E14</f>
        <v>48</v>
      </c>
      <c r="C5" s="30"/>
      <c r="D5" s="137">
        <v>1</v>
      </c>
      <c r="E5" s="138">
        <v>0.78530747587127547</v>
      </c>
      <c r="F5" s="139">
        <v>0.16339544935897643</v>
      </c>
      <c r="G5" s="28"/>
      <c r="H5" s="135">
        <v>50</v>
      </c>
      <c r="I5" s="51">
        <v>2</v>
      </c>
      <c r="J5" s="51">
        <v>1</v>
      </c>
      <c r="K5" s="28"/>
      <c r="L5" s="29"/>
      <c r="M5" s="28"/>
      <c r="N5" s="28"/>
      <c r="O5" s="52" t="s">
        <v>23</v>
      </c>
      <c r="P5" s="106">
        <f>+F4</f>
        <v>0</v>
      </c>
      <c r="Q5" s="64">
        <f>+F5</f>
        <v>0.16339544935897643</v>
      </c>
      <c r="R5" s="64">
        <f>+F6</f>
        <v>0.76585426903822351</v>
      </c>
      <c r="S5" s="64">
        <f>+F7</f>
        <v>2.4780028484454948</v>
      </c>
      <c r="T5" s="64">
        <f>+F8</f>
        <v>9.508830480176524</v>
      </c>
      <c r="U5" s="64">
        <f>+F9</f>
        <v>7.3040474165993752</v>
      </c>
      <c r="V5" s="64">
        <f>+F10</f>
        <v>5.6123808125356129</v>
      </c>
      <c r="W5" s="64">
        <f>+F11</f>
        <v>5.0959711721343135</v>
      </c>
      <c r="X5" s="64">
        <f>+F12</f>
        <v>6.2045417091335597</v>
      </c>
      <c r="Y5" s="64">
        <f>+F13</f>
        <v>8.8981147073096896</v>
      </c>
      <c r="Z5" s="107">
        <f>+F14</f>
        <v>1.9934873742417691</v>
      </c>
      <c r="AA5" s="107">
        <f>+F15</f>
        <v>1.7271714570171417</v>
      </c>
      <c r="AB5" s="107">
        <f>+F16</f>
        <v>0.6812191873473854</v>
      </c>
      <c r="AC5" s="107">
        <f>+F17</f>
        <v>10.097156657760795</v>
      </c>
      <c r="AD5" s="107">
        <f>+F18</f>
        <v>14.91808857247867</v>
      </c>
      <c r="AE5" s="107">
        <f>+F19</f>
        <v>12.50660106048093</v>
      </c>
      <c r="AF5" s="107">
        <f>+F20</f>
        <v>14.087936669359285</v>
      </c>
      <c r="AG5" s="107">
        <f>+F21</f>
        <v>13.650484867733072</v>
      </c>
      <c r="AH5" s="107">
        <f>+F22</f>
        <v>14.087719841577275</v>
      </c>
      <c r="AI5" s="107">
        <f>+F23</f>
        <v>3.6002564886838222</v>
      </c>
      <c r="AJ5" s="107">
        <f>+F24</f>
        <v>1.3344788173287092</v>
      </c>
      <c r="AK5" s="107">
        <f>+F25</f>
        <v>2.1159399587809826</v>
      </c>
      <c r="AL5" s="107">
        <f>+F26</f>
        <v>7.1421721805532705</v>
      </c>
      <c r="AM5" s="107">
        <f>+F27</f>
        <v>9.7432040682550518</v>
      </c>
      <c r="AN5" s="107">
        <f>+F28</f>
        <v>8.4857887386203785</v>
      </c>
      <c r="AO5" s="107">
        <f>+F29</f>
        <v>11.062545308684408</v>
      </c>
      <c r="AP5" s="107">
        <f>+F30</f>
        <v>11.318376501555099</v>
      </c>
      <c r="AQ5" s="107">
        <f>+F31</f>
        <v>10.205163594615003</v>
      </c>
      <c r="AR5" s="107">
        <f>+F32</f>
        <v>1.4239819603932768</v>
      </c>
      <c r="AS5" s="107">
        <f>+F33</f>
        <v>4.4830265240003921</v>
      </c>
      <c r="AT5" s="107">
        <f>+F34</f>
        <v>5.1484782644691585E-2</v>
      </c>
      <c r="AU5" s="107">
        <f>+F35</f>
        <v>17.452482751488802</v>
      </c>
      <c r="AV5" s="107">
        <f>+F36</f>
        <v>19.629902950474712</v>
      </c>
      <c r="AW5" s="107">
        <f>+F37</f>
        <v>18.922037210410878</v>
      </c>
      <c r="AX5" s="107">
        <f>+F38</f>
        <v>11.524839907918876</v>
      </c>
      <c r="AY5" s="107">
        <f>+F39</f>
        <v>14.536978252528774</v>
      </c>
      <c r="AZ5" s="107">
        <f>+F40</f>
        <v>12.423346172651243</v>
      </c>
      <c r="BA5" s="107">
        <f>+F41</f>
        <v>15.148443394793112</v>
      </c>
      <c r="BB5" s="107">
        <f>+F42</f>
        <v>19.428643756989718</v>
      </c>
      <c r="BC5" s="107">
        <f>+F43</f>
        <v>17.953482169501708</v>
      </c>
      <c r="BD5" s="107">
        <f>+F44</f>
        <v>15.162010180333599</v>
      </c>
      <c r="BE5" s="107">
        <f>+F45</f>
        <v>18.46588330438653</v>
      </c>
      <c r="BF5" s="107">
        <f>+F46</f>
        <v>16.664772070222714</v>
      </c>
      <c r="BG5" s="107">
        <f>+F47</f>
        <v>16.677348376934738</v>
      </c>
      <c r="BH5" s="107">
        <f>+F48</f>
        <v>15.589974330396334</v>
      </c>
      <c r="BI5" s="107">
        <f>+F49</f>
        <v>19.13358997839368</v>
      </c>
      <c r="BJ5" s="107">
        <f>+F50</f>
        <v>16.001982926614826</v>
      </c>
      <c r="BK5" s="107">
        <f>+F51</f>
        <v>19.117296118714936</v>
      </c>
      <c r="BL5" s="107">
        <f>+F52</f>
        <v>18.86420258377062</v>
      </c>
      <c r="BM5" s="107">
        <f>+F53</f>
        <v>7.3504247066221229</v>
      </c>
      <c r="BN5" s="107">
        <f>+F54</f>
        <v>7.431465402672969</v>
      </c>
      <c r="BO5" s="107">
        <f>+F55</f>
        <v>19.905469505750805</v>
      </c>
      <c r="BP5" s="107">
        <f>+F56</f>
        <v>19.960324694319837</v>
      </c>
      <c r="BQ5" s="107">
        <f>+F57</f>
        <v>3.0986840597345138</v>
      </c>
      <c r="BR5" s="107">
        <f>+F58</f>
        <v>15.245347464279586</v>
      </c>
      <c r="BS5" s="107">
        <f>+F59</f>
        <v>18.454931137010743</v>
      </c>
      <c r="BT5" s="107">
        <f>+F60</f>
        <v>15.680239826991722</v>
      </c>
      <c r="BU5" s="107">
        <f>+F61</f>
        <v>16.648643093074888</v>
      </c>
      <c r="BV5" s="107">
        <f>+F62</f>
        <v>6.8913778915900696</v>
      </c>
      <c r="BW5" s="107">
        <f>+F63</f>
        <v>13.909434529998709</v>
      </c>
      <c r="BX5" s="107">
        <f>+F64</f>
        <v>1.5676095648963577</v>
      </c>
      <c r="BY5" s="107">
        <f>+F65</f>
        <v>7.6401725511358896</v>
      </c>
      <c r="BZ5" s="107">
        <f>+F66</f>
        <v>1.3972829492498264</v>
      </c>
      <c r="CA5" s="107">
        <f>+F67</f>
        <v>10.890017801317248</v>
      </c>
      <c r="CB5" s="107">
        <f>+F68</f>
        <v>5.1589509030034169</v>
      </c>
      <c r="CC5" s="107">
        <f>+F69</f>
        <v>15.698874321260593</v>
      </c>
      <c r="CD5" s="107">
        <f>+F70</f>
        <v>2.3715545625198811</v>
      </c>
      <c r="CE5" s="107">
        <f>+F71</f>
        <v>10.492864296017263</v>
      </c>
      <c r="CF5" s="107">
        <f>+F72</f>
        <v>13.559394686400863</v>
      </c>
      <c r="CG5" s="107">
        <f>+F73</f>
        <v>8.8949603525653007</v>
      </c>
      <c r="CH5" s="107">
        <f>+F74</f>
        <v>4.1493693452222202E-2</v>
      </c>
      <c r="CI5" s="107">
        <f>+F75</f>
        <v>9.4495553828038119</v>
      </c>
      <c r="CJ5" s="107">
        <f>+F76</f>
        <v>19.857351458826724</v>
      </c>
      <c r="CK5" s="107">
        <f>+F77</f>
        <v>19.191817797561477</v>
      </c>
      <c r="CL5" s="107">
        <f>+F78</f>
        <v>1.7522599035302164</v>
      </c>
      <c r="CM5" s="107">
        <f>+F79</f>
        <v>8.0410338571399897</v>
      </c>
      <c r="CN5" s="107">
        <f>+F80</f>
        <v>10.482848447794332</v>
      </c>
      <c r="CO5" s="107">
        <f>+F81</f>
        <v>9.6590925636899385</v>
      </c>
      <c r="CP5" s="107">
        <f>+F82</f>
        <v>16.189713588089365</v>
      </c>
      <c r="CQ5" s="107">
        <f>+F83</f>
        <v>6.6597668076433543</v>
      </c>
      <c r="CR5" s="107">
        <f>+F84</f>
        <v>11.683246923013076</v>
      </c>
      <c r="CS5" s="107">
        <f>+F85</f>
        <v>18.640749669732877</v>
      </c>
      <c r="CT5" s="107">
        <f>+F86</f>
        <v>18.164897739675016</v>
      </c>
      <c r="CU5" s="107">
        <f>+F87</f>
        <v>4.5328428273338623</v>
      </c>
      <c r="CV5" s="107">
        <f>+F88</f>
        <v>6.0576732317737703</v>
      </c>
      <c r="CW5" s="107">
        <f>+F89</f>
        <v>1.3347546506691828</v>
      </c>
      <c r="CX5" s="107">
        <f>+F90</f>
        <v>3.2634654216019912</v>
      </c>
      <c r="CY5" s="107">
        <f>+F91</f>
        <v>12.752898777090428</v>
      </c>
      <c r="CZ5" s="107">
        <f>+F92</f>
        <v>17.434769841537104</v>
      </c>
      <c r="DA5" s="107">
        <f>+F93</f>
        <v>18.282103344264772</v>
      </c>
      <c r="DB5" s="107">
        <f>+F94</f>
        <v>2.791189584608992</v>
      </c>
      <c r="DC5" s="107">
        <f>+F95</f>
        <v>5.0043567943792198</v>
      </c>
      <c r="DD5" s="107">
        <f>+F96</f>
        <v>10.555109810949753</v>
      </c>
      <c r="DE5" s="107">
        <f>+F97</f>
        <v>8.1680779901466902</v>
      </c>
      <c r="DF5" s="107">
        <f>+F98</f>
        <v>1.6564007476201803</v>
      </c>
      <c r="DG5" s="107">
        <f>+F99</f>
        <v>4.7654572172737328</v>
      </c>
      <c r="DH5" s="107">
        <f>+F100</f>
        <v>13.808196455829297</v>
      </c>
      <c r="DI5" s="107">
        <f>+F101</f>
        <v>2.716813335187878</v>
      </c>
      <c r="DJ5" s="107">
        <f>+F102</f>
        <v>3.8637087593404171</v>
      </c>
      <c r="DK5" s="107">
        <f>+F103</f>
        <v>8.5318088423266261</v>
      </c>
      <c r="DL5" s="107">
        <f>+F104</f>
        <v>17.859925233090266</v>
      </c>
      <c r="DM5" s="107">
        <f>+F105</f>
        <v>2.6722015073776575</v>
      </c>
      <c r="DN5" s="107">
        <f>+F106</f>
        <v>16.584164455967414</v>
      </c>
      <c r="DO5" s="107">
        <f>+F107</f>
        <v>0.55007597084071536</v>
      </c>
      <c r="DP5" s="107">
        <f>+F108</f>
        <v>8.6403646910429845</v>
      </c>
      <c r="DQ5" s="107">
        <f>+F109</f>
        <v>2.0163729559400494</v>
      </c>
      <c r="DR5" s="107">
        <f>+F110</f>
        <v>10.034702644879635</v>
      </c>
      <c r="DS5" s="107">
        <f>+F111</f>
        <v>13.446058998679369</v>
      </c>
      <c r="DT5" s="107">
        <f>+F112</f>
        <v>18.084993443596669</v>
      </c>
      <c r="DU5" s="107">
        <f>+F113</f>
        <v>2.9350957112723188</v>
      </c>
      <c r="DV5" s="107">
        <f>+F114</f>
        <v>8.2295584431466668</v>
      </c>
      <c r="DW5" s="107">
        <f>+F115</f>
        <v>4.9105611548479029</v>
      </c>
      <c r="DX5" s="107">
        <f>+F116</f>
        <v>9.4086819687693239</v>
      </c>
      <c r="DY5" s="107">
        <f>+F117</f>
        <v>16.398025225367011</v>
      </c>
      <c r="DZ5" s="107">
        <f>+F118</f>
        <v>10.597805658029376</v>
      </c>
      <c r="EA5" s="107">
        <f>+F119</f>
        <v>10.238857934577714</v>
      </c>
      <c r="EB5" s="107">
        <f>+F120</f>
        <v>2.9399542919224997</v>
      </c>
      <c r="EC5" s="107">
        <f>+F121</f>
        <v>4.7293485761823817</v>
      </c>
      <c r="ED5" s="107">
        <f>+F122</f>
        <v>10.038417831057016</v>
      </c>
      <c r="EE5" s="107">
        <f>+F123</f>
        <v>8.2876312362090196</v>
      </c>
      <c r="EF5" s="107">
        <f>+F124</f>
        <v>1.5185277885953683</v>
      </c>
      <c r="EG5" s="107">
        <f>+F125</f>
        <v>12.37043280676299</v>
      </c>
      <c r="EH5" s="107">
        <f>+F126</f>
        <v>6.2500980543333231</v>
      </c>
      <c r="EI5" s="107">
        <f>+F127</f>
        <v>18.760481495055064</v>
      </c>
      <c r="EJ5" s="107">
        <f>+F128</f>
        <v>19.498650939341772</v>
      </c>
      <c r="EK5" s="107">
        <f>+F129</f>
        <v>2.2681175144807439</v>
      </c>
      <c r="EL5" s="107">
        <f>+F130</f>
        <v>12.856071571899495</v>
      </c>
      <c r="EM5" s="107">
        <f>+F131</f>
        <v>14.118283482099583</v>
      </c>
      <c r="EN5" s="107">
        <f>+F132</f>
        <v>18.475539778821531</v>
      </c>
      <c r="EO5" s="28"/>
      <c r="EP5" s="29"/>
      <c r="EQ5" s="28"/>
      <c r="ER5" s="28"/>
      <c r="ES5" s="28"/>
      <c r="ET5" s="28"/>
      <c r="EU5" s="28"/>
      <c r="EV5" s="28"/>
      <c r="EW5" s="28"/>
      <c r="EX5" s="29"/>
      <c r="EY5" s="28"/>
      <c r="EZ5" s="28"/>
      <c r="FA5" s="120"/>
      <c r="FB5" s="120"/>
      <c r="FC5" s="120"/>
      <c r="FD5" s="140"/>
      <c r="FE5" s="140"/>
      <c r="FF5" s="14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9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</row>
    <row r="6" spans="1:271" x14ac:dyDescent="0.25">
      <c r="A6" s="58" t="s">
        <v>28</v>
      </c>
      <c r="B6" s="59">
        <f>+CONSOLIDADO!E16</f>
        <v>0.2</v>
      </c>
      <c r="C6" s="60"/>
      <c r="D6" s="137">
        <v>2</v>
      </c>
      <c r="E6" s="141">
        <v>1.0244743339147497</v>
      </c>
      <c r="F6" s="142">
        <v>0.76585426903822351</v>
      </c>
      <c r="G6" s="28"/>
      <c r="H6" s="135">
        <v>51</v>
      </c>
      <c r="I6" s="51">
        <v>0</v>
      </c>
      <c r="J6" s="51">
        <v>6</v>
      </c>
      <c r="K6" s="28"/>
      <c r="L6" s="29"/>
      <c r="M6" s="28"/>
      <c r="N6" s="2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9"/>
      <c r="EQ6" s="28"/>
      <c r="ER6" s="230" t="s">
        <v>29</v>
      </c>
      <c r="ES6" s="220"/>
      <c r="ET6" s="28"/>
      <c r="EU6" s="230" t="s">
        <v>29</v>
      </c>
      <c r="EV6" s="220"/>
      <c r="EW6" s="28"/>
      <c r="EX6" s="29"/>
      <c r="EY6" s="28"/>
      <c r="EZ6" s="28"/>
      <c r="FA6" s="143">
        <v>0</v>
      </c>
      <c r="FB6" s="144">
        <v>6</v>
      </c>
      <c r="FC6" s="144">
        <v>13</v>
      </c>
      <c r="FD6" s="144">
        <v>4</v>
      </c>
      <c r="FE6" s="262">
        <v>9</v>
      </c>
      <c r="FF6" s="220"/>
      <c r="FG6" s="144">
        <v>26</v>
      </c>
      <c r="FH6" s="144">
        <v>16</v>
      </c>
      <c r="FI6" s="144">
        <v>18</v>
      </c>
      <c r="FJ6" s="144">
        <v>17</v>
      </c>
      <c r="FK6" s="144">
        <v>14</v>
      </c>
      <c r="FL6" s="144">
        <v>37</v>
      </c>
      <c r="FM6" s="144">
        <v>39</v>
      </c>
      <c r="FN6" s="144">
        <v>38</v>
      </c>
      <c r="FO6" s="144">
        <v>31</v>
      </c>
      <c r="FP6" s="144">
        <v>41</v>
      </c>
      <c r="FQ6" s="144">
        <v>43</v>
      </c>
      <c r="FR6" s="144">
        <v>33</v>
      </c>
      <c r="FS6" s="144">
        <v>47</v>
      </c>
      <c r="FT6" s="144">
        <v>35</v>
      </c>
      <c r="FU6" s="144">
        <v>34</v>
      </c>
      <c r="FV6" s="144">
        <v>23</v>
      </c>
      <c r="FW6" s="262">
        <v>24</v>
      </c>
      <c r="FX6" s="220"/>
      <c r="FY6" s="144">
        <v>22</v>
      </c>
      <c r="FZ6" s="144">
        <v>21</v>
      </c>
      <c r="GA6" s="262">
        <v>28</v>
      </c>
      <c r="GB6" s="220"/>
      <c r="GC6" s="144">
        <v>29</v>
      </c>
      <c r="GD6" s="144">
        <v>30</v>
      </c>
      <c r="GE6" s="144">
        <v>20</v>
      </c>
      <c r="GF6" s="144">
        <v>19</v>
      </c>
      <c r="GG6" s="144">
        <v>10</v>
      </c>
      <c r="GH6" s="144">
        <v>7</v>
      </c>
      <c r="GI6" s="144">
        <v>11</v>
      </c>
      <c r="GJ6" s="144">
        <v>3</v>
      </c>
      <c r="GK6" s="144">
        <v>2</v>
      </c>
      <c r="GL6" s="143">
        <v>0</v>
      </c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9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</row>
    <row r="7" spans="1:271" ht="15.75" x14ac:dyDescent="0.25">
      <c r="A7" s="28"/>
      <c r="B7" s="28"/>
      <c r="C7" s="28"/>
      <c r="D7" s="137">
        <v>3</v>
      </c>
      <c r="E7" s="146">
        <v>4.8746285620017771</v>
      </c>
      <c r="F7" s="147">
        <v>2.4780028484454948</v>
      </c>
      <c r="G7" s="28"/>
      <c r="H7" s="135">
        <v>52</v>
      </c>
      <c r="I7" s="51">
        <v>3</v>
      </c>
      <c r="J7" s="51">
        <v>5</v>
      </c>
      <c r="K7" s="28"/>
      <c r="L7" s="29"/>
      <c r="M7" s="28"/>
      <c r="N7" s="28"/>
      <c r="O7" s="231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9"/>
      <c r="EQ7" s="28"/>
      <c r="ER7" s="66" t="s">
        <v>30</v>
      </c>
      <c r="ES7" s="66" t="s">
        <v>31</v>
      </c>
      <c r="ET7" s="28"/>
      <c r="EU7" s="66" t="s">
        <v>30</v>
      </c>
      <c r="EV7" s="66" t="s">
        <v>31</v>
      </c>
      <c r="EW7" s="28"/>
      <c r="EX7" s="29"/>
      <c r="EY7" s="28"/>
      <c r="EZ7" s="28"/>
      <c r="FA7" s="6"/>
      <c r="FB7" s="148">
        <v>95</v>
      </c>
      <c r="FC7" s="148">
        <v>118</v>
      </c>
      <c r="FE7" s="148">
        <v>50</v>
      </c>
      <c r="FF7" s="148">
        <v>104</v>
      </c>
      <c r="FG7" s="148">
        <v>63</v>
      </c>
      <c r="FH7" s="148">
        <v>59</v>
      </c>
      <c r="FI7" s="6"/>
      <c r="FJ7" s="149">
        <v>107</v>
      </c>
      <c r="FK7" s="148">
        <v>113</v>
      </c>
      <c r="FL7" s="6"/>
      <c r="FM7" s="149">
        <v>55</v>
      </c>
      <c r="FN7" s="149">
        <v>81</v>
      </c>
      <c r="FO7" s="148">
        <v>88</v>
      </c>
      <c r="FP7" s="6"/>
      <c r="FQ7" s="6"/>
      <c r="FR7" s="149">
        <v>51</v>
      </c>
      <c r="FS7" s="148">
        <v>100</v>
      </c>
      <c r="FT7" s="6"/>
      <c r="FU7" s="149">
        <v>114</v>
      </c>
      <c r="FV7" s="149">
        <v>106</v>
      </c>
      <c r="FW7" s="148">
        <v>93</v>
      </c>
      <c r="FX7" s="148">
        <v>49</v>
      </c>
      <c r="FY7" s="148">
        <v>119</v>
      </c>
      <c r="FZ7" s="148">
        <v>109</v>
      </c>
      <c r="GA7" s="148">
        <v>85</v>
      </c>
      <c r="GB7" s="148">
        <v>116</v>
      </c>
      <c r="GC7" s="6"/>
      <c r="GD7" s="6"/>
      <c r="GE7" s="6"/>
      <c r="GF7" s="148">
        <v>91</v>
      </c>
      <c r="GG7" s="148">
        <v>101</v>
      </c>
      <c r="GH7" s="6"/>
      <c r="GI7" s="148">
        <v>70</v>
      </c>
      <c r="GJ7" s="6"/>
      <c r="GK7" s="6"/>
      <c r="GL7" s="6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9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</row>
    <row r="8" spans="1:271" ht="15.75" customHeight="1" x14ac:dyDescent="0.25">
      <c r="A8" s="28"/>
      <c r="B8" s="1"/>
      <c r="C8" s="1"/>
      <c r="D8" s="137">
        <v>4</v>
      </c>
      <c r="E8" s="138">
        <v>2.7865637084856747</v>
      </c>
      <c r="F8" s="139">
        <v>9.508830480176524</v>
      </c>
      <c r="G8" s="28"/>
      <c r="H8" s="135">
        <v>53</v>
      </c>
      <c r="I8" s="51">
        <v>4</v>
      </c>
      <c r="J8" s="51">
        <v>1</v>
      </c>
      <c r="K8" s="28"/>
      <c r="L8" s="29"/>
      <c r="M8" s="28"/>
      <c r="N8" s="28"/>
      <c r="O8" s="258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9"/>
      <c r="EQ8" s="28"/>
      <c r="ER8" s="69">
        <v>1</v>
      </c>
      <c r="ES8" s="70">
        <f>SUM(FA19:GH19)</f>
        <v>108.67898272161575</v>
      </c>
      <c r="ET8" s="28"/>
      <c r="EU8" s="69">
        <v>1</v>
      </c>
      <c r="EV8" s="70">
        <f>ES8</f>
        <v>108.67898272161575</v>
      </c>
      <c r="EW8" s="28"/>
      <c r="EX8" s="29"/>
      <c r="EY8" s="28"/>
      <c r="EZ8" s="28"/>
      <c r="FA8" s="6"/>
      <c r="FB8" s="150">
        <v>111</v>
      </c>
      <c r="FC8" s="150">
        <v>92</v>
      </c>
      <c r="FE8" s="150">
        <v>61</v>
      </c>
      <c r="FF8" s="150">
        <v>76</v>
      </c>
      <c r="FG8" s="144">
        <v>26</v>
      </c>
      <c r="FH8" s="150">
        <v>65</v>
      </c>
      <c r="FI8" s="6"/>
      <c r="FJ8" s="151">
        <v>126</v>
      </c>
      <c r="FK8" s="150">
        <v>102</v>
      </c>
      <c r="FL8" s="6"/>
      <c r="FM8" s="145">
        <v>39</v>
      </c>
      <c r="FN8" s="151">
        <v>123</v>
      </c>
      <c r="FO8" s="150">
        <v>89</v>
      </c>
      <c r="FP8" s="6"/>
      <c r="FQ8" s="6"/>
      <c r="FR8" s="151">
        <v>73</v>
      </c>
      <c r="FS8" s="150">
        <v>57</v>
      </c>
      <c r="FT8" s="6"/>
      <c r="FU8" s="145">
        <v>34</v>
      </c>
      <c r="FV8" s="151">
        <v>77</v>
      </c>
      <c r="FW8" s="150">
        <v>84</v>
      </c>
      <c r="FX8" s="150">
        <v>64</v>
      </c>
      <c r="FY8" s="150">
        <v>79</v>
      </c>
      <c r="FZ8" s="150">
        <v>86</v>
      </c>
      <c r="GA8" s="150">
        <v>105</v>
      </c>
      <c r="GB8" s="150">
        <v>66</v>
      </c>
      <c r="GC8" s="6"/>
      <c r="GD8" s="6"/>
      <c r="GE8" s="6"/>
      <c r="GF8" s="144">
        <v>19</v>
      </c>
      <c r="GG8" s="152">
        <v>74</v>
      </c>
      <c r="GH8" s="6"/>
      <c r="GI8" s="150">
        <v>125</v>
      </c>
      <c r="GJ8" s="6"/>
      <c r="GK8" s="6"/>
      <c r="GL8" s="6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9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</row>
    <row r="9" spans="1:271" x14ac:dyDescent="0.25">
      <c r="A9" s="28"/>
      <c r="B9" s="28"/>
      <c r="C9" s="28"/>
      <c r="D9" s="137">
        <v>5</v>
      </c>
      <c r="E9" s="141">
        <v>4.8428274374235061</v>
      </c>
      <c r="F9" s="142">
        <v>7.3040474165993752</v>
      </c>
      <c r="G9" s="28"/>
      <c r="H9" s="135">
        <v>54</v>
      </c>
      <c r="I9" s="51">
        <v>4</v>
      </c>
      <c r="J9" s="51">
        <v>4</v>
      </c>
      <c r="K9" s="28"/>
      <c r="L9" s="29"/>
      <c r="M9" s="28"/>
      <c r="N9" s="28"/>
      <c r="P9" s="71">
        <v>0</v>
      </c>
      <c r="Q9" s="72">
        <v>1</v>
      </c>
      <c r="R9" s="72">
        <v>2</v>
      </c>
      <c r="S9" s="72">
        <v>3</v>
      </c>
      <c r="T9" s="72">
        <v>4</v>
      </c>
      <c r="U9" s="72">
        <v>5</v>
      </c>
      <c r="V9" s="72">
        <v>6</v>
      </c>
      <c r="W9" s="72">
        <v>7</v>
      </c>
      <c r="X9" s="72">
        <v>8</v>
      </c>
      <c r="Y9" s="72">
        <v>9</v>
      </c>
      <c r="Z9" s="72">
        <v>10</v>
      </c>
      <c r="AA9" s="72">
        <v>11</v>
      </c>
      <c r="AB9" s="72">
        <v>12</v>
      </c>
      <c r="AC9" s="72">
        <v>13</v>
      </c>
      <c r="AD9" s="72">
        <v>14</v>
      </c>
      <c r="AE9" s="72">
        <v>15</v>
      </c>
      <c r="AF9" s="72">
        <v>16</v>
      </c>
      <c r="AG9" s="72">
        <v>17</v>
      </c>
      <c r="AH9" s="72">
        <v>18</v>
      </c>
      <c r="AI9" s="72">
        <v>19</v>
      </c>
      <c r="AJ9" s="72">
        <v>20</v>
      </c>
      <c r="AK9" s="72">
        <v>21</v>
      </c>
      <c r="AL9" s="72">
        <v>22</v>
      </c>
      <c r="AM9" s="72">
        <v>23</v>
      </c>
      <c r="AN9" s="72">
        <v>24</v>
      </c>
      <c r="AO9" s="72">
        <v>25</v>
      </c>
      <c r="AP9" s="72">
        <v>26</v>
      </c>
      <c r="AQ9" s="72">
        <v>27</v>
      </c>
      <c r="AR9" s="72">
        <v>28</v>
      </c>
      <c r="AS9" s="72">
        <v>29</v>
      </c>
      <c r="AT9" s="72">
        <v>30</v>
      </c>
      <c r="AU9" s="72">
        <v>31</v>
      </c>
      <c r="AV9" s="72">
        <v>32</v>
      </c>
      <c r="AW9" s="72">
        <v>33</v>
      </c>
      <c r="AX9" s="72">
        <v>34</v>
      </c>
      <c r="AY9" s="72">
        <v>35</v>
      </c>
      <c r="AZ9" s="72">
        <v>36</v>
      </c>
      <c r="BA9" s="72">
        <v>37</v>
      </c>
      <c r="BB9" s="72">
        <v>38</v>
      </c>
      <c r="BC9" s="72">
        <v>39</v>
      </c>
      <c r="BD9" s="72">
        <v>40</v>
      </c>
      <c r="BE9" s="72">
        <v>41</v>
      </c>
      <c r="BF9" s="72">
        <v>42</v>
      </c>
      <c r="BG9" s="72">
        <v>43</v>
      </c>
      <c r="BH9" s="72">
        <v>44</v>
      </c>
      <c r="BI9" s="72">
        <v>45</v>
      </c>
      <c r="BJ9" s="72">
        <v>46</v>
      </c>
      <c r="BK9" s="72">
        <v>47</v>
      </c>
      <c r="BL9" s="72">
        <v>48</v>
      </c>
      <c r="BM9" s="73">
        <v>49</v>
      </c>
      <c r="BN9" s="73">
        <v>50</v>
      </c>
      <c r="BO9" s="73">
        <v>51</v>
      </c>
      <c r="BP9" s="73">
        <v>52</v>
      </c>
      <c r="BQ9" s="73">
        <v>53</v>
      </c>
      <c r="BR9" s="73">
        <v>54</v>
      </c>
      <c r="BS9" s="73">
        <v>55</v>
      </c>
      <c r="BT9" s="73">
        <v>56</v>
      </c>
      <c r="BU9" s="73">
        <v>57</v>
      </c>
      <c r="BV9" s="73">
        <v>58</v>
      </c>
      <c r="BW9" s="73">
        <v>59</v>
      </c>
      <c r="BX9" s="73">
        <v>60</v>
      </c>
      <c r="BY9" s="73">
        <v>61</v>
      </c>
      <c r="BZ9" s="73">
        <v>62</v>
      </c>
      <c r="CA9" s="73">
        <v>63</v>
      </c>
      <c r="CB9" s="73">
        <v>64</v>
      </c>
      <c r="CC9" s="73">
        <v>65</v>
      </c>
      <c r="CD9" s="73">
        <v>66</v>
      </c>
      <c r="CE9" s="73">
        <v>67</v>
      </c>
      <c r="CF9" s="73">
        <v>68</v>
      </c>
      <c r="CG9" s="73">
        <v>69</v>
      </c>
      <c r="CH9" s="73">
        <v>70</v>
      </c>
      <c r="CI9" s="73">
        <v>71</v>
      </c>
      <c r="CJ9" s="73">
        <v>72</v>
      </c>
      <c r="CK9" s="73">
        <v>73</v>
      </c>
      <c r="CL9" s="73">
        <v>74</v>
      </c>
      <c r="CM9" s="73">
        <v>75</v>
      </c>
      <c r="CN9" s="73">
        <v>76</v>
      </c>
      <c r="CO9" s="73">
        <v>77</v>
      </c>
      <c r="CP9" s="73">
        <v>78</v>
      </c>
      <c r="CQ9" s="73">
        <v>79</v>
      </c>
      <c r="CR9" s="73">
        <v>80</v>
      </c>
      <c r="CS9" s="73">
        <v>81</v>
      </c>
      <c r="CT9" s="73">
        <v>82</v>
      </c>
      <c r="CU9" s="73">
        <v>83</v>
      </c>
      <c r="CV9" s="73">
        <v>84</v>
      </c>
      <c r="CW9" s="73">
        <v>85</v>
      </c>
      <c r="CX9" s="73">
        <v>86</v>
      </c>
      <c r="CY9" s="73">
        <v>87</v>
      </c>
      <c r="CZ9" s="73">
        <v>88</v>
      </c>
      <c r="DA9" s="73">
        <v>89</v>
      </c>
      <c r="DB9" s="73">
        <v>90</v>
      </c>
      <c r="DC9" s="73">
        <v>91</v>
      </c>
      <c r="DD9" s="73">
        <v>92</v>
      </c>
      <c r="DE9" s="73">
        <v>93</v>
      </c>
      <c r="DF9" s="73">
        <v>94</v>
      </c>
      <c r="DG9" s="73">
        <v>95</v>
      </c>
      <c r="DH9" s="73">
        <v>96</v>
      </c>
      <c r="DI9" s="73">
        <v>97</v>
      </c>
      <c r="DJ9" s="73">
        <v>98</v>
      </c>
      <c r="DK9" s="73">
        <v>99</v>
      </c>
      <c r="DL9" s="73">
        <v>100</v>
      </c>
      <c r="DM9" s="73">
        <v>101</v>
      </c>
      <c r="DN9" s="73">
        <v>102</v>
      </c>
      <c r="DO9" s="73">
        <v>103</v>
      </c>
      <c r="DP9" s="73">
        <v>104</v>
      </c>
      <c r="DQ9" s="73">
        <v>105</v>
      </c>
      <c r="DR9" s="73">
        <v>106</v>
      </c>
      <c r="DS9" s="73">
        <v>107</v>
      </c>
      <c r="DT9" s="73">
        <v>108</v>
      </c>
      <c r="DU9" s="73">
        <v>109</v>
      </c>
      <c r="DV9" s="73">
        <v>110</v>
      </c>
      <c r="DW9" s="73">
        <v>111</v>
      </c>
      <c r="DX9" s="73">
        <v>112</v>
      </c>
      <c r="DY9" s="73">
        <v>113</v>
      </c>
      <c r="DZ9" s="73">
        <v>114</v>
      </c>
      <c r="EA9" s="73">
        <v>115</v>
      </c>
      <c r="EB9" s="73">
        <v>116</v>
      </c>
      <c r="EC9" s="73">
        <v>117</v>
      </c>
      <c r="ED9" s="73">
        <v>118</v>
      </c>
      <c r="EE9" s="73">
        <v>119</v>
      </c>
      <c r="EF9" s="73">
        <v>120</v>
      </c>
      <c r="EG9" s="73">
        <v>121</v>
      </c>
      <c r="EH9" s="73">
        <v>122</v>
      </c>
      <c r="EI9" s="73">
        <v>123</v>
      </c>
      <c r="EJ9" s="73">
        <v>124</v>
      </c>
      <c r="EK9" s="73">
        <v>125</v>
      </c>
      <c r="EL9" s="73">
        <v>126</v>
      </c>
      <c r="EM9" s="73">
        <v>127</v>
      </c>
      <c r="EN9" s="73">
        <v>128</v>
      </c>
      <c r="EO9" s="28"/>
      <c r="EP9" s="29"/>
      <c r="EQ9" s="28"/>
      <c r="ER9" s="28"/>
      <c r="ES9" s="28"/>
      <c r="ET9" s="28"/>
      <c r="EU9" s="28"/>
      <c r="EV9" s="28"/>
      <c r="EW9" s="28"/>
      <c r="EX9" s="29"/>
      <c r="EY9" s="28"/>
      <c r="EZ9" s="28"/>
      <c r="FA9" s="6"/>
      <c r="FB9" s="150">
        <v>122</v>
      </c>
      <c r="FC9" s="150">
        <v>99</v>
      </c>
      <c r="FE9" s="150">
        <v>110</v>
      </c>
      <c r="FF9" s="150">
        <v>80</v>
      </c>
      <c r="FH9" s="150">
        <v>96</v>
      </c>
      <c r="FI9" s="6"/>
      <c r="FJ9" s="151">
        <v>87</v>
      </c>
      <c r="FK9" s="150">
        <v>78</v>
      </c>
      <c r="FL9" s="6"/>
      <c r="FM9" s="6"/>
      <c r="FN9" s="151">
        <v>128</v>
      </c>
      <c r="FO9" s="150">
        <v>82</v>
      </c>
      <c r="FP9" s="6"/>
      <c r="FQ9" s="6"/>
      <c r="FR9" s="151">
        <v>108</v>
      </c>
      <c r="FS9" s="150">
        <v>56</v>
      </c>
      <c r="FT9" s="6"/>
      <c r="FU9" s="6"/>
      <c r="FV9" s="151">
        <v>115</v>
      </c>
      <c r="FW9" s="150">
        <v>75</v>
      </c>
      <c r="FX9" s="150">
        <v>117</v>
      </c>
      <c r="FY9" s="150">
        <v>83</v>
      </c>
      <c r="FZ9" s="150">
        <v>98</v>
      </c>
      <c r="GA9" s="150">
        <v>97</v>
      </c>
      <c r="GB9" s="150">
        <v>94</v>
      </c>
      <c r="GC9" s="6"/>
      <c r="GD9" s="6"/>
      <c r="GE9" s="6"/>
      <c r="GF9" s="6"/>
      <c r="GG9" s="150">
        <v>62</v>
      </c>
      <c r="GH9" s="6"/>
      <c r="GI9" s="150">
        <v>60</v>
      </c>
      <c r="GJ9" s="6"/>
      <c r="GK9" s="6"/>
      <c r="GL9" s="6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9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</row>
    <row r="10" spans="1:271" x14ac:dyDescent="0.25">
      <c r="A10" s="28"/>
      <c r="B10" s="28"/>
      <c r="C10" s="28"/>
      <c r="D10" s="137">
        <v>6</v>
      </c>
      <c r="E10" s="153">
        <v>2.7573728727105502</v>
      </c>
      <c r="F10" s="154">
        <v>5.6123808125356129</v>
      </c>
      <c r="G10" s="28"/>
      <c r="H10" s="135">
        <v>55</v>
      </c>
      <c r="I10" s="51">
        <v>0</v>
      </c>
      <c r="J10" s="51">
        <v>3</v>
      </c>
      <c r="K10" s="28"/>
      <c r="L10" s="29"/>
      <c r="M10" s="28"/>
      <c r="N10" s="28"/>
      <c r="O10" s="71">
        <v>0</v>
      </c>
      <c r="P10" s="74">
        <v>0</v>
      </c>
      <c r="Q10" s="75">
        <f t="shared" ref="Q10:EN10" si="0">+SQRT(((Q4-$P$4)^2)+((Q5-P5)^2))</f>
        <v>0.80212586576580092</v>
      </c>
      <c r="R10" s="75">
        <f t="shared" si="0"/>
        <v>1.188488237324788</v>
      </c>
      <c r="S10" s="75">
        <f t="shared" si="0"/>
        <v>5.1665710462017111</v>
      </c>
      <c r="T10" s="75">
        <f t="shared" si="0"/>
        <v>7.562901195213513</v>
      </c>
      <c r="U10" s="75">
        <f t="shared" si="0"/>
        <v>5.3210944312329733</v>
      </c>
      <c r="V10" s="75">
        <f t="shared" si="0"/>
        <v>3.2349406576419071</v>
      </c>
      <c r="W10" s="75">
        <f t="shared" si="0"/>
        <v>7.3388382449407681</v>
      </c>
      <c r="X10" s="75">
        <f t="shared" si="0"/>
        <v>5.9847228881196504</v>
      </c>
      <c r="Y10" s="75">
        <f t="shared" si="0"/>
        <v>7.0528779638435299</v>
      </c>
      <c r="Z10" s="75">
        <f t="shared" si="0"/>
        <v>10.947552894173564</v>
      </c>
      <c r="AA10" s="75">
        <f t="shared" si="0"/>
        <v>5.6453034762128489</v>
      </c>
      <c r="AB10" s="75">
        <f t="shared" si="0"/>
        <v>7.213494491009274</v>
      </c>
      <c r="AC10" s="75">
        <f t="shared" si="0"/>
        <v>9.9065659504167751</v>
      </c>
      <c r="AD10" s="75">
        <f t="shared" si="0"/>
        <v>5.7053582890761936</v>
      </c>
      <c r="AE10" s="75">
        <f t="shared" si="0"/>
        <v>3.9011016537559455</v>
      </c>
      <c r="AF10" s="75">
        <f t="shared" si="0"/>
        <v>9.6999359592197472</v>
      </c>
      <c r="AG10" s="75">
        <f t="shared" si="0"/>
        <v>6.3431182784644795</v>
      </c>
      <c r="AH10" s="75">
        <f t="shared" si="0"/>
        <v>7.6437800543970758</v>
      </c>
      <c r="AI10" s="75">
        <f t="shared" si="0"/>
        <v>14.522801074846102</v>
      </c>
      <c r="AJ10" s="75">
        <f t="shared" si="0"/>
        <v>13.729983100164601</v>
      </c>
      <c r="AK10" s="75">
        <f t="shared" si="0"/>
        <v>14.066331360504893</v>
      </c>
      <c r="AL10" s="75">
        <f t="shared" si="0"/>
        <v>13.843834782222228</v>
      </c>
      <c r="AM10" s="75">
        <f t="shared" si="0"/>
        <v>14.578107119710198</v>
      </c>
      <c r="AN10" s="75">
        <f t="shared" si="0"/>
        <v>14.757406096016163</v>
      </c>
      <c r="AO10" s="75">
        <f t="shared" si="0"/>
        <v>12.902539328617529</v>
      </c>
      <c r="AP10" s="75">
        <f t="shared" si="0"/>
        <v>11.588465930150335</v>
      </c>
      <c r="AQ10" s="75">
        <f t="shared" si="0"/>
        <v>14.089109183197857</v>
      </c>
      <c r="AR10" s="75">
        <f t="shared" si="0"/>
        <v>17.403174409021307</v>
      </c>
      <c r="AS10" s="75">
        <f t="shared" si="0"/>
        <v>20.136514186837783</v>
      </c>
      <c r="AT10" s="75">
        <f t="shared" si="0"/>
        <v>17.561149271582572</v>
      </c>
      <c r="AU10" s="75">
        <f t="shared" si="0"/>
        <v>19.263986481865121</v>
      </c>
      <c r="AV10" s="75">
        <f t="shared" si="0"/>
        <v>19.836163926974614</v>
      </c>
      <c r="AW10" s="75">
        <f t="shared" si="0"/>
        <v>15.353339659552478</v>
      </c>
      <c r="AX10" s="75">
        <f t="shared" si="0"/>
        <v>18.244004782681042</v>
      </c>
      <c r="AY10" s="75">
        <f t="shared" si="0"/>
        <v>18.043487271565262</v>
      </c>
      <c r="AZ10" s="75">
        <f t="shared" si="0"/>
        <v>18.523257523323526</v>
      </c>
      <c r="BA10" s="75">
        <f t="shared" si="0"/>
        <v>2.8180360425453808</v>
      </c>
      <c r="BB10" s="75">
        <f t="shared" si="0"/>
        <v>4.9973654993592165</v>
      </c>
      <c r="BC10" s="75">
        <f t="shared" si="0"/>
        <v>1.6302663196231659</v>
      </c>
      <c r="BD10" s="75">
        <f t="shared" si="0"/>
        <v>9.1612956704409623</v>
      </c>
      <c r="BE10" s="75">
        <f t="shared" si="0"/>
        <v>9.1079958319338505</v>
      </c>
      <c r="BF10" s="75">
        <f t="shared" si="0"/>
        <v>6.2508321480723357</v>
      </c>
      <c r="BG10" s="75">
        <f t="shared" si="0"/>
        <v>12.880367165855233</v>
      </c>
      <c r="BH10" s="75">
        <f t="shared" si="0"/>
        <v>12.70979546546439</v>
      </c>
      <c r="BI10" s="75">
        <f t="shared" si="0"/>
        <v>11.377171361272918</v>
      </c>
      <c r="BJ10" s="75">
        <f t="shared" si="0"/>
        <v>16.65498882375104</v>
      </c>
      <c r="BK10" s="75">
        <f t="shared" si="0"/>
        <v>18.229386785074816</v>
      </c>
      <c r="BL10" s="75">
        <f t="shared" si="0"/>
        <v>15.02870667779306</v>
      </c>
      <c r="BM10" s="75">
        <f t="shared" si="0"/>
        <v>20.01526809104627</v>
      </c>
      <c r="BN10" s="75">
        <f t="shared" si="0"/>
        <v>5.6944640818368155</v>
      </c>
      <c r="BO10" s="75">
        <f t="shared" si="0"/>
        <v>20.141291474762266</v>
      </c>
      <c r="BP10" s="75">
        <f t="shared" si="0"/>
        <v>7.4234635394135697</v>
      </c>
      <c r="BQ10" s="75">
        <f t="shared" si="0"/>
        <v>17.606049087679725</v>
      </c>
      <c r="BR10" s="75">
        <f t="shared" si="0"/>
        <v>12.334520549618968</v>
      </c>
      <c r="BS10" s="75">
        <f t="shared" si="0"/>
        <v>3.2924980076170955</v>
      </c>
      <c r="BT10" s="75">
        <f t="shared" si="0"/>
        <v>19.181542422095713</v>
      </c>
      <c r="BU10" s="75">
        <f t="shared" si="0"/>
        <v>17.607532335594115</v>
      </c>
      <c r="BV10" s="75">
        <f t="shared" si="0"/>
        <v>10.327636117172393</v>
      </c>
      <c r="BW10" s="75">
        <f t="shared" si="0"/>
        <v>12.196246226498419</v>
      </c>
      <c r="BX10" s="75">
        <f t="shared" si="0"/>
        <v>12.372026281282299</v>
      </c>
      <c r="BY10" s="75">
        <f t="shared" si="0"/>
        <v>10.868667203283811</v>
      </c>
      <c r="BZ10" s="75">
        <f t="shared" si="0"/>
        <v>8.5998243229422933</v>
      </c>
      <c r="CA10" s="75">
        <f t="shared" si="0"/>
        <v>14.389323986099392</v>
      </c>
      <c r="CB10" s="75">
        <f t="shared" si="0"/>
        <v>17.783993044218928</v>
      </c>
      <c r="CC10" s="75">
        <f t="shared" si="0"/>
        <v>14.154517681109384</v>
      </c>
      <c r="CD10" s="75">
        <f t="shared" si="0"/>
        <v>22.092940090054608</v>
      </c>
      <c r="CE10" s="75">
        <f t="shared" si="0"/>
        <v>16.575061301631997</v>
      </c>
      <c r="CF10" s="75">
        <f t="shared" si="0"/>
        <v>3.2268979345210602</v>
      </c>
      <c r="CG10" s="75">
        <f t="shared" si="0"/>
        <v>15.879849974423294</v>
      </c>
      <c r="CH10" s="75">
        <f t="shared" si="0"/>
        <v>9.9813880485102562</v>
      </c>
      <c r="CI10" s="75">
        <f t="shared" si="0"/>
        <v>17.78782468276362</v>
      </c>
      <c r="CJ10" s="75">
        <f t="shared" si="0"/>
        <v>11.596227819985502</v>
      </c>
      <c r="CK10" s="75">
        <f t="shared" si="0"/>
        <v>15.724193391723434</v>
      </c>
      <c r="CL10" s="75">
        <f t="shared" si="0"/>
        <v>19.067438428955843</v>
      </c>
      <c r="CM10" s="75">
        <f t="shared" si="0"/>
        <v>13.921412709681503</v>
      </c>
      <c r="CN10" s="75">
        <f t="shared" si="0"/>
        <v>6.2298303084600244</v>
      </c>
      <c r="CO10" s="155">
        <f t="shared" si="0"/>
        <v>13.53790064600971</v>
      </c>
      <c r="CP10" s="75">
        <f t="shared" si="0"/>
        <v>6.9223973598016251</v>
      </c>
      <c r="CQ10" s="75">
        <f t="shared" si="0"/>
        <v>13.48427661840034</v>
      </c>
      <c r="CR10" s="75">
        <f t="shared" si="0"/>
        <v>8.5122723666231543</v>
      </c>
      <c r="CS10" s="75">
        <f t="shared" si="0"/>
        <v>8.1073678147518997</v>
      </c>
      <c r="CT10" s="75">
        <f t="shared" si="0"/>
        <v>12.618529228688312</v>
      </c>
      <c r="CU10" s="75">
        <f t="shared" si="0"/>
        <v>15.83748769098221</v>
      </c>
      <c r="CV10" s="75">
        <f t="shared" si="0"/>
        <v>14.188638894934122</v>
      </c>
      <c r="CW10" s="75">
        <f t="shared" si="0"/>
        <v>15.385172621395013</v>
      </c>
      <c r="CX10" s="75">
        <f t="shared" si="0"/>
        <v>13.657193768487979</v>
      </c>
      <c r="CY10" s="75">
        <f t="shared" si="0"/>
        <v>9.5413408583493986</v>
      </c>
      <c r="CZ10" s="75">
        <f t="shared" si="0"/>
        <v>9.2239159779596491</v>
      </c>
      <c r="DA10" s="75">
        <f t="shared" si="0"/>
        <v>9.5046454587039744</v>
      </c>
      <c r="DB10" s="75">
        <f t="shared" si="0"/>
        <v>19.753321222794078</v>
      </c>
      <c r="DC10" s="75">
        <f t="shared" si="0"/>
        <v>10.252267408299893</v>
      </c>
      <c r="DD10" s="75">
        <f t="shared" si="0"/>
        <v>5.9824450114677505</v>
      </c>
      <c r="DE10" s="75">
        <f t="shared" si="0"/>
        <v>14.303570031406959</v>
      </c>
      <c r="DF10" s="75">
        <f t="shared" si="0"/>
        <v>20.063536799394335</v>
      </c>
      <c r="DG10" s="75">
        <f t="shared" si="0"/>
        <v>3.4314052834662014</v>
      </c>
      <c r="DH10" s="75">
        <f t="shared" si="0"/>
        <v>11.573704991393603</v>
      </c>
      <c r="DI10" s="75">
        <f t="shared" si="0"/>
        <v>19.064735017851564</v>
      </c>
      <c r="DJ10" s="75">
        <f t="shared" si="0"/>
        <v>12.548687089807581</v>
      </c>
      <c r="DK10" s="75">
        <f t="shared" si="0"/>
        <v>5.4400026598842173</v>
      </c>
      <c r="DL10" s="75">
        <f t="shared" si="0"/>
        <v>21.109883215990433</v>
      </c>
      <c r="DM10" s="75">
        <f t="shared" si="0"/>
        <v>17.613596762371316</v>
      </c>
      <c r="DN10" s="75">
        <f t="shared" si="0"/>
        <v>14.213721365534358</v>
      </c>
      <c r="DO10" s="75">
        <f t="shared" si="0"/>
        <v>23.336481430135152</v>
      </c>
      <c r="DP10" s="75">
        <f t="shared" si="0"/>
        <v>10.066804323873507</v>
      </c>
      <c r="DQ10" s="75">
        <f t="shared" si="0"/>
        <v>16.672510007693724</v>
      </c>
      <c r="DR10" s="75">
        <f t="shared" si="0"/>
        <v>15.945346980466901</v>
      </c>
      <c r="DS10" s="75">
        <f t="shared" si="0"/>
        <v>5.7794044053095508</v>
      </c>
      <c r="DT10" s="75">
        <f t="shared" si="0"/>
        <v>16.573815952769706</v>
      </c>
      <c r="DU10" s="75">
        <f t="shared" si="0"/>
        <v>20.584940015810261</v>
      </c>
      <c r="DV10" s="75">
        <f t="shared" si="0"/>
        <v>10.214763541958813</v>
      </c>
      <c r="DW10" s="75">
        <f t="shared" si="0"/>
        <v>5.2201385490714323</v>
      </c>
      <c r="DX10" s="75">
        <f t="shared" si="0"/>
        <v>16.569282286288242</v>
      </c>
      <c r="DY10" s="75">
        <f t="shared" si="0"/>
        <v>7.7085514609697752</v>
      </c>
      <c r="DZ10" s="75">
        <f t="shared" si="0"/>
        <v>17.835613470307866</v>
      </c>
      <c r="EA10" s="75">
        <f t="shared" si="0"/>
        <v>13.00025930240265</v>
      </c>
      <c r="EB10" s="75">
        <f t="shared" si="0"/>
        <v>18.114108144299045</v>
      </c>
      <c r="EC10" s="75">
        <f t="shared" si="0"/>
        <v>16.809721203461425</v>
      </c>
      <c r="ED10" s="75">
        <f t="shared" si="0"/>
        <v>6.2464742477396333</v>
      </c>
      <c r="EE10" s="75">
        <f t="shared" si="0"/>
        <v>10.504526999637131</v>
      </c>
      <c r="EF10" s="75">
        <f t="shared" si="0"/>
        <v>14.498868077241706</v>
      </c>
      <c r="EG10" s="75">
        <f t="shared" si="0"/>
        <v>12.016755116066271</v>
      </c>
      <c r="EH10" s="75">
        <f t="shared" si="0"/>
        <v>7.215741238295327</v>
      </c>
      <c r="EI10" s="75">
        <f t="shared" si="0"/>
        <v>13.234828737050369</v>
      </c>
      <c r="EJ10" s="75">
        <f t="shared" si="0"/>
        <v>17.469463163321493</v>
      </c>
      <c r="EK10" s="75">
        <f t="shared" si="0"/>
        <v>17.233487903197329</v>
      </c>
      <c r="EL10" s="75">
        <f t="shared" si="0"/>
        <v>10.850008744672278</v>
      </c>
      <c r="EM10" s="75">
        <f t="shared" si="0"/>
        <v>2.4647738043502234</v>
      </c>
      <c r="EN10" s="76">
        <f t="shared" si="0"/>
        <v>6.3795444481479757</v>
      </c>
      <c r="EO10" s="28"/>
      <c r="EP10" s="29"/>
      <c r="EQ10" s="28"/>
      <c r="ER10" s="28"/>
      <c r="ES10" s="28"/>
      <c r="ET10" s="28"/>
      <c r="EU10" s="28"/>
      <c r="EV10" s="28"/>
      <c r="EW10" s="28"/>
      <c r="EX10" s="29"/>
      <c r="EY10" s="28"/>
      <c r="EZ10" s="28"/>
      <c r="FA10" s="6"/>
      <c r="FB10" s="150">
        <v>58</v>
      </c>
      <c r="FC10" s="144">
        <v>4</v>
      </c>
      <c r="FE10" s="144">
        <v>9</v>
      </c>
      <c r="FF10" s="150">
        <v>121</v>
      </c>
      <c r="FH10" s="144">
        <v>18</v>
      </c>
      <c r="FI10" s="6"/>
      <c r="FJ10" s="151">
        <v>68</v>
      </c>
      <c r="FK10" s="150">
        <v>54</v>
      </c>
      <c r="FL10" s="6"/>
      <c r="FM10" s="6"/>
      <c r="FN10" s="151">
        <v>72</v>
      </c>
      <c r="FO10" s="144">
        <v>43</v>
      </c>
      <c r="FP10" s="6"/>
      <c r="FQ10" s="6"/>
      <c r="FR10" s="151">
        <v>124</v>
      </c>
      <c r="FS10" s="144">
        <v>35</v>
      </c>
      <c r="FT10" s="6"/>
      <c r="FU10" s="6"/>
      <c r="FV10" s="151">
        <v>67</v>
      </c>
      <c r="FW10" s="144">
        <v>22</v>
      </c>
      <c r="FX10" s="144">
        <v>29</v>
      </c>
      <c r="FY10" s="144">
        <v>7</v>
      </c>
      <c r="FZ10" s="152">
        <v>90</v>
      </c>
      <c r="GA10" s="152">
        <v>103</v>
      </c>
      <c r="GB10" s="144">
        <v>29</v>
      </c>
      <c r="GC10" s="6"/>
      <c r="GD10" s="6"/>
      <c r="GE10" s="6"/>
      <c r="GF10" s="6"/>
      <c r="GG10" s="150">
        <v>53</v>
      </c>
      <c r="GH10" s="6"/>
      <c r="GI10" s="144">
        <v>2</v>
      </c>
      <c r="GJ10" s="6"/>
      <c r="GK10" s="6"/>
      <c r="GL10" s="6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9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</row>
    <row r="11" spans="1:271" x14ac:dyDescent="0.25">
      <c r="A11" s="28"/>
      <c r="B11" s="28"/>
      <c r="C11" s="28"/>
      <c r="D11" s="137">
        <v>7</v>
      </c>
      <c r="E11" s="138">
        <v>7.3206466837777313</v>
      </c>
      <c r="F11" s="139">
        <v>5.0959711721343135</v>
      </c>
      <c r="G11" s="28"/>
      <c r="H11" s="135">
        <v>56</v>
      </c>
      <c r="I11" s="51">
        <v>5</v>
      </c>
      <c r="J11" s="51">
        <v>2</v>
      </c>
      <c r="K11" s="28"/>
      <c r="L11" s="29"/>
      <c r="M11" s="28"/>
      <c r="N11" s="28"/>
      <c r="O11" s="72">
        <v>1</v>
      </c>
      <c r="P11" s="77"/>
      <c r="Q11" s="78">
        <v>0</v>
      </c>
      <c r="R11" s="78">
        <f t="shared" ref="R11:EN11" si="1">+SQRT(((R$4-$Q$4)^2)+((R$5-$Q$5)^2))</f>
        <v>0.64819550707768636</v>
      </c>
      <c r="S11" s="78">
        <f t="shared" si="1"/>
        <v>4.6989311930882325</v>
      </c>
      <c r="T11" s="78">
        <f t="shared" si="1"/>
        <v>9.5573104178848229</v>
      </c>
      <c r="U11" s="78">
        <f t="shared" si="1"/>
        <v>8.212939714599699</v>
      </c>
      <c r="V11" s="78">
        <f t="shared" si="1"/>
        <v>5.7948669887689457</v>
      </c>
      <c r="W11" s="78">
        <f t="shared" si="1"/>
        <v>8.1878545311523485</v>
      </c>
      <c r="X11" s="78">
        <f t="shared" si="1"/>
        <v>7.9033604264092281</v>
      </c>
      <c r="Y11" s="78">
        <f t="shared" si="1"/>
        <v>10.448066766228424</v>
      </c>
      <c r="Z11" s="78">
        <f t="shared" si="1"/>
        <v>7.9244987623553769</v>
      </c>
      <c r="AA11" s="78">
        <f t="shared" si="1"/>
        <v>5.0994023159234203</v>
      </c>
      <c r="AB11" s="78">
        <f t="shared" si="1"/>
        <v>6.3730250204672281</v>
      </c>
      <c r="AC11" s="78">
        <f t="shared" si="1"/>
        <v>10.195125531818995</v>
      </c>
      <c r="AD11" s="78">
        <f t="shared" si="1"/>
        <v>14.927664559566464</v>
      </c>
      <c r="AE11" s="78">
        <f t="shared" si="1"/>
        <v>12.552230462457985</v>
      </c>
      <c r="AF11" s="78">
        <f t="shared" si="1"/>
        <v>16.464101577417249</v>
      </c>
      <c r="AG11" s="78">
        <f t="shared" si="1"/>
        <v>14.581604775069687</v>
      </c>
      <c r="AH11" s="78">
        <f t="shared" si="1"/>
        <v>15.516247563705241</v>
      </c>
      <c r="AI11" s="78">
        <f t="shared" si="1"/>
        <v>9.8780044816255188</v>
      </c>
      <c r="AJ11" s="78">
        <f t="shared" si="1"/>
        <v>12.810073155917193</v>
      </c>
      <c r="AK11" s="78">
        <f t="shared" si="1"/>
        <v>13.402293235867376</v>
      </c>
      <c r="AL11" s="78">
        <f t="shared" si="1"/>
        <v>13.980312741404166</v>
      </c>
      <c r="AM11" s="78">
        <f t="shared" si="1"/>
        <v>16.601689043663768</v>
      </c>
      <c r="AN11" s="78">
        <f t="shared" si="1"/>
        <v>16.216811243340931</v>
      </c>
      <c r="AO11" s="78">
        <f t="shared" si="1"/>
        <v>16.105506319392678</v>
      </c>
      <c r="AP11" s="78">
        <f t="shared" si="1"/>
        <v>15.52677754982264</v>
      </c>
      <c r="AQ11" s="78">
        <f t="shared" si="1"/>
        <v>16.633045007133923</v>
      </c>
      <c r="AR11" s="78">
        <f t="shared" si="1"/>
        <v>14.295735927709025</v>
      </c>
      <c r="AS11" s="78">
        <f t="shared" si="1"/>
        <v>19.59943200866482</v>
      </c>
      <c r="AT11" s="78">
        <f t="shared" si="1"/>
        <v>16.207883288464579</v>
      </c>
      <c r="AU11" s="78">
        <f t="shared" si="1"/>
        <v>18.837593238963162</v>
      </c>
      <c r="AV11" s="78">
        <f t="shared" si="1"/>
        <v>27.153768742587179</v>
      </c>
      <c r="AW11" s="78">
        <f t="shared" si="1"/>
        <v>23.741077725448726</v>
      </c>
      <c r="AX11" s="78">
        <f t="shared" si="1"/>
        <v>19.535378948777741</v>
      </c>
      <c r="AY11" s="78">
        <f t="shared" si="1"/>
        <v>22.265878577548552</v>
      </c>
      <c r="AZ11" s="78">
        <f t="shared" si="1"/>
        <v>21.463080956171911</v>
      </c>
      <c r="BA11" s="78">
        <f t="shared" si="1"/>
        <v>14.985200207585521</v>
      </c>
      <c r="BB11" s="78">
        <f t="shared" si="1"/>
        <v>19.348610517665946</v>
      </c>
      <c r="BC11" s="78">
        <f t="shared" si="1"/>
        <v>17.790320923039147</v>
      </c>
      <c r="BD11" s="78">
        <f t="shared" si="1"/>
        <v>16.970784687503834</v>
      </c>
      <c r="BE11" s="78">
        <f t="shared" si="1"/>
        <v>19.857164141574319</v>
      </c>
      <c r="BF11" s="78">
        <f t="shared" si="1"/>
        <v>17.301438387618674</v>
      </c>
      <c r="BG11" s="78">
        <f t="shared" si="1"/>
        <v>20.46951298096997</v>
      </c>
      <c r="BH11" s="78">
        <f t="shared" si="1"/>
        <v>19.469554647827973</v>
      </c>
      <c r="BI11" s="78">
        <f t="shared" si="1"/>
        <v>21.456642707149552</v>
      </c>
      <c r="BJ11" s="78">
        <f t="shared" si="1"/>
        <v>22.211871836690612</v>
      </c>
      <c r="BK11" s="78">
        <f t="shared" si="1"/>
        <v>25.578550907467726</v>
      </c>
      <c r="BL11" s="78">
        <f t="shared" si="1"/>
        <v>23.506039636498226</v>
      </c>
      <c r="BM11" s="78">
        <f t="shared" si="1"/>
        <v>17.163909624109646</v>
      </c>
      <c r="BN11" s="78">
        <f t="shared" si="1"/>
        <v>8.7703476326783054</v>
      </c>
      <c r="BO11" s="78">
        <f t="shared" si="1"/>
        <v>24.811286112264188</v>
      </c>
      <c r="BP11" s="78">
        <f t="shared" si="1"/>
        <v>20.880154038942607</v>
      </c>
      <c r="BQ11" s="78">
        <f t="shared" si="1"/>
        <v>5.1898854034506412</v>
      </c>
      <c r="BR11" s="78">
        <f t="shared" si="1"/>
        <v>15.143075474270265</v>
      </c>
      <c r="BS11" s="78">
        <f t="shared" si="1"/>
        <v>18.291606960162234</v>
      </c>
      <c r="BT11" s="78">
        <f t="shared" si="1"/>
        <v>23.912588183848104</v>
      </c>
      <c r="BU11" s="78">
        <f t="shared" si="1"/>
        <v>23.53411762974827</v>
      </c>
      <c r="BV11" s="78">
        <f t="shared" si="1"/>
        <v>7.2126500008222516</v>
      </c>
      <c r="BW11" s="78">
        <f t="shared" si="1"/>
        <v>16.534785638850284</v>
      </c>
      <c r="BX11" s="78">
        <f t="shared" si="1"/>
        <v>1.4064139577970103</v>
      </c>
      <c r="BY11" s="78">
        <f t="shared" si="1"/>
        <v>11.118152334994207</v>
      </c>
      <c r="BZ11" s="78">
        <f t="shared" si="1"/>
        <v>5.2756825758706229</v>
      </c>
      <c r="CA11" s="78">
        <f t="shared" si="1"/>
        <v>14.684457001028008</v>
      </c>
      <c r="CB11" s="78">
        <f t="shared" si="1"/>
        <v>16.809398693423645</v>
      </c>
      <c r="CC11" s="78">
        <f t="shared" si="1"/>
        <v>17.78733778994992</v>
      </c>
      <c r="CD11" s="78">
        <f t="shared" si="1"/>
        <v>16.979348313354585</v>
      </c>
      <c r="CE11" s="78">
        <f t="shared" si="1"/>
        <v>17.128853448872288</v>
      </c>
      <c r="CF11" s="78">
        <f t="shared" si="1"/>
        <v>13.397794356072819</v>
      </c>
      <c r="CG11" s="78">
        <f t="shared" si="1"/>
        <v>16.835340979173409</v>
      </c>
      <c r="CH11" s="78">
        <f t="shared" si="1"/>
        <v>3.825782046320287</v>
      </c>
      <c r="CI11" s="78">
        <f t="shared" si="1"/>
        <v>17.0597259022834</v>
      </c>
      <c r="CJ11" s="78">
        <f t="shared" si="1"/>
        <v>20.164007135715512</v>
      </c>
      <c r="CK11" s="78">
        <f t="shared" si="1"/>
        <v>24.183266232440904</v>
      </c>
      <c r="CL11" s="78">
        <f t="shared" si="1"/>
        <v>7.1036836011401796</v>
      </c>
      <c r="CM11" s="78">
        <f t="shared" si="1"/>
        <v>14.050760465432049</v>
      </c>
      <c r="CN11" s="78">
        <f t="shared" si="1"/>
        <v>11.443531248976534</v>
      </c>
      <c r="CO11" s="156">
        <f t="shared" si="1"/>
        <v>15.879474857489065</v>
      </c>
      <c r="CP11" s="78">
        <f t="shared" si="1"/>
        <v>16.097340760565963</v>
      </c>
      <c r="CQ11" s="78">
        <f t="shared" si="1"/>
        <v>10.901476379622151</v>
      </c>
      <c r="CR11" s="78">
        <f t="shared" si="1"/>
        <v>13.028966092459077</v>
      </c>
      <c r="CS11" s="78">
        <f t="shared" si="1"/>
        <v>18.783368563415515</v>
      </c>
      <c r="CT11" s="78">
        <f t="shared" si="1"/>
        <v>21.537569124200484</v>
      </c>
      <c r="CU11" s="78">
        <f t="shared" si="1"/>
        <v>8.4876288482166515</v>
      </c>
      <c r="CV11" s="78">
        <f t="shared" si="1"/>
        <v>14.56694061467582</v>
      </c>
      <c r="CW11" s="78">
        <f t="shared" si="1"/>
        <v>13.906434407162351</v>
      </c>
      <c r="CX11" s="78">
        <f t="shared" si="1"/>
        <v>13.106904418392547</v>
      </c>
      <c r="CY11" s="78">
        <f t="shared" si="1"/>
        <v>12.59123129239925</v>
      </c>
      <c r="CZ11" s="78">
        <f t="shared" si="1"/>
        <v>18.697473906012796</v>
      </c>
      <c r="DA11" s="78">
        <f t="shared" si="1"/>
        <v>20.091189523580205</v>
      </c>
      <c r="DB11" s="78">
        <f t="shared" si="1"/>
        <v>11.768467775855965</v>
      </c>
      <c r="DC11" s="78">
        <f t="shared" si="1"/>
        <v>10.418243196063084</v>
      </c>
      <c r="DD11" s="78">
        <f t="shared" si="1"/>
        <v>10.491838723570661</v>
      </c>
      <c r="DE11" s="78">
        <f t="shared" si="1"/>
        <v>15.538194410676475</v>
      </c>
      <c r="DF11" s="78">
        <f t="shared" si="1"/>
        <v>18.253303152746582</v>
      </c>
      <c r="DG11" s="78">
        <f t="shared" si="1"/>
        <v>4.6501026045372429</v>
      </c>
      <c r="DH11" s="78">
        <f t="shared" si="1"/>
        <v>15.087458978326953</v>
      </c>
      <c r="DI11" s="78">
        <f t="shared" si="1"/>
        <v>14.940802045798177</v>
      </c>
      <c r="DJ11" s="78">
        <f t="shared" si="1"/>
        <v>12.281552790966487</v>
      </c>
      <c r="DK11" s="78">
        <f t="shared" si="1"/>
        <v>8.6059478056251404</v>
      </c>
      <c r="DL11" s="78">
        <f t="shared" si="1"/>
        <v>25.350629380912864</v>
      </c>
      <c r="DM11" s="78">
        <f t="shared" si="1"/>
        <v>8.5130658641527592</v>
      </c>
      <c r="DN11" s="78">
        <f t="shared" si="1"/>
        <v>16.558076391733483</v>
      </c>
      <c r="DO11" s="78">
        <f t="shared" si="1"/>
        <v>16.175121592615167</v>
      </c>
      <c r="DP11" s="78">
        <f t="shared" si="1"/>
        <v>9.9475877978187857</v>
      </c>
      <c r="DQ11" s="78">
        <f t="shared" si="1"/>
        <v>14.632664655596569</v>
      </c>
      <c r="DR11" s="78">
        <f t="shared" si="1"/>
        <v>16.320928635891125</v>
      </c>
      <c r="DS11" s="78">
        <f t="shared" si="1"/>
        <v>13.837730193185653</v>
      </c>
      <c r="DT11" s="78">
        <f t="shared" si="1"/>
        <v>23.451682475808294</v>
      </c>
      <c r="DU11" s="78">
        <f t="shared" si="1"/>
        <v>13.43989691219382</v>
      </c>
      <c r="DV11" s="78">
        <f t="shared" si="1"/>
        <v>11.325614606833964</v>
      </c>
      <c r="DW11" s="78">
        <f t="shared" si="1"/>
        <v>5.7496208422739361</v>
      </c>
      <c r="DX11" s="78">
        <f t="shared" si="1"/>
        <v>17.758192441378792</v>
      </c>
      <c r="DY11" s="78">
        <f t="shared" si="1"/>
        <v>16.420847824823792</v>
      </c>
      <c r="DZ11" s="78">
        <f t="shared" si="1"/>
        <v>19.169506485141547</v>
      </c>
      <c r="EA11" s="78">
        <f t="shared" si="1"/>
        <v>15.830316910495659</v>
      </c>
      <c r="EB11" s="78">
        <f t="shared" si="1"/>
        <v>16.035412503404526</v>
      </c>
      <c r="EC11" s="78">
        <f t="shared" si="1"/>
        <v>16.570390570850513</v>
      </c>
      <c r="ED11" s="78">
        <f t="shared" si="1"/>
        <v>10.188019288147864</v>
      </c>
      <c r="EE11" s="78">
        <f t="shared" si="1"/>
        <v>12.55515633703385</v>
      </c>
      <c r="EF11" s="78">
        <f t="shared" si="1"/>
        <v>12.112453338671799</v>
      </c>
      <c r="EG11" s="78">
        <f t="shared" si="1"/>
        <v>12.967678451061008</v>
      </c>
      <c r="EH11" s="78">
        <f t="shared" si="1"/>
        <v>6.8022083288923065</v>
      </c>
      <c r="EI11" s="78">
        <f t="shared" si="1"/>
        <v>18.929773679055579</v>
      </c>
      <c r="EJ11" s="78">
        <f t="shared" si="1"/>
        <v>25.528273881930499</v>
      </c>
      <c r="EK11" s="78">
        <f t="shared" si="1"/>
        <v>2.1557380935040138</v>
      </c>
      <c r="EL11" s="78">
        <f t="shared" si="1"/>
        <v>12.791245391733646</v>
      </c>
      <c r="EM11" s="78">
        <f t="shared" si="1"/>
        <v>14.018290096012516</v>
      </c>
      <c r="EN11" s="79">
        <f t="shared" si="1"/>
        <v>18.717522037381034</v>
      </c>
      <c r="EO11" s="28"/>
      <c r="EP11" s="29"/>
      <c r="EQ11" s="28"/>
      <c r="ER11" s="228" t="s">
        <v>33</v>
      </c>
      <c r="ES11" s="229"/>
      <c r="ET11" s="229"/>
      <c r="EU11" s="229"/>
      <c r="EV11" s="229"/>
      <c r="EW11" s="28"/>
      <c r="EX11" s="29"/>
      <c r="EY11" s="28"/>
      <c r="EZ11" s="28"/>
      <c r="FA11" s="6"/>
      <c r="FB11" s="144">
        <v>6</v>
      </c>
      <c r="FC11" s="6"/>
      <c r="FF11" s="144">
        <v>17</v>
      </c>
      <c r="FH11" s="6"/>
      <c r="FI11" s="6"/>
      <c r="FJ11" s="145">
        <v>37</v>
      </c>
      <c r="FK11" s="150">
        <v>127</v>
      </c>
      <c r="FL11" s="6"/>
      <c r="FM11" s="6"/>
      <c r="FN11" s="150">
        <v>52</v>
      </c>
      <c r="FO11" s="6"/>
      <c r="FP11" s="6"/>
      <c r="FQ11" s="6"/>
      <c r="FR11" s="144">
        <v>47</v>
      </c>
      <c r="FS11" s="6"/>
      <c r="FT11" s="6"/>
      <c r="FU11" s="6"/>
      <c r="FV11" s="150">
        <v>112</v>
      </c>
      <c r="FW11" s="6"/>
      <c r="FX11" s="6"/>
      <c r="FY11" s="6"/>
      <c r="FZ11" s="151">
        <v>120</v>
      </c>
      <c r="GA11" s="144">
        <v>30</v>
      </c>
      <c r="GB11" s="6"/>
      <c r="GC11" s="6"/>
      <c r="GD11" s="6"/>
      <c r="GE11" s="6"/>
      <c r="GF11" s="6"/>
      <c r="GG11" s="144">
        <v>3</v>
      </c>
      <c r="GH11" s="6"/>
      <c r="GI11" s="6"/>
      <c r="GJ11" s="6"/>
      <c r="GK11" s="6"/>
      <c r="GL11" s="6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9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</row>
    <row r="12" spans="1:271" x14ac:dyDescent="0.25">
      <c r="A12" s="28"/>
      <c r="B12" s="28"/>
      <c r="C12" s="28"/>
      <c r="D12" s="137">
        <v>8</v>
      </c>
      <c r="E12" s="141">
        <v>5.881154598552941</v>
      </c>
      <c r="F12" s="142">
        <v>6.2045417091335597</v>
      </c>
      <c r="G12" s="28"/>
      <c r="H12" s="135">
        <v>57</v>
      </c>
      <c r="I12" s="51">
        <v>3</v>
      </c>
      <c r="J12" s="51">
        <v>2</v>
      </c>
      <c r="K12" s="28"/>
      <c r="L12" s="29"/>
      <c r="M12" s="28"/>
      <c r="N12" s="28"/>
      <c r="O12" s="72">
        <v>2</v>
      </c>
      <c r="P12" s="77"/>
      <c r="Q12" s="80"/>
      <c r="R12" s="81">
        <v>0</v>
      </c>
      <c r="S12" s="78">
        <f t="shared" ref="S12:EN12" si="2">+SQRT(((S$4-$R$4)^2)+((S$5-$R$5)^2))</f>
        <v>4.2136848883160152</v>
      </c>
      <c r="T12" s="78">
        <f t="shared" si="2"/>
        <v>8.9187774942817111</v>
      </c>
      <c r="U12" s="78">
        <f t="shared" si="2"/>
        <v>7.5715117419106299</v>
      </c>
      <c r="V12" s="78">
        <f t="shared" si="2"/>
        <v>5.1470143658809979</v>
      </c>
      <c r="W12" s="78">
        <f t="shared" si="2"/>
        <v>7.6414461101062283</v>
      </c>
      <c r="X12" s="78">
        <f t="shared" si="2"/>
        <v>7.2915474533172215</v>
      </c>
      <c r="Y12" s="78">
        <f t="shared" si="2"/>
        <v>9.8140396043170419</v>
      </c>
      <c r="Z12" s="78">
        <f t="shared" si="2"/>
        <v>7.5713037385556321</v>
      </c>
      <c r="AA12" s="78">
        <f t="shared" si="2"/>
        <v>4.7136129002383003</v>
      </c>
      <c r="AB12" s="78">
        <f t="shared" si="2"/>
        <v>6.1133719913047209</v>
      </c>
      <c r="AC12" s="78">
        <f t="shared" si="2"/>
        <v>9.5548015640653183</v>
      </c>
      <c r="AD12" s="78">
        <f t="shared" si="2"/>
        <v>14.29661816971343</v>
      </c>
      <c r="AE12" s="78">
        <f t="shared" si="2"/>
        <v>11.917002028424031</v>
      </c>
      <c r="AF12" s="78">
        <f t="shared" si="2"/>
        <v>15.827405894757471</v>
      </c>
      <c r="AG12" s="78">
        <f t="shared" si="2"/>
        <v>13.933458255696156</v>
      </c>
      <c r="AH12" s="78">
        <f t="shared" si="2"/>
        <v>14.87016407761597</v>
      </c>
      <c r="AI12" s="78">
        <f t="shared" si="2"/>
        <v>9.4564384726059405</v>
      </c>
      <c r="AJ12" s="78">
        <f t="shared" si="2"/>
        <v>12.530173243360453</v>
      </c>
      <c r="AK12" s="78">
        <f t="shared" si="2"/>
        <v>13.089942546825862</v>
      </c>
      <c r="AL12" s="78">
        <f t="shared" si="2"/>
        <v>13.478352223176994</v>
      </c>
      <c r="AM12" s="78">
        <f t="shared" si="2"/>
        <v>16.062617612786106</v>
      </c>
      <c r="AN12" s="78">
        <f t="shared" si="2"/>
        <v>15.707312652256068</v>
      </c>
      <c r="AO12" s="78">
        <f t="shared" si="2"/>
        <v>15.524276499062685</v>
      </c>
      <c r="AP12" s="78">
        <f t="shared" si="2"/>
        <v>14.929634324666324</v>
      </c>
      <c r="AQ12" s="78">
        <f t="shared" si="2"/>
        <v>16.08217188704042</v>
      </c>
      <c r="AR12" s="78">
        <f t="shared" si="2"/>
        <v>14.016341348180481</v>
      </c>
      <c r="AS12" s="78">
        <f t="shared" si="2"/>
        <v>19.240804336970239</v>
      </c>
      <c r="AT12" s="78">
        <f t="shared" si="2"/>
        <v>15.98430133005033</v>
      </c>
      <c r="AU12" s="78">
        <f t="shared" si="2"/>
        <v>18.189707816827848</v>
      </c>
      <c r="AV12" s="78">
        <f t="shared" si="2"/>
        <v>26.556288276905033</v>
      </c>
      <c r="AW12" s="78">
        <f t="shared" si="2"/>
        <v>23.119163897087542</v>
      </c>
      <c r="AX12" s="78">
        <f t="shared" si="2"/>
        <v>18.993683423381817</v>
      </c>
      <c r="AY12" s="78">
        <f t="shared" si="2"/>
        <v>21.696462057256507</v>
      </c>
      <c r="AZ12" s="78">
        <f t="shared" si="2"/>
        <v>20.92570147866488</v>
      </c>
      <c r="BA12" s="78">
        <f t="shared" si="2"/>
        <v>14.385859261739283</v>
      </c>
      <c r="BB12" s="78">
        <f t="shared" si="2"/>
        <v>18.727457153721414</v>
      </c>
      <c r="BC12" s="78">
        <f t="shared" si="2"/>
        <v>17.190804273704678</v>
      </c>
      <c r="BD12" s="78">
        <f t="shared" si="2"/>
        <v>16.326587513235495</v>
      </c>
      <c r="BE12" s="78">
        <f t="shared" si="2"/>
        <v>19.209108516278025</v>
      </c>
      <c r="BF12" s="78">
        <f t="shared" si="2"/>
        <v>16.655017052184</v>
      </c>
      <c r="BG12" s="78">
        <f t="shared" si="2"/>
        <v>19.842824748622622</v>
      </c>
      <c r="BH12" s="78">
        <f t="shared" si="2"/>
        <v>18.84713146099055</v>
      </c>
      <c r="BI12" s="78">
        <f t="shared" si="2"/>
        <v>20.812362004007767</v>
      </c>
      <c r="BJ12" s="78">
        <f t="shared" si="2"/>
        <v>21.616065940836112</v>
      </c>
      <c r="BK12" s="78">
        <f t="shared" si="2"/>
        <v>24.972559287995935</v>
      </c>
      <c r="BL12" s="78">
        <f t="shared" si="2"/>
        <v>22.882505234709086</v>
      </c>
      <c r="BM12" s="78">
        <f t="shared" si="2"/>
        <v>16.7004344352132</v>
      </c>
      <c r="BN12" s="78">
        <f t="shared" si="2"/>
        <v>8.1384144679784516</v>
      </c>
      <c r="BO12" s="78">
        <f t="shared" si="2"/>
        <v>24.18768178405421</v>
      </c>
      <c r="BP12" s="78">
        <f t="shared" si="2"/>
        <v>20.232947485288793</v>
      </c>
      <c r="BQ12" s="78">
        <f t="shared" si="2"/>
        <v>4.6659388710113143</v>
      </c>
      <c r="BR12" s="78">
        <f t="shared" si="2"/>
        <v>14.522748538657645</v>
      </c>
      <c r="BS12" s="78">
        <f t="shared" si="2"/>
        <v>17.691457641597214</v>
      </c>
      <c r="BT12" s="78">
        <f t="shared" si="2"/>
        <v>23.341646776511205</v>
      </c>
      <c r="BU12" s="78">
        <f t="shared" si="2"/>
        <v>22.942920369303703</v>
      </c>
      <c r="BV12" s="78">
        <f t="shared" si="2"/>
        <v>6.5644847788285201</v>
      </c>
      <c r="BW12" s="78">
        <f t="shared" si="2"/>
        <v>15.901598548831725</v>
      </c>
      <c r="BX12" s="78">
        <f t="shared" si="2"/>
        <v>0.81766931171070456</v>
      </c>
      <c r="BY12" s="78">
        <f t="shared" si="2"/>
        <v>10.539853641147422</v>
      </c>
      <c r="BZ12" s="78">
        <f t="shared" si="2"/>
        <v>4.9307914930417214</v>
      </c>
      <c r="CA12" s="78">
        <f t="shared" si="2"/>
        <v>14.083029506133121</v>
      </c>
      <c r="CB12" s="78">
        <f t="shared" si="2"/>
        <v>16.409740566324885</v>
      </c>
      <c r="CC12" s="78">
        <f t="shared" si="2"/>
        <v>17.144883258967909</v>
      </c>
      <c r="CD12" s="78">
        <f t="shared" si="2"/>
        <v>16.673480633999155</v>
      </c>
      <c r="CE12" s="78">
        <f t="shared" si="2"/>
        <v>16.578171124398168</v>
      </c>
      <c r="CF12" s="78">
        <f t="shared" si="2"/>
        <v>12.793555823121748</v>
      </c>
      <c r="CG12" s="78">
        <f t="shared" si="2"/>
        <v>16.323078464134788</v>
      </c>
      <c r="CH12" s="78">
        <f t="shared" si="2"/>
        <v>3.6571267298154804</v>
      </c>
      <c r="CI12" s="78">
        <f t="shared" si="2"/>
        <v>16.535415558672923</v>
      </c>
      <c r="CJ12" s="78">
        <f t="shared" si="2"/>
        <v>19.524531072955341</v>
      </c>
      <c r="CK12" s="78">
        <f t="shared" si="2"/>
        <v>23.56233877713958</v>
      </c>
      <c r="CL12" s="78">
        <f t="shared" si="2"/>
        <v>6.7569357664380982</v>
      </c>
      <c r="CM12" s="78">
        <f t="shared" si="2"/>
        <v>13.519868464376779</v>
      </c>
      <c r="CN12" s="78">
        <f t="shared" si="2"/>
        <v>10.796972581220496</v>
      </c>
      <c r="CO12" s="156">
        <f t="shared" si="2"/>
        <v>15.331286640400924</v>
      </c>
      <c r="CP12" s="78">
        <f t="shared" si="2"/>
        <v>15.476163507496089</v>
      </c>
      <c r="CQ12" s="78">
        <f t="shared" si="2"/>
        <v>10.356023960463206</v>
      </c>
      <c r="CR12" s="78">
        <f t="shared" si="2"/>
        <v>12.38475698653834</v>
      </c>
      <c r="CS12" s="78">
        <f t="shared" si="2"/>
        <v>18.148173391568424</v>
      </c>
      <c r="CT12" s="78">
        <f t="shared" si="2"/>
        <v>20.903128423949362</v>
      </c>
      <c r="CU12" s="78">
        <f t="shared" si="2"/>
        <v>7.9821407423305173</v>
      </c>
      <c r="CV12" s="78">
        <f t="shared" si="2"/>
        <v>14.111762400414037</v>
      </c>
      <c r="CW12" s="78">
        <f t="shared" si="2"/>
        <v>13.629725125512524</v>
      </c>
      <c r="CX12" s="78">
        <f t="shared" si="2"/>
        <v>12.743005400463375</v>
      </c>
      <c r="CY12" s="78">
        <f t="shared" si="2"/>
        <v>11.987083496126635</v>
      </c>
      <c r="CZ12" s="78">
        <f t="shared" si="2"/>
        <v>18.049355879223743</v>
      </c>
      <c r="DA12" s="78">
        <f t="shared" si="2"/>
        <v>19.444584138918206</v>
      </c>
      <c r="DB12" s="78">
        <f t="shared" si="2"/>
        <v>11.413307552826268</v>
      </c>
      <c r="DC12" s="78">
        <f t="shared" si="2"/>
        <v>9.9355045181057484</v>
      </c>
      <c r="DD12" s="78">
        <f t="shared" si="2"/>
        <v>9.8633666007445022</v>
      </c>
      <c r="DE12" s="78">
        <f t="shared" si="2"/>
        <v>15.027986073961502</v>
      </c>
      <c r="DF12" s="78">
        <f t="shared" si="2"/>
        <v>17.975048549317222</v>
      </c>
      <c r="DG12" s="78">
        <f t="shared" si="2"/>
        <v>4.0223878146216361</v>
      </c>
      <c r="DH12" s="78">
        <f t="shared" si="2"/>
        <v>14.440605640208647</v>
      </c>
      <c r="DI12" s="78">
        <f t="shared" si="2"/>
        <v>14.612649241159735</v>
      </c>
      <c r="DJ12" s="78">
        <f t="shared" si="2"/>
        <v>11.882610186847579</v>
      </c>
      <c r="DK12" s="78">
        <f t="shared" si="2"/>
        <v>7.9648452755999042</v>
      </c>
      <c r="DL12" s="78">
        <f t="shared" si="2"/>
        <v>24.76023215732862</v>
      </c>
      <c r="DM12" s="78">
        <f t="shared" si="2"/>
        <v>8.1227027285754509</v>
      </c>
      <c r="DN12" s="78">
        <f t="shared" si="2"/>
        <v>15.930677924305755</v>
      </c>
      <c r="DO12" s="78">
        <f t="shared" si="2"/>
        <v>15.93279331787844</v>
      </c>
      <c r="DP12" s="78">
        <f t="shared" si="2"/>
        <v>9.3097112839105147</v>
      </c>
      <c r="DQ12" s="78">
        <f t="shared" si="2"/>
        <v>14.330366255886782</v>
      </c>
      <c r="DR12" s="78">
        <f t="shared" si="2"/>
        <v>15.769645092046236</v>
      </c>
      <c r="DS12" s="78">
        <f t="shared" si="2"/>
        <v>13.192518016013938</v>
      </c>
      <c r="DT12" s="78">
        <f t="shared" si="2"/>
        <v>22.837955547930459</v>
      </c>
      <c r="DU12" s="78">
        <f t="shared" si="2"/>
        <v>13.092774898458927</v>
      </c>
      <c r="DV12" s="78">
        <f t="shared" si="2"/>
        <v>10.731624590890803</v>
      </c>
      <c r="DW12" s="78">
        <f t="shared" si="2"/>
        <v>5.119249076801256</v>
      </c>
      <c r="DX12" s="78">
        <f t="shared" si="2"/>
        <v>17.244749358386795</v>
      </c>
      <c r="DY12" s="78">
        <f t="shared" si="2"/>
        <v>15.789979394797793</v>
      </c>
      <c r="DZ12" s="78">
        <f t="shared" si="2"/>
        <v>18.644718519518086</v>
      </c>
      <c r="EA12" s="78">
        <f t="shared" si="2"/>
        <v>15.265599756510577</v>
      </c>
      <c r="EB12" s="78">
        <f t="shared" si="2"/>
        <v>15.705243285725002</v>
      </c>
      <c r="EC12" s="78">
        <f t="shared" si="2"/>
        <v>16.182616376356059</v>
      </c>
      <c r="ED12" s="78">
        <f t="shared" si="2"/>
        <v>9.5456082265469711</v>
      </c>
      <c r="EE12" s="78">
        <f t="shared" si="2"/>
        <v>11.98683960924444</v>
      </c>
      <c r="EF12" s="78">
        <f t="shared" si="2"/>
        <v>11.821228370193403</v>
      </c>
      <c r="EG12" s="78">
        <f t="shared" si="2"/>
        <v>12.319870274731882</v>
      </c>
      <c r="EH12" s="78">
        <f t="shared" si="2"/>
        <v>6.1565917110571631</v>
      </c>
      <c r="EI12" s="78">
        <f t="shared" si="2"/>
        <v>18.293671055248737</v>
      </c>
      <c r="EJ12" s="78">
        <f t="shared" si="2"/>
        <v>24.91670932241249</v>
      </c>
      <c r="EK12" s="78">
        <f t="shared" si="2"/>
        <v>1.6596238606326266</v>
      </c>
      <c r="EL12" s="78">
        <f t="shared" si="2"/>
        <v>12.164882740162207</v>
      </c>
      <c r="EM12" s="78">
        <f t="shared" si="2"/>
        <v>13.397055762823491</v>
      </c>
      <c r="EN12" s="79">
        <f t="shared" si="2"/>
        <v>18.078935399208163</v>
      </c>
      <c r="EO12" s="28"/>
      <c r="EP12" s="29"/>
      <c r="EQ12" s="28"/>
      <c r="ER12" s="230" t="s">
        <v>34</v>
      </c>
      <c r="ES12" s="220"/>
      <c r="ET12" s="28"/>
      <c r="EU12" s="230" t="s">
        <v>35</v>
      </c>
      <c r="EV12" s="220"/>
      <c r="EW12" s="28"/>
      <c r="EX12" s="29"/>
      <c r="EY12" s="28"/>
      <c r="EZ12" s="28"/>
      <c r="FA12" s="6"/>
      <c r="FB12" s="6"/>
      <c r="FC12" s="6"/>
      <c r="FH12" s="6"/>
      <c r="FI12" s="6"/>
      <c r="FJ12" s="6"/>
      <c r="FK12" s="144">
        <v>37</v>
      </c>
      <c r="FL12" s="6"/>
      <c r="FM12" s="6"/>
      <c r="FN12" s="144">
        <v>41</v>
      </c>
      <c r="FO12" s="6"/>
      <c r="FP12" s="6"/>
      <c r="FQ12" s="6"/>
      <c r="FR12" s="6"/>
      <c r="FS12" s="6"/>
      <c r="FT12" s="6"/>
      <c r="FU12" s="6"/>
      <c r="FV12" s="150">
        <v>71</v>
      </c>
      <c r="FX12" s="6"/>
      <c r="FY12" s="6"/>
      <c r="FZ12" s="144">
        <v>20</v>
      </c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9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</row>
    <row r="13" spans="1:271" x14ac:dyDescent="0.25">
      <c r="A13" s="28"/>
      <c r="B13" s="28"/>
      <c r="C13" s="28"/>
      <c r="D13" s="137">
        <v>9</v>
      </c>
      <c r="E13" s="146">
        <v>6.518262964652938</v>
      </c>
      <c r="F13" s="147">
        <v>8.8981147073096896</v>
      </c>
      <c r="G13" s="28"/>
      <c r="H13" s="135">
        <v>58</v>
      </c>
      <c r="I13" s="51">
        <v>5</v>
      </c>
      <c r="J13" s="51">
        <v>5</v>
      </c>
      <c r="K13" s="28"/>
      <c r="L13" s="29"/>
      <c r="M13" s="28"/>
      <c r="N13" s="28"/>
      <c r="O13" s="72">
        <v>3</v>
      </c>
      <c r="P13" s="82"/>
      <c r="Q13" s="83"/>
      <c r="R13" s="80"/>
      <c r="S13" s="78">
        <v>0</v>
      </c>
      <c r="T13" s="78">
        <f t="shared" ref="T13:EN13" si="3">+SQRT(((T$4-$S$4)^2)+((T$5-$S$5)^2))</f>
        <v>7.3343405988269845</v>
      </c>
      <c r="U13" s="78">
        <f t="shared" si="3"/>
        <v>4.8261493434550928</v>
      </c>
      <c r="V13" s="78">
        <f t="shared" si="3"/>
        <v>3.7824723231782915</v>
      </c>
      <c r="W13" s="78">
        <f t="shared" si="3"/>
        <v>3.5828428371747498</v>
      </c>
      <c r="X13" s="78">
        <f t="shared" si="3"/>
        <v>3.8600759762566454</v>
      </c>
      <c r="Y13" s="78">
        <f t="shared" si="3"/>
        <v>6.6271691037657323</v>
      </c>
      <c r="Z13" s="78">
        <f t="shared" si="3"/>
        <v>3.6532329719095258</v>
      </c>
      <c r="AA13" s="78">
        <f t="shared" si="3"/>
        <v>1.0714660146273123</v>
      </c>
      <c r="AB13" s="78">
        <f t="shared" si="3"/>
        <v>2.8892792441344222</v>
      </c>
      <c r="AC13" s="78">
        <f t="shared" si="3"/>
        <v>7.8278878266911773</v>
      </c>
      <c r="AD13" s="78">
        <f t="shared" si="3"/>
        <v>12.573013957539725</v>
      </c>
      <c r="AE13" s="78">
        <f t="shared" si="3"/>
        <v>10.190297839240371</v>
      </c>
      <c r="AF13" s="78">
        <f t="shared" si="3"/>
        <v>12.523524409420634</v>
      </c>
      <c r="AG13" s="78">
        <f t="shared" si="3"/>
        <v>11.26661835992023</v>
      </c>
      <c r="AH13" s="78">
        <f t="shared" si="3"/>
        <v>11.932500609642281</v>
      </c>
      <c r="AI13" s="78">
        <f t="shared" si="3"/>
        <v>5.2918758593333015</v>
      </c>
      <c r="AJ13" s="78">
        <f t="shared" si="3"/>
        <v>8.7422220084830311</v>
      </c>
      <c r="AK13" s="78">
        <f t="shared" si="3"/>
        <v>9.1771237890061172</v>
      </c>
      <c r="AL13" s="78">
        <f t="shared" si="3"/>
        <v>9.2815862409027314</v>
      </c>
      <c r="AM13" s="78">
        <f t="shared" si="3"/>
        <v>11.93548398468964</v>
      </c>
      <c r="AN13" s="78">
        <f t="shared" si="3"/>
        <v>11.519761448640846</v>
      </c>
      <c r="AO13" s="78">
        <f t="shared" si="3"/>
        <v>11.577394528431611</v>
      </c>
      <c r="AP13" s="78">
        <f t="shared" si="3"/>
        <v>11.09909470748271</v>
      </c>
      <c r="AQ13" s="78">
        <f t="shared" si="3"/>
        <v>11.99190788879004</v>
      </c>
      <c r="AR13" s="78">
        <f t="shared" si="3"/>
        <v>10.205304081583741</v>
      </c>
      <c r="AS13" s="78">
        <f t="shared" si="3"/>
        <v>15.161334318129073</v>
      </c>
      <c r="AT13" s="78">
        <f t="shared" si="3"/>
        <v>12.358728724108248</v>
      </c>
      <c r="AU13" s="78">
        <f t="shared" si="3"/>
        <v>15.353439883006073</v>
      </c>
      <c r="AV13" s="78">
        <f t="shared" si="3"/>
        <v>22.681770294674109</v>
      </c>
      <c r="AW13" s="78">
        <f t="shared" si="3"/>
        <v>19.490196309998908</v>
      </c>
      <c r="AX13" s="78">
        <f t="shared" si="3"/>
        <v>14.870886047266756</v>
      </c>
      <c r="AY13" s="78">
        <f t="shared" si="3"/>
        <v>17.670122387934914</v>
      </c>
      <c r="AZ13" s="78">
        <f t="shared" si="3"/>
        <v>16.790086392645183</v>
      </c>
      <c r="BA13" s="78">
        <f t="shared" si="3"/>
        <v>13.334903872657202</v>
      </c>
      <c r="BB13" s="78">
        <f t="shared" si="3"/>
        <v>17.105323312980424</v>
      </c>
      <c r="BC13" s="78">
        <f t="shared" si="3"/>
        <v>16.030219314743128</v>
      </c>
      <c r="BD13" s="78">
        <f t="shared" si="3"/>
        <v>13.255732050572847</v>
      </c>
      <c r="BE13" s="78">
        <f t="shared" si="3"/>
        <v>16.391039125863074</v>
      </c>
      <c r="BF13" s="78">
        <f t="shared" si="3"/>
        <v>14.230212777970531</v>
      </c>
      <c r="BG13" s="78">
        <f t="shared" si="3"/>
        <v>16.300710589566698</v>
      </c>
      <c r="BH13" s="78">
        <f t="shared" si="3"/>
        <v>15.250756373873239</v>
      </c>
      <c r="BI13" s="78">
        <f t="shared" si="3"/>
        <v>17.681965003479998</v>
      </c>
      <c r="BJ13" s="78">
        <f t="shared" si="3"/>
        <v>17.741592938003723</v>
      </c>
      <c r="BK13" s="78">
        <f t="shared" si="3"/>
        <v>21.168961099256649</v>
      </c>
      <c r="BL13" s="78">
        <f t="shared" si="3"/>
        <v>19.276139816997453</v>
      </c>
      <c r="BM13" s="78">
        <f t="shared" si="3"/>
        <v>12.48723717814085</v>
      </c>
      <c r="BN13" s="78">
        <f t="shared" si="3"/>
        <v>5.0207545548231156</v>
      </c>
      <c r="BO13" s="78">
        <f t="shared" si="3"/>
        <v>20.576158826546319</v>
      </c>
      <c r="BP13" s="78">
        <f t="shared" si="3"/>
        <v>17.667119282008002</v>
      </c>
      <c r="BQ13" s="78">
        <f t="shared" si="3"/>
        <v>0.64933039415169602</v>
      </c>
      <c r="BR13" s="78">
        <f t="shared" si="3"/>
        <v>13.055978791226796</v>
      </c>
      <c r="BS13" s="78">
        <f t="shared" si="3"/>
        <v>16.504696702820535</v>
      </c>
      <c r="BT13" s="78">
        <f t="shared" si="3"/>
        <v>19.319803593668553</v>
      </c>
      <c r="BU13" s="78">
        <f t="shared" si="3"/>
        <v>19.033021452011678</v>
      </c>
      <c r="BV13" s="78">
        <f t="shared" si="3"/>
        <v>4.6581026929728395</v>
      </c>
      <c r="BW13" s="78">
        <f t="shared" si="3"/>
        <v>12.517535617235907</v>
      </c>
      <c r="BX13" s="78">
        <f t="shared" si="3"/>
        <v>4.1127175419998068</v>
      </c>
      <c r="BY13" s="78">
        <f t="shared" si="3"/>
        <v>6.6168163465356269</v>
      </c>
      <c r="BZ13" s="78">
        <f t="shared" si="3"/>
        <v>1.4998797739033611</v>
      </c>
      <c r="CA13" s="78">
        <f t="shared" si="3"/>
        <v>10.297429230481281</v>
      </c>
      <c r="CB13" s="78">
        <f t="shared" si="3"/>
        <v>12.257393305371785</v>
      </c>
      <c r="CC13" s="78">
        <f t="shared" si="3"/>
        <v>13.98946311529007</v>
      </c>
      <c r="CD13" s="78">
        <f t="shared" si="3"/>
        <v>12.746274214314418</v>
      </c>
      <c r="CE13" s="78">
        <f t="shared" si="3"/>
        <v>12.486345944686931</v>
      </c>
      <c r="CF13" s="78">
        <f t="shared" si="3"/>
        <v>11.737725937317123</v>
      </c>
      <c r="CG13" s="78">
        <f t="shared" si="3"/>
        <v>12.139383916446556</v>
      </c>
      <c r="CH13" s="78">
        <f t="shared" si="3"/>
        <v>2.450929896048796</v>
      </c>
      <c r="CI13" s="78">
        <f t="shared" si="3"/>
        <v>12.3726695088195</v>
      </c>
      <c r="CJ13" s="78">
        <f t="shared" si="3"/>
        <v>17.380993348157897</v>
      </c>
      <c r="CK13" s="78">
        <f t="shared" si="3"/>
        <v>19.918812894736469</v>
      </c>
      <c r="CL13" s="78">
        <f t="shared" si="3"/>
        <v>2.9258318664922078</v>
      </c>
      <c r="CM13" s="78">
        <f t="shared" si="3"/>
        <v>9.3744515281774898</v>
      </c>
      <c r="CN13" s="78">
        <f t="shared" si="3"/>
        <v>8.0505600965821955</v>
      </c>
      <c r="CO13" s="156">
        <f t="shared" si="3"/>
        <v>11.233268509965107</v>
      </c>
      <c r="CP13" s="78">
        <f t="shared" si="3"/>
        <v>13.952114777741892</v>
      </c>
      <c r="CQ13" s="78">
        <f t="shared" si="3"/>
        <v>6.264983554000084</v>
      </c>
      <c r="CR13" s="78">
        <f t="shared" si="3"/>
        <v>9.4194338142489595</v>
      </c>
      <c r="CS13" s="78">
        <f t="shared" si="3"/>
        <v>16.178447661359211</v>
      </c>
      <c r="CT13" s="78">
        <f t="shared" si="3"/>
        <v>17.490218363899658</v>
      </c>
      <c r="CU13" s="78">
        <f t="shared" si="3"/>
        <v>3.7921784363563993</v>
      </c>
      <c r="CV13" s="78">
        <f t="shared" si="3"/>
        <v>9.9015580267278249</v>
      </c>
      <c r="CW13" s="78">
        <f t="shared" si="3"/>
        <v>9.8343703548562829</v>
      </c>
      <c r="CX13" s="78">
        <f t="shared" si="3"/>
        <v>8.6812964785262619</v>
      </c>
      <c r="CY13" s="78">
        <f t="shared" si="3"/>
        <v>10.983329629569845</v>
      </c>
      <c r="CZ13" s="78">
        <f t="shared" si="3"/>
        <v>15.269139672107285</v>
      </c>
      <c r="DA13" s="78">
        <f t="shared" si="3"/>
        <v>16.457753047096158</v>
      </c>
      <c r="DB13" s="78">
        <f t="shared" si="3"/>
        <v>7.3886547241693572</v>
      </c>
      <c r="DC13" s="78">
        <f t="shared" si="3"/>
        <v>5.7236381381727073</v>
      </c>
      <c r="DD13" s="78">
        <f t="shared" si="3"/>
        <v>8.4986314578518307</v>
      </c>
      <c r="DE13" s="78">
        <f t="shared" si="3"/>
        <v>10.841564621220723</v>
      </c>
      <c r="DF13" s="78">
        <f t="shared" si="3"/>
        <v>14.126732556220198</v>
      </c>
      <c r="DG13" s="78">
        <f t="shared" si="3"/>
        <v>4.1166514805864738</v>
      </c>
      <c r="DH13" s="78">
        <f t="shared" si="3"/>
        <v>11.571113471636894</v>
      </c>
      <c r="DI13" s="78">
        <f t="shared" si="3"/>
        <v>10.63435326861255</v>
      </c>
      <c r="DJ13" s="78">
        <f t="shared" si="3"/>
        <v>7.7464845088813146</v>
      </c>
      <c r="DK13" s="78">
        <f t="shared" si="3"/>
        <v>6.4016041802576051</v>
      </c>
      <c r="DL13" s="78">
        <f t="shared" si="3"/>
        <v>20.841218412486324</v>
      </c>
      <c r="DM13" s="78">
        <f t="shared" si="3"/>
        <v>4.0503345408002875</v>
      </c>
      <c r="DN13" s="78">
        <f t="shared" si="3"/>
        <v>14.241864671497851</v>
      </c>
      <c r="DO13" s="78">
        <f t="shared" si="3"/>
        <v>12.234041071384148</v>
      </c>
      <c r="DP13" s="78">
        <f t="shared" si="3"/>
        <v>6.2626022460425235</v>
      </c>
      <c r="DQ13" s="78">
        <f t="shared" si="3"/>
        <v>10.43576059371887</v>
      </c>
      <c r="DR13" s="78">
        <f t="shared" si="3"/>
        <v>11.681435536324184</v>
      </c>
      <c r="DS13" s="78">
        <f t="shared" si="3"/>
        <v>10.970055277987344</v>
      </c>
      <c r="DT13" s="78">
        <f t="shared" si="3"/>
        <v>19.11511951931703</v>
      </c>
      <c r="DU13" s="78">
        <f t="shared" si="3"/>
        <v>9.0731888448677402</v>
      </c>
      <c r="DV13" s="78">
        <f t="shared" si="3"/>
        <v>6.9272798026723681</v>
      </c>
      <c r="DW13" s="78">
        <f t="shared" si="3"/>
        <v>2.5752985524277658</v>
      </c>
      <c r="DX13" s="78">
        <f t="shared" si="3"/>
        <v>13.062640099446657</v>
      </c>
      <c r="DY13" s="78">
        <f t="shared" si="3"/>
        <v>14.014359462013749</v>
      </c>
      <c r="DZ13" s="78">
        <f t="shared" si="3"/>
        <v>14.481970189699339</v>
      </c>
      <c r="EA13" s="78">
        <f t="shared" si="3"/>
        <v>11.232819058273055</v>
      </c>
      <c r="EB13" s="78">
        <f t="shared" si="3"/>
        <v>11.712992246569629</v>
      </c>
      <c r="EC13" s="78">
        <f t="shared" si="3"/>
        <v>12.051731469580954</v>
      </c>
      <c r="ED13" s="78">
        <f t="shared" si="3"/>
        <v>7.7244424807082712</v>
      </c>
      <c r="EE13" s="78">
        <f t="shared" si="3"/>
        <v>7.9884125153322048</v>
      </c>
      <c r="EF13" s="78">
        <f t="shared" si="3"/>
        <v>8.0047985048712036</v>
      </c>
      <c r="EG13" s="78">
        <f t="shared" si="3"/>
        <v>9.8965815122960095</v>
      </c>
      <c r="EH13" s="78">
        <f t="shared" si="3"/>
        <v>3.916187597731315</v>
      </c>
      <c r="EI13" s="78">
        <f t="shared" si="3"/>
        <v>16.291967025565061</v>
      </c>
      <c r="EJ13" s="78">
        <f t="shared" si="3"/>
        <v>21.164582196527878</v>
      </c>
      <c r="EK13" s="78">
        <f t="shared" si="3"/>
        <v>4.5603635002727305</v>
      </c>
      <c r="EL13" s="78">
        <f t="shared" si="3"/>
        <v>10.675972941884444</v>
      </c>
      <c r="EM13" s="78">
        <f t="shared" si="3"/>
        <v>11.962455153155583</v>
      </c>
      <c r="EN13" s="79">
        <f t="shared" si="3"/>
        <v>15.998980513594061</v>
      </c>
      <c r="EO13" s="28"/>
      <c r="EP13" s="29"/>
      <c r="EQ13" s="28"/>
      <c r="ER13" s="112" t="s">
        <v>36</v>
      </c>
      <c r="ES13" s="112" t="s">
        <v>30</v>
      </c>
      <c r="ET13" s="28"/>
      <c r="EU13" s="112" t="s">
        <v>36</v>
      </c>
      <c r="EV13" s="112" t="s">
        <v>30</v>
      </c>
      <c r="EW13" s="28"/>
      <c r="EX13" s="29"/>
      <c r="EY13" s="28"/>
      <c r="EZ13" s="28"/>
      <c r="FA13" s="6"/>
      <c r="FB13" s="6"/>
      <c r="FC13" s="6"/>
      <c r="FH13" s="6"/>
      <c r="FI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150">
        <v>69</v>
      </c>
      <c r="FX13" s="6"/>
      <c r="FY13" s="6"/>
      <c r="FZ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9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</row>
    <row r="14" spans="1:271" x14ac:dyDescent="0.25">
      <c r="A14" s="28"/>
      <c r="B14" s="28"/>
      <c r="C14" s="28"/>
      <c r="D14" s="137">
        <v>10</v>
      </c>
      <c r="E14" s="138">
        <v>8.4955891945279092</v>
      </c>
      <c r="F14" s="139">
        <v>1.9934873742417691</v>
      </c>
      <c r="G14" s="28"/>
      <c r="H14" s="135">
        <v>59</v>
      </c>
      <c r="I14" s="51">
        <v>6</v>
      </c>
      <c r="J14" s="51">
        <v>5</v>
      </c>
      <c r="K14" s="28"/>
      <c r="L14" s="29"/>
      <c r="M14" s="28"/>
      <c r="N14" s="28"/>
      <c r="O14" s="72">
        <v>4</v>
      </c>
      <c r="P14" s="82"/>
      <c r="Q14" s="83"/>
      <c r="R14" s="80"/>
      <c r="S14" s="80"/>
      <c r="T14" s="78">
        <v>0</v>
      </c>
      <c r="U14" s="78">
        <f t="shared" ref="U14:EN14" si="4">+SQRT(((U$4-$T$4)^2)+((U$5-$T$5)^2))</f>
        <v>3.0148447522852573</v>
      </c>
      <c r="V14" s="78">
        <f t="shared" si="4"/>
        <v>3.8965590098639873</v>
      </c>
      <c r="W14" s="78">
        <f t="shared" si="4"/>
        <v>6.3270242373020862</v>
      </c>
      <c r="X14" s="78">
        <f t="shared" si="4"/>
        <v>4.5271201728392345</v>
      </c>
      <c r="Y14" s="78">
        <f t="shared" si="4"/>
        <v>3.781342763319353</v>
      </c>
      <c r="Z14" s="78">
        <f t="shared" si="4"/>
        <v>9.4378680855477537</v>
      </c>
      <c r="AA14" s="78">
        <f t="shared" si="4"/>
        <v>8.2879861389616725</v>
      </c>
      <c r="AB14" s="78">
        <f t="shared" si="4"/>
        <v>9.8415081774600424</v>
      </c>
      <c r="AC14" s="78">
        <f t="shared" si="4"/>
        <v>0.65699313422889916</v>
      </c>
      <c r="AD14" s="78">
        <f t="shared" si="4"/>
        <v>5.4157268608118123</v>
      </c>
      <c r="AE14" s="78">
        <f t="shared" si="4"/>
        <v>3.010811126000553</v>
      </c>
      <c r="AF14" s="78">
        <f t="shared" si="4"/>
        <v>8.1844678922861682</v>
      </c>
      <c r="AG14" s="78">
        <f t="shared" si="4"/>
        <v>5.4493288388928889</v>
      </c>
      <c r="AH14" s="78">
        <f t="shared" si="4"/>
        <v>6.6661348863699477</v>
      </c>
      <c r="AI14" s="78">
        <f t="shared" si="4"/>
        <v>9.3601627802321552</v>
      </c>
      <c r="AJ14" s="78">
        <f t="shared" si="4"/>
        <v>13.509027151054919</v>
      </c>
      <c r="AK14" s="78">
        <f t="shared" si="4"/>
        <v>13.468421494246229</v>
      </c>
      <c r="AL14" s="78">
        <f t="shared" si="4"/>
        <v>10.385856076031098</v>
      </c>
      <c r="AM14" s="78">
        <f t="shared" si="4"/>
        <v>11.560004309070242</v>
      </c>
      <c r="AN14" s="78">
        <f t="shared" si="4"/>
        <v>11.961006729162706</v>
      </c>
      <c r="AO14" s="78">
        <f t="shared" si="4"/>
        <v>9.977769302557153</v>
      </c>
      <c r="AP14" s="78">
        <f t="shared" si="4"/>
        <v>8.9832193482825442</v>
      </c>
      <c r="AQ14" s="78">
        <f t="shared" si="4"/>
        <v>11.280011257972165</v>
      </c>
      <c r="AR14" s="78">
        <f t="shared" si="4"/>
        <v>14.668088388680379</v>
      </c>
      <c r="AS14" s="78">
        <f t="shared" si="4"/>
        <v>17.838841106175945</v>
      </c>
      <c r="AT14" s="78">
        <f t="shared" si="4"/>
        <v>17.066301953232912</v>
      </c>
      <c r="AU14" s="78">
        <f t="shared" si="4"/>
        <v>9.6494751136722599</v>
      </c>
      <c r="AV14" s="78">
        <f t="shared" si="4"/>
        <v>19.724397795910303</v>
      </c>
      <c r="AW14" s="78">
        <f t="shared" si="4"/>
        <v>15.688283396772588</v>
      </c>
      <c r="AX14" s="78">
        <f t="shared" si="4"/>
        <v>14.036056823624079</v>
      </c>
      <c r="AY14" s="78">
        <f t="shared" si="4"/>
        <v>15.823846057393672</v>
      </c>
      <c r="AZ14" s="78">
        <f t="shared" si="4"/>
        <v>15.885363042755017</v>
      </c>
      <c r="BA14" s="78">
        <f t="shared" si="4"/>
        <v>6.0070960722617208</v>
      </c>
      <c r="BB14" s="78">
        <f t="shared" si="4"/>
        <v>9.9219752459052444</v>
      </c>
      <c r="BC14" s="78">
        <f t="shared" si="4"/>
        <v>8.7000501650118967</v>
      </c>
      <c r="BD14" s="78">
        <f t="shared" si="4"/>
        <v>8.1994648511276562</v>
      </c>
      <c r="BE14" s="78">
        <f t="shared" si="4"/>
        <v>10.617487988625907</v>
      </c>
      <c r="BF14" s="78">
        <f t="shared" si="4"/>
        <v>7.8385031386062058</v>
      </c>
      <c r="BG14" s="78">
        <f t="shared" si="4"/>
        <v>12.38032281994551</v>
      </c>
      <c r="BH14" s="78">
        <f t="shared" si="4"/>
        <v>11.598627705772202</v>
      </c>
      <c r="BI14" s="78">
        <f t="shared" si="4"/>
        <v>12.531215232351508</v>
      </c>
      <c r="BJ14" s="78">
        <f t="shared" si="4"/>
        <v>15.044695382250962</v>
      </c>
      <c r="BK14" s="78">
        <f t="shared" si="4"/>
        <v>17.960867373751576</v>
      </c>
      <c r="BL14" s="78">
        <f t="shared" si="4"/>
        <v>15.4058713890751</v>
      </c>
      <c r="BM14" s="78">
        <f t="shared" si="4"/>
        <v>13.755872657374175</v>
      </c>
      <c r="BN14" s="78">
        <f t="shared" si="4"/>
        <v>3.5732305609231849</v>
      </c>
      <c r="BO14" s="78">
        <f t="shared" si="4"/>
        <v>16.667168869067631</v>
      </c>
      <c r="BP14" s="78">
        <f t="shared" si="4"/>
        <v>11.433839766420133</v>
      </c>
      <c r="BQ14" s="78">
        <f t="shared" si="4"/>
        <v>6.8031584646931762</v>
      </c>
      <c r="BR14" s="78">
        <f t="shared" si="4"/>
        <v>5.772334661426024</v>
      </c>
      <c r="BS14" s="78">
        <f t="shared" si="4"/>
        <v>9.1784927347381373</v>
      </c>
      <c r="BT14" s="78">
        <f t="shared" si="4"/>
        <v>17.329370062346193</v>
      </c>
      <c r="BU14" s="78">
        <f t="shared" si="4"/>
        <v>16.427073978162905</v>
      </c>
      <c r="BV14" s="78">
        <f t="shared" si="4"/>
        <v>2.6849139899613088</v>
      </c>
      <c r="BW14" s="78">
        <f t="shared" si="4"/>
        <v>8.4282321451993703</v>
      </c>
      <c r="BX14" s="78">
        <f t="shared" si="4"/>
        <v>8.1706471507046707</v>
      </c>
      <c r="BY14" s="78">
        <f t="shared" si="4"/>
        <v>6.5017416560746177</v>
      </c>
      <c r="BZ14" s="78">
        <f t="shared" si="4"/>
        <v>8.693804991376469</v>
      </c>
      <c r="CA14" s="78">
        <f t="shared" si="4"/>
        <v>8.1453024676240346</v>
      </c>
      <c r="CB14" s="78">
        <f t="shared" si="4"/>
        <v>14.70669021135712</v>
      </c>
      <c r="CC14" s="78">
        <f t="shared" si="4"/>
        <v>9.0933124412595951</v>
      </c>
      <c r="CD14" s="78">
        <f t="shared" si="4"/>
        <v>16.461626152276761</v>
      </c>
      <c r="CE14" s="78">
        <f t="shared" si="4"/>
        <v>11.703993954211848</v>
      </c>
      <c r="CF14" s="78">
        <f t="shared" si="4"/>
        <v>4.4251997962073721</v>
      </c>
      <c r="CG14" s="78">
        <f t="shared" si="4"/>
        <v>12.407981538277314</v>
      </c>
      <c r="CH14" s="78">
        <f t="shared" si="4"/>
        <v>9.6411760413203922</v>
      </c>
      <c r="CI14" s="78">
        <f t="shared" si="4"/>
        <v>12.309773300715291</v>
      </c>
      <c r="CJ14" s="78">
        <f t="shared" si="4"/>
        <v>10.606960465591271</v>
      </c>
      <c r="CK14" s="78">
        <f t="shared" si="4"/>
        <v>16.148625331548946</v>
      </c>
      <c r="CL14" s="78">
        <f t="shared" si="4"/>
        <v>9.1866744893742833</v>
      </c>
      <c r="CM14" s="78">
        <f t="shared" si="4"/>
        <v>9.7446410386641915</v>
      </c>
      <c r="CN14" s="78">
        <f t="shared" si="4"/>
        <v>3.1016856467367186</v>
      </c>
      <c r="CO14" s="156">
        <f t="shared" si="4"/>
        <v>10.727304140877894</v>
      </c>
      <c r="CP14" s="78">
        <f t="shared" si="4"/>
        <v>6.6988860639795398</v>
      </c>
      <c r="CQ14" s="78">
        <f t="shared" si="4"/>
        <v>7.3295280308838606</v>
      </c>
      <c r="CR14" s="78">
        <f t="shared" si="4"/>
        <v>4.6279918362881265</v>
      </c>
      <c r="CS14" s="78">
        <f t="shared" si="4"/>
        <v>9.2349271945140057</v>
      </c>
      <c r="CT14" s="78">
        <f t="shared" si="4"/>
        <v>13.092693879632595</v>
      </c>
      <c r="CU14" s="78">
        <f t="shared" si="4"/>
        <v>7.2518192556115917</v>
      </c>
      <c r="CV14" s="78">
        <f t="shared" si="4"/>
        <v>11.834300170947333</v>
      </c>
      <c r="CW14" s="78">
        <f t="shared" si="4"/>
        <v>14.400503694713796</v>
      </c>
      <c r="CX14" s="78">
        <f t="shared" si="4"/>
        <v>12.418457225237015</v>
      </c>
      <c r="CY14" s="78">
        <f t="shared" si="4"/>
        <v>3.7064291864474819</v>
      </c>
      <c r="CZ14" s="78">
        <f t="shared" si="4"/>
        <v>9.4580362088642378</v>
      </c>
      <c r="DA14" s="78">
        <f t="shared" si="4"/>
        <v>11.027052190072016</v>
      </c>
      <c r="DB14" s="78">
        <f t="shared" si="4"/>
        <v>11.610731900524399</v>
      </c>
      <c r="DC14" s="78">
        <f t="shared" si="4"/>
        <v>8.5132891824143861</v>
      </c>
      <c r="DD14" s="78">
        <f t="shared" si="4"/>
        <v>1.1844812931077289</v>
      </c>
      <c r="DE14" s="78">
        <f t="shared" si="4"/>
        <v>11.395569979756736</v>
      </c>
      <c r="DF14" s="78">
        <f t="shared" si="4"/>
        <v>17.994594115643782</v>
      </c>
      <c r="DG14" s="78">
        <f t="shared" si="4"/>
        <v>4.9275394070179699</v>
      </c>
      <c r="DH14" s="78">
        <f t="shared" si="4"/>
        <v>6.1782923752714618</v>
      </c>
      <c r="DI14" s="78">
        <f t="shared" si="4"/>
        <v>14.419541945962706</v>
      </c>
      <c r="DJ14" s="78">
        <f t="shared" si="4"/>
        <v>11.231375101703671</v>
      </c>
      <c r="DK14" s="78">
        <f t="shared" si="4"/>
        <v>0.97704479299077773</v>
      </c>
      <c r="DL14" s="78">
        <f t="shared" si="4"/>
        <v>18.181867727076042</v>
      </c>
      <c r="DM14" s="78">
        <f t="shared" si="4"/>
        <v>9.1848939201369557</v>
      </c>
      <c r="DN14" s="78">
        <f t="shared" si="4"/>
        <v>7.0764684849147157</v>
      </c>
      <c r="DO14" s="78">
        <f t="shared" si="4"/>
        <v>16.763851643020736</v>
      </c>
      <c r="DP14" s="78">
        <f t="shared" si="4"/>
        <v>3.3196902138126498</v>
      </c>
      <c r="DQ14" s="78">
        <f t="shared" si="4"/>
        <v>14.585176086649971</v>
      </c>
      <c r="DR14" s="78">
        <f t="shared" si="4"/>
        <v>11.008618805439449</v>
      </c>
      <c r="DS14" s="78">
        <f t="shared" si="4"/>
        <v>4.362461661001884</v>
      </c>
      <c r="DT14" s="78">
        <f t="shared" si="4"/>
        <v>15.678363571772579</v>
      </c>
      <c r="DU14" s="78">
        <f t="shared" si="4"/>
        <v>12.943358348926971</v>
      </c>
      <c r="DV14" s="78">
        <f t="shared" si="4"/>
        <v>6.0849920238028803</v>
      </c>
      <c r="DW14" s="78">
        <f t="shared" si="4"/>
        <v>4.7632045994660546</v>
      </c>
      <c r="DX14" s="78">
        <f t="shared" si="4"/>
        <v>13.160855455338739</v>
      </c>
      <c r="DY14" s="78">
        <f t="shared" si="4"/>
        <v>6.9048511220540245</v>
      </c>
      <c r="DZ14" s="78">
        <f t="shared" si="4"/>
        <v>14.121623039166877</v>
      </c>
      <c r="EA14" s="78">
        <f t="shared" si="4"/>
        <v>10.234808095375246</v>
      </c>
      <c r="EB14" s="78">
        <f t="shared" si="4"/>
        <v>15.276382262782539</v>
      </c>
      <c r="EC14" s="78">
        <f t="shared" si="4"/>
        <v>14.724902752970333</v>
      </c>
      <c r="ED14" s="78">
        <f t="shared" si="4"/>
        <v>0.73154310530217759</v>
      </c>
      <c r="EE14" s="78">
        <f t="shared" si="4"/>
        <v>7.6688907918312905</v>
      </c>
      <c r="EF14" s="78">
        <f t="shared" si="4"/>
        <v>12.8276743284164</v>
      </c>
      <c r="EG14" s="78">
        <f t="shared" si="4"/>
        <v>3.7185925030885634</v>
      </c>
      <c r="EH14" s="78">
        <f t="shared" si="4"/>
        <v>3.4193078038849354</v>
      </c>
      <c r="EI14" s="78">
        <f t="shared" si="4"/>
        <v>9.3776557389996462</v>
      </c>
      <c r="EJ14" s="78">
        <f t="shared" si="4"/>
        <v>17.746157619979186</v>
      </c>
      <c r="EK14" s="78">
        <f t="shared" si="4"/>
        <v>7.6495956638109943</v>
      </c>
      <c r="EL14" s="78">
        <f t="shared" si="4"/>
        <v>3.3730356153687997</v>
      </c>
      <c r="EM14" s="78">
        <f t="shared" si="4"/>
        <v>4.6578209498868546</v>
      </c>
      <c r="EN14" s="79">
        <f t="shared" si="4"/>
        <v>9.1602705063556584</v>
      </c>
      <c r="EO14" s="28"/>
      <c r="EP14" s="29"/>
      <c r="EQ14" s="28"/>
      <c r="ER14" s="69">
        <v>29</v>
      </c>
      <c r="ES14" s="69">
        <v>1</v>
      </c>
      <c r="ET14" s="28"/>
      <c r="EU14" s="129">
        <v>29</v>
      </c>
      <c r="EV14" s="129">
        <v>1</v>
      </c>
      <c r="EW14" s="28"/>
      <c r="EX14" s="29"/>
      <c r="EY14" s="28"/>
      <c r="EZ14" s="28"/>
      <c r="FA14" s="6"/>
      <c r="FB14" s="6"/>
      <c r="FC14" s="6"/>
      <c r="FH14" s="6"/>
      <c r="FI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144">
        <v>24</v>
      </c>
      <c r="FX14" s="6"/>
      <c r="FY14" s="6"/>
      <c r="FZ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9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</row>
    <row r="15" spans="1:271" x14ac:dyDescent="0.25">
      <c r="A15" s="28"/>
      <c r="B15" s="28"/>
      <c r="C15" s="28"/>
      <c r="D15" s="137">
        <v>11</v>
      </c>
      <c r="E15" s="141">
        <v>5.6390182807625013</v>
      </c>
      <c r="F15" s="142">
        <v>1.7271714570171417</v>
      </c>
      <c r="G15" s="28"/>
      <c r="H15" s="135">
        <v>60</v>
      </c>
      <c r="I15" s="51">
        <v>5</v>
      </c>
      <c r="J15" s="51">
        <v>6</v>
      </c>
      <c r="K15" s="28"/>
      <c r="L15" s="29"/>
      <c r="M15" s="28"/>
      <c r="N15" s="28"/>
      <c r="O15" s="72">
        <v>5</v>
      </c>
      <c r="P15" s="82"/>
      <c r="Q15" s="83"/>
      <c r="R15" s="80"/>
      <c r="S15" s="80"/>
      <c r="T15" s="80"/>
      <c r="U15" s="78">
        <v>0</v>
      </c>
      <c r="V15" s="78">
        <f t="shared" ref="V15:EN15" si="5">+SQRT(((V$4-$U$4)^2)+((V$5-$U$5)^2))</f>
        <v>2.6853038265318743</v>
      </c>
      <c r="W15" s="78">
        <f t="shared" si="5"/>
        <v>3.318913816141412</v>
      </c>
      <c r="X15" s="78">
        <f t="shared" si="5"/>
        <v>1.5122949759517865</v>
      </c>
      <c r="Y15" s="78">
        <f t="shared" si="5"/>
        <v>2.312603453516207</v>
      </c>
      <c r="Z15" s="78">
        <f t="shared" si="5"/>
        <v>6.4455190960581028</v>
      </c>
      <c r="AA15" s="78">
        <f t="shared" si="5"/>
        <v>5.6334239435340843</v>
      </c>
      <c r="AB15" s="78">
        <f t="shared" si="5"/>
        <v>7.0090139511987974</v>
      </c>
      <c r="AC15" s="78">
        <f t="shared" si="5"/>
        <v>3.3034204785831291</v>
      </c>
      <c r="AD15" s="78">
        <f t="shared" si="5"/>
        <v>7.8219950182567892</v>
      </c>
      <c r="AE15" s="78">
        <f t="shared" si="5"/>
        <v>5.4974504637133634</v>
      </c>
      <c r="AF15" s="78">
        <f t="shared" si="5"/>
        <v>8.2685495673366542</v>
      </c>
      <c r="AG15" s="78">
        <f t="shared" si="5"/>
        <v>6.5179025103162758</v>
      </c>
      <c r="AH15" s="78">
        <f t="shared" si="5"/>
        <v>7.3344115831001204</v>
      </c>
      <c r="AI15" s="78">
        <f t="shared" si="5"/>
        <v>6.386900263720551</v>
      </c>
      <c r="AJ15" s="78">
        <f t="shared" si="5"/>
        <v>10.55020410742468</v>
      </c>
      <c r="AK15" s="78">
        <f t="shared" si="5"/>
        <v>10.563579558347573</v>
      </c>
      <c r="AL15" s="78">
        <f t="shared" si="5"/>
        <v>8.0579750422561869</v>
      </c>
      <c r="AM15" s="78">
        <f t="shared" si="5"/>
        <v>9.8094551934355465</v>
      </c>
      <c r="AN15" s="78">
        <f t="shared" si="5"/>
        <v>9.9314696761295238</v>
      </c>
      <c r="AO15" s="78">
        <f t="shared" si="5"/>
        <v>8.6581218676009009</v>
      </c>
      <c r="AP15" s="78">
        <f t="shared" si="5"/>
        <v>7.8473168561623714</v>
      </c>
      <c r="AQ15" s="78">
        <f t="shared" si="5"/>
        <v>9.6487091453319849</v>
      </c>
      <c r="AR15" s="78">
        <f t="shared" si="5"/>
        <v>11.758361346446558</v>
      </c>
      <c r="AS15" s="78">
        <f t="shared" si="5"/>
        <v>15.32191026152068</v>
      </c>
      <c r="AT15" s="78">
        <f t="shared" si="5"/>
        <v>14.14996837673729</v>
      </c>
      <c r="AU15" s="78">
        <f t="shared" si="5"/>
        <v>10.709829113311615</v>
      </c>
      <c r="AV15" s="78">
        <f t="shared" si="5"/>
        <v>19.317005871337035</v>
      </c>
      <c r="AW15" s="78">
        <f t="shared" si="5"/>
        <v>15.655849240493966</v>
      </c>
      <c r="AX15" s="78">
        <f t="shared" si="5"/>
        <v>12.564424158181941</v>
      </c>
      <c r="AY15" s="78">
        <f t="shared" si="5"/>
        <v>14.830782257875818</v>
      </c>
      <c r="AZ15" s="78">
        <f t="shared" si="5"/>
        <v>14.493645741287644</v>
      </c>
      <c r="BA15" s="78">
        <f t="shared" si="5"/>
        <v>8.8628872678092652</v>
      </c>
      <c r="BB15" s="78">
        <f t="shared" si="5"/>
        <v>12.33404748856382</v>
      </c>
      <c r="BC15" s="78">
        <f t="shared" si="5"/>
        <v>11.429044008631637</v>
      </c>
      <c r="BD15" s="78">
        <f t="shared" si="5"/>
        <v>8.7649252211784496</v>
      </c>
      <c r="BE15" s="78">
        <f t="shared" si="5"/>
        <v>11.741858005426867</v>
      </c>
      <c r="BF15" s="78">
        <f t="shared" si="5"/>
        <v>9.4302375539459398</v>
      </c>
      <c r="BG15" s="78">
        <f t="shared" si="5"/>
        <v>12.347498413962144</v>
      </c>
      <c r="BH15" s="78">
        <f t="shared" si="5"/>
        <v>11.393627180773423</v>
      </c>
      <c r="BI15" s="78">
        <f t="shared" si="5"/>
        <v>13.249904672755411</v>
      </c>
      <c r="BJ15" s="78">
        <f t="shared" si="5"/>
        <v>14.430923037446792</v>
      </c>
      <c r="BK15" s="78">
        <f t="shared" si="5"/>
        <v>17.653470657199655</v>
      </c>
      <c r="BL15" s="78">
        <f t="shared" si="5"/>
        <v>15.406034854267164</v>
      </c>
      <c r="BM15" s="78">
        <f t="shared" si="5"/>
        <v>11.529311398522205</v>
      </c>
      <c r="BN15" s="78">
        <f t="shared" si="5"/>
        <v>0.86054539816601439</v>
      </c>
      <c r="BO15" s="78">
        <f t="shared" si="5"/>
        <v>16.70791168695078</v>
      </c>
      <c r="BP15" s="78">
        <f t="shared" si="5"/>
        <v>12.916655572964753</v>
      </c>
      <c r="BQ15" s="78">
        <f t="shared" si="5"/>
        <v>4.2112479231853586</v>
      </c>
      <c r="BR15" s="78">
        <f t="shared" si="5"/>
        <v>8.3871991964463817</v>
      </c>
      <c r="BS15" s="78">
        <f t="shared" si="5"/>
        <v>11.88371394250934</v>
      </c>
      <c r="BT15" s="78">
        <f t="shared" si="5"/>
        <v>16.432117351217393</v>
      </c>
      <c r="BU15" s="78">
        <f t="shared" si="5"/>
        <v>15.798084902160452</v>
      </c>
      <c r="BV15" s="78">
        <f t="shared" si="5"/>
        <v>1.5154480440185396</v>
      </c>
      <c r="BW15" s="78">
        <f t="shared" si="5"/>
        <v>8.3646635315501197</v>
      </c>
      <c r="BX15" s="78">
        <f t="shared" si="5"/>
        <v>6.9812800631067571</v>
      </c>
      <c r="BY15" s="78">
        <f t="shared" si="5"/>
        <v>4.1846775563790981</v>
      </c>
      <c r="BZ15" s="78">
        <f t="shared" si="5"/>
        <v>6.0032250101519971</v>
      </c>
      <c r="CA15" s="78">
        <f t="shared" si="5"/>
        <v>6.9651274001972396</v>
      </c>
      <c r="CB15" s="78">
        <f t="shared" si="5"/>
        <v>12.182749290571476</v>
      </c>
      <c r="CC15" s="78">
        <f t="shared" si="5"/>
        <v>9.5748957172736517</v>
      </c>
      <c r="CD15" s="78">
        <f t="shared" si="5"/>
        <v>13.696617670548926</v>
      </c>
      <c r="CE15" s="78">
        <f t="shared" si="5"/>
        <v>10.121726850445237</v>
      </c>
      <c r="CF15" s="78">
        <f t="shared" si="5"/>
        <v>7.3390193249035187</v>
      </c>
      <c r="CG15" s="78">
        <f t="shared" si="5"/>
        <v>10.458236803936533</v>
      </c>
      <c r="CH15" s="78">
        <f t="shared" si="5"/>
        <v>7.2663122116841992</v>
      </c>
      <c r="CI15" s="78">
        <f t="shared" si="5"/>
        <v>10.475434900291672</v>
      </c>
      <c r="CJ15" s="78">
        <f t="shared" si="5"/>
        <v>12.556226862033338</v>
      </c>
      <c r="CK15" s="78">
        <f t="shared" si="5"/>
        <v>16.106419634475863</v>
      </c>
      <c r="CL15" s="78">
        <f t="shared" si="5"/>
        <v>6.2479931996940588</v>
      </c>
      <c r="CM15" s="78">
        <f t="shared" si="5"/>
        <v>7.6129555393572463</v>
      </c>
      <c r="CN15" s="78">
        <f t="shared" si="5"/>
        <v>3.3006425531713437</v>
      </c>
      <c r="CO15" s="156">
        <f t="shared" si="5"/>
        <v>8.9841487625001939</v>
      </c>
      <c r="CP15" s="78">
        <f t="shared" si="5"/>
        <v>9.2435138870603897</v>
      </c>
      <c r="CQ15" s="78">
        <f t="shared" si="5"/>
        <v>4.7408529632630785</v>
      </c>
      <c r="CR15" s="78">
        <f t="shared" si="5"/>
        <v>4.8264528828839248</v>
      </c>
      <c r="CS15" s="78">
        <f t="shared" si="5"/>
        <v>11.357125116394855</v>
      </c>
      <c r="CT15" s="78">
        <f t="shared" si="5"/>
        <v>13.352157382866439</v>
      </c>
      <c r="CU15" s="78">
        <f t="shared" si="5"/>
        <v>4.2475344955560095</v>
      </c>
      <c r="CV15" s="78">
        <f t="shared" si="5"/>
        <v>9.347108473207264</v>
      </c>
      <c r="CW15" s="78">
        <f t="shared" si="5"/>
        <v>11.474429768259682</v>
      </c>
      <c r="CX15" s="78">
        <f t="shared" si="5"/>
        <v>9.572103039518467</v>
      </c>
      <c r="CY15" s="78">
        <f t="shared" si="5"/>
        <v>6.6711477941097312</v>
      </c>
      <c r="CZ15" s="78">
        <f t="shared" si="5"/>
        <v>10.595741075897333</v>
      </c>
      <c r="DA15" s="78">
        <f t="shared" si="5"/>
        <v>11.912129893595557</v>
      </c>
      <c r="DB15" s="78">
        <f t="shared" si="5"/>
        <v>8.6793169389592872</v>
      </c>
      <c r="DC15" s="78">
        <f t="shared" si="5"/>
        <v>5.6563073607775713</v>
      </c>
      <c r="DD15" s="78">
        <f t="shared" si="5"/>
        <v>4.1700572431283094</v>
      </c>
      <c r="DE15" s="78">
        <f t="shared" si="5"/>
        <v>9.3003802452808557</v>
      </c>
      <c r="DF15" s="78">
        <f t="shared" si="5"/>
        <v>15.221151007980277</v>
      </c>
      <c r="DG15" s="78">
        <f t="shared" si="5"/>
        <v>4.2358159418870054</v>
      </c>
      <c r="DH15" s="78">
        <f t="shared" si="5"/>
        <v>6.9261635708035669</v>
      </c>
      <c r="DI15" s="78">
        <f t="shared" si="5"/>
        <v>11.608288635379459</v>
      </c>
      <c r="DJ15" s="78">
        <f t="shared" si="5"/>
        <v>8.3910386556954002</v>
      </c>
      <c r="DK15" s="78">
        <f t="shared" si="5"/>
        <v>2.389142252524044</v>
      </c>
      <c r="DL15" s="78">
        <f t="shared" si="5"/>
        <v>17.608941498428194</v>
      </c>
      <c r="DM15" s="78">
        <f t="shared" si="5"/>
        <v>6.1708847602261079</v>
      </c>
      <c r="DN15" s="78">
        <f t="shared" si="5"/>
        <v>9.4785943578519731</v>
      </c>
      <c r="DO15" s="78">
        <f t="shared" si="5"/>
        <v>13.868683808422338</v>
      </c>
      <c r="DP15" s="78">
        <f t="shared" si="5"/>
        <v>1.7615957180188444</v>
      </c>
      <c r="DQ15" s="78">
        <f t="shared" si="5"/>
        <v>11.718173819401089</v>
      </c>
      <c r="DR15" s="78">
        <f t="shared" si="5"/>
        <v>9.347528103363361</v>
      </c>
      <c r="DS15" s="78">
        <f t="shared" si="5"/>
        <v>6.1445793214037892</v>
      </c>
      <c r="DT15" s="78">
        <f t="shared" si="5"/>
        <v>15.451259135177356</v>
      </c>
      <c r="DU15" s="78">
        <f t="shared" si="5"/>
        <v>10.088553647213635</v>
      </c>
      <c r="DV15" s="78">
        <f t="shared" si="5"/>
        <v>4.0012447791889487</v>
      </c>
      <c r="DW15" s="78">
        <f t="shared" si="5"/>
        <v>2.5280104040291409</v>
      </c>
      <c r="DX15" s="78">
        <f t="shared" si="5"/>
        <v>11.301901670055971</v>
      </c>
      <c r="DY15" s="78">
        <f t="shared" si="5"/>
        <v>9.2321960268168333</v>
      </c>
      <c r="DZ15" s="78">
        <f t="shared" si="5"/>
        <v>12.466306768634764</v>
      </c>
      <c r="EA15" s="78">
        <f t="shared" si="5"/>
        <v>8.6646390329273011</v>
      </c>
      <c r="EB15" s="78">
        <f t="shared" si="5"/>
        <v>12.520842678716217</v>
      </c>
      <c r="EC15" s="78">
        <f t="shared" si="5"/>
        <v>12.147377627629735</v>
      </c>
      <c r="ED15" s="78">
        <f t="shared" si="5"/>
        <v>3.1439183157872725</v>
      </c>
      <c r="EE15" s="78">
        <f t="shared" si="5"/>
        <v>5.6017970450055135</v>
      </c>
      <c r="EF15" s="78">
        <f t="shared" si="5"/>
        <v>9.8557043410318883</v>
      </c>
      <c r="EG15" s="78">
        <f t="shared" si="5"/>
        <v>5.0763823257122764</v>
      </c>
      <c r="EH15" s="78">
        <f t="shared" si="5"/>
        <v>1.4672083159107072</v>
      </c>
      <c r="EI15" s="78">
        <f t="shared" si="5"/>
        <v>11.468418034679598</v>
      </c>
      <c r="EJ15" s="78">
        <f t="shared" si="5"/>
        <v>17.542705377357194</v>
      </c>
      <c r="EK15" s="78">
        <f t="shared" si="5"/>
        <v>6.7693960342950712</v>
      </c>
      <c r="EL15" s="78">
        <f t="shared" si="5"/>
        <v>6.0777286067648237</v>
      </c>
      <c r="EM15" s="78">
        <f t="shared" si="5"/>
        <v>7.3391850218720904</v>
      </c>
      <c r="EN15" s="79">
        <f t="shared" si="5"/>
        <v>11.172993032065575</v>
      </c>
      <c r="EO15" s="28"/>
      <c r="EP15" s="29"/>
      <c r="EQ15" s="28"/>
      <c r="ER15" s="69">
        <v>94</v>
      </c>
      <c r="ES15" s="69">
        <v>1</v>
      </c>
      <c r="ET15" s="28"/>
      <c r="EU15" s="129">
        <v>94</v>
      </c>
      <c r="EV15" s="129">
        <v>1</v>
      </c>
      <c r="EW15" s="28"/>
      <c r="EX15" s="29"/>
      <c r="EY15" s="28"/>
      <c r="EZ15" s="28"/>
      <c r="FA15" s="6"/>
      <c r="FB15" s="6"/>
      <c r="FC15" s="6"/>
      <c r="FH15" s="6"/>
      <c r="FI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X15" s="6"/>
      <c r="FY15" s="6"/>
      <c r="FZ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9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</row>
    <row r="16" spans="1:271" x14ac:dyDescent="0.25">
      <c r="A16" s="28"/>
      <c r="B16" s="28"/>
      <c r="C16" s="28"/>
      <c r="D16" s="137">
        <v>12</v>
      </c>
      <c r="E16" s="153">
        <v>7.13726044231215</v>
      </c>
      <c r="F16" s="154">
        <v>0.6812191873473854</v>
      </c>
      <c r="G16" s="28"/>
      <c r="H16" s="135">
        <v>61</v>
      </c>
      <c r="I16" s="51">
        <v>0</v>
      </c>
      <c r="J16" s="51">
        <v>6</v>
      </c>
      <c r="K16" s="28"/>
      <c r="L16" s="29"/>
      <c r="M16" s="28"/>
      <c r="N16" s="28"/>
      <c r="O16" s="72">
        <v>6</v>
      </c>
      <c r="P16" s="82"/>
      <c r="Q16" s="83"/>
      <c r="R16" s="80"/>
      <c r="S16" s="80"/>
      <c r="T16" s="80"/>
      <c r="U16" s="80"/>
      <c r="V16" s="78">
        <v>0</v>
      </c>
      <c r="W16" s="78">
        <f t="shared" ref="W16:EN16" si="6">+SQRT(((W$4-$V$4)^2)+((W$5-$V$5)^2))</f>
        <v>4.592400983306117</v>
      </c>
      <c r="X16" s="78">
        <f t="shared" si="6"/>
        <v>3.1794129643955578</v>
      </c>
      <c r="Y16" s="78">
        <f t="shared" si="6"/>
        <v>4.9940305877054501</v>
      </c>
      <c r="Z16" s="78">
        <f t="shared" si="6"/>
        <v>6.7840634043099408</v>
      </c>
      <c r="AA16" s="78">
        <f t="shared" si="6"/>
        <v>4.8372235832091901</v>
      </c>
      <c r="AB16" s="78">
        <f t="shared" si="6"/>
        <v>6.5954355501422057</v>
      </c>
      <c r="AC16" s="78">
        <f t="shared" si="6"/>
        <v>4.4962930314847007</v>
      </c>
      <c r="AD16" s="78">
        <f t="shared" si="6"/>
        <v>9.3103449109986176</v>
      </c>
      <c r="AE16" s="78">
        <f t="shared" si="6"/>
        <v>6.9011464490749139</v>
      </c>
      <c r="AF16" s="78">
        <f t="shared" si="6"/>
        <v>10.87424657587912</v>
      </c>
      <c r="AG16" s="78">
        <f t="shared" si="6"/>
        <v>8.7954879645764148</v>
      </c>
      <c r="AH16" s="78">
        <f t="shared" si="6"/>
        <v>9.7768191164861467</v>
      </c>
      <c r="AI16" s="78">
        <f t="shared" si="6"/>
        <v>7.5613968992236629</v>
      </c>
      <c r="AJ16" s="78">
        <f t="shared" si="6"/>
        <v>11.601852961502615</v>
      </c>
      <c r="AK16" s="78">
        <f t="shared" si="6"/>
        <v>11.81637683225687</v>
      </c>
      <c r="AL16" s="78">
        <f t="shared" si="6"/>
        <v>10.256531572152944</v>
      </c>
      <c r="AM16" s="78">
        <f t="shared" si="6"/>
        <v>12.301141214247597</v>
      </c>
      <c r="AN16" s="78">
        <f t="shared" si="6"/>
        <v>12.287071962023191</v>
      </c>
      <c r="AO16" s="78">
        <f t="shared" si="6"/>
        <v>11.288153466457747</v>
      </c>
      <c r="AP16" s="78">
        <f t="shared" si="6"/>
        <v>10.511741855831637</v>
      </c>
      <c r="AQ16" s="78">
        <f t="shared" si="6"/>
        <v>12.186286140021105</v>
      </c>
      <c r="AR16" s="78">
        <f t="shared" si="6"/>
        <v>12.963259605616571</v>
      </c>
      <c r="AS16" s="78">
        <f t="shared" si="6"/>
        <v>17.182581712532379</v>
      </c>
      <c r="AT16" s="78">
        <f t="shared" si="6"/>
        <v>15.283032276179114</v>
      </c>
      <c r="AU16" s="78">
        <f t="shared" si="6"/>
        <v>13.05830967271884</v>
      </c>
      <c r="AV16" s="78">
        <f t="shared" si="6"/>
        <v>22.002180014615561</v>
      </c>
      <c r="AW16" s="78">
        <f t="shared" si="6"/>
        <v>18.313773415886072</v>
      </c>
      <c r="AX16" s="78">
        <f t="shared" si="6"/>
        <v>15.123345320622128</v>
      </c>
      <c r="AY16" s="78">
        <f t="shared" si="6"/>
        <v>17.482478894017685</v>
      </c>
      <c r="AZ16" s="78">
        <f t="shared" si="6"/>
        <v>17.063180526931454</v>
      </c>
      <c r="BA16" s="78">
        <f t="shared" si="6"/>
        <v>9.7517450009151254</v>
      </c>
      <c r="BB16" s="78">
        <f t="shared" si="6"/>
        <v>13.817408561980592</v>
      </c>
      <c r="BC16" s="78">
        <f t="shared" si="6"/>
        <v>12.512401825625609</v>
      </c>
      <c r="BD16" s="78">
        <f t="shared" si="6"/>
        <v>11.26125171806223</v>
      </c>
      <c r="BE16" s="78">
        <f t="shared" si="6"/>
        <v>14.072969572646217</v>
      </c>
      <c r="BF16" s="78">
        <f t="shared" si="6"/>
        <v>11.514235033263992</v>
      </c>
      <c r="BG16" s="78">
        <f t="shared" si="6"/>
        <v>14.996946234340939</v>
      </c>
      <c r="BH16" s="78">
        <f t="shared" si="6"/>
        <v>14.059789931278573</v>
      </c>
      <c r="BI16" s="78">
        <f t="shared" si="6"/>
        <v>15.738100361049908</v>
      </c>
      <c r="BJ16" s="78">
        <f t="shared" si="6"/>
        <v>17.114871701738529</v>
      </c>
      <c r="BK16" s="78">
        <f t="shared" si="6"/>
        <v>20.33567446947249</v>
      </c>
      <c r="BL16" s="78">
        <f t="shared" si="6"/>
        <v>18.059460422822127</v>
      </c>
      <c r="BM16" s="78">
        <f t="shared" si="6"/>
        <v>13.725163347094794</v>
      </c>
      <c r="BN16" s="78">
        <f t="shared" si="6"/>
        <v>3.4542996748093997</v>
      </c>
      <c r="BO16" s="78">
        <f t="shared" si="6"/>
        <v>19.358672304483378</v>
      </c>
      <c r="BP16" s="78">
        <f t="shared" si="6"/>
        <v>15.087544676518178</v>
      </c>
      <c r="BQ16" s="78">
        <f t="shared" si="6"/>
        <v>3.4125580342264654</v>
      </c>
      <c r="BR16" s="78">
        <f t="shared" si="6"/>
        <v>9.6524419375927675</v>
      </c>
      <c r="BS16" s="78">
        <f t="shared" si="6"/>
        <v>13.000928623238662</v>
      </c>
      <c r="BT16" s="78">
        <f t="shared" si="6"/>
        <v>19.092637288837739</v>
      </c>
      <c r="BU16" s="78">
        <f t="shared" si="6"/>
        <v>18.480678817660699</v>
      </c>
      <c r="BV16" s="78">
        <f t="shared" si="6"/>
        <v>1.4245377799423382</v>
      </c>
      <c r="BW16" s="78">
        <f t="shared" si="6"/>
        <v>10.996880964053213</v>
      </c>
      <c r="BX16" s="78">
        <f t="shared" si="6"/>
        <v>4.466012287322406</v>
      </c>
      <c r="BY16" s="78">
        <f t="shared" si="6"/>
        <v>6.5770145770091846</v>
      </c>
      <c r="BZ16" s="78">
        <f t="shared" si="6"/>
        <v>5.2664568726514371</v>
      </c>
      <c r="CA16" s="78">
        <f t="shared" si="6"/>
        <v>9.6312630534489898</v>
      </c>
      <c r="CB16" s="78">
        <f t="shared" si="6"/>
        <v>14.085166686489629</v>
      </c>
      <c r="CC16" s="78">
        <f t="shared" si="6"/>
        <v>12.103668214553425</v>
      </c>
      <c r="CD16" s="78">
        <f t="shared" si="6"/>
        <v>15.212306284739377</v>
      </c>
      <c r="CE16" s="78">
        <f t="shared" si="6"/>
        <v>12.669491009084792</v>
      </c>
      <c r="CF16" s="78">
        <f t="shared" si="6"/>
        <v>8.1380078410089389</v>
      </c>
      <c r="CG16" s="78">
        <f t="shared" si="6"/>
        <v>12.848379722037938</v>
      </c>
      <c r="CH16" s="78">
        <f t="shared" si="6"/>
        <v>5.870592004250974</v>
      </c>
      <c r="CI16" s="78">
        <f t="shared" si="6"/>
        <v>12.921703555462441</v>
      </c>
      <c r="CJ16" s="78">
        <f t="shared" si="6"/>
        <v>14.438546630883055</v>
      </c>
      <c r="CK16" s="78">
        <f t="shared" si="6"/>
        <v>18.766307986558761</v>
      </c>
      <c r="CL16" s="78">
        <f t="shared" si="6"/>
        <v>6.2784845285835944</v>
      </c>
      <c r="CM16" s="78">
        <f t="shared" si="6"/>
        <v>9.96319363519234</v>
      </c>
      <c r="CN16" s="78">
        <f t="shared" si="6"/>
        <v>5.7066602539928963</v>
      </c>
      <c r="CO16" s="156">
        <f t="shared" si="6"/>
        <v>11.491536887746358</v>
      </c>
      <c r="CP16" s="78">
        <f t="shared" si="6"/>
        <v>10.587400198899216</v>
      </c>
      <c r="CQ16" s="78">
        <f t="shared" si="6"/>
        <v>6.8627214804146979</v>
      </c>
      <c r="CR16" s="78">
        <f t="shared" si="6"/>
        <v>7.3338257101254607</v>
      </c>
      <c r="CS16" s="78">
        <f t="shared" si="6"/>
        <v>13.103872783745574</v>
      </c>
      <c r="CT16" s="78">
        <f t="shared" si="6"/>
        <v>15.95716605515825</v>
      </c>
      <c r="CU16" s="78">
        <f t="shared" si="6"/>
        <v>5.413193382581249</v>
      </c>
      <c r="CV16" s="78">
        <f t="shared" si="6"/>
        <v>11.35782489777969</v>
      </c>
      <c r="CW16" s="78">
        <f t="shared" si="6"/>
        <v>12.631313773056185</v>
      </c>
      <c r="CX16" s="78">
        <f t="shared" si="6"/>
        <v>11.016279104775828</v>
      </c>
      <c r="CY16" s="78">
        <f t="shared" si="6"/>
        <v>7.3550546213657633</v>
      </c>
      <c r="CZ16" s="78">
        <f t="shared" si="6"/>
        <v>12.91142769778874</v>
      </c>
      <c r="DA16" s="78">
        <f t="shared" si="6"/>
        <v>14.336606564298821</v>
      </c>
      <c r="DB16" s="78">
        <f t="shared" si="6"/>
        <v>9.909351500203563</v>
      </c>
      <c r="DC16" s="78">
        <f t="shared" si="6"/>
        <v>7.2786058104083535</v>
      </c>
      <c r="DD16" s="78">
        <f t="shared" si="6"/>
        <v>4.9706439724413789</v>
      </c>
      <c r="DE16" s="78">
        <f t="shared" si="6"/>
        <v>11.62989723521987</v>
      </c>
      <c r="DF16" s="78">
        <f t="shared" si="6"/>
        <v>16.695527724657474</v>
      </c>
      <c r="DG16" s="78">
        <f t="shared" si="6"/>
        <v>1.5560438425369743</v>
      </c>
      <c r="DH16" s="78">
        <f t="shared" si="6"/>
        <v>9.33370414540782</v>
      </c>
      <c r="DI16" s="78">
        <f t="shared" si="6"/>
        <v>13.073616776723338</v>
      </c>
      <c r="DJ16" s="78">
        <f t="shared" si="6"/>
        <v>9.8945417443601915</v>
      </c>
      <c r="DK16" s="78">
        <f t="shared" si="6"/>
        <v>2.9196489653456905</v>
      </c>
      <c r="DL16" s="78">
        <f t="shared" si="6"/>
        <v>20.29250161237907</v>
      </c>
      <c r="DM16" s="78">
        <f t="shared" si="6"/>
        <v>6.8283515672217598</v>
      </c>
      <c r="DN16" s="78">
        <f t="shared" si="6"/>
        <v>10.972891200430469</v>
      </c>
      <c r="DO16" s="78">
        <f t="shared" si="6"/>
        <v>15.073899496845613</v>
      </c>
      <c r="DP16" s="78">
        <f t="shared" si="6"/>
        <v>4.4297526049560805</v>
      </c>
      <c r="DQ16" s="78">
        <f t="shared" si="6"/>
        <v>13.048108361742145</v>
      </c>
      <c r="DR16" s="78">
        <f t="shared" si="6"/>
        <v>11.87909494974167</v>
      </c>
      <c r="DS16" s="78">
        <f t="shared" si="6"/>
        <v>8.0626514090358032</v>
      </c>
      <c r="DT16" s="78">
        <f t="shared" si="6"/>
        <v>18.127153089572417</v>
      </c>
      <c r="DU16" s="78">
        <f t="shared" si="6"/>
        <v>11.495050420957536</v>
      </c>
      <c r="DV16" s="78">
        <f t="shared" si="6"/>
        <v>6.5259768889410523</v>
      </c>
      <c r="DW16" s="78">
        <f t="shared" si="6"/>
        <v>1.4525786929041029</v>
      </c>
      <c r="DX16" s="78">
        <f t="shared" si="6"/>
        <v>13.725129203760371</v>
      </c>
      <c r="DY16" s="78">
        <f t="shared" si="6"/>
        <v>10.796947412223766</v>
      </c>
      <c r="DZ16" s="78">
        <f t="shared" si="6"/>
        <v>14.963678435206923</v>
      </c>
      <c r="EA16" s="78">
        <f t="shared" si="6"/>
        <v>11.234745328280304</v>
      </c>
      <c r="EB16" s="78">
        <f t="shared" si="6"/>
        <v>14.077131562308701</v>
      </c>
      <c r="EC16" s="78">
        <f t="shared" si="6"/>
        <v>13.984742796488344</v>
      </c>
      <c r="ED16" s="78">
        <f t="shared" si="6"/>
        <v>4.4581175251580625</v>
      </c>
      <c r="EE16" s="78">
        <f t="shared" si="6"/>
        <v>8.0573187195219287</v>
      </c>
      <c r="EF16" s="78">
        <f t="shared" si="6"/>
        <v>10.865111377875607</v>
      </c>
      <c r="EG16" s="78">
        <f t="shared" si="6"/>
        <v>7.172859937383711</v>
      </c>
      <c r="EH16" s="78">
        <f t="shared" si="6"/>
        <v>1.2410964402927469</v>
      </c>
      <c r="EI16" s="78">
        <f t="shared" si="6"/>
        <v>13.240477024525847</v>
      </c>
      <c r="EJ16" s="78">
        <f t="shared" si="6"/>
        <v>20.219180223606834</v>
      </c>
      <c r="EK16" s="78">
        <f t="shared" si="6"/>
        <v>4.1387539039112973</v>
      </c>
      <c r="EL16" s="78">
        <f t="shared" si="6"/>
        <v>7.2540297158751352</v>
      </c>
      <c r="EM16" s="78">
        <f t="shared" si="6"/>
        <v>8.5299697796409966</v>
      </c>
      <c r="EN16" s="79">
        <f t="shared" si="6"/>
        <v>13.003066878990349</v>
      </c>
      <c r="EO16" s="28"/>
      <c r="EP16" s="29"/>
      <c r="EQ16" s="28"/>
      <c r="ER16" s="69">
        <v>66</v>
      </c>
      <c r="ES16" s="69">
        <v>1</v>
      </c>
      <c r="ET16" s="28"/>
      <c r="EU16" s="129">
        <v>66</v>
      </c>
      <c r="EV16" s="129">
        <v>1</v>
      </c>
      <c r="EW16" s="28"/>
      <c r="EX16" s="29"/>
      <c r="EY16" s="28"/>
      <c r="EZ16" s="28"/>
      <c r="FA16" s="6"/>
      <c r="FB16" s="6"/>
      <c r="FC16" s="6"/>
      <c r="FH16" s="6"/>
      <c r="FI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X16" s="6"/>
      <c r="FY16" s="6"/>
      <c r="FZ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9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</row>
    <row r="17" spans="1:271" x14ac:dyDescent="0.25">
      <c r="A17" s="28"/>
      <c r="B17" s="28"/>
      <c r="C17" s="28"/>
      <c r="D17" s="137">
        <v>13</v>
      </c>
      <c r="E17" s="138">
        <v>3.0789885487318358</v>
      </c>
      <c r="F17" s="139">
        <v>10.097156657760795</v>
      </c>
      <c r="G17" s="28"/>
      <c r="H17" s="135">
        <v>62</v>
      </c>
      <c r="I17" s="51">
        <v>6</v>
      </c>
      <c r="J17" s="51">
        <v>0</v>
      </c>
      <c r="K17" s="28"/>
      <c r="L17" s="29"/>
      <c r="M17" s="28"/>
      <c r="N17" s="28"/>
      <c r="O17" s="72">
        <v>7</v>
      </c>
      <c r="P17" s="82"/>
      <c r="Q17" s="83"/>
      <c r="R17" s="80"/>
      <c r="S17" s="80"/>
      <c r="T17" s="80"/>
      <c r="U17" s="80"/>
      <c r="V17" s="80"/>
      <c r="W17" s="78">
        <v>0</v>
      </c>
      <c r="X17" s="78">
        <f t="shared" ref="X17:EN17" si="7">+SQRT(((X$4-$W$4)^2)+((X$5-$W$5)^2))</f>
        <v>1.8168836228354341</v>
      </c>
      <c r="Y17" s="78">
        <f t="shared" si="7"/>
        <v>3.8858866549080457</v>
      </c>
      <c r="Z17" s="78">
        <f t="shared" si="7"/>
        <v>3.3175134694155619</v>
      </c>
      <c r="AA17" s="78">
        <f t="shared" si="7"/>
        <v>3.765193966637189</v>
      </c>
      <c r="AB17" s="78">
        <f t="shared" si="7"/>
        <v>4.4185592222735899</v>
      </c>
      <c r="AC17" s="78">
        <f t="shared" si="7"/>
        <v>6.5577069160066923</v>
      </c>
      <c r="AD17" s="78">
        <f t="shared" si="7"/>
        <v>10.709915732996604</v>
      </c>
      <c r="AE17" s="78">
        <f t="shared" si="7"/>
        <v>8.54490130417663</v>
      </c>
      <c r="AF17" s="78">
        <f t="shared" si="7"/>
        <v>9.2690773165066087</v>
      </c>
      <c r="AG17" s="78">
        <f t="shared" si="7"/>
        <v>8.611911542279115</v>
      </c>
      <c r="AH17" s="78">
        <f t="shared" si="7"/>
        <v>8.9971121818167621</v>
      </c>
      <c r="AI17" s="78">
        <f t="shared" si="7"/>
        <v>3.1089320486680316</v>
      </c>
      <c r="AJ17" s="78">
        <f t="shared" si="7"/>
        <v>7.2698563134990621</v>
      </c>
      <c r="AK17" s="78">
        <f t="shared" si="7"/>
        <v>7.3547422430928791</v>
      </c>
      <c r="AL17" s="78">
        <f t="shared" si="7"/>
        <v>5.9419636546115164</v>
      </c>
      <c r="AM17" s="78">
        <f t="shared" si="7"/>
        <v>8.4218145627527594</v>
      </c>
      <c r="AN17" s="78">
        <f t="shared" si="7"/>
        <v>8.1240947607290508</v>
      </c>
      <c r="AO17" s="78">
        <f t="shared" si="7"/>
        <v>7.9952116627770753</v>
      </c>
      <c r="AP17" s="78">
        <f t="shared" si="7"/>
        <v>7.5437729523340673</v>
      </c>
      <c r="AQ17" s="78">
        <f t="shared" si="7"/>
        <v>8.445211827856669</v>
      </c>
      <c r="AR17" s="78">
        <f t="shared" si="7"/>
        <v>8.5349899435675773</v>
      </c>
      <c r="AS17" s="78">
        <f t="shared" si="7"/>
        <v>12.597074444147639</v>
      </c>
      <c r="AT17" s="78">
        <f t="shared" si="7"/>
        <v>10.908596514238432</v>
      </c>
      <c r="AU17" s="78">
        <f t="shared" si="7"/>
        <v>12.392527979668344</v>
      </c>
      <c r="AV17" s="78">
        <f t="shared" si="7"/>
        <v>19.102021882369002</v>
      </c>
      <c r="AW17" s="78">
        <f t="shared" si="7"/>
        <v>15.981934471774508</v>
      </c>
      <c r="AX17" s="78">
        <f t="shared" si="7"/>
        <v>11.352237733410547</v>
      </c>
      <c r="AY17" s="78">
        <f t="shared" si="7"/>
        <v>14.097732717347013</v>
      </c>
      <c r="AZ17" s="78">
        <f t="shared" si="7"/>
        <v>13.28506125106021</v>
      </c>
      <c r="BA17" s="78">
        <f t="shared" si="7"/>
        <v>12.027068476035527</v>
      </c>
      <c r="BB17" s="78">
        <f t="shared" si="7"/>
        <v>15.096505487206388</v>
      </c>
      <c r="BC17" s="78">
        <f t="shared" si="7"/>
        <v>14.464706823411152</v>
      </c>
      <c r="BD17" s="78">
        <f t="shared" si="7"/>
        <v>10.163620635405517</v>
      </c>
      <c r="BE17" s="78">
        <f t="shared" si="7"/>
        <v>13.420745909080596</v>
      </c>
      <c r="BF17" s="78">
        <f t="shared" si="7"/>
        <v>11.645564424725418</v>
      </c>
      <c r="BG17" s="78">
        <f t="shared" si="7"/>
        <v>12.846739723702623</v>
      </c>
      <c r="BH17" s="78">
        <f t="shared" si="7"/>
        <v>11.77569230974798</v>
      </c>
      <c r="BI17" s="78">
        <f t="shared" si="7"/>
        <v>14.465094299551216</v>
      </c>
      <c r="BJ17" s="78">
        <f t="shared" si="7"/>
        <v>14.163808828536506</v>
      </c>
      <c r="BK17" s="78">
        <f t="shared" si="7"/>
        <v>17.601685135924036</v>
      </c>
      <c r="BL17" s="78">
        <f t="shared" si="7"/>
        <v>15.778007906274011</v>
      </c>
      <c r="BM17" s="78">
        <f t="shared" si="7"/>
        <v>9.3279355871937693</v>
      </c>
      <c r="BN17" s="78">
        <f t="shared" si="7"/>
        <v>2.8462043334833189</v>
      </c>
      <c r="BO17" s="78">
        <f t="shared" si="7"/>
        <v>17.071964729342668</v>
      </c>
      <c r="BP17" s="78">
        <f t="shared" si="7"/>
        <v>14.864707709946286</v>
      </c>
      <c r="BQ17" s="78">
        <f t="shared" si="7"/>
        <v>3.0125403214019801</v>
      </c>
      <c r="BR17" s="78">
        <f t="shared" si="7"/>
        <v>11.393073697079236</v>
      </c>
      <c r="BS17" s="78">
        <f t="shared" si="7"/>
        <v>14.894378065702639</v>
      </c>
      <c r="BT17" s="78">
        <f t="shared" si="7"/>
        <v>15.74682529061811</v>
      </c>
      <c r="BU17" s="78">
        <f t="shared" si="7"/>
        <v>15.451104960952689</v>
      </c>
      <c r="BV17" s="78">
        <f t="shared" si="7"/>
        <v>4.3261494674077863</v>
      </c>
      <c r="BW17" s="78">
        <f t="shared" si="7"/>
        <v>9.2044180567080502</v>
      </c>
      <c r="BX17" s="78">
        <f t="shared" si="7"/>
        <v>7.3578806699388011</v>
      </c>
      <c r="BY17" s="78">
        <f t="shared" si="7"/>
        <v>3.0561988724587374</v>
      </c>
      <c r="BZ17" s="78">
        <f t="shared" si="7"/>
        <v>3.9569013371426043</v>
      </c>
      <c r="CA17" s="78">
        <f t="shared" si="7"/>
        <v>6.7656380762930119</v>
      </c>
      <c r="CB17" s="78">
        <f t="shared" si="7"/>
        <v>9.5148010100189246</v>
      </c>
      <c r="CC17" s="78">
        <f t="shared" si="7"/>
        <v>10.814167323686746</v>
      </c>
      <c r="CD17" s="78">
        <f t="shared" si="7"/>
        <v>10.654039830348381</v>
      </c>
      <c r="CE17" s="78">
        <f t="shared" si="7"/>
        <v>8.941003638345725</v>
      </c>
      <c r="CF17" s="78">
        <f t="shared" si="7"/>
        <v>10.56038487765669</v>
      </c>
      <c r="CG17" s="78">
        <f t="shared" si="7"/>
        <v>8.7287769788496572</v>
      </c>
      <c r="CH17" s="78">
        <f t="shared" si="7"/>
        <v>5.7358498460900904</v>
      </c>
      <c r="CI17" s="78">
        <f t="shared" si="7"/>
        <v>8.9113880026991446</v>
      </c>
      <c r="CJ17" s="78">
        <f t="shared" si="7"/>
        <v>14.925441681037716</v>
      </c>
      <c r="CK17" s="78">
        <f t="shared" si="7"/>
        <v>16.403532002520208</v>
      </c>
      <c r="CL17" s="78">
        <f t="shared" si="7"/>
        <v>3.3661908535585421</v>
      </c>
      <c r="CM17" s="78">
        <f t="shared" si="7"/>
        <v>5.8887237137402062</v>
      </c>
      <c r="CN17" s="78">
        <f t="shared" si="7"/>
        <v>5.61643333348957</v>
      </c>
      <c r="CO17" s="156">
        <f t="shared" si="7"/>
        <v>7.6918808034649624</v>
      </c>
      <c r="CP17" s="78">
        <f t="shared" si="7"/>
        <v>12.178689382304757</v>
      </c>
      <c r="CQ17" s="78">
        <f t="shared" si="7"/>
        <v>2.7147087789839799</v>
      </c>
      <c r="CR17" s="78">
        <f t="shared" si="7"/>
        <v>6.6025410304900758</v>
      </c>
      <c r="CS17" s="78">
        <f t="shared" si="7"/>
        <v>13.908192809253562</v>
      </c>
      <c r="CT17" s="78">
        <f t="shared" si="7"/>
        <v>14.098559472137016</v>
      </c>
      <c r="CU17" s="78">
        <f t="shared" si="7"/>
        <v>0.93084130291386458</v>
      </c>
      <c r="CV17" s="78">
        <f t="shared" si="7"/>
        <v>6.8536272460218441</v>
      </c>
      <c r="CW17" s="78">
        <f t="shared" si="7"/>
        <v>8.2312617935694181</v>
      </c>
      <c r="CX17" s="78">
        <f t="shared" si="7"/>
        <v>6.4648286761529539</v>
      </c>
      <c r="CY17" s="78">
        <f t="shared" si="7"/>
        <v>9.9325850813704104</v>
      </c>
      <c r="CZ17" s="78">
        <f t="shared" si="7"/>
        <v>12.354705024727769</v>
      </c>
      <c r="DA17" s="78">
        <f t="shared" si="7"/>
        <v>13.359642875311918</v>
      </c>
      <c r="DB17" s="78">
        <f t="shared" si="7"/>
        <v>5.4475751318127035</v>
      </c>
      <c r="DC17" s="78">
        <f t="shared" si="7"/>
        <v>2.6914513429648621</v>
      </c>
      <c r="DD17" s="78">
        <f t="shared" si="7"/>
        <v>7.4634737246059251</v>
      </c>
      <c r="DE17" s="78">
        <f t="shared" si="7"/>
        <v>7.4456670338163358</v>
      </c>
      <c r="DF17" s="78">
        <f t="shared" si="7"/>
        <v>12.153669553647854</v>
      </c>
      <c r="DG17" s="78">
        <f t="shared" si="7"/>
        <v>5.8779442637283283</v>
      </c>
      <c r="DH17" s="78">
        <f t="shared" si="7"/>
        <v>8.7127664558871469</v>
      </c>
      <c r="DI17" s="78">
        <f t="shared" si="7"/>
        <v>8.5243951882570581</v>
      </c>
      <c r="DJ17" s="78">
        <f t="shared" si="7"/>
        <v>5.320195164538208</v>
      </c>
      <c r="DK17" s="78">
        <f t="shared" si="7"/>
        <v>5.6834792651290202</v>
      </c>
      <c r="DL17" s="78">
        <f t="shared" si="7"/>
        <v>17.258629750701434</v>
      </c>
      <c r="DM17" s="78">
        <f t="shared" si="7"/>
        <v>2.9040602084467206</v>
      </c>
      <c r="DN17" s="78">
        <f t="shared" si="7"/>
        <v>12.304613934695549</v>
      </c>
      <c r="DO17" s="78">
        <f t="shared" si="7"/>
        <v>10.65370671109414</v>
      </c>
      <c r="DP17" s="78">
        <f t="shared" si="7"/>
        <v>3.7857153817162343</v>
      </c>
      <c r="DQ17" s="78">
        <f t="shared" si="7"/>
        <v>8.5531737298061135</v>
      </c>
      <c r="DR17" s="78">
        <f t="shared" si="7"/>
        <v>8.1331485002976702</v>
      </c>
      <c r="DS17" s="78">
        <f t="shared" si="7"/>
        <v>8.7621528621934281</v>
      </c>
      <c r="DT17" s="78">
        <f t="shared" si="7"/>
        <v>15.572899824436364</v>
      </c>
      <c r="DU17" s="78">
        <f t="shared" si="7"/>
        <v>6.9596122312151332</v>
      </c>
      <c r="DV17" s="78">
        <f t="shared" si="7"/>
        <v>3.4382200322092138</v>
      </c>
      <c r="DW17" s="78">
        <f t="shared" si="7"/>
        <v>3.2967079617420332</v>
      </c>
      <c r="DX17" s="78">
        <f t="shared" si="7"/>
        <v>9.6443819673351783</v>
      </c>
      <c r="DY17" s="78">
        <f t="shared" si="7"/>
        <v>12.012332827232447</v>
      </c>
      <c r="DZ17" s="78">
        <f t="shared" si="7"/>
        <v>11.017556841970814</v>
      </c>
      <c r="EA17" s="78">
        <f t="shared" si="7"/>
        <v>7.6583946006826888</v>
      </c>
      <c r="EB17" s="78">
        <f t="shared" si="7"/>
        <v>9.5055983744012682</v>
      </c>
      <c r="EC17" s="78">
        <f t="shared" si="7"/>
        <v>9.4007144496061361</v>
      </c>
      <c r="ED17" s="78">
        <f t="shared" si="7"/>
        <v>6.3768285191814122</v>
      </c>
      <c r="EE17" s="78">
        <f t="shared" si="7"/>
        <v>4.4056516561944896</v>
      </c>
      <c r="EF17" s="78">
        <f t="shared" si="7"/>
        <v>6.562002003841318</v>
      </c>
      <c r="EG17" s="78">
        <f t="shared" si="7"/>
        <v>7.5881988143038663</v>
      </c>
      <c r="EH17" s="78">
        <f t="shared" si="7"/>
        <v>3.6840005398635194</v>
      </c>
      <c r="EI17" s="78">
        <f t="shared" si="7"/>
        <v>13.990376896077212</v>
      </c>
      <c r="EJ17" s="78">
        <f t="shared" si="7"/>
        <v>17.610201824753094</v>
      </c>
      <c r="EK17" s="78">
        <f t="shared" si="7"/>
        <v>7.5510560522227115</v>
      </c>
      <c r="EL17" s="78">
        <f t="shared" si="7"/>
        <v>9.2046690941502032</v>
      </c>
      <c r="EM17" s="78">
        <f t="shared" si="7"/>
        <v>10.415347492792369</v>
      </c>
      <c r="EN17" s="79">
        <f t="shared" si="7"/>
        <v>13.641606788409927</v>
      </c>
      <c r="EO17" s="28"/>
      <c r="EP17" s="29"/>
      <c r="EQ17" s="28"/>
      <c r="ER17" s="69">
        <v>116</v>
      </c>
      <c r="ES17" s="69">
        <v>1</v>
      </c>
      <c r="ET17" s="28"/>
      <c r="EU17" s="129">
        <v>116</v>
      </c>
      <c r="EV17" s="129">
        <v>1</v>
      </c>
      <c r="EW17" s="28"/>
      <c r="EX17" s="29"/>
      <c r="EY17" s="28"/>
      <c r="EZ17" s="28"/>
      <c r="FA17" s="6"/>
      <c r="FB17" s="6"/>
      <c r="FC17" s="6"/>
      <c r="FH17" s="6"/>
      <c r="FI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28"/>
      <c r="GN17" s="28"/>
      <c r="GO17" s="157"/>
      <c r="GP17" s="157"/>
      <c r="GQ17" s="157"/>
      <c r="GR17" s="157"/>
      <c r="GS17" s="157"/>
      <c r="GT17" s="157"/>
      <c r="GU17" s="157"/>
      <c r="GV17" s="157"/>
      <c r="GW17" s="157"/>
      <c r="GX17" s="157"/>
      <c r="GY17" s="157"/>
      <c r="GZ17" s="157"/>
      <c r="HA17" s="157"/>
      <c r="HB17" s="157"/>
      <c r="HC17" s="157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M17" s="29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</row>
    <row r="18" spans="1:271" x14ac:dyDescent="0.25">
      <c r="A18" s="28"/>
      <c r="B18" s="28"/>
      <c r="C18" s="28"/>
      <c r="D18" s="137">
        <v>14</v>
      </c>
      <c r="E18" s="141">
        <v>3.0511847994484183</v>
      </c>
      <c r="F18" s="142">
        <v>14.91808857247867</v>
      </c>
      <c r="G18" s="28"/>
      <c r="H18" s="135">
        <v>63</v>
      </c>
      <c r="I18" s="51">
        <v>2</v>
      </c>
      <c r="J18" s="51">
        <v>0</v>
      </c>
      <c r="K18" s="28"/>
      <c r="L18" s="29"/>
      <c r="M18" s="28"/>
      <c r="N18" s="28"/>
      <c r="O18" s="72">
        <v>8</v>
      </c>
      <c r="P18" s="82"/>
      <c r="Q18" s="83"/>
      <c r="R18" s="80"/>
      <c r="S18" s="80"/>
      <c r="T18" s="80"/>
      <c r="U18" s="80"/>
      <c r="V18" s="80"/>
      <c r="W18" s="80"/>
      <c r="X18" s="78">
        <v>0</v>
      </c>
      <c r="Y18" s="78">
        <f t="shared" ref="Y18:EN18" si="8">+SQRT(((Y$4-$X$4)^2)+((Y$5-$X$5)^2))</f>
        <v>2.7678949703083302</v>
      </c>
      <c r="Z18" s="78">
        <f t="shared" si="8"/>
        <v>4.9566366487812816</v>
      </c>
      <c r="AA18" s="78">
        <f t="shared" si="8"/>
        <v>4.4839128415849201</v>
      </c>
      <c r="AB18" s="78">
        <f t="shared" si="8"/>
        <v>5.6643528818741888</v>
      </c>
      <c r="AC18" s="78">
        <f t="shared" si="8"/>
        <v>4.7963095927021051</v>
      </c>
      <c r="AD18" s="78">
        <f t="shared" si="8"/>
        <v>9.1615843609910126</v>
      </c>
      <c r="AE18" s="78">
        <f t="shared" si="8"/>
        <v>6.9020521955007563</v>
      </c>
      <c r="AF18" s="78">
        <f t="shared" si="8"/>
        <v>8.7038349933025057</v>
      </c>
      <c r="AG18" s="78">
        <f t="shared" si="8"/>
        <v>7.4593400885670427</v>
      </c>
      <c r="AH18" s="78">
        <f t="shared" si="8"/>
        <v>8.0751088176421177</v>
      </c>
      <c r="AI18" s="78">
        <f t="shared" si="8"/>
        <v>4.912166302378723</v>
      </c>
      <c r="AJ18" s="78">
        <f t="shared" si="8"/>
        <v>9.0775581299861479</v>
      </c>
      <c r="AK18" s="78">
        <f t="shared" si="8"/>
        <v>9.1300944995227837</v>
      </c>
      <c r="AL18" s="78">
        <f t="shared" si="8"/>
        <v>7.0803799716587221</v>
      </c>
      <c r="AM18" s="78">
        <f t="shared" si="8"/>
        <v>9.1730655233890079</v>
      </c>
      <c r="AN18" s="78">
        <f t="shared" si="8"/>
        <v>9.1127429462849427</v>
      </c>
      <c r="AO18" s="78">
        <f t="shared" si="8"/>
        <v>8.32572019022167</v>
      </c>
      <c r="AP18" s="78">
        <f t="shared" si="8"/>
        <v>7.6611016888133214</v>
      </c>
      <c r="AQ18" s="78">
        <f t="shared" si="8"/>
        <v>9.0914439207498656</v>
      </c>
      <c r="AR18" s="78">
        <f t="shared" si="8"/>
        <v>10.318438556530133</v>
      </c>
      <c r="AS18" s="78">
        <f t="shared" si="8"/>
        <v>14.126930161443561</v>
      </c>
      <c r="AT18" s="78">
        <f t="shared" si="8"/>
        <v>12.701530260292342</v>
      </c>
      <c r="AU18" s="78">
        <f t="shared" si="8"/>
        <v>11.497730486287262</v>
      </c>
      <c r="AV18" s="78">
        <f t="shared" si="8"/>
        <v>19.278262389742615</v>
      </c>
      <c r="AW18" s="78">
        <f t="shared" si="8"/>
        <v>15.847648030677641</v>
      </c>
      <c r="AX18" s="78">
        <f t="shared" si="8"/>
        <v>12.03568436445382</v>
      </c>
      <c r="AY18" s="78">
        <f t="shared" si="8"/>
        <v>14.534683680107033</v>
      </c>
      <c r="AZ18" s="78">
        <f t="shared" si="8"/>
        <v>13.980411990500965</v>
      </c>
      <c r="BA18" s="78">
        <f t="shared" si="8"/>
        <v>10.327345863450034</v>
      </c>
      <c r="BB18" s="78">
        <f t="shared" si="8"/>
        <v>13.630045784209052</v>
      </c>
      <c r="BC18" s="78">
        <f t="shared" si="8"/>
        <v>12.843050507291949</v>
      </c>
      <c r="BD18" s="78">
        <f t="shared" si="8"/>
        <v>9.3982665046060045</v>
      </c>
      <c r="BE18" s="78">
        <f t="shared" si="8"/>
        <v>12.535320379260721</v>
      </c>
      <c r="BF18" s="78">
        <f t="shared" si="8"/>
        <v>10.460753038145542</v>
      </c>
      <c r="BG18" s="78">
        <f t="shared" si="8"/>
        <v>12.596371307529051</v>
      </c>
      <c r="BH18" s="78">
        <f t="shared" si="8"/>
        <v>11.579396500053107</v>
      </c>
      <c r="BI18" s="78">
        <f t="shared" si="8"/>
        <v>13.837123557387137</v>
      </c>
      <c r="BJ18" s="78">
        <f t="shared" si="8"/>
        <v>14.34407750413709</v>
      </c>
      <c r="BK18" s="78">
        <f t="shared" si="8"/>
        <v>17.682397116813938</v>
      </c>
      <c r="BL18" s="78">
        <f t="shared" si="8"/>
        <v>15.617481710745905</v>
      </c>
      <c r="BM18" s="78">
        <f t="shared" si="8"/>
        <v>10.553285790039286</v>
      </c>
      <c r="BN18" s="78">
        <f t="shared" si="8"/>
        <v>1.2411328526764223</v>
      </c>
      <c r="BO18" s="78">
        <f t="shared" si="8"/>
        <v>16.922454277256922</v>
      </c>
      <c r="BP18" s="78">
        <f t="shared" si="8"/>
        <v>13.841952798074828</v>
      </c>
      <c r="BQ18" s="78">
        <f t="shared" si="8"/>
        <v>3.2112062474561176</v>
      </c>
      <c r="BR18" s="78">
        <f t="shared" si="8"/>
        <v>9.7825665371278898</v>
      </c>
      <c r="BS18" s="78">
        <f t="shared" si="8"/>
        <v>13.287690512072762</v>
      </c>
      <c r="BT18" s="78">
        <f t="shared" si="8"/>
        <v>16.16673320447503</v>
      </c>
      <c r="BU18" s="78">
        <f t="shared" si="8"/>
        <v>15.683203131237665</v>
      </c>
      <c r="BV18" s="78">
        <f t="shared" si="8"/>
        <v>2.5892639981046695</v>
      </c>
      <c r="BW18" s="78">
        <f t="shared" si="8"/>
        <v>8.7248357809340966</v>
      </c>
      <c r="BX18" s="78">
        <f t="shared" si="8"/>
        <v>6.8318072777298804</v>
      </c>
      <c r="BY18" s="78">
        <f t="shared" si="8"/>
        <v>3.4461072645150428</v>
      </c>
      <c r="BZ18" s="78">
        <f t="shared" si="8"/>
        <v>4.8073755824416704</v>
      </c>
      <c r="CA18" s="78">
        <f t="shared" si="8"/>
        <v>6.8033633654707604</v>
      </c>
      <c r="CB18" s="78">
        <f t="shared" si="8"/>
        <v>11.003873445950926</v>
      </c>
      <c r="CC18" s="78">
        <f t="shared" si="8"/>
        <v>10.142145109423522</v>
      </c>
      <c r="CD18" s="78">
        <f t="shared" si="8"/>
        <v>12.349212173546311</v>
      </c>
      <c r="CE18" s="78">
        <f t="shared" si="8"/>
        <v>9.5812155945979232</v>
      </c>
      <c r="CF18" s="78">
        <f t="shared" si="8"/>
        <v>8.8246501659022201</v>
      </c>
      <c r="CG18" s="78">
        <f t="shared" si="8"/>
        <v>9.6796075925406306</v>
      </c>
      <c r="CH18" s="78">
        <f t="shared" si="8"/>
        <v>6.2929456007121649</v>
      </c>
      <c r="CI18" s="78">
        <f t="shared" si="8"/>
        <v>9.7697016510453967</v>
      </c>
      <c r="CJ18" s="78">
        <f t="shared" si="8"/>
        <v>13.674360960407515</v>
      </c>
      <c r="CK18" s="78">
        <f t="shared" si="8"/>
        <v>16.287343504276397</v>
      </c>
      <c r="CL18" s="78">
        <f t="shared" si="8"/>
        <v>4.8128904548805753</v>
      </c>
      <c r="CM18" s="78">
        <f t="shared" si="8"/>
        <v>6.7918735932531851</v>
      </c>
      <c r="CN18" s="78">
        <f t="shared" si="8"/>
        <v>4.2809287731639269</v>
      </c>
      <c r="CO18" s="156">
        <f t="shared" si="8"/>
        <v>8.377121716751704</v>
      </c>
      <c r="CP18" s="78">
        <f t="shared" si="8"/>
        <v>10.609364625713004</v>
      </c>
      <c r="CQ18" s="78">
        <f t="shared" si="8"/>
        <v>3.6867555896205926</v>
      </c>
      <c r="CR18" s="78">
        <f t="shared" si="8"/>
        <v>5.5675710724269303</v>
      </c>
      <c r="CS18" s="78">
        <f t="shared" si="8"/>
        <v>12.55446641531109</v>
      </c>
      <c r="CT18" s="78">
        <f t="shared" si="8"/>
        <v>13.723027035529528</v>
      </c>
      <c r="CU18" s="78">
        <f t="shared" si="8"/>
        <v>2.7477118243516734</v>
      </c>
      <c r="CV18" s="78">
        <f t="shared" si="8"/>
        <v>8.2266219094419544</v>
      </c>
      <c r="CW18" s="78">
        <f t="shared" si="8"/>
        <v>10.023615621507048</v>
      </c>
      <c r="CX18" s="78">
        <f t="shared" si="8"/>
        <v>8.1857655189320777</v>
      </c>
      <c r="CY18" s="78">
        <f t="shared" si="8"/>
        <v>8.171060166461368</v>
      </c>
      <c r="CZ18" s="78">
        <f t="shared" si="8"/>
        <v>11.418724755045936</v>
      </c>
      <c r="DA18" s="78">
        <f t="shared" si="8"/>
        <v>12.598585293622222</v>
      </c>
      <c r="DB18" s="78">
        <f t="shared" si="8"/>
        <v>7.2317232545066688</v>
      </c>
      <c r="DC18" s="78">
        <f t="shared" si="8"/>
        <v>4.3002620777047174</v>
      </c>
      <c r="DD18" s="78">
        <f t="shared" si="8"/>
        <v>5.6787969570011114</v>
      </c>
      <c r="DE18" s="78">
        <f t="shared" si="8"/>
        <v>8.4530453103432794</v>
      </c>
      <c r="DF18" s="78">
        <f t="shared" si="8"/>
        <v>13.863567786327042</v>
      </c>
      <c r="DG18" s="78">
        <f t="shared" si="8"/>
        <v>4.6570759132932222</v>
      </c>
      <c r="DH18" s="78">
        <f t="shared" si="8"/>
        <v>7.7212409060517952</v>
      </c>
      <c r="DI18" s="78">
        <f t="shared" si="8"/>
        <v>10.237561941292521</v>
      </c>
      <c r="DJ18" s="78">
        <f t="shared" si="8"/>
        <v>7.0169710046015652</v>
      </c>
      <c r="DK18" s="78">
        <f t="shared" si="8"/>
        <v>3.8666624362807238</v>
      </c>
      <c r="DL18" s="78">
        <f t="shared" si="8"/>
        <v>17.501583909495263</v>
      </c>
      <c r="DM18" s="78">
        <f t="shared" si="8"/>
        <v>4.6598134792592862</v>
      </c>
      <c r="DN18" s="78">
        <f t="shared" si="8"/>
        <v>10.795595727101791</v>
      </c>
      <c r="DO18" s="78">
        <f t="shared" si="8"/>
        <v>12.434665100769406</v>
      </c>
      <c r="DP18" s="78">
        <f t="shared" si="8"/>
        <v>2.4382823538482321</v>
      </c>
      <c r="DQ18" s="78">
        <f t="shared" si="8"/>
        <v>10.308185261555499</v>
      </c>
      <c r="DR18" s="78">
        <f t="shared" si="8"/>
        <v>8.7808434127989514</v>
      </c>
      <c r="DS18" s="78">
        <f t="shared" si="8"/>
        <v>7.3428944876440854</v>
      </c>
      <c r="DT18" s="78">
        <f t="shared" si="8"/>
        <v>15.548322537244596</v>
      </c>
      <c r="DU18" s="78">
        <f t="shared" si="8"/>
        <v>8.6933644078807717</v>
      </c>
      <c r="DV18" s="78">
        <f t="shared" si="8"/>
        <v>3.4997627540419542</v>
      </c>
      <c r="DW18" s="78">
        <f t="shared" si="8"/>
        <v>2.2592658104055858</v>
      </c>
      <c r="DX18" s="78">
        <f t="shared" si="8"/>
        <v>10.563547025526557</v>
      </c>
      <c r="DY18" s="78">
        <f t="shared" si="8"/>
        <v>10.527265861369655</v>
      </c>
      <c r="DZ18" s="78">
        <f t="shared" si="8"/>
        <v>11.830916944931975</v>
      </c>
      <c r="EA18" s="78">
        <f t="shared" si="8"/>
        <v>8.1784359145645968</v>
      </c>
      <c r="EB18" s="78">
        <f t="shared" si="8"/>
        <v>11.184404124507717</v>
      </c>
      <c r="EC18" s="78">
        <f t="shared" si="8"/>
        <v>10.933035743582298</v>
      </c>
      <c r="ED18" s="78">
        <f t="shared" si="8"/>
        <v>4.6266934756840667</v>
      </c>
      <c r="EE18" s="78">
        <f t="shared" si="8"/>
        <v>4.937388621993934</v>
      </c>
      <c r="EF18" s="78">
        <f t="shared" si="8"/>
        <v>8.3743731698406751</v>
      </c>
      <c r="EG18" s="78">
        <f t="shared" si="8"/>
        <v>6.207774751786479</v>
      </c>
      <c r="EH18" s="78">
        <f t="shared" si="8"/>
        <v>2.0595616760050381</v>
      </c>
      <c r="EI18" s="78">
        <f t="shared" si="8"/>
        <v>12.652784296152243</v>
      </c>
      <c r="EJ18" s="78">
        <f t="shared" si="8"/>
        <v>17.625574144350722</v>
      </c>
      <c r="EK18" s="78">
        <f t="shared" si="8"/>
        <v>6.8140967694953156</v>
      </c>
      <c r="EL18" s="78">
        <f t="shared" si="8"/>
        <v>7.5212729729469796</v>
      </c>
      <c r="EM18" s="78">
        <f t="shared" si="8"/>
        <v>8.763317774035654</v>
      </c>
      <c r="EN18" s="79">
        <f t="shared" si="8"/>
        <v>12.331638923081536</v>
      </c>
      <c r="EO18" s="28"/>
      <c r="EP18" s="29"/>
      <c r="EQ18" s="28"/>
      <c r="ER18" s="69">
        <v>28</v>
      </c>
      <c r="ES18" s="69">
        <v>1</v>
      </c>
      <c r="ET18" s="28"/>
      <c r="EU18" s="129">
        <v>28</v>
      </c>
      <c r="EV18" s="129">
        <v>1</v>
      </c>
      <c r="EW18" s="28"/>
      <c r="EX18" s="29"/>
      <c r="EY18" s="28"/>
      <c r="EZ18" s="28"/>
      <c r="FA18" s="6"/>
      <c r="FB18" s="6"/>
      <c r="FC18" s="6"/>
      <c r="FD18" s="6"/>
      <c r="FE18" s="6"/>
      <c r="FG18" s="6"/>
      <c r="FH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157"/>
      <c r="GI18" s="157"/>
      <c r="GJ18" s="157"/>
      <c r="GK18" s="157"/>
      <c r="GL18" s="157"/>
      <c r="GM18" s="157"/>
      <c r="GN18" s="157"/>
      <c r="GO18" s="157"/>
      <c r="GP18" s="157"/>
      <c r="GQ18" s="157"/>
      <c r="GR18" s="157"/>
      <c r="GS18" s="157"/>
      <c r="GT18" s="157"/>
      <c r="GU18" s="157"/>
      <c r="GV18" s="157"/>
      <c r="GW18" s="157"/>
      <c r="GX18" s="157"/>
      <c r="GY18" s="157"/>
      <c r="GZ18" s="157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IM18" s="29"/>
      <c r="IO18" s="158"/>
      <c r="IP18" s="15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</row>
    <row r="19" spans="1:271" x14ac:dyDescent="0.25">
      <c r="A19" s="28"/>
      <c r="B19" s="28"/>
      <c r="C19" s="28"/>
      <c r="D19" s="137">
        <v>15</v>
      </c>
      <c r="E19" s="146">
        <v>3.0664836690281474</v>
      </c>
      <c r="F19" s="147">
        <v>12.50660106048093</v>
      </c>
      <c r="G19" s="28"/>
      <c r="H19" s="135">
        <v>64</v>
      </c>
      <c r="I19" s="51">
        <v>1</v>
      </c>
      <c r="J19" s="51">
        <v>5</v>
      </c>
      <c r="K19" s="28"/>
      <c r="L19" s="29"/>
      <c r="M19" s="28"/>
      <c r="N19" s="28"/>
      <c r="O19" s="72">
        <v>9</v>
      </c>
      <c r="P19" s="82"/>
      <c r="Q19" s="83"/>
      <c r="R19" s="80"/>
      <c r="S19" s="80"/>
      <c r="T19" s="80"/>
      <c r="U19" s="80"/>
      <c r="V19" s="80"/>
      <c r="W19" s="80"/>
      <c r="X19" s="80"/>
      <c r="Y19" s="78">
        <v>0</v>
      </c>
      <c r="Z19" s="78">
        <f t="shared" ref="Z19:EN19" si="9">+SQRT(((Z$4-$Y$4)^2)+((Z$5-$Y$5)^2))</f>
        <v>7.182179169855079</v>
      </c>
      <c r="AA19" s="78">
        <f t="shared" si="9"/>
        <v>7.2246452032654069</v>
      </c>
      <c r="AB19" s="78">
        <f t="shared" si="9"/>
        <v>8.2401777810509067</v>
      </c>
      <c r="AC19" s="78">
        <f t="shared" si="9"/>
        <v>3.6422946211078298</v>
      </c>
      <c r="AD19" s="78">
        <f t="shared" si="9"/>
        <v>6.9469933309997849</v>
      </c>
      <c r="AE19" s="78">
        <f t="shared" si="9"/>
        <v>4.9935912995285321</v>
      </c>
      <c r="AF19" s="78">
        <f t="shared" si="9"/>
        <v>6.0206629737064317</v>
      </c>
      <c r="AG19" s="78">
        <f t="shared" si="9"/>
        <v>4.7561766243195791</v>
      </c>
      <c r="AH19" s="78">
        <f t="shared" si="9"/>
        <v>5.3076147228771484</v>
      </c>
      <c r="AI19" s="78">
        <f t="shared" si="9"/>
        <v>6.3649976518778848</v>
      </c>
      <c r="AJ19" s="78">
        <f t="shared" si="9"/>
        <v>10.321714950412865</v>
      </c>
      <c r="AK19" s="78">
        <f t="shared" si="9"/>
        <v>10.131325409920507</v>
      </c>
      <c r="AL19" s="78">
        <f t="shared" si="9"/>
        <v>6.618110764878784</v>
      </c>
      <c r="AM19" s="78">
        <f t="shared" si="9"/>
        <v>7.8714254878116385</v>
      </c>
      <c r="AN19" s="78">
        <f t="shared" si="9"/>
        <v>8.1958545051917273</v>
      </c>
      <c r="AO19" s="78">
        <f t="shared" si="9"/>
        <v>6.4955763368409301</v>
      </c>
      <c r="AP19" s="78">
        <f t="shared" si="9"/>
        <v>5.6156917778600688</v>
      </c>
      <c r="AQ19" s="78">
        <f t="shared" si="9"/>
        <v>7.6394420012239701</v>
      </c>
      <c r="AR19" s="78">
        <f t="shared" si="9"/>
        <v>11.324014105106819</v>
      </c>
      <c r="AS19" s="78">
        <f t="shared" si="9"/>
        <v>14.093929073860943</v>
      </c>
      <c r="AT19" s="78">
        <f t="shared" si="9"/>
        <v>13.710538990186128</v>
      </c>
      <c r="AU19" s="78">
        <f t="shared" si="9"/>
        <v>8.7308363887600926</v>
      </c>
      <c r="AV19" s="78">
        <f t="shared" si="9"/>
        <v>17.010564259598009</v>
      </c>
      <c r="AW19" s="78">
        <f t="shared" si="9"/>
        <v>13.35100643503549</v>
      </c>
      <c r="AX19" s="78">
        <f t="shared" si="9"/>
        <v>10.492919597671875</v>
      </c>
      <c r="AY19" s="78">
        <f t="shared" si="9"/>
        <v>12.60378511222104</v>
      </c>
      <c r="AZ19" s="78">
        <f t="shared" si="9"/>
        <v>12.395843522791514</v>
      </c>
      <c r="BA19" s="78">
        <f t="shared" si="9"/>
        <v>8.5271625486975662</v>
      </c>
      <c r="BB19" s="78">
        <f t="shared" si="9"/>
        <v>11.243056226786612</v>
      </c>
      <c r="BC19" s="78">
        <f t="shared" si="9"/>
        <v>10.766682983226131</v>
      </c>
      <c r="BD19" s="78">
        <f t="shared" si="9"/>
        <v>6.6414575076826248</v>
      </c>
      <c r="BE19" s="78">
        <f t="shared" si="9"/>
        <v>9.7683487169971688</v>
      </c>
      <c r="BF19" s="78">
        <f t="shared" si="9"/>
        <v>7.7848932899296681</v>
      </c>
      <c r="BG19" s="78">
        <f t="shared" si="9"/>
        <v>10.049515820706366</v>
      </c>
      <c r="BH19" s="78">
        <f t="shared" si="9"/>
        <v>9.0852176748070352</v>
      </c>
      <c r="BI19" s="78">
        <f t="shared" si="9"/>
        <v>11.099304866488906</v>
      </c>
      <c r="BJ19" s="78">
        <f t="shared" si="9"/>
        <v>12.136057037947385</v>
      </c>
      <c r="BK19" s="78">
        <f t="shared" si="9"/>
        <v>15.341867478470217</v>
      </c>
      <c r="BL19" s="78">
        <f t="shared" si="9"/>
        <v>13.103979851773003</v>
      </c>
      <c r="BM19" s="78">
        <f t="shared" si="9"/>
        <v>9.9745864944128808</v>
      </c>
      <c r="BN19" s="78">
        <f t="shared" si="9"/>
        <v>1.6824551329851307</v>
      </c>
      <c r="BO19" s="78">
        <f t="shared" si="9"/>
        <v>14.407139850335311</v>
      </c>
      <c r="BP19" s="78">
        <f t="shared" si="9"/>
        <v>11.099167130528125</v>
      </c>
      <c r="BQ19" s="78">
        <f t="shared" si="9"/>
        <v>5.9786515847192812</v>
      </c>
      <c r="BR19" s="78">
        <f t="shared" si="9"/>
        <v>7.7082418637016135</v>
      </c>
      <c r="BS19" s="78">
        <f t="shared" si="9"/>
        <v>11.170837194701228</v>
      </c>
      <c r="BT19" s="78">
        <f t="shared" si="9"/>
        <v>14.187565957407024</v>
      </c>
      <c r="BU19" s="78">
        <f t="shared" si="9"/>
        <v>13.507487421444552</v>
      </c>
      <c r="BV19" s="78">
        <f t="shared" si="9"/>
        <v>3.7210931230992808</v>
      </c>
      <c r="BW19" s="78">
        <f t="shared" si="9"/>
        <v>6.0877346418957279</v>
      </c>
      <c r="BX19" s="78">
        <f t="shared" si="9"/>
        <v>9.2578444343583879</v>
      </c>
      <c r="BY19" s="78">
        <f t="shared" si="9"/>
        <v>2.7948240376204989</v>
      </c>
      <c r="BZ19" s="78">
        <f t="shared" si="9"/>
        <v>7.5250782652181023</v>
      </c>
      <c r="CA19" s="78">
        <f t="shared" si="9"/>
        <v>4.7350030168446917</v>
      </c>
      <c r="CB19" s="78">
        <f t="shared" si="9"/>
        <v>10.973666012317111</v>
      </c>
      <c r="CC19" s="78">
        <f t="shared" si="9"/>
        <v>7.4048869819300762</v>
      </c>
      <c r="CD19" s="78">
        <f t="shared" si="9"/>
        <v>12.87845984829546</v>
      </c>
      <c r="CE19" s="78">
        <f t="shared" si="9"/>
        <v>8.0896028199264833</v>
      </c>
      <c r="CF19" s="78">
        <f t="shared" si="9"/>
        <v>7.2199576271038257</v>
      </c>
      <c r="CG19" s="78">
        <f t="shared" si="9"/>
        <v>8.6610883058636663</v>
      </c>
      <c r="CH19" s="78">
        <f t="shared" si="9"/>
        <v>9.0600474495700816</v>
      </c>
      <c r="CI19" s="78">
        <f t="shared" si="9"/>
        <v>8.5956380058553297</v>
      </c>
      <c r="CJ19" s="78">
        <f t="shared" si="9"/>
        <v>11.048871906026731</v>
      </c>
      <c r="CK19" s="78">
        <f t="shared" si="9"/>
        <v>13.800370960386083</v>
      </c>
      <c r="CL19" s="78">
        <f t="shared" si="9"/>
        <v>7.2443874324102442</v>
      </c>
      <c r="CM19" s="78">
        <f t="shared" si="9"/>
        <v>5.9636732290821781</v>
      </c>
      <c r="CN19" s="78">
        <f t="shared" si="9"/>
        <v>1.7693556197930305</v>
      </c>
      <c r="CO19" s="156">
        <f t="shared" si="9"/>
        <v>7.0358262575009709</v>
      </c>
      <c r="CP19" s="78">
        <f t="shared" si="9"/>
        <v>8.4259619440141016</v>
      </c>
      <c r="CQ19" s="78">
        <f t="shared" si="9"/>
        <v>3.7602218778331418</v>
      </c>
      <c r="CR19" s="78">
        <f t="shared" si="9"/>
        <v>2.8074974911385562</v>
      </c>
      <c r="CS19" s="78">
        <f t="shared" si="9"/>
        <v>10.023508742436807</v>
      </c>
      <c r="CT19" s="78">
        <f t="shared" si="9"/>
        <v>11.089503629440031</v>
      </c>
      <c r="CU19" s="78">
        <f t="shared" si="9"/>
        <v>4.6301399871499829</v>
      </c>
      <c r="CV19" s="78">
        <f t="shared" si="9"/>
        <v>8.1024023532235496</v>
      </c>
      <c r="CW19" s="78">
        <f t="shared" si="9"/>
        <v>11.099763114032994</v>
      </c>
      <c r="CX19" s="78">
        <f t="shared" si="9"/>
        <v>8.9876613415737232</v>
      </c>
      <c r="CY19" s="78">
        <f t="shared" si="9"/>
        <v>6.7363143532649099</v>
      </c>
      <c r="CZ19" s="78">
        <f t="shared" si="9"/>
        <v>8.6554509579507233</v>
      </c>
      <c r="DA19" s="78">
        <f t="shared" si="9"/>
        <v>9.8363161898956157</v>
      </c>
      <c r="DB19" s="78">
        <f t="shared" si="9"/>
        <v>8.3799484733611358</v>
      </c>
      <c r="DC19" s="78">
        <f t="shared" si="9"/>
        <v>5.2304242659077467</v>
      </c>
      <c r="DD19" s="78">
        <f t="shared" si="9"/>
        <v>4.5960322167367185</v>
      </c>
      <c r="DE19" s="78">
        <f t="shared" si="9"/>
        <v>7.6197747148559589</v>
      </c>
      <c r="DF19" s="78">
        <f t="shared" si="9"/>
        <v>14.410889504839927</v>
      </c>
      <c r="DG19" s="78">
        <f t="shared" si="9"/>
        <v>6.5380315933236179</v>
      </c>
      <c r="DH19" s="78">
        <f t="shared" si="9"/>
        <v>4.960475473898815</v>
      </c>
      <c r="DI19" s="78">
        <f t="shared" si="9"/>
        <v>10.908404906703732</v>
      </c>
      <c r="DJ19" s="78">
        <f t="shared" si="9"/>
        <v>7.8154062326535634</v>
      </c>
      <c r="DK19" s="78">
        <f t="shared" si="9"/>
        <v>3.7429402256648241</v>
      </c>
      <c r="DL19" s="78">
        <f t="shared" si="9"/>
        <v>15.314742461288219</v>
      </c>
      <c r="DM19" s="78">
        <f t="shared" si="9"/>
        <v>6.6732151530377708</v>
      </c>
      <c r="DN19" s="78">
        <f t="shared" si="9"/>
        <v>8.4894823406543463</v>
      </c>
      <c r="DO19" s="78">
        <f t="shared" si="9"/>
        <v>13.365330692518214</v>
      </c>
      <c r="DP19" s="78">
        <f t="shared" si="9"/>
        <v>0.58721390765289416</v>
      </c>
      <c r="DQ19" s="78">
        <f t="shared" si="9"/>
        <v>11.157075351659321</v>
      </c>
      <c r="DR19" s="78">
        <f t="shared" si="9"/>
        <v>7.3527303949788596</v>
      </c>
      <c r="DS19" s="78">
        <f t="shared" si="9"/>
        <v>4.9109684383570258</v>
      </c>
      <c r="DT19" s="78">
        <f t="shared" si="9"/>
        <v>13.138842464803581</v>
      </c>
      <c r="DU19" s="78">
        <f t="shared" si="9"/>
        <v>9.5176054706477853</v>
      </c>
      <c r="DV19" s="78">
        <f t="shared" si="9"/>
        <v>2.3158986018794026</v>
      </c>
      <c r="DW19" s="78">
        <f t="shared" si="9"/>
        <v>4.7006630893532595</v>
      </c>
      <c r="DX19" s="78">
        <f t="shared" si="9"/>
        <v>9.4425886151677254</v>
      </c>
      <c r="DY19" s="78">
        <f t="shared" si="9"/>
        <v>8.1805751949869645</v>
      </c>
      <c r="DZ19" s="78">
        <f t="shared" si="9"/>
        <v>10.486535952096721</v>
      </c>
      <c r="EA19" s="78">
        <f t="shared" si="9"/>
        <v>6.6143510054543642</v>
      </c>
      <c r="EB19" s="78">
        <f t="shared" si="9"/>
        <v>11.692228223715418</v>
      </c>
      <c r="EC19" s="78">
        <f t="shared" si="9"/>
        <v>11.015259155374332</v>
      </c>
      <c r="ED19" s="78">
        <f t="shared" si="9"/>
        <v>3.4225727571621425</v>
      </c>
      <c r="EE19" s="78">
        <f t="shared" si="9"/>
        <v>3.8875677021824351</v>
      </c>
      <c r="EF19" s="78">
        <f t="shared" si="9"/>
        <v>9.7052475279139578</v>
      </c>
      <c r="EG19" s="78">
        <f t="shared" si="9"/>
        <v>3.728064047675486</v>
      </c>
      <c r="EH19" s="78">
        <f t="shared" si="9"/>
        <v>3.779061265642055</v>
      </c>
      <c r="EI19" s="78">
        <f t="shared" si="9"/>
        <v>10.104674334407369</v>
      </c>
      <c r="EJ19" s="78">
        <f t="shared" si="9"/>
        <v>15.230189216614255</v>
      </c>
      <c r="EK19" s="78">
        <f t="shared" si="9"/>
        <v>9.0767017925834477</v>
      </c>
      <c r="EL19" s="78">
        <f t="shared" si="9"/>
        <v>5.7333869003757139</v>
      </c>
      <c r="EM19" s="78">
        <f t="shared" si="9"/>
        <v>6.8279407298499972</v>
      </c>
      <c r="EN19" s="79">
        <f t="shared" si="9"/>
        <v>9.7560897429761191</v>
      </c>
      <c r="EO19" s="28"/>
      <c r="EP19" s="29"/>
      <c r="EQ19" s="28"/>
      <c r="ER19" s="69">
        <v>29</v>
      </c>
      <c r="ES19" s="69">
        <v>2</v>
      </c>
      <c r="ET19" s="28"/>
      <c r="EU19" s="129">
        <v>29</v>
      </c>
      <c r="EV19" s="129">
        <v>2</v>
      </c>
      <c r="EW19" s="28"/>
      <c r="EX19" s="29"/>
      <c r="EY19" s="28"/>
      <c r="EZ19" s="28"/>
      <c r="FA19" s="159">
        <f>IF(FA6&lt;FB6,INDEX($O$9:$EN$138,MATCH(FA6,$O$9:$O$138,0),MATCH(FB6,$O$9:$EN$9,0)),INDEX($O$9:$EN$138,MATCH(FB6,$O$9:$O$138,0),MATCH(FA6,$O$9:$EN$9,0)))</f>
        <v>3.2349406576419071</v>
      </c>
      <c r="FB19" s="159">
        <f>IF(FB6&lt;FC6,INDEX($O$9:$EN$138,MATCH(FB6,$O$9:$O$138,0),MATCH(FC6,$O$9:$EN$9,0)),INDEX($O$9:$EN$138,MATCH(FC6,$O$9:$O$138,0),MATCH(FB6,$O$9:$EN$9,0)))</f>
        <v>4.4962930314847007</v>
      </c>
      <c r="FC19" s="159">
        <f t="shared" ref="FA19:FD19" si="10">IF(FC6&lt;FD6,INDEX($O$9:$EN$138,MATCH(FC6,$O$9:$O$138,0),MATCH(FD6,$O$9:$EN$9,0)),INDEX($O$9:$EN$138,MATCH(FD6,$O$9:$O$138,0),MATCH(FC6,$O$9:$EN$9,0)))</f>
        <v>0.65699313422889916</v>
      </c>
      <c r="FD19" s="159">
        <f t="shared" si="10"/>
        <v>3.781342763319353</v>
      </c>
      <c r="FE19" s="159">
        <f t="array" ref="FE19">IF(FE6&lt;FG6,INDEX($O$9:$EN$138,MATCH(FE6,$O$9:$O$138,0),MATCH(FG6,$O$9:$EN$9,0)),INDEX($O$9:$EN$138,MATCH(FG6,$O$9:$O$138,0),MATCH(FE6,$O$9:$EN$9,0)))</f>
        <v>5.6156917778600688</v>
      </c>
      <c r="FF19" s="159">
        <f t="shared" ref="FF19:FU19" si="11">IF(FG6&lt;FH6,INDEX($O$9:$EN$138,MATCH(FG6,$O$9:$O$138,0),MATCH(FH6,$O$9:$EN$9,0)),INDEX($O$9:$EN$138,MATCH(FH6,$O$9:$O$138,0),MATCH(FG6,$O$9:$EN$9,0)))</f>
        <v>3.4252873595943414</v>
      </c>
      <c r="FG19" s="159">
        <f t="shared" si="11"/>
        <v>1.9389044638297974</v>
      </c>
      <c r="FH19" s="159">
        <f t="shared" si="11"/>
        <v>1.3746386825076862</v>
      </c>
      <c r="FI19" s="159">
        <f t="shared" si="11"/>
        <v>3.5134657120462038</v>
      </c>
      <c r="FJ19" s="159">
        <f t="shared" si="11"/>
        <v>2.3447724592277686</v>
      </c>
      <c r="FK19" s="159">
        <f t="shared" si="11"/>
        <v>2.805139173529132</v>
      </c>
      <c r="FL19" s="159">
        <f t="shared" si="11"/>
        <v>2.3939358893629361</v>
      </c>
      <c r="FM19" s="159">
        <f t="shared" si="11"/>
        <v>6.0189803902651233</v>
      </c>
      <c r="FN19" s="159">
        <f t="shared" si="11"/>
        <v>1.0376177264118758</v>
      </c>
      <c r="FO19" s="159">
        <f t="shared" si="11"/>
        <v>4.7428753672386881</v>
      </c>
      <c r="FP19" s="159">
        <f t="shared" si="11"/>
        <v>3.3277269125666025</v>
      </c>
      <c r="FQ19" s="159">
        <f t="shared" si="11"/>
        <v>2.6314597679146106</v>
      </c>
      <c r="FR19" s="159">
        <f t="shared" si="11"/>
        <v>4.5835060722375358</v>
      </c>
      <c r="FS19" s="159">
        <f t="shared" si="11"/>
        <v>3.211262037727908</v>
      </c>
      <c r="FT19" s="159">
        <f t="shared" si="11"/>
        <v>2.9354078457964503</v>
      </c>
      <c r="FU19" s="159">
        <f t="shared" si="11"/>
        <v>1.3078101817586041</v>
      </c>
      <c r="FV19" s="159">
        <f t="array" ref="FV19">IF(FW6&lt;FY6,INDEX($O$9:$EN$138,MATCH(FW6,$O$9:$O$138,0),MATCH(FY6,$O$9:$EN$9,0)),INDEX($O$9:$EN$138,MATCH(FY6,$O$9:$O$138,0),MATCH(FW6,$O$9:$EN$9,0)))</f>
        <v>2.2498337323046238</v>
      </c>
      <c r="FW19" s="159">
        <f t="shared" ref="FW19:FX19" si="12">IF(FY6&lt;FZ6,INDEX($O$9:$EN$138,MATCH(FY6,$O$9:$O$138,0),MATCH(FZ6,$O$9:$EN$9,0)),INDEX($O$9:$EN$138,MATCH(FZ6,$O$9:$O$138,0),MATCH(FY6,$O$9:$EN$9,0)))</f>
        <v>5.1550967531138285</v>
      </c>
      <c r="FX19" s="159">
        <f t="shared" si="12"/>
        <v>1.2002808424489675</v>
      </c>
      <c r="FY19" s="159">
        <f>IF(GA6&lt;GC6,INDEX($O$9:$EN$138,MATCH(GA6,$O$9:$O$138,0),MATCH(GC6,$O$9:$EN$9,0)),INDEX($O$9:$EN$138,MATCH(GC6,$O$9:$O$138,0),MATCH(GA6,$O$9:$EN$9,0)))</f>
        <v>5.7573615733367909</v>
      </c>
      <c r="FZ19" s="159">
        <f t="shared" ref="FZ19:GH19" si="13">IF(GC6&lt;GD6,INDEX($O$9:$EN$138,MATCH(GC6,$O$9:$O$138,0),MATCH(GD6,$O$9:$EN$9,0)),INDEX($O$9:$EN$138,MATCH(GD6,$O$9:$O$138,0),MATCH(GC6,$O$9:$EN$9,0)))</f>
        <v>5.3015692846293394</v>
      </c>
      <c r="GA19" s="159">
        <f>IF(GD6&lt;GE6,INDEX($O$9:$EN$138,MATCH(GD6,$O$9:$O$138,0),MATCH(GE6,$O$9:$EN$9,0)),INDEX($O$9:$EN$138,MATCH(GE6,$O$9:$O$138,0),MATCH(GD6,$O$9:$EN$9,0)))</f>
        <v>3.6818375947957604</v>
      </c>
      <c r="GB19" s="159">
        <f t="shared" si="13"/>
        <v>4.1656910120292121</v>
      </c>
      <c r="GC19" s="159">
        <f t="shared" si="13"/>
        <v>2.2329139460861813</v>
      </c>
      <c r="GD19" s="159">
        <f t="shared" si="13"/>
        <v>3.3175134694155619</v>
      </c>
      <c r="GE19" s="159">
        <f t="shared" si="13"/>
        <v>3.765193966637189</v>
      </c>
      <c r="GF19" s="159">
        <f t="shared" si="13"/>
        <v>1.0714660146273123</v>
      </c>
      <c r="GG19" s="159">
        <f t="shared" si="13"/>
        <v>4.2136848883160152</v>
      </c>
      <c r="GH19" s="159">
        <f t="shared" si="13"/>
        <v>1.188488237324788</v>
      </c>
      <c r="GI19" s="6"/>
      <c r="GJ19" s="157"/>
      <c r="GK19" s="157"/>
      <c r="GL19" s="157"/>
      <c r="GM19" s="157"/>
      <c r="GN19" s="157"/>
      <c r="GO19" s="157"/>
      <c r="GP19" s="157"/>
      <c r="GQ19" s="157"/>
      <c r="GR19" s="157"/>
      <c r="GS19" s="157"/>
      <c r="GT19" s="157"/>
      <c r="GU19" s="157"/>
      <c r="GV19" s="157"/>
      <c r="GW19" s="157"/>
      <c r="GX19" s="157"/>
      <c r="GY19" s="157"/>
      <c r="GZ19" s="157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IM19" s="29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</row>
    <row r="20" spans="1:271" x14ac:dyDescent="0.25">
      <c r="A20" s="28"/>
      <c r="B20" s="28"/>
      <c r="C20" s="28"/>
      <c r="D20" s="137">
        <v>16</v>
      </c>
      <c r="E20" s="138">
        <v>9.5701690322092858</v>
      </c>
      <c r="F20" s="139">
        <v>14.087936669359285</v>
      </c>
      <c r="G20" s="28"/>
      <c r="H20" s="135">
        <v>65</v>
      </c>
      <c r="I20" s="51">
        <v>6</v>
      </c>
      <c r="J20" s="51">
        <v>2</v>
      </c>
      <c r="K20" s="28"/>
      <c r="L20" s="29"/>
      <c r="M20" s="28"/>
      <c r="N20" s="28"/>
      <c r="O20" s="72">
        <v>10</v>
      </c>
      <c r="P20" s="82"/>
      <c r="Q20" s="83"/>
      <c r="R20" s="80"/>
      <c r="S20" s="80"/>
      <c r="T20" s="80"/>
      <c r="U20" s="80"/>
      <c r="V20" s="80"/>
      <c r="W20" s="80"/>
      <c r="X20" s="80"/>
      <c r="Y20" s="80"/>
      <c r="Z20" s="78">
        <v>0</v>
      </c>
      <c r="AA20" s="78">
        <f t="shared" ref="AA20:EN20" si="14">+SQRT(((AA$4-$Z$4)^2)+((AA$5-$Z$5)^2))</f>
        <v>2.8689582696752027</v>
      </c>
      <c r="AB20" s="78">
        <f t="shared" si="14"/>
        <v>1.8886780544685466</v>
      </c>
      <c r="AC20" s="78">
        <f t="shared" si="14"/>
        <v>9.7472569686393413</v>
      </c>
      <c r="AD20" s="78">
        <f t="shared" si="14"/>
        <v>14.024509094817814</v>
      </c>
      <c r="AE20" s="78">
        <f t="shared" si="14"/>
        <v>11.83219109830471</v>
      </c>
      <c r="AF20" s="78">
        <f t="shared" si="14"/>
        <v>12.142093130087577</v>
      </c>
      <c r="AG20" s="78">
        <f t="shared" si="14"/>
        <v>11.856810890242722</v>
      </c>
      <c r="AH20" s="78">
        <f t="shared" si="14"/>
        <v>12.125077979640412</v>
      </c>
      <c r="AI20" s="78">
        <f t="shared" si="14"/>
        <v>2.2329139460861813</v>
      </c>
      <c r="AJ20" s="78">
        <f t="shared" si="14"/>
        <v>5.0889996344544528</v>
      </c>
      <c r="AK20" s="78">
        <f t="shared" si="14"/>
        <v>5.5503691270165678</v>
      </c>
      <c r="AL20" s="78">
        <f t="shared" si="14"/>
        <v>6.7749933788073822</v>
      </c>
      <c r="AM20" s="78">
        <f t="shared" si="14"/>
        <v>9.7089784249487163</v>
      </c>
      <c r="AN20" s="78">
        <f t="shared" si="14"/>
        <v>8.9828225712880929</v>
      </c>
      <c r="AO20" s="78">
        <f t="shared" si="14"/>
        <v>9.9722454024609188</v>
      </c>
      <c r="AP20" s="78">
        <f t="shared" si="14"/>
        <v>9.823542210782616</v>
      </c>
      <c r="AQ20" s="78">
        <f t="shared" si="14"/>
        <v>9.9110176082897219</v>
      </c>
      <c r="AR20" s="78">
        <f t="shared" si="14"/>
        <v>6.5545551659445875</v>
      </c>
      <c r="AS20" s="78">
        <f t="shared" si="14"/>
        <v>11.675712601405799</v>
      </c>
      <c r="AT20" s="78">
        <f t="shared" si="14"/>
        <v>8.7163088743038042</v>
      </c>
      <c r="AU20" s="78">
        <f t="shared" si="14"/>
        <v>15.460718449283732</v>
      </c>
      <c r="AV20" s="78">
        <f t="shared" si="14"/>
        <v>20.903286006830083</v>
      </c>
      <c r="AW20" s="78">
        <f t="shared" si="14"/>
        <v>18.258720599167113</v>
      </c>
      <c r="AX20" s="78">
        <f t="shared" si="14"/>
        <v>12.561192769907979</v>
      </c>
      <c r="AY20" s="78">
        <f t="shared" si="14"/>
        <v>15.611875157296391</v>
      </c>
      <c r="AZ20" s="78">
        <f t="shared" si="14"/>
        <v>14.384864485624044</v>
      </c>
      <c r="BA20" s="78">
        <f t="shared" si="14"/>
        <v>15.282263326102465</v>
      </c>
      <c r="BB20" s="78">
        <f t="shared" si="14"/>
        <v>18.411556605310071</v>
      </c>
      <c r="BC20" s="78">
        <f t="shared" si="14"/>
        <v>17.764737100490642</v>
      </c>
      <c r="BD20" s="78">
        <f t="shared" si="14"/>
        <v>13.170532347162103</v>
      </c>
      <c r="BE20" s="78">
        <f t="shared" si="14"/>
        <v>16.472397848827118</v>
      </c>
      <c r="BF20" s="78">
        <f t="shared" si="14"/>
        <v>14.884421860647437</v>
      </c>
      <c r="BG20" s="78">
        <f t="shared" si="14"/>
        <v>15.324555391975371</v>
      </c>
      <c r="BH20" s="78">
        <f t="shared" si="14"/>
        <v>14.220878990736214</v>
      </c>
      <c r="BI20" s="78">
        <f t="shared" si="14"/>
        <v>17.295818448308534</v>
      </c>
      <c r="BJ20" s="78">
        <f t="shared" si="14"/>
        <v>16.064067423772105</v>
      </c>
      <c r="BK20" s="78">
        <f t="shared" si="14"/>
        <v>19.565862160924905</v>
      </c>
      <c r="BL20" s="78">
        <f t="shared" si="14"/>
        <v>18.09073830494258</v>
      </c>
      <c r="BM20" s="78">
        <f t="shared" si="14"/>
        <v>9.5255100875600132</v>
      </c>
      <c r="BN20" s="78">
        <f t="shared" si="14"/>
        <v>6.1172819169578885</v>
      </c>
      <c r="BO20" s="78">
        <f t="shared" si="14"/>
        <v>19.3492325954339</v>
      </c>
      <c r="BP20" s="78">
        <f t="shared" si="14"/>
        <v>17.998809164450741</v>
      </c>
      <c r="BQ20" s="78">
        <f t="shared" si="14"/>
        <v>3.6038616099901262</v>
      </c>
      <c r="BR20" s="78">
        <f t="shared" si="14"/>
        <v>14.695165118049399</v>
      </c>
      <c r="BS20" s="78">
        <f t="shared" si="14"/>
        <v>18.199384435990357</v>
      </c>
      <c r="BT20" s="78">
        <f t="shared" si="14"/>
        <v>17.240817438258848</v>
      </c>
      <c r="BU20" s="78">
        <f t="shared" si="14"/>
        <v>17.242857165240071</v>
      </c>
      <c r="BV20" s="78">
        <f t="shared" si="14"/>
        <v>7.0789158202370768</v>
      </c>
      <c r="BW20" s="78">
        <f t="shared" si="14"/>
        <v>12.007400372294864</v>
      </c>
      <c r="BX20" s="78">
        <f t="shared" si="14"/>
        <v>7.6435236953833732</v>
      </c>
      <c r="BY20" s="78">
        <f t="shared" si="14"/>
        <v>5.6704308960051817</v>
      </c>
      <c r="BZ20" s="78">
        <f t="shared" si="14"/>
        <v>2.6488883431270906</v>
      </c>
      <c r="CA20" s="78">
        <f t="shared" si="14"/>
        <v>9.1936315336921641</v>
      </c>
      <c r="CB20" s="78">
        <f t="shared" si="14"/>
        <v>8.9201974472711409</v>
      </c>
      <c r="CC20" s="78">
        <f t="shared" si="14"/>
        <v>13.738423577325827</v>
      </c>
      <c r="CD20" s="78">
        <f t="shared" si="14"/>
        <v>9.1326978796248302</v>
      </c>
      <c r="CE20" s="78">
        <f t="shared" si="14"/>
        <v>10.377085464753018</v>
      </c>
      <c r="CF20" s="78">
        <f t="shared" si="14"/>
        <v>13.779870434363726</v>
      </c>
      <c r="CG20" s="78">
        <f t="shared" si="14"/>
        <v>9.607444877831723</v>
      </c>
      <c r="CH20" s="78">
        <f t="shared" si="14"/>
        <v>4.3491048213991732</v>
      </c>
      <c r="CI20" s="78">
        <f t="shared" si="14"/>
        <v>9.9579585177597227</v>
      </c>
      <c r="CJ20" s="78">
        <f t="shared" si="14"/>
        <v>18.181160062994707</v>
      </c>
      <c r="CK20" s="78">
        <f t="shared" si="14"/>
        <v>18.650248593446708</v>
      </c>
      <c r="CL20" s="78">
        <f t="shared" si="14"/>
        <v>0.82272582080648582</v>
      </c>
      <c r="CM20" s="78">
        <f t="shared" si="14"/>
        <v>7.2093013031164803</v>
      </c>
      <c r="CN20" s="78">
        <f t="shared" si="14"/>
        <v>8.9280620392444821</v>
      </c>
      <c r="CO20" s="156">
        <f t="shared" si="14"/>
        <v>9.1615534576986981</v>
      </c>
      <c r="CP20" s="78">
        <f t="shared" si="14"/>
        <v>15.490983119463422</v>
      </c>
      <c r="CQ20" s="78">
        <f t="shared" si="14"/>
        <v>4.7816656210162192</v>
      </c>
      <c r="CR20" s="78">
        <f t="shared" si="14"/>
        <v>9.8248515392961604</v>
      </c>
      <c r="CS20" s="78">
        <f t="shared" si="14"/>
        <v>17.202063813888202</v>
      </c>
      <c r="CT20" s="78">
        <f t="shared" si="14"/>
        <v>16.686498052761753</v>
      </c>
      <c r="CU20" s="78">
        <f t="shared" si="14"/>
        <v>2.5761353946080003</v>
      </c>
      <c r="CV20" s="78">
        <f t="shared" si="14"/>
        <v>6.9281699183041106</v>
      </c>
      <c r="CW20" s="78">
        <f t="shared" si="14"/>
        <v>6.1819289784543008</v>
      </c>
      <c r="CX20" s="78">
        <f t="shared" si="14"/>
        <v>5.1827357968017491</v>
      </c>
      <c r="CY20" s="78">
        <f t="shared" si="14"/>
        <v>13.116411616686158</v>
      </c>
      <c r="CZ20" s="78">
        <f t="shared" si="14"/>
        <v>15.451011202593911</v>
      </c>
      <c r="DA20" s="78">
        <f t="shared" si="14"/>
        <v>16.317544593777995</v>
      </c>
      <c r="DB20" s="78">
        <f t="shared" si="14"/>
        <v>3.8447174500839223</v>
      </c>
      <c r="DC20" s="78">
        <f t="shared" si="14"/>
        <v>3.3705200766353571</v>
      </c>
      <c r="DD20" s="78">
        <f t="shared" si="14"/>
        <v>10.608602470949247</v>
      </c>
      <c r="DE20" s="78">
        <f t="shared" si="14"/>
        <v>8.3407709775509051</v>
      </c>
      <c r="DF20" s="78">
        <f t="shared" si="14"/>
        <v>10.487278540384173</v>
      </c>
      <c r="DG20" s="78">
        <f t="shared" si="14"/>
        <v>7.5694079041765292</v>
      </c>
      <c r="DH20" s="78">
        <f t="shared" si="14"/>
        <v>11.882990474846354</v>
      </c>
      <c r="DI20" s="78">
        <f t="shared" si="14"/>
        <v>7.0479264599651472</v>
      </c>
      <c r="DJ20" s="78">
        <f t="shared" si="14"/>
        <v>4.416146198256202</v>
      </c>
      <c r="DK20" s="78">
        <f t="shared" si="14"/>
        <v>8.6755899280209299</v>
      </c>
      <c r="DL20" s="78">
        <f t="shared" si="14"/>
        <v>18.993915063203918</v>
      </c>
      <c r="DM20" s="78">
        <f t="shared" si="14"/>
        <v>0.80064741169153331</v>
      </c>
      <c r="DN20" s="78">
        <f t="shared" si="14"/>
        <v>15.622103161772003</v>
      </c>
      <c r="DO20" s="78">
        <f t="shared" si="14"/>
        <v>8.582465397530374</v>
      </c>
      <c r="DP20" s="78">
        <f t="shared" si="14"/>
        <v>7.103220699416644</v>
      </c>
      <c r="DQ20" s="78">
        <f t="shared" si="14"/>
        <v>6.8046232583968642</v>
      </c>
      <c r="DR20" s="78">
        <f t="shared" si="14"/>
        <v>9.6236056694623304</v>
      </c>
      <c r="DS20" s="78">
        <f t="shared" si="14"/>
        <v>12.076142555597084</v>
      </c>
      <c r="DT20" s="78">
        <f t="shared" si="14"/>
        <v>17.718079953433961</v>
      </c>
      <c r="DU20" s="78">
        <f t="shared" si="14"/>
        <v>5.5215867202368694</v>
      </c>
      <c r="DV20" s="78">
        <f t="shared" si="14"/>
        <v>6.2406866400895309</v>
      </c>
      <c r="DW20" s="78">
        <f t="shared" si="14"/>
        <v>5.3346357829995963</v>
      </c>
      <c r="DX20" s="78">
        <f t="shared" si="14"/>
        <v>10.512335700595628</v>
      </c>
      <c r="DY20" s="78">
        <f t="shared" si="14"/>
        <v>15.329496064204184</v>
      </c>
      <c r="DZ20" s="78">
        <f t="shared" si="14"/>
        <v>12.004180751660366</v>
      </c>
      <c r="EA20" s="78">
        <f t="shared" si="14"/>
        <v>9.3932720313160871</v>
      </c>
      <c r="EB20" s="78">
        <f t="shared" si="14"/>
        <v>8.138143039311462</v>
      </c>
      <c r="EC20" s="78">
        <f t="shared" si="14"/>
        <v>8.6620236774231376</v>
      </c>
      <c r="ED20" s="78">
        <f t="shared" si="14"/>
        <v>9.5815559493076812</v>
      </c>
      <c r="EE20" s="78">
        <f t="shared" si="14"/>
        <v>6.5637887907381218</v>
      </c>
      <c r="EF20" s="78">
        <f t="shared" si="14"/>
        <v>4.352121790736426</v>
      </c>
      <c r="EG20" s="78">
        <f t="shared" si="14"/>
        <v>10.899485124427326</v>
      </c>
      <c r="EH20" s="78">
        <f t="shared" si="14"/>
        <v>6.3214132450037175</v>
      </c>
      <c r="EI20" s="78">
        <f t="shared" si="14"/>
        <v>17.279428849769367</v>
      </c>
      <c r="EJ20" s="78">
        <f t="shared" si="14"/>
        <v>19.664215662617302</v>
      </c>
      <c r="EK20" s="78">
        <f t="shared" si="14"/>
        <v>8.1811025176125174</v>
      </c>
      <c r="EL20" s="78">
        <f t="shared" si="14"/>
        <v>12.470603264838985</v>
      </c>
      <c r="EM20" s="78">
        <f t="shared" si="14"/>
        <v>13.700231809276124</v>
      </c>
      <c r="EN20" s="79">
        <f t="shared" si="14"/>
        <v>16.922529786286116</v>
      </c>
      <c r="EO20" s="28"/>
      <c r="EP20" s="29"/>
      <c r="EQ20" s="28"/>
      <c r="ER20" s="69">
        <v>64</v>
      </c>
      <c r="ES20" s="69">
        <v>2</v>
      </c>
      <c r="ET20" s="28"/>
      <c r="EU20" s="129">
        <v>117</v>
      </c>
      <c r="EV20" s="129">
        <v>2</v>
      </c>
      <c r="EW20" s="28"/>
      <c r="EX20" s="29"/>
      <c r="EY20" s="28"/>
      <c r="EZ20" s="28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157"/>
      <c r="GJ20" s="157"/>
      <c r="GK20" s="157"/>
      <c r="GL20" s="157"/>
      <c r="GM20" s="157"/>
      <c r="GN20" s="157"/>
      <c r="GO20" s="157"/>
      <c r="GP20" s="157"/>
      <c r="GQ20" s="157"/>
      <c r="GR20" s="157"/>
      <c r="GS20" s="157"/>
      <c r="GT20" s="157"/>
      <c r="GU20" s="157"/>
      <c r="GV20" s="157"/>
      <c r="GW20" s="157"/>
      <c r="GX20" s="157"/>
      <c r="GY20" s="157"/>
      <c r="GZ20" s="157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IM20" s="29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</row>
    <row r="21" spans="1:271" ht="15.75" customHeight="1" x14ac:dyDescent="0.25">
      <c r="A21" s="28"/>
      <c r="B21" s="28"/>
      <c r="C21" s="28"/>
      <c r="D21" s="137">
        <v>17</v>
      </c>
      <c r="E21" s="141">
        <v>6.3280159146326556</v>
      </c>
      <c r="F21" s="142">
        <v>13.650484867733072</v>
      </c>
      <c r="G21" s="28"/>
      <c r="H21" s="135">
        <v>66</v>
      </c>
      <c r="I21" s="51">
        <v>5</v>
      </c>
      <c r="J21" s="51">
        <v>3</v>
      </c>
      <c r="K21" s="28"/>
      <c r="L21" s="29"/>
      <c r="M21" s="28"/>
      <c r="N21" s="28"/>
      <c r="O21" s="72">
        <v>11</v>
      </c>
      <c r="P21" s="82"/>
      <c r="Q21" s="83"/>
      <c r="R21" s="80"/>
      <c r="S21" s="80"/>
      <c r="T21" s="80"/>
      <c r="U21" s="80"/>
      <c r="V21" s="80"/>
      <c r="W21" s="80"/>
      <c r="X21" s="80"/>
      <c r="Y21" s="80"/>
      <c r="Z21" s="80"/>
      <c r="AA21" s="78">
        <v>0</v>
      </c>
      <c r="AB21" s="78">
        <f t="shared" ref="AB21:EN21" si="15">+SQRT(((AB$4-$AA$4)^2)+((AB$5-$AA$5)^2))</f>
        <v>1.8272235016746796</v>
      </c>
      <c r="AC21" s="78">
        <f t="shared" si="15"/>
        <v>8.7527369713449499</v>
      </c>
      <c r="AD21" s="78">
        <f t="shared" si="15"/>
        <v>13.44236498812564</v>
      </c>
      <c r="AE21" s="78">
        <f t="shared" si="15"/>
        <v>11.082149471316598</v>
      </c>
      <c r="AF21" s="78">
        <f t="shared" si="15"/>
        <v>12.970831232625315</v>
      </c>
      <c r="AG21" s="78">
        <f t="shared" si="15"/>
        <v>11.943203943232195</v>
      </c>
      <c r="AH21" s="78">
        <f t="shared" si="15"/>
        <v>12.520071952104887</v>
      </c>
      <c r="AI21" s="78">
        <f t="shared" si="15"/>
        <v>4.7886470621453263</v>
      </c>
      <c r="AJ21" s="78">
        <f t="shared" si="15"/>
        <v>7.912471029953088</v>
      </c>
      <c r="AK21" s="78">
        <f t="shared" si="15"/>
        <v>8.4145747982279939</v>
      </c>
      <c r="AL21" s="78">
        <f t="shared" si="15"/>
        <v>9.0571589572134599</v>
      </c>
      <c r="AM21" s="78">
        <f t="shared" si="15"/>
        <v>11.833715645911189</v>
      </c>
      <c r="AN21" s="78">
        <f t="shared" si="15"/>
        <v>11.306992074148582</v>
      </c>
      <c r="AO21" s="78">
        <f t="shared" si="15"/>
        <v>11.670460378634376</v>
      </c>
      <c r="AP21" s="78">
        <f t="shared" si="15"/>
        <v>11.285102746361385</v>
      </c>
      <c r="AQ21" s="78">
        <f t="shared" si="15"/>
        <v>11.938924345285258</v>
      </c>
      <c r="AR21" s="78">
        <f t="shared" si="15"/>
        <v>9.3912333165319044</v>
      </c>
      <c r="AS21" s="78">
        <f t="shared" si="15"/>
        <v>14.527567160393211</v>
      </c>
      <c r="AT21" s="78">
        <f t="shared" si="15"/>
        <v>11.476775905140098</v>
      </c>
      <c r="AU21" s="78">
        <f t="shared" si="15"/>
        <v>15.943023373755503</v>
      </c>
      <c r="AV21" s="78">
        <f t="shared" si="15"/>
        <v>22.774491883419042</v>
      </c>
      <c r="AW21" s="78">
        <f t="shared" si="15"/>
        <v>19.741188109528043</v>
      </c>
      <c r="AX21" s="78">
        <f t="shared" si="15"/>
        <v>14.759174645092326</v>
      </c>
      <c r="AY21" s="78">
        <f t="shared" si="15"/>
        <v>17.656290096190471</v>
      </c>
      <c r="AZ21" s="78">
        <f t="shared" si="15"/>
        <v>16.652591651762009</v>
      </c>
      <c r="BA21" s="78">
        <f t="shared" si="15"/>
        <v>14.295082109650107</v>
      </c>
      <c r="BB21" s="78">
        <f t="shared" si="15"/>
        <v>17.963938823290466</v>
      </c>
      <c r="BC21" s="78">
        <f t="shared" si="15"/>
        <v>16.963081894542231</v>
      </c>
      <c r="BD21" s="78">
        <f t="shared" si="15"/>
        <v>13.784854231957299</v>
      </c>
      <c r="BE21" s="78">
        <f t="shared" si="15"/>
        <v>16.979373148595485</v>
      </c>
      <c r="BF21" s="78">
        <f t="shared" si="15"/>
        <v>14.941623655421303</v>
      </c>
      <c r="BG21" s="78">
        <f t="shared" si="15"/>
        <v>16.611587362226803</v>
      </c>
      <c r="BH21" s="78">
        <f t="shared" si="15"/>
        <v>15.540796894207528</v>
      </c>
      <c r="BI21" s="78">
        <f t="shared" si="15"/>
        <v>18.158613335732234</v>
      </c>
      <c r="BJ21" s="78">
        <f t="shared" si="15"/>
        <v>17.851195770525955</v>
      </c>
      <c r="BK21" s="78">
        <f t="shared" si="15"/>
        <v>21.313213071556987</v>
      </c>
      <c r="BL21" s="78">
        <f t="shared" si="15"/>
        <v>19.53980717388108</v>
      </c>
      <c r="BM21" s="78">
        <f t="shared" si="15"/>
        <v>12.116882917747651</v>
      </c>
      <c r="BN21" s="78">
        <f t="shared" si="15"/>
        <v>5.7045578301348199</v>
      </c>
      <c r="BO21" s="78">
        <f t="shared" si="15"/>
        <v>20.832023701494528</v>
      </c>
      <c r="BP21" s="78">
        <f t="shared" si="15"/>
        <v>18.320245592366426</v>
      </c>
      <c r="BQ21" s="78">
        <f t="shared" si="15"/>
        <v>1.4866444279976299</v>
      </c>
      <c r="BR21" s="78">
        <f t="shared" si="15"/>
        <v>13.962542818052736</v>
      </c>
      <c r="BS21" s="78">
        <f t="shared" si="15"/>
        <v>17.432003455159542</v>
      </c>
      <c r="BT21" s="78">
        <f t="shared" si="15"/>
        <v>19.304519373250091</v>
      </c>
      <c r="BU21" s="78">
        <f t="shared" si="15"/>
        <v>19.111734877902645</v>
      </c>
      <c r="BV21" s="78">
        <f t="shared" si="15"/>
        <v>5.6348214240344907</v>
      </c>
      <c r="BW21" s="78">
        <f t="shared" si="15"/>
        <v>12.930814271052508</v>
      </c>
      <c r="BX21" s="78">
        <f t="shared" si="15"/>
        <v>4.7777443223357761</v>
      </c>
      <c r="BY21" s="78">
        <f t="shared" si="15"/>
        <v>6.8083753419491355</v>
      </c>
      <c r="BZ21" s="78">
        <f t="shared" si="15"/>
        <v>0.42989495594962074</v>
      </c>
      <c r="CA21" s="78">
        <f t="shared" si="15"/>
        <v>10.523176707442694</v>
      </c>
      <c r="CB21" s="78">
        <f t="shared" si="15"/>
        <v>11.710357564580319</v>
      </c>
      <c r="CC21" s="78">
        <f t="shared" si="15"/>
        <v>14.481542788334876</v>
      </c>
      <c r="CD21" s="78">
        <f t="shared" si="15"/>
        <v>11.998755516976489</v>
      </c>
      <c r="CE21" s="78">
        <f t="shared" si="15"/>
        <v>12.428001142333779</v>
      </c>
      <c r="CF21" s="78">
        <f t="shared" si="15"/>
        <v>12.707444770272685</v>
      </c>
      <c r="CG21" s="78">
        <f t="shared" si="15"/>
        <v>11.932943486269181</v>
      </c>
      <c r="CH21" s="78">
        <f t="shared" si="15"/>
        <v>1.9753846477011088</v>
      </c>
      <c r="CI21" s="78">
        <f t="shared" si="15"/>
        <v>12.209561485269722</v>
      </c>
      <c r="CJ21" s="78">
        <f t="shared" si="15"/>
        <v>18.137787901307671</v>
      </c>
      <c r="CK21" s="78">
        <f t="shared" si="15"/>
        <v>20.160372282404385</v>
      </c>
      <c r="CL21" s="78">
        <f t="shared" si="15"/>
        <v>2.0701563013173967</v>
      </c>
      <c r="CM21" s="78">
        <f t="shared" si="15"/>
        <v>9.2653617601996547</v>
      </c>
      <c r="CN21" s="78">
        <f t="shared" si="15"/>
        <v>8.7561637706174089</v>
      </c>
      <c r="CO21" s="156">
        <f t="shared" si="15"/>
        <v>11.176406112055041</v>
      </c>
      <c r="CP21" s="78">
        <f t="shared" si="15"/>
        <v>14.843935228329375</v>
      </c>
      <c r="CQ21" s="78">
        <f t="shared" si="15"/>
        <v>6.2885448267454906</v>
      </c>
      <c r="CR21" s="78">
        <f t="shared" si="15"/>
        <v>10.032123960014705</v>
      </c>
      <c r="CS21" s="78">
        <f t="shared" si="15"/>
        <v>16.977944393627514</v>
      </c>
      <c r="CT21" s="78">
        <f t="shared" si="15"/>
        <v>17.854613116862396</v>
      </c>
      <c r="CU21" s="78">
        <f t="shared" si="15"/>
        <v>3.7069942197171253</v>
      </c>
      <c r="CV21" s="78">
        <f t="shared" si="15"/>
        <v>9.5105681347907165</v>
      </c>
      <c r="CW21" s="78">
        <f t="shared" si="15"/>
        <v>9.0118509990049507</v>
      </c>
      <c r="CX21" s="78">
        <f t="shared" si="15"/>
        <v>8.0296385131960761</v>
      </c>
      <c r="CY21" s="78">
        <f t="shared" si="15"/>
        <v>11.964270721357536</v>
      </c>
      <c r="CZ21" s="78">
        <f t="shared" si="15"/>
        <v>15.876307514666674</v>
      </c>
      <c r="DA21" s="78">
        <f t="shared" si="15"/>
        <v>16.991694627577953</v>
      </c>
      <c r="DB21" s="78">
        <f t="shared" si="15"/>
        <v>6.7026179587498023</v>
      </c>
      <c r="DC21" s="78">
        <f t="shared" si="15"/>
        <v>5.4635273760009779</v>
      </c>
      <c r="DD21" s="78">
        <f t="shared" si="15"/>
        <v>9.4628168460551318</v>
      </c>
      <c r="DE21" s="78">
        <f t="shared" si="15"/>
        <v>10.635977382732566</v>
      </c>
      <c r="DF21" s="78">
        <f t="shared" si="15"/>
        <v>13.338618407788379</v>
      </c>
      <c r="DG21" s="78">
        <f t="shared" si="15"/>
        <v>5.173227705139297</v>
      </c>
      <c r="DH21" s="78">
        <f t="shared" si="15"/>
        <v>12.184493039351542</v>
      </c>
      <c r="DI21" s="78">
        <f t="shared" si="15"/>
        <v>9.9167858149058326</v>
      </c>
      <c r="DJ21" s="78">
        <f t="shared" si="15"/>
        <v>7.1822889175818165</v>
      </c>
      <c r="DK21" s="78">
        <f t="shared" si="15"/>
        <v>7.3757208348795595</v>
      </c>
      <c r="DL21" s="78">
        <f t="shared" si="15"/>
        <v>20.907043821584956</v>
      </c>
      <c r="DM21" s="78">
        <f t="shared" si="15"/>
        <v>3.4146630088422687</v>
      </c>
      <c r="DN21" s="78">
        <f t="shared" si="15"/>
        <v>15.104963623241943</v>
      </c>
      <c r="DO21" s="78">
        <f t="shared" si="15"/>
        <v>11.377840216735063</v>
      </c>
      <c r="DP21" s="78">
        <f t="shared" si="15"/>
        <v>6.9221296663519434</v>
      </c>
      <c r="DQ21" s="78">
        <f t="shared" si="15"/>
        <v>9.665483263619441</v>
      </c>
      <c r="DR21" s="78">
        <f t="shared" si="15"/>
        <v>11.633281729069013</v>
      </c>
      <c r="DS21" s="78">
        <f t="shared" si="15"/>
        <v>11.759278558428093</v>
      </c>
      <c r="DT21" s="78">
        <f t="shared" si="15"/>
        <v>19.315784446837213</v>
      </c>
      <c r="DU21" s="78">
        <f t="shared" si="15"/>
        <v>8.3847422912310243</v>
      </c>
      <c r="DV21" s="78">
        <f t="shared" si="15"/>
        <v>7.2020569902208571</v>
      </c>
      <c r="DW21" s="78">
        <f t="shared" si="15"/>
        <v>3.5672993109518294</v>
      </c>
      <c r="DX21" s="78">
        <f t="shared" si="15"/>
        <v>12.855383177306457</v>
      </c>
      <c r="DY21" s="78">
        <f t="shared" si="15"/>
        <v>14.863890007497998</v>
      </c>
      <c r="DZ21" s="78">
        <f t="shared" si="15"/>
        <v>14.308610516073282</v>
      </c>
      <c r="EA21" s="78">
        <f t="shared" si="15"/>
        <v>11.250054695729427</v>
      </c>
      <c r="EB21" s="78">
        <f t="shared" si="15"/>
        <v>11.006510447228077</v>
      </c>
      <c r="EC21" s="78">
        <f t="shared" si="15"/>
        <v>11.474882362368186</v>
      </c>
      <c r="ED21" s="78">
        <f t="shared" si="15"/>
        <v>8.6364868567929687</v>
      </c>
      <c r="EE21" s="78">
        <f t="shared" si="15"/>
        <v>8.0811277630131038</v>
      </c>
      <c r="EF21" s="78">
        <f t="shared" si="15"/>
        <v>7.1857279315345073</v>
      </c>
      <c r="EG21" s="78">
        <f t="shared" si="15"/>
        <v>10.653979030740443</v>
      </c>
      <c r="EH21" s="78">
        <f t="shared" si="15"/>
        <v>4.8742249212315194</v>
      </c>
      <c r="EI21" s="78">
        <f t="shared" si="15"/>
        <v>17.08440644990204</v>
      </c>
      <c r="EJ21" s="78">
        <f t="shared" si="15"/>
        <v>21.340477536971441</v>
      </c>
      <c r="EK21" s="78">
        <f t="shared" si="15"/>
        <v>5.34735260846311</v>
      </c>
      <c r="EL21" s="78">
        <f t="shared" si="15"/>
        <v>11.599029845508882</v>
      </c>
      <c r="EM21" s="78">
        <f t="shared" si="15"/>
        <v>12.881920174602383</v>
      </c>
      <c r="EN21" s="79">
        <f t="shared" si="15"/>
        <v>16.776974832924143</v>
      </c>
      <c r="EO21" s="28"/>
      <c r="EP21" s="29"/>
      <c r="EQ21" s="28"/>
      <c r="ER21" s="69">
        <v>117</v>
      </c>
      <c r="ES21" s="69">
        <v>2</v>
      </c>
      <c r="ET21" s="28"/>
      <c r="EU21" s="129">
        <v>64</v>
      </c>
      <c r="EV21" s="129">
        <v>2</v>
      </c>
      <c r="EW21" s="28"/>
      <c r="EX21" s="29"/>
      <c r="EY21" s="28"/>
      <c r="EZ21" s="28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157"/>
      <c r="GJ21" s="157"/>
      <c r="GK21" s="157"/>
      <c r="GL21" s="157"/>
      <c r="GM21" s="157"/>
      <c r="GN21" s="157"/>
      <c r="GO21" s="157"/>
      <c r="GP21" s="157"/>
      <c r="GQ21" s="157"/>
      <c r="GR21" s="157"/>
      <c r="GS21" s="157"/>
      <c r="GT21" s="157"/>
      <c r="GU21" s="157"/>
      <c r="GV21" s="157"/>
      <c r="GW21" s="157"/>
      <c r="GX21" s="157"/>
      <c r="GY21" s="157"/>
      <c r="GZ21" s="157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157"/>
      <c r="IM21" s="29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  <c r="JB21" s="28"/>
      <c r="JC21" s="28"/>
      <c r="JD21" s="28"/>
      <c r="JE21" s="28"/>
      <c r="JF21" s="28"/>
      <c r="JG21" s="28"/>
      <c r="JH21" s="28"/>
      <c r="JI21" s="28"/>
      <c r="JJ21" s="28"/>
      <c r="JK21" s="28"/>
    </row>
    <row r="22" spans="1:271" ht="15.75" customHeight="1" x14ac:dyDescent="0.25">
      <c r="A22" s="28"/>
      <c r="B22" s="28"/>
      <c r="C22" s="28"/>
      <c r="D22" s="137">
        <v>18</v>
      </c>
      <c r="E22" s="146">
        <v>7.6312645805034194</v>
      </c>
      <c r="F22" s="147">
        <v>14.087719841577275</v>
      </c>
      <c r="G22" s="28"/>
      <c r="H22" s="135">
        <v>67</v>
      </c>
      <c r="I22" s="51">
        <v>5</v>
      </c>
      <c r="J22" s="51">
        <v>2</v>
      </c>
      <c r="K22" s="28"/>
      <c r="L22" s="29"/>
      <c r="M22" s="28"/>
      <c r="N22" s="28"/>
      <c r="O22" s="72">
        <v>12</v>
      </c>
      <c r="P22" s="82"/>
      <c r="Q22" s="83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78">
        <v>0</v>
      </c>
      <c r="AC22" s="78">
        <f t="shared" ref="AC22:EN22" si="16">+SQRT(((AC$4-$AB$4)^2)+((AC$5-$AB$5)^2))</f>
        <v>10.253265294966244</v>
      </c>
      <c r="AD22" s="78">
        <f t="shared" si="16"/>
        <v>14.811632727302303</v>
      </c>
      <c r="AE22" s="78">
        <f t="shared" si="16"/>
        <v>12.506433543714369</v>
      </c>
      <c r="AF22" s="78">
        <f t="shared" si="16"/>
        <v>13.625678619770786</v>
      </c>
      <c r="AG22" s="78">
        <f t="shared" si="16"/>
        <v>12.994488408321784</v>
      </c>
      <c r="AH22" s="78">
        <f t="shared" si="16"/>
        <v>13.415599124914866</v>
      </c>
      <c r="AI22" s="78">
        <f t="shared" si="16"/>
        <v>4.1209634924042735</v>
      </c>
      <c r="AJ22" s="78">
        <f t="shared" si="16"/>
        <v>6.437708451995003</v>
      </c>
      <c r="AK22" s="78">
        <f t="shared" si="16"/>
        <v>7.0547760697703463</v>
      </c>
      <c r="AL22" s="78">
        <f t="shared" si="16"/>
        <v>8.6569965222051</v>
      </c>
      <c r="AM22" s="78">
        <f t="shared" si="16"/>
        <v>11.578403626568692</v>
      </c>
      <c r="AN22" s="78">
        <f t="shared" si="16"/>
        <v>10.870276171830481</v>
      </c>
      <c r="AO22" s="78">
        <f t="shared" si="16"/>
        <v>11.750783744694656</v>
      </c>
      <c r="AP22" s="78">
        <f t="shared" si="16"/>
        <v>11.52984003861464</v>
      </c>
      <c r="AQ22" s="78">
        <f t="shared" si="16"/>
        <v>11.765340349477183</v>
      </c>
      <c r="AR22" s="78">
        <f t="shared" si="16"/>
        <v>7.9229887701466817</v>
      </c>
      <c r="AS22" s="78">
        <f t="shared" si="16"/>
        <v>13.319637404231559</v>
      </c>
      <c r="AT22" s="78">
        <f t="shared" si="16"/>
        <v>9.8756423696540594</v>
      </c>
      <c r="AU22" s="78">
        <f t="shared" si="16"/>
        <v>16.809121401851364</v>
      </c>
      <c r="AV22" s="78">
        <f t="shared" si="16"/>
        <v>22.743893602249692</v>
      </c>
      <c r="AW22" s="78">
        <f t="shared" si="16"/>
        <v>19.999084543343525</v>
      </c>
      <c r="AX22" s="78">
        <f t="shared" si="16"/>
        <v>14.442727356526083</v>
      </c>
      <c r="AY22" s="78">
        <f t="shared" si="16"/>
        <v>17.477674911779935</v>
      </c>
      <c r="AZ22" s="78">
        <f t="shared" si="16"/>
        <v>16.272001722894611</v>
      </c>
      <c r="BA22" s="78">
        <f t="shared" si="16"/>
        <v>15.827527480673675</v>
      </c>
      <c r="BB22" s="78">
        <f t="shared" si="16"/>
        <v>19.293511640605914</v>
      </c>
      <c r="BC22" s="78">
        <f t="shared" si="16"/>
        <v>18.434923105251617</v>
      </c>
      <c r="BD22" s="78">
        <f t="shared" si="16"/>
        <v>14.567645626652302</v>
      </c>
      <c r="BE22" s="78">
        <f t="shared" si="16"/>
        <v>17.835857118608846</v>
      </c>
      <c r="BF22" s="78">
        <f t="shared" si="16"/>
        <v>16.024980411670263</v>
      </c>
      <c r="BG22" s="78">
        <f t="shared" si="16"/>
        <v>16.995862830876</v>
      </c>
      <c r="BH22" s="78">
        <f t="shared" si="16"/>
        <v>15.899903691073829</v>
      </c>
      <c r="BI22" s="78">
        <f t="shared" si="16"/>
        <v>18.81457099302682</v>
      </c>
      <c r="BJ22" s="78">
        <f t="shared" si="16"/>
        <v>17.881455337576025</v>
      </c>
      <c r="BK22" s="78">
        <f t="shared" si="16"/>
        <v>21.378657544528576</v>
      </c>
      <c r="BL22" s="78">
        <f t="shared" si="16"/>
        <v>19.820751136133932</v>
      </c>
      <c r="BM22" s="78">
        <f t="shared" si="16"/>
        <v>11.391205308949599</v>
      </c>
      <c r="BN22" s="78">
        <f t="shared" si="16"/>
        <v>6.9028363548629699</v>
      </c>
      <c r="BO22" s="78">
        <f t="shared" si="16"/>
        <v>21.091495007343319</v>
      </c>
      <c r="BP22" s="78">
        <f t="shared" si="16"/>
        <v>19.281226760483651</v>
      </c>
      <c r="BQ22" s="78">
        <f t="shared" si="16"/>
        <v>3.183840334353675</v>
      </c>
      <c r="BR22" s="78">
        <f t="shared" si="16"/>
        <v>15.396145336803384</v>
      </c>
      <c r="BS22" s="78">
        <f t="shared" si="16"/>
        <v>18.891888278290008</v>
      </c>
      <c r="BT22" s="78">
        <f t="shared" si="16"/>
        <v>19.110632370393919</v>
      </c>
      <c r="BU22" s="78">
        <f t="shared" si="16"/>
        <v>19.0795137373801</v>
      </c>
      <c r="BV22" s="78">
        <f t="shared" si="16"/>
        <v>7.2559058456720011</v>
      </c>
      <c r="BW22" s="78">
        <f t="shared" si="16"/>
        <v>13.529114271833645</v>
      </c>
      <c r="BX22" s="78">
        <f t="shared" si="16"/>
        <v>6.3356332026688067</v>
      </c>
      <c r="BY22" s="78">
        <f t="shared" si="16"/>
        <v>7.2075739895821789</v>
      </c>
      <c r="BZ22" s="78">
        <f t="shared" si="16"/>
        <v>1.416854781399153</v>
      </c>
      <c r="CA22" s="78">
        <f t="shared" si="16"/>
        <v>10.850682670626131</v>
      </c>
      <c r="CB22" s="78">
        <f t="shared" si="16"/>
        <v>10.681801083453507</v>
      </c>
      <c r="CC22" s="78">
        <f t="shared" si="16"/>
        <v>15.194355095785506</v>
      </c>
      <c r="CD22" s="78">
        <f t="shared" si="16"/>
        <v>10.618600214226984</v>
      </c>
      <c r="CE22" s="78">
        <f t="shared" si="16"/>
        <v>12.236487556542739</v>
      </c>
      <c r="CF22" s="78">
        <f t="shared" si="16"/>
        <v>14.263824211834772</v>
      </c>
      <c r="CG22" s="78">
        <f t="shared" si="16"/>
        <v>11.495249435285988</v>
      </c>
      <c r="CH22" s="78">
        <f t="shared" si="16"/>
        <v>2.6077972699299647</v>
      </c>
      <c r="CI22" s="78">
        <f t="shared" si="16"/>
        <v>11.84180508659502</v>
      </c>
      <c r="CJ22" s="78">
        <f t="shared" si="16"/>
        <v>19.282601125100303</v>
      </c>
      <c r="CK22" s="78">
        <f t="shared" si="16"/>
        <v>20.399408889917858</v>
      </c>
      <c r="CL22" s="78">
        <f t="shared" si="16"/>
        <v>1.2141005417439998</v>
      </c>
      <c r="CM22" s="78">
        <f t="shared" si="16"/>
        <v>9.0594970820132978</v>
      </c>
      <c r="CN22" s="78">
        <f t="shared" si="16"/>
        <v>9.9019458455384708</v>
      </c>
      <c r="CO22" s="156">
        <f t="shared" si="16"/>
        <v>11.01135375111126</v>
      </c>
      <c r="CP22" s="78">
        <f t="shared" si="16"/>
        <v>16.24664266914963</v>
      </c>
      <c r="CQ22" s="78">
        <f t="shared" si="16"/>
        <v>6.4431929926664608</v>
      </c>
      <c r="CR22" s="78">
        <f t="shared" si="16"/>
        <v>11.005226680580817</v>
      </c>
      <c r="CS22" s="78">
        <f t="shared" si="16"/>
        <v>18.204303830110668</v>
      </c>
      <c r="CT22" s="78">
        <f t="shared" si="16"/>
        <v>18.320071216000194</v>
      </c>
      <c r="CU22" s="78">
        <f t="shared" si="16"/>
        <v>3.9610393390803882</v>
      </c>
      <c r="CV22" s="78">
        <f t="shared" si="16"/>
        <v>8.8020495203428748</v>
      </c>
      <c r="CW22" s="78">
        <f t="shared" si="16"/>
        <v>7.533461948651488</v>
      </c>
      <c r="CX22" s="78">
        <f t="shared" si="16"/>
        <v>6.8855956673691638</v>
      </c>
      <c r="CY22" s="78">
        <f t="shared" si="16"/>
        <v>13.544973554817469</v>
      </c>
      <c r="CZ22" s="78">
        <f t="shared" si="16"/>
        <v>16.773125498672155</v>
      </c>
      <c r="DA22" s="78">
        <f t="shared" si="16"/>
        <v>17.754376358196041</v>
      </c>
      <c r="DB22" s="78">
        <f t="shared" si="16"/>
        <v>5.5371517728190174</v>
      </c>
      <c r="DC22" s="78">
        <f t="shared" si="16"/>
        <v>5.1908809139516112</v>
      </c>
      <c r="DD22" s="78">
        <f t="shared" si="16"/>
        <v>11.025514362726733</v>
      </c>
      <c r="DE22" s="78">
        <f t="shared" si="16"/>
        <v>10.22616143539687</v>
      </c>
      <c r="DF22" s="78">
        <f t="shared" si="16"/>
        <v>11.880279576290976</v>
      </c>
      <c r="DG22" s="78">
        <f t="shared" si="16"/>
        <v>7.000225906714439</v>
      </c>
      <c r="DH22" s="78">
        <f t="shared" si="16"/>
        <v>13.127260802624313</v>
      </c>
      <c r="DI22" s="78">
        <f t="shared" si="16"/>
        <v>8.6130405651306301</v>
      </c>
      <c r="DJ22" s="78">
        <f t="shared" si="16"/>
        <v>6.2326651279953342</v>
      </c>
      <c r="DK22" s="78">
        <f t="shared" si="16"/>
        <v>8.9722814687309622</v>
      </c>
      <c r="DL22" s="78">
        <f t="shared" si="16"/>
        <v>20.840919884469955</v>
      </c>
      <c r="DM22" s="78">
        <f t="shared" si="16"/>
        <v>2.6726874158429736</v>
      </c>
      <c r="DN22" s="78">
        <f t="shared" si="16"/>
        <v>16.454353060738988</v>
      </c>
      <c r="DO22" s="78">
        <f t="shared" si="16"/>
        <v>9.8194217766858323</v>
      </c>
      <c r="DP22" s="78">
        <f t="shared" si="16"/>
        <v>8.0413141744855121</v>
      </c>
      <c r="DQ22" s="78">
        <f t="shared" si="16"/>
        <v>8.2713839720473779</v>
      </c>
      <c r="DR22" s="78">
        <f t="shared" si="16"/>
        <v>11.473813292753119</v>
      </c>
      <c r="DS22" s="78">
        <f t="shared" si="16"/>
        <v>13.002006770163643</v>
      </c>
      <c r="DT22" s="78">
        <f t="shared" si="16"/>
        <v>19.490416588466555</v>
      </c>
      <c r="DU22" s="78">
        <f t="shared" si="16"/>
        <v>7.1628798524597848</v>
      </c>
      <c r="DV22" s="78">
        <f t="shared" si="16"/>
        <v>7.7156980345657171</v>
      </c>
      <c r="DW22" s="78">
        <f t="shared" si="16"/>
        <v>5.248584812808426</v>
      </c>
      <c r="DX22" s="78">
        <f t="shared" si="16"/>
        <v>12.400838247267908</v>
      </c>
      <c r="DY22" s="78">
        <f t="shared" si="16"/>
        <v>16.190083580952379</v>
      </c>
      <c r="DZ22" s="78">
        <f t="shared" si="16"/>
        <v>13.892073884231404</v>
      </c>
      <c r="EA22" s="78">
        <f t="shared" si="16"/>
        <v>11.210045508777688</v>
      </c>
      <c r="EB22" s="78">
        <f t="shared" si="16"/>
        <v>9.7076791843697858</v>
      </c>
      <c r="EC22" s="78">
        <f t="shared" si="16"/>
        <v>10.39736997559157</v>
      </c>
      <c r="ED22" s="78">
        <f t="shared" si="16"/>
        <v>10.11677233245506</v>
      </c>
      <c r="EE22" s="78">
        <f t="shared" si="16"/>
        <v>8.260028901371463</v>
      </c>
      <c r="EF22" s="78">
        <f t="shared" si="16"/>
        <v>5.7457920584530227</v>
      </c>
      <c r="EG22" s="78">
        <f t="shared" si="16"/>
        <v>11.855054177608126</v>
      </c>
      <c r="EH22" s="78">
        <f t="shared" si="16"/>
        <v>6.480950674684574</v>
      </c>
      <c r="EI22" s="78">
        <f t="shared" si="16"/>
        <v>18.297653420546581</v>
      </c>
      <c r="EJ22" s="78">
        <f t="shared" si="16"/>
        <v>21.459915566154869</v>
      </c>
      <c r="EK22" s="78">
        <f t="shared" si="16"/>
        <v>7.0003994475038809</v>
      </c>
      <c r="EL22" s="78">
        <f t="shared" si="16"/>
        <v>13.074851963137359</v>
      </c>
      <c r="EM22" s="78">
        <f t="shared" si="16"/>
        <v>14.344237097195126</v>
      </c>
      <c r="EN22" s="79">
        <f t="shared" si="16"/>
        <v>17.965970539905769</v>
      </c>
      <c r="EO22" s="28"/>
      <c r="EP22" s="29"/>
      <c r="EQ22" s="28"/>
      <c r="ER22" s="69">
        <v>49</v>
      </c>
      <c r="ES22" s="69">
        <v>2</v>
      </c>
      <c r="ET22" s="28"/>
      <c r="EU22" s="129">
        <v>49</v>
      </c>
      <c r="EV22" s="129">
        <v>2</v>
      </c>
      <c r="EW22" s="28"/>
      <c r="EX22" s="29"/>
      <c r="EY22" s="28"/>
      <c r="EZ22" s="28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157"/>
      <c r="GJ22" s="157"/>
      <c r="GK22" s="157"/>
      <c r="GL22" s="160">
        <v>31</v>
      </c>
      <c r="GM22" s="161">
        <v>88</v>
      </c>
      <c r="GN22" s="161">
        <v>89</v>
      </c>
      <c r="GO22" s="161">
        <v>82</v>
      </c>
      <c r="GP22" s="160">
        <v>43</v>
      </c>
      <c r="GQ22" s="157"/>
      <c r="GR22" s="157"/>
      <c r="GS22" s="157"/>
      <c r="GT22" s="157"/>
      <c r="GU22" s="157"/>
      <c r="GV22" s="157"/>
      <c r="GW22" s="157"/>
      <c r="GX22" s="157"/>
      <c r="GY22" s="157"/>
      <c r="GZ22" s="157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160">
        <v>22</v>
      </c>
      <c r="HO22" s="161">
        <v>119</v>
      </c>
      <c r="HP22" s="161">
        <v>79</v>
      </c>
      <c r="HQ22" s="161">
        <v>83</v>
      </c>
      <c r="HR22" s="160">
        <v>7</v>
      </c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9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</row>
    <row r="23" spans="1:271" ht="15.75" customHeight="1" x14ac:dyDescent="0.25">
      <c r="A23" s="28"/>
      <c r="B23" s="28"/>
      <c r="C23" s="28"/>
      <c r="D23" s="137">
        <v>19</v>
      </c>
      <c r="E23" s="138">
        <v>10.046136744105562</v>
      </c>
      <c r="F23" s="139">
        <v>3.6002564886838222</v>
      </c>
      <c r="G23" s="28"/>
      <c r="H23" s="135">
        <v>68</v>
      </c>
      <c r="I23" s="51">
        <v>5</v>
      </c>
      <c r="J23" s="51">
        <v>0</v>
      </c>
      <c r="K23" s="28"/>
      <c r="L23" s="29"/>
      <c r="M23" s="28"/>
      <c r="N23" s="28"/>
      <c r="O23" s="72">
        <v>13</v>
      </c>
      <c r="P23" s="82"/>
      <c r="Q23" s="83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78">
        <v>0</v>
      </c>
      <c r="AD23" s="78">
        <f t="shared" ref="AD23:EN23" si="17">+SQRT(((AD$4-$AC$4)^2)+((AD$5-$AC$5)^2))</f>
        <v>4.8210120903000826</v>
      </c>
      <c r="AE23" s="78">
        <f t="shared" si="17"/>
        <v>2.4094768523096031</v>
      </c>
      <c r="AF23" s="78">
        <f t="shared" si="17"/>
        <v>7.6198260590418068</v>
      </c>
      <c r="AG23" s="78">
        <f t="shared" si="17"/>
        <v>4.8148021965764283</v>
      </c>
      <c r="AH23" s="78">
        <f t="shared" si="17"/>
        <v>6.0537436015637107</v>
      </c>
      <c r="AI23" s="78">
        <f t="shared" si="17"/>
        <v>9.5263248833562137</v>
      </c>
      <c r="AJ23" s="78">
        <f t="shared" si="17"/>
        <v>13.647478302425018</v>
      </c>
      <c r="AK23" s="78">
        <f t="shared" si="17"/>
        <v>13.562618343261775</v>
      </c>
      <c r="AL23" s="78">
        <f t="shared" si="17"/>
        <v>10.255146131877225</v>
      </c>
      <c r="AM23" s="78">
        <f t="shared" si="17"/>
        <v>11.270762540044847</v>
      </c>
      <c r="AN23" s="78">
        <f t="shared" si="17"/>
        <v>11.735899209297285</v>
      </c>
      <c r="AO23" s="78">
        <f t="shared" si="17"/>
        <v>9.6122331694511054</v>
      </c>
      <c r="AP23" s="78">
        <f t="shared" si="17"/>
        <v>8.5938655628745781</v>
      </c>
      <c r="AQ23" s="78">
        <f t="shared" si="17"/>
        <v>10.96660490216607</v>
      </c>
      <c r="AR23" s="78">
        <f t="shared" si="17"/>
        <v>14.762779519334677</v>
      </c>
      <c r="AS23" s="78">
        <f t="shared" si="17"/>
        <v>17.735813787195511</v>
      </c>
      <c r="AT23" s="78">
        <f t="shared" si="17"/>
        <v>17.161287687521071</v>
      </c>
      <c r="AU23" s="78">
        <f t="shared" si="17"/>
        <v>8.9996202601418958</v>
      </c>
      <c r="AV23" s="78">
        <f t="shared" si="17"/>
        <v>19.174805798356338</v>
      </c>
      <c r="AW23" s="78">
        <f t="shared" si="17"/>
        <v>15.104227151544045</v>
      </c>
      <c r="AX23" s="78">
        <f t="shared" si="17"/>
        <v>13.672838828493468</v>
      </c>
      <c r="AY23" s="78">
        <f t="shared" si="17"/>
        <v>15.366666423409102</v>
      </c>
      <c r="AZ23" s="78">
        <f t="shared" si="17"/>
        <v>15.498844634303774</v>
      </c>
      <c r="BA23" s="78">
        <f t="shared" si="17"/>
        <v>5.5759233749010226</v>
      </c>
      <c r="BB23" s="78">
        <f t="shared" si="17"/>
        <v>9.3448484871727882</v>
      </c>
      <c r="BC23" s="78">
        <f t="shared" si="17"/>
        <v>8.2103541879436168</v>
      </c>
      <c r="BD23" s="78">
        <f t="shared" si="17"/>
        <v>7.5853518089811516</v>
      </c>
      <c r="BE23" s="78">
        <f t="shared" si="17"/>
        <v>9.9643906982477031</v>
      </c>
      <c r="BF23" s="78">
        <f t="shared" si="17"/>
        <v>7.1821088539487894</v>
      </c>
      <c r="BG23" s="78">
        <f t="shared" si="17"/>
        <v>11.80533038512746</v>
      </c>
      <c r="BH23" s="78">
        <f t="shared" si="17"/>
        <v>11.046631499979595</v>
      </c>
      <c r="BI23" s="78">
        <f t="shared" si="17"/>
        <v>11.893055638658023</v>
      </c>
      <c r="BJ23" s="78">
        <f t="shared" si="17"/>
        <v>14.532622270344726</v>
      </c>
      <c r="BK23" s="78">
        <f t="shared" si="17"/>
        <v>17.402404463955573</v>
      </c>
      <c r="BL23" s="78">
        <f t="shared" si="17"/>
        <v>14.819106777822856</v>
      </c>
      <c r="BM23" s="78">
        <f t="shared" si="17"/>
        <v>13.573868316076195</v>
      </c>
      <c r="BN23" s="78">
        <f t="shared" si="17"/>
        <v>3.7341137912489768</v>
      </c>
      <c r="BO23" s="78">
        <f t="shared" si="17"/>
        <v>16.074017968665945</v>
      </c>
      <c r="BP23" s="78">
        <f t="shared" si="17"/>
        <v>10.777512962254443</v>
      </c>
      <c r="BQ23" s="78">
        <f t="shared" si="17"/>
        <v>7.2749127826241979</v>
      </c>
      <c r="BR23" s="78">
        <f t="shared" si="17"/>
        <v>5.2323130980459229</v>
      </c>
      <c r="BS23" s="78">
        <f t="shared" si="17"/>
        <v>8.6804502400798569</v>
      </c>
      <c r="BT23" s="78">
        <f t="shared" si="17"/>
        <v>16.852492297481909</v>
      </c>
      <c r="BU23" s="78">
        <f t="shared" si="17"/>
        <v>15.913103725336454</v>
      </c>
      <c r="BV23" s="78">
        <f t="shared" si="17"/>
        <v>3.220317582285618</v>
      </c>
      <c r="BW23" s="78">
        <f t="shared" si="17"/>
        <v>7.8793881300270465</v>
      </c>
      <c r="BX23" s="78">
        <f t="shared" si="17"/>
        <v>8.8124694324530477</v>
      </c>
      <c r="BY23" s="78">
        <f t="shared" si="17"/>
        <v>6.4234679567205557</v>
      </c>
      <c r="BZ23" s="78">
        <f t="shared" si="17"/>
        <v>9.1503489228790844</v>
      </c>
      <c r="CA23" s="78">
        <f t="shared" si="17"/>
        <v>7.775450120193522</v>
      </c>
      <c r="CB23" s="78">
        <f t="shared" si="17"/>
        <v>14.615755525978724</v>
      </c>
      <c r="CC23" s="78">
        <f t="shared" si="17"/>
        <v>8.4817826108066292</v>
      </c>
      <c r="CD23" s="78">
        <f t="shared" si="17"/>
        <v>16.466307101934909</v>
      </c>
      <c r="CE23" s="78">
        <f t="shared" si="17"/>
        <v>11.377012266799744</v>
      </c>
      <c r="CF23" s="78">
        <f t="shared" si="17"/>
        <v>4.0360991592034683</v>
      </c>
      <c r="CG23" s="78">
        <f t="shared" si="17"/>
        <v>12.15993585731248</v>
      </c>
      <c r="CH23" s="78">
        <f t="shared" si="17"/>
        <v>10.171417912282552</v>
      </c>
      <c r="CI23" s="78">
        <f t="shared" si="17"/>
        <v>12.034642552266314</v>
      </c>
      <c r="CJ23" s="78">
        <f t="shared" si="17"/>
        <v>9.9700347854770861</v>
      </c>
      <c r="CK23" s="78">
        <f t="shared" si="17"/>
        <v>15.564636284571488</v>
      </c>
      <c r="CL23" s="78">
        <f t="shared" si="17"/>
        <v>9.5432969516561954</v>
      </c>
      <c r="CM23" s="78">
        <f t="shared" si="17"/>
        <v>9.5646551306913405</v>
      </c>
      <c r="CN23" s="78">
        <f t="shared" si="17"/>
        <v>2.6802534024291624</v>
      </c>
      <c r="CO23" s="156">
        <f t="shared" si="17"/>
        <v>10.443018864189373</v>
      </c>
      <c r="CP23" s="78">
        <f t="shared" si="17"/>
        <v>6.1426929232105261</v>
      </c>
      <c r="CQ23" s="78">
        <f t="shared" si="17"/>
        <v>7.31822453987066</v>
      </c>
      <c r="CR23" s="78">
        <f t="shared" si="17"/>
        <v>4.1112152390591081</v>
      </c>
      <c r="CS23" s="78">
        <f t="shared" si="17"/>
        <v>8.6119672419140816</v>
      </c>
      <c r="CT23" s="78">
        <f t="shared" si="17"/>
        <v>12.486797768495554</v>
      </c>
      <c r="CU23" s="78">
        <f t="shared" si="17"/>
        <v>7.469289963605009</v>
      </c>
      <c r="CV23" s="78">
        <f t="shared" si="17"/>
        <v>11.744048362237796</v>
      </c>
      <c r="CW23" s="78">
        <f t="shared" si="17"/>
        <v>14.50828577415124</v>
      </c>
      <c r="CX23" s="78">
        <f t="shared" si="17"/>
        <v>12.478810447739567</v>
      </c>
      <c r="CY23" s="78">
        <f t="shared" si="17"/>
        <v>3.3764707427537277</v>
      </c>
      <c r="CZ23" s="78">
        <f t="shared" si="17"/>
        <v>8.8057774822046984</v>
      </c>
      <c r="DA23" s="78">
        <f t="shared" si="17"/>
        <v>10.38255717366887</v>
      </c>
      <c r="DB23" s="78">
        <f t="shared" si="17"/>
        <v>11.730579293201217</v>
      </c>
      <c r="DC23" s="78">
        <f t="shared" si="17"/>
        <v>8.6013366982263939</v>
      </c>
      <c r="DD23" s="78">
        <f t="shared" si="17"/>
        <v>0.96346402981556223</v>
      </c>
      <c r="DE23" s="78">
        <f t="shared" si="17"/>
        <v>11.191507903652465</v>
      </c>
      <c r="DF23" s="78">
        <f t="shared" si="17"/>
        <v>18.00020564458676</v>
      </c>
      <c r="DG23" s="78">
        <f t="shared" si="17"/>
        <v>5.5744151119029191</v>
      </c>
      <c r="DH23" s="78">
        <f t="shared" si="17"/>
        <v>5.5631927907079026</v>
      </c>
      <c r="DI23" s="78">
        <f t="shared" si="17"/>
        <v>14.4536341151454</v>
      </c>
      <c r="DJ23" s="78">
        <f t="shared" si="17"/>
        <v>11.293321668104785</v>
      </c>
      <c r="DK23" s="78">
        <f t="shared" si="17"/>
        <v>1.5912062366250765</v>
      </c>
      <c r="DL23" s="78">
        <f t="shared" si="17"/>
        <v>17.656160058510991</v>
      </c>
      <c r="DM23" s="78">
        <f t="shared" si="17"/>
        <v>9.4472713164945095</v>
      </c>
      <c r="DN23" s="78">
        <f t="shared" si="17"/>
        <v>6.4891241073411399</v>
      </c>
      <c r="DO23" s="78">
        <f t="shared" si="17"/>
        <v>16.843777022888165</v>
      </c>
      <c r="DP23" s="78">
        <f t="shared" si="17"/>
        <v>3.2557582713458153</v>
      </c>
      <c r="DQ23" s="78">
        <f t="shared" si="17"/>
        <v>14.651158257518151</v>
      </c>
      <c r="DR23" s="78">
        <f t="shared" si="17"/>
        <v>10.703808766543375</v>
      </c>
      <c r="DS23" s="78">
        <f t="shared" si="17"/>
        <v>3.7055685340856019</v>
      </c>
      <c r="DT23" s="78">
        <f t="shared" si="17"/>
        <v>15.11540683392422</v>
      </c>
      <c r="DU23" s="78">
        <f t="shared" si="17"/>
        <v>13.006777013928517</v>
      </c>
      <c r="DV23" s="78">
        <f t="shared" si="17"/>
        <v>5.9569082674220866</v>
      </c>
      <c r="DW23" s="78">
        <f t="shared" si="17"/>
        <v>5.2729111854454533</v>
      </c>
      <c r="DX23" s="78">
        <f t="shared" si="17"/>
        <v>12.886454012840714</v>
      </c>
      <c r="DY23" s="78">
        <f t="shared" si="17"/>
        <v>6.3032238074022393</v>
      </c>
      <c r="DZ23" s="78">
        <f t="shared" si="17"/>
        <v>13.796234934776805</v>
      </c>
      <c r="EA23" s="78">
        <f t="shared" si="17"/>
        <v>9.9173267732369332</v>
      </c>
      <c r="EB23" s="78">
        <f t="shared" si="17"/>
        <v>15.279481816610643</v>
      </c>
      <c r="EC23" s="78">
        <f t="shared" si="17"/>
        <v>14.653757558509263</v>
      </c>
      <c r="ED23" s="78">
        <f t="shared" si="17"/>
        <v>0.22022390973067632</v>
      </c>
      <c r="EE23" s="78">
        <f t="shared" si="17"/>
        <v>7.5001690652574329</v>
      </c>
      <c r="EF23" s="78">
        <f t="shared" si="17"/>
        <v>12.981279645335187</v>
      </c>
      <c r="EG23" s="78">
        <f t="shared" si="17"/>
        <v>3.0827943783324785</v>
      </c>
      <c r="EH23" s="78">
        <f t="shared" si="17"/>
        <v>3.9181717430193408</v>
      </c>
      <c r="EI23" s="78">
        <f t="shared" si="17"/>
        <v>8.7515731383398272</v>
      </c>
      <c r="EJ23" s="78">
        <f t="shared" si="17"/>
        <v>17.176292981682458</v>
      </c>
      <c r="EK23" s="78">
        <f t="shared" si="17"/>
        <v>8.3012560853963073</v>
      </c>
      <c r="EL23" s="78">
        <f t="shared" si="17"/>
        <v>2.8485033963431063</v>
      </c>
      <c r="EM23" s="78">
        <f t="shared" si="17"/>
        <v>4.1345825596281101</v>
      </c>
      <c r="EN23" s="79">
        <f t="shared" si="17"/>
        <v>8.5261941464935749</v>
      </c>
      <c r="EO23" s="28"/>
      <c r="EP23" s="29"/>
      <c r="EQ23" s="28"/>
      <c r="ER23" s="69">
        <v>24</v>
      </c>
      <c r="ES23" s="69">
        <v>2</v>
      </c>
      <c r="ET23" s="28"/>
      <c r="EU23" s="129">
        <v>24</v>
      </c>
      <c r="EV23" s="129">
        <v>2</v>
      </c>
      <c r="EW23" s="28"/>
      <c r="EX23" s="29"/>
      <c r="EY23" s="28"/>
      <c r="EZ23" s="28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157"/>
      <c r="GJ23" s="157"/>
      <c r="GK23" s="157"/>
      <c r="GL23" s="162" t="s">
        <v>84</v>
      </c>
      <c r="GM23" s="256" t="s">
        <v>85</v>
      </c>
      <c r="GN23" s="229"/>
      <c r="GO23" s="229"/>
      <c r="GP23" s="162" t="s">
        <v>86</v>
      </c>
      <c r="GQ23" s="157"/>
      <c r="GR23" s="157"/>
      <c r="GS23" s="157"/>
      <c r="GT23" s="157"/>
      <c r="GU23" s="157"/>
      <c r="GV23" s="157"/>
      <c r="GW23" s="157"/>
      <c r="GX23" s="157"/>
      <c r="GY23" s="157"/>
      <c r="GZ23" s="157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162" t="s">
        <v>84</v>
      </c>
      <c r="HO23" s="256" t="s">
        <v>85</v>
      </c>
      <c r="HP23" s="229"/>
      <c r="HQ23" s="229"/>
      <c r="HR23" s="164" t="s">
        <v>85</v>
      </c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9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</row>
    <row r="24" spans="1:271" ht="15.75" customHeight="1" x14ac:dyDescent="0.25">
      <c r="A24" s="28"/>
      <c r="B24" s="28"/>
      <c r="C24" s="28"/>
      <c r="D24" s="137">
        <v>20</v>
      </c>
      <c r="E24" s="141">
        <v>13.541738716826364</v>
      </c>
      <c r="F24" s="142">
        <v>1.3344788173287092</v>
      </c>
      <c r="G24" s="28"/>
      <c r="H24" s="135">
        <v>69</v>
      </c>
      <c r="I24" s="51">
        <v>1</v>
      </c>
      <c r="J24" s="51">
        <v>4</v>
      </c>
      <c r="K24" s="28"/>
      <c r="L24" s="29"/>
      <c r="M24" s="28"/>
      <c r="N24" s="28"/>
      <c r="O24" s="72">
        <v>14</v>
      </c>
      <c r="P24" s="82"/>
      <c r="Q24" s="83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78">
        <v>0</v>
      </c>
      <c r="AE24" s="78">
        <f t="shared" ref="AE24:EN24" si="18">+SQRT(((AE$4-$AD$4)^2)+((AE$5-$AD$5)^2))</f>
        <v>2.411536040769755</v>
      </c>
      <c r="AF24" s="78">
        <f t="shared" si="18"/>
        <v>6.5716289920565005</v>
      </c>
      <c r="AG24" s="78">
        <f t="shared" si="18"/>
        <v>3.5134657120462038</v>
      </c>
      <c r="AH24" s="78">
        <f t="shared" si="18"/>
        <v>4.654744142279748</v>
      </c>
      <c r="AI24" s="78">
        <f t="shared" si="18"/>
        <v>13.304986876545154</v>
      </c>
      <c r="AJ24" s="78">
        <f t="shared" si="18"/>
        <v>17.162930270604111</v>
      </c>
      <c r="AK24" s="78">
        <f t="shared" si="18"/>
        <v>16.874547375795487</v>
      </c>
      <c r="AL24" s="78">
        <f t="shared" si="18"/>
        <v>12.547821077331827</v>
      </c>
      <c r="AM24" s="78">
        <f t="shared" si="18"/>
        <v>12.422215513198742</v>
      </c>
      <c r="AN24" s="78">
        <f t="shared" si="18"/>
        <v>13.310015070488559</v>
      </c>
      <c r="AO24" s="78">
        <f t="shared" si="18"/>
        <v>10.337352069073217</v>
      </c>
      <c r="AP24" s="78">
        <f t="shared" si="18"/>
        <v>9.2625526260002253</v>
      </c>
      <c r="AQ24" s="78">
        <f t="shared" si="18"/>
        <v>11.9614793552993</v>
      </c>
      <c r="AR24" s="78">
        <f t="shared" si="18"/>
        <v>18.040834064246813</v>
      </c>
      <c r="AS24" s="78">
        <f t="shared" si="18"/>
        <v>19.820884354979292</v>
      </c>
      <c r="AT24" s="78">
        <f t="shared" si="18"/>
        <v>20.380987843061213</v>
      </c>
      <c r="AU24" s="78">
        <f t="shared" si="18"/>
        <v>5.7969507667743558</v>
      </c>
      <c r="AV24" s="78">
        <f t="shared" si="18"/>
        <v>17.318402126976757</v>
      </c>
      <c r="AW24" s="78">
        <f t="shared" si="18"/>
        <v>12.921810124448522</v>
      </c>
      <c r="AX24" s="78">
        <f t="shared" si="18"/>
        <v>14.042054973362161</v>
      </c>
      <c r="AY24" s="78">
        <f t="shared" si="18"/>
        <v>14.744032624487675</v>
      </c>
      <c r="AZ24" s="78">
        <f t="shared" si="18"/>
        <v>15.552479850901443</v>
      </c>
      <c r="BA24" s="78">
        <f t="shared" si="18"/>
        <v>2.3447724592277686</v>
      </c>
      <c r="BB24" s="78">
        <f t="shared" si="18"/>
        <v>4.5351565165748688</v>
      </c>
      <c r="BC24" s="78">
        <f t="shared" si="18"/>
        <v>3.8431537387313179</v>
      </c>
      <c r="BD24" s="78">
        <f t="shared" si="18"/>
        <v>5.6797084918681096</v>
      </c>
      <c r="BE24" s="78">
        <f t="shared" si="18"/>
        <v>6.4916776194089447</v>
      </c>
      <c r="BF24" s="78">
        <f t="shared" si="18"/>
        <v>3.4150297221632693</v>
      </c>
      <c r="BG24" s="78">
        <f t="shared" si="18"/>
        <v>9.98537432222588</v>
      </c>
      <c r="BH24" s="78">
        <f t="shared" si="18"/>
        <v>9.6354646386157299</v>
      </c>
      <c r="BI24" s="78">
        <f t="shared" si="18"/>
        <v>8.8311291088642836</v>
      </c>
      <c r="BJ24" s="78">
        <f t="shared" si="18"/>
        <v>13.350810657474321</v>
      </c>
      <c r="BK24" s="78">
        <f t="shared" si="18"/>
        <v>15.49007572195157</v>
      </c>
      <c r="BL24" s="78">
        <f t="shared" si="18"/>
        <v>12.608798344041778</v>
      </c>
      <c r="BM24" s="78">
        <f t="shared" si="18"/>
        <v>15.320406904988722</v>
      </c>
      <c r="BN24" s="78">
        <f t="shared" si="18"/>
        <v>7.9393578743583291</v>
      </c>
      <c r="BO24" s="78">
        <f t="shared" si="18"/>
        <v>13.702333225533536</v>
      </c>
      <c r="BP24" s="78">
        <f t="shared" si="18"/>
        <v>6.6737691155362597</v>
      </c>
      <c r="BQ24" s="78">
        <f t="shared" si="18"/>
        <v>11.989799474625062</v>
      </c>
      <c r="BR24" s="78">
        <f t="shared" si="18"/>
        <v>0.96391894823888036</v>
      </c>
      <c r="BS24" s="78">
        <f t="shared" si="18"/>
        <v>4.2281751593242447</v>
      </c>
      <c r="BT24" s="78">
        <f t="shared" si="18"/>
        <v>15.946834503289457</v>
      </c>
      <c r="BU24" s="78">
        <f t="shared" si="18"/>
        <v>14.632392205077725</v>
      </c>
      <c r="BV24" s="78">
        <f t="shared" si="18"/>
        <v>8.0336344331758287</v>
      </c>
      <c r="BW24" s="78">
        <f t="shared" si="18"/>
        <v>6.9966353247042994</v>
      </c>
      <c r="BX24" s="78">
        <f t="shared" si="18"/>
        <v>13.528463819370181</v>
      </c>
      <c r="BY24" s="78">
        <f t="shared" si="18"/>
        <v>9.4086680565257002</v>
      </c>
      <c r="BZ24" s="78">
        <f t="shared" si="18"/>
        <v>13.820699175701245</v>
      </c>
      <c r="CA24" s="78">
        <f t="shared" si="18"/>
        <v>8.7455841741718032</v>
      </c>
      <c r="CB24" s="78">
        <f t="shared" si="18"/>
        <v>16.889077100617087</v>
      </c>
      <c r="CC24" s="78">
        <f t="shared" si="18"/>
        <v>6.4440629260360476</v>
      </c>
      <c r="CD24" s="78">
        <f t="shared" si="18"/>
        <v>19.227044632751287</v>
      </c>
      <c r="CE24" s="78">
        <f t="shared" si="18"/>
        <v>12.226834052087082</v>
      </c>
      <c r="CF24" s="78">
        <f t="shared" si="18"/>
        <v>2.45651703489116</v>
      </c>
      <c r="CG24" s="78">
        <f t="shared" si="18"/>
        <v>13.541435727812898</v>
      </c>
      <c r="CH24" s="78">
        <f t="shared" si="18"/>
        <v>14.957951772154253</v>
      </c>
      <c r="CI24" s="78">
        <f t="shared" si="18"/>
        <v>13.228269312191179</v>
      </c>
      <c r="CJ24" s="78">
        <f t="shared" si="18"/>
        <v>5.3526095607778501</v>
      </c>
      <c r="CK24" s="78">
        <f t="shared" si="18"/>
        <v>13.360874245940865</v>
      </c>
      <c r="CL24" s="78">
        <f t="shared" si="18"/>
        <v>13.965475182265962</v>
      </c>
      <c r="CM24" s="78">
        <f t="shared" si="18"/>
        <v>11.621922093569518</v>
      </c>
      <c r="CN24" s="78">
        <f t="shared" si="18"/>
        <v>5.1821442589515341</v>
      </c>
      <c r="CO24" s="156">
        <f t="shared" si="18"/>
        <v>11.709088518246679</v>
      </c>
      <c r="CP24" s="78">
        <f t="shared" si="18"/>
        <v>1.4790797739908472</v>
      </c>
      <c r="CQ24" s="78">
        <f t="shared" si="18"/>
        <v>10.502412900070345</v>
      </c>
      <c r="CR24" s="78">
        <f t="shared" si="18"/>
        <v>5.0062259208253872</v>
      </c>
      <c r="CS24" s="78">
        <f t="shared" si="18"/>
        <v>3.884868419906188</v>
      </c>
      <c r="CT24" s="78">
        <f t="shared" si="18"/>
        <v>10.094760326618234</v>
      </c>
      <c r="CU24" s="78">
        <f t="shared" si="18"/>
        <v>11.530823462124813</v>
      </c>
      <c r="CV24" s="78">
        <f t="shared" si="18"/>
        <v>14.16778702010059</v>
      </c>
      <c r="CW24" s="78">
        <f t="shared" si="18"/>
        <v>17.856690865517805</v>
      </c>
      <c r="CX24" s="78">
        <f t="shared" si="18"/>
        <v>15.666301553510207</v>
      </c>
      <c r="CY24" s="78">
        <f t="shared" si="18"/>
        <v>2.9867142296270508</v>
      </c>
      <c r="CZ24" s="78">
        <f t="shared" si="18"/>
        <v>5.5051181706008903</v>
      </c>
      <c r="DA24" s="78">
        <f t="shared" si="18"/>
        <v>7.2440817140191909</v>
      </c>
      <c r="DB24" s="78">
        <f t="shared" si="18"/>
        <v>15.225049562497768</v>
      </c>
      <c r="DC24" s="78">
        <f t="shared" si="18"/>
        <v>12.112583519200602</v>
      </c>
      <c r="DD24" s="78">
        <f t="shared" si="18"/>
        <v>4.4393425013915389</v>
      </c>
      <c r="DE24" s="78">
        <f t="shared" si="18"/>
        <v>12.95009410954191</v>
      </c>
      <c r="DF24" s="78">
        <f t="shared" si="18"/>
        <v>20.724822159403708</v>
      </c>
      <c r="DG24" s="78">
        <f t="shared" si="18"/>
        <v>10.277806611941532</v>
      </c>
      <c r="DH24" s="78">
        <f t="shared" si="18"/>
        <v>4.3174528695432457</v>
      </c>
      <c r="DI24" s="78">
        <f t="shared" si="18"/>
        <v>17.435624845341714</v>
      </c>
      <c r="DJ24" s="78">
        <f t="shared" si="18"/>
        <v>14.53984158823711</v>
      </c>
      <c r="DK24" s="78">
        <f t="shared" si="18"/>
        <v>6.39148483359007</v>
      </c>
      <c r="DL24" s="78">
        <f t="shared" si="18"/>
        <v>16.156002520762552</v>
      </c>
      <c r="DM24" s="78">
        <f t="shared" si="18"/>
        <v>13.579702514812167</v>
      </c>
      <c r="DN24" s="78">
        <f t="shared" si="18"/>
        <v>1.6717740278761233</v>
      </c>
      <c r="DO24" s="78">
        <f t="shared" si="18"/>
        <v>19.994456458089793</v>
      </c>
      <c r="DP24" s="78">
        <f t="shared" si="18"/>
        <v>6.931826524660595</v>
      </c>
      <c r="DQ24" s="78">
        <f t="shared" si="18"/>
        <v>17.79022207563543</v>
      </c>
      <c r="DR24" s="78">
        <f t="shared" si="18"/>
        <v>11.790294935756785</v>
      </c>
      <c r="DS24" s="78">
        <f t="shared" si="18"/>
        <v>2.1844772983305196</v>
      </c>
      <c r="DT24" s="78">
        <f t="shared" si="18"/>
        <v>13.24438082074346</v>
      </c>
      <c r="DU24" s="78">
        <f t="shared" si="18"/>
        <v>16.18881620049617</v>
      </c>
      <c r="DV24" s="78">
        <f t="shared" si="18"/>
        <v>8.7777325832466691</v>
      </c>
      <c r="DW24" s="78">
        <f t="shared" si="18"/>
        <v>10.055199351296295</v>
      </c>
      <c r="DX24" s="78">
        <f t="shared" si="18"/>
        <v>14.023430174138378</v>
      </c>
      <c r="DY24" s="78">
        <f t="shared" si="18"/>
        <v>1.4934028639160899</v>
      </c>
      <c r="DZ24" s="78">
        <f t="shared" si="18"/>
        <v>14.474727468040181</v>
      </c>
      <c r="EA24" s="78">
        <f t="shared" si="18"/>
        <v>10.990026611645174</v>
      </c>
      <c r="EB24" s="78">
        <f t="shared" si="18"/>
        <v>18.068319436659284</v>
      </c>
      <c r="EC24" s="78">
        <f t="shared" si="18"/>
        <v>17.043727974421252</v>
      </c>
      <c r="ED24" s="78">
        <f t="shared" si="18"/>
        <v>4.8855716530627573</v>
      </c>
      <c r="EE24" s="78">
        <f t="shared" si="18"/>
        <v>9.8664399126822353</v>
      </c>
      <c r="EF24" s="78">
        <f t="shared" si="18"/>
        <v>16.583471257117004</v>
      </c>
      <c r="EG24" s="78">
        <f t="shared" si="18"/>
        <v>3.3080129004210272</v>
      </c>
      <c r="EH24" s="78">
        <f t="shared" si="18"/>
        <v>8.7022046041853276</v>
      </c>
      <c r="EI24" s="78">
        <f t="shared" si="18"/>
        <v>4.0460508802672432</v>
      </c>
      <c r="EJ24" s="78">
        <f t="shared" si="18"/>
        <v>15.113524446235987</v>
      </c>
      <c r="EK24" s="78">
        <f t="shared" si="18"/>
        <v>12.941640887714334</v>
      </c>
      <c r="EL24" s="78">
        <f t="shared" si="18"/>
        <v>2.1715510872667911</v>
      </c>
      <c r="EM24" s="78">
        <f t="shared" si="18"/>
        <v>1.2297490140159679</v>
      </c>
      <c r="EN24" s="79">
        <f t="shared" si="18"/>
        <v>3.9042047904626607</v>
      </c>
      <c r="EO24" s="28"/>
      <c r="EP24" s="29"/>
      <c r="EQ24" s="28"/>
      <c r="ER24" s="69">
        <v>9</v>
      </c>
      <c r="ES24" s="69">
        <v>3</v>
      </c>
      <c r="ET24" s="28"/>
      <c r="EU24" s="129">
        <v>9</v>
      </c>
      <c r="EV24" s="129">
        <v>3</v>
      </c>
      <c r="EW24" s="28"/>
      <c r="EX24" s="29"/>
      <c r="EY24" s="28"/>
      <c r="EZ24" s="28"/>
      <c r="FA24" s="165">
        <v>0</v>
      </c>
      <c r="FB24" s="160">
        <v>6</v>
      </c>
      <c r="FC24" s="161">
        <v>95</v>
      </c>
      <c r="FD24" s="161">
        <v>111</v>
      </c>
      <c r="FE24" s="161">
        <v>122</v>
      </c>
      <c r="FF24" s="161">
        <v>58</v>
      </c>
      <c r="FG24" s="160">
        <v>6</v>
      </c>
      <c r="FH24" s="160">
        <v>13</v>
      </c>
      <c r="FI24" s="161">
        <v>118</v>
      </c>
      <c r="FJ24" s="161">
        <v>92</v>
      </c>
      <c r="FK24" s="161">
        <v>99</v>
      </c>
      <c r="FL24" s="160">
        <v>4</v>
      </c>
      <c r="FM24" s="160">
        <v>9</v>
      </c>
      <c r="FN24" s="161">
        <v>50</v>
      </c>
      <c r="FO24" s="161">
        <v>61</v>
      </c>
      <c r="FP24" s="161">
        <v>110</v>
      </c>
      <c r="FQ24" s="160">
        <v>9</v>
      </c>
      <c r="FR24" s="160">
        <v>26</v>
      </c>
      <c r="FS24" s="161">
        <v>63</v>
      </c>
      <c r="FT24" s="160">
        <v>26</v>
      </c>
      <c r="FU24" s="160">
        <v>16</v>
      </c>
      <c r="FV24" s="161">
        <v>59</v>
      </c>
      <c r="FW24" s="161">
        <v>65</v>
      </c>
      <c r="FX24" s="161">
        <v>96</v>
      </c>
      <c r="FY24" s="160">
        <v>18</v>
      </c>
      <c r="FZ24" s="160">
        <v>17</v>
      </c>
      <c r="GA24" s="160">
        <v>14</v>
      </c>
      <c r="GB24" s="161">
        <v>113</v>
      </c>
      <c r="GC24" s="161">
        <v>102</v>
      </c>
      <c r="GD24" s="161">
        <v>78</v>
      </c>
      <c r="GE24" s="161">
        <v>54</v>
      </c>
      <c r="GF24" s="161">
        <v>127</v>
      </c>
      <c r="GG24" s="160">
        <v>37</v>
      </c>
      <c r="GH24" s="160">
        <v>39</v>
      </c>
      <c r="GI24" s="161">
        <v>55</v>
      </c>
      <c r="GJ24" s="160">
        <v>39</v>
      </c>
      <c r="GK24" s="160">
        <v>38</v>
      </c>
      <c r="GL24" s="160">
        <v>31</v>
      </c>
      <c r="GM24" s="160">
        <v>41</v>
      </c>
      <c r="GN24" s="160">
        <v>43</v>
      </c>
      <c r="GO24" s="160">
        <v>33</v>
      </c>
      <c r="GP24" s="161">
        <v>51</v>
      </c>
      <c r="GQ24" s="161">
        <v>73</v>
      </c>
      <c r="GR24" s="161">
        <v>108</v>
      </c>
      <c r="GS24" s="161">
        <v>124</v>
      </c>
      <c r="GT24" s="160">
        <v>47</v>
      </c>
      <c r="GU24" s="161">
        <v>100</v>
      </c>
      <c r="GV24" s="161">
        <v>57</v>
      </c>
      <c r="GW24" s="161">
        <v>56</v>
      </c>
      <c r="GX24" s="160">
        <v>35</v>
      </c>
      <c r="GY24" s="160">
        <v>34</v>
      </c>
      <c r="GZ24" s="161">
        <v>114</v>
      </c>
      <c r="HA24" s="160">
        <v>34</v>
      </c>
      <c r="HB24" s="160">
        <v>23</v>
      </c>
      <c r="HC24" s="161">
        <v>106</v>
      </c>
      <c r="HD24" s="161">
        <v>77</v>
      </c>
      <c r="HE24" s="161">
        <v>115</v>
      </c>
      <c r="HF24" s="161">
        <v>67</v>
      </c>
      <c r="HG24" s="161">
        <v>112</v>
      </c>
      <c r="HH24" s="161">
        <v>71</v>
      </c>
      <c r="HI24" s="161">
        <v>69</v>
      </c>
      <c r="HJ24" s="160">
        <v>24</v>
      </c>
      <c r="HK24" s="161">
        <v>93</v>
      </c>
      <c r="HL24" s="161">
        <v>84</v>
      </c>
      <c r="HM24" s="161">
        <v>75</v>
      </c>
      <c r="HN24" s="259">
        <v>22</v>
      </c>
      <c r="HO24" s="224"/>
      <c r="HP24" s="225"/>
      <c r="HQ24" s="260">
        <v>21</v>
      </c>
      <c r="HR24" s="224"/>
      <c r="HS24" s="225"/>
      <c r="HT24" s="160">
        <v>28</v>
      </c>
      <c r="HU24" s="161">
        <v>85</v>
      </c>
      <c r="HV24" s="161">
        <v>105</v>
      </c>
      <c r="HW24" s="161">
        <v>97</v>
      </c>
      <c r="HX24" s="161">
        <v>103</v>
      </c>
      <c r="HY24" s="160">
        <v>30</v>
      </c>
      <c r="IK24" s="157"/>
      <c r="IL24" s="157"/>
      <c r="IM24" s="29"/>
      <c r="IN24" s="157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</row>
    <row r="25" spans="1:271" ht="15.75" customHeight="1" x14ac:dyDescent="0.25">
      <c r="A25" s="28"/>
      <c r="B25" s="28"/>
      <c r="C25" s="28"/>
      <c r="D25" s="137">
        <v>21</v>
      </c>
      <c r="E25" s="146">
        <v>14.044607378916776</v>
      </c>
      <c r="F25" s="147">
        <v>2.1159399587809826</v>
      </c>
      <c r="G25" s="28"/>
      <c r="H25" s="135">
        <v>70</v>
      </c>
      <c r="I25" s="51">
        <v>6</v>
      </c>
      <c r="J25" s="51">
        <v>5</v>
      </c>
      <c r="K25" s="28"/>
      <c r="L25" s="29"/>
      <c r="M25" s="28"/>
      <c r="N25" s="28"/>
      <c r="O25" s="72">
        <v>15</v>
      </c>
      <c r="P25" s="82"/>
      <c r="Q25" s="83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78">
        <v>0</v>
      </c>
      <c r="AF25" s="78">
        <f t="shared" ref="AF25:EN25" si="19">+SQRT(((AF$4-$AE$4)^2)+((AF$5-$AE$5)^2))</f>
        <v>6.6931715659441489</v>
      </c>
      <c r="AG25" s="78">
        <f t="shared" si="19"/>
        <v>3.4563076763522718</v>
      </c>
      <c r="AH25" s="78">
        <f t="shared" si="19"/>
        <v>4.8308551385551404</v>
      </c>
      <c r="AI25" s="78">
        <f t="shared" si="19"/>
        <v>11.315411202427308</v>
      </c>
      <c r="AJ25" s="78">
        <f t="shared" si="19"/>
        <v>15.314936621885142</v>
      </c>
      <c r="AK25" s="78">
        <f t="shared" si="19"/>
        <v>15.115721561341331</v>
      </c>
      <c r="AL25" s="78">
        <f t="shared" si="19"/>
        <v>11.20084563951692</v>
      </c>
      <c r="AM25" s="78">
        <f t="shared" si="19"/>
        <v>11.611333477761329</v>
      </c>
      <c r="AN25" s="78">
        <f t="shared" si="19"/>
        <v>12.312296454854465</v>
      </c>
      <c r="AO25" s="78">
        <f t="shared" si="19"/>
        <v>9.6844044097046424</v>
      </c>
      <c r="AP25" s="78">
        <f t="shared" si="19"/>
        <v>8.6016237262727611</v>
      </c>
      <c r="AQ25" s="78">
        <f t="shared" si="19"/>
        <v>11.217209421736854</v>
      </c>
      <c r="AR25" s="78">
        <f t="shared" si="19"/>
        <v>16.30457230581532</v>
      </c>
      <c r="AS25" s="78">
        <f t="shared" si="19"/>
        <v>18.650450335790634</v>
      </c>
      <c r="AT25" s="78">
        <f t="shared" si="19"/>
        <v>18.683477479441439</v>
      </c>
      <c r="AU25" s="78">
        <f t="shared" si="19"/>
        <v>7.17523101610153</v>
      </c>
      <c r="AV25" s="78">
        <f t="shared" si="19"/>
        <v>18.109599849598542</v>
      </c>
      <c r="AW25" s="78">
        <f t="shared" si="19"/>
        <v>13.846433067135388</v>
      </c>
      <c r="AX25" s="78">
        <f t="shared" si="19"/>
        <v>13.645964188520184</v>
      </c>
      <c r="AY25" s="78">
        <f t="shared" si="19"/>
        <v>14.86314015358122</v>
      </c>
      <c r="AZ25" s="78">
        <f t="shared" si="19"/>
        <v>15.336014695134695</v>
      </c>
      <c r="BA25" s="78">
        <f t="shared" si="19"/>
        <v>3.5349479758463631</v>
      </c>
      <c r="BB25" s="78">
        <f t="shared" si="19"/>
        <v>6.9391555549175479</v>
      </c>
      <c r="BC25" s="78">
        <f t="shared" si="19"/>
        <v>5.9411352529451715</v>
      </c>
      <c r="BD25" s="78">
        <f t="shared" si="19"/>
        <v>6.2511916103466572</v>
      </c>
      <c r="BE25" s="78">
        <f t="shared" si="19"/>
        <v>8.0561756792267509</v>
      </c>
      <c r="BF25" s="78">
        <f t="shared" si="19"/>
        <v>5.0805860562993148</v>
      </c>
      <c r="BG25" s="78">
        <f t="shared" si="19"/>
        <v>10.663363538685786</v>
      </c>
      <c r="BH25" s="78">
        <f t="shared" si="19"/>
        <v>10.079884290672158</v>
      </c>
      <c r="BI25" s="78">
        <f t="shared" si="19"/>
        <v>10.193044952115978</v>
      </c>
      <c r="BJ25" s="78">
        <f t="shared" si="19"/>
        <v>13.74336532802605</v>
      </c>
      <c r="BK25" s="78">
        <f t="shared" si="19"/>
        <v>16.295840320307033</v>
      </c>
      <c r="BL25" s="78">
        <f t="shared" si="19"/>
        <v>13.544847403983518</v>
      </c>
      <c r="BM25" s="78">
        <f t="shared" si="19"/>
        <v>14.269692770780658</v>
      </c>
      <c r="BN25" s="78">
        <f t="shared" si="19"/>
        <v>5.7149148940779506</v>
      </c>
      <c r="BO25" s="78">
        <f t="shared" si="19"/>
        <v>14.738824703984269</v>
      </c>
      <c r="BP25" s="78">
        <f t="shared" si="19"/>
        <v>8.633626325084343</v>
      </c>
      <c r="BQ25" s="78">
        <f t="shared" si="19"/>
        <v>9.6179246742944571</v>
      </c>
      <c r="BR25" s="78">
        <f t="shared" si="19"/>
        <v>2.889766283682444</v>
      </c>
      <c r="BS25" s="78">
        <f t="shared" si="19"/>
        <v>6.3892071280266194</v>
      </c>
      <c r="BT25" s="78">
        <f t="shared" si="19"/>
        <v>16.226690781680119</v>
      </c>
      <c r="BU25" s="78">
        <f t="shared" si="19"/>
        <v>15.093848186716368</v>
      </c>
      <c r="BV25" s="78">
        <f t="shared" si="19"/>
        <v>5.624229717604873</v>
      </c>
      <c r="BW25" s="78">
        <f t="shared" si="19"/>
        <v>7.0492449070180587</v>
      </c>
      <c r="BX25" s="78">
        <f t="shared" si="19"/>
        <v>11.158527561833452</v>
      </c>
      <c r="BY25" s="78">
        <f t="shared" si="19"/>
        <v>7.6847176464030715</v>
      </c>
      <c r="BZ25" s="78">
        <f t="shared" si="19"/>
        <v>11.468614032107345</v>
      </c>
      <c r="CA25" s="78">
        <f t="shared" si="19"/>
        <v>7.9142872127722939</v>
      </c>
      <c r="CB25" s="78">
        <f t="shared" si="19"/>
        <v>15.606620173762435</v>
      </c>
      <c r="CC25" s="78">
        <f t="shared" si="19"/>
        <v>7.1352254446982846</v>
      </c>
      <c r="CD25" s="78">
        <f t="shared" si="19"/>
        <v>17.735200714635546</v>
      </c>
      <c r="CE25" s="78">
        <f t="shared" si="19"/>
        <v>11.559389252566382</v>
      </c>
      <c r="CF25" s="78">
        <f t="shared" si="19"/>
        <v>2.3150929986000746</v>
      </c>
      <c r="CG25" s="78">
        <f t="shared" si="19"/>
        <v>12.639837665843096</v>
      </c>
      <c r="CH25" s="78">
        <f t="shared" si="19"/>
        <v>12.560203486857283</v>
      </c>
      <c r="CI25" s="78">
        <f t="shared" si="19"/>
        <v>12.412069369020557</v>
      </c>
      <c r="CJ25" s="78">
        <f t="shared" si="19"/>
        <v>7.6305155373838156</v>
      </c>
      <c r="CK25" s="78">
        <f t="shared" si="19"/>
        <v>14.302210379507111</v>
      </c>
      <c r="CL25" s="78">
        <f t="shared" si="19"/>
        <v>11.713625442077497</v>
      </c>
      <c r="CM25" s="78">
        <f t="shared" si="19"/>
        <v>10.364846874164533</v>
      </c>
      <c r="CN25" s="78">
        <f t="shared" si="19"/>
        <v>3.3462017237268742</v>
      </c>
      <c r="CO25" s="156">
        <f t="shared" si="19"/>
        <v>10.827472066829113</v>
      </c>
      <c r="CP25" s="78">
        <f t="shared" si="19"/>
        <v>3.7628862105175842</v>
      </c>
      <c r="CQ25" s="78">
        <f t="shared" si="19"/>
        <v>8.7228418170569917</v>
      </c>
      <c r="CR25" s="78">
        <f t="shared" si="19"/>
        <v>3.8934993752309337</v>
      </c>
      <c r="CS25" s="78">
        <f t="shared" si="19"/>
        <v>6.23121341189057</v>
      </c>
      <c r="CT25" s="78">
        <f t="shared" si="19"/>
        <v>11.094435865336457</v>
      </c>
      <c r="CU25" s="78">
        <f t="shared" si="19"/>
        <v>9.4092667378236143</v>
      </c>
      <c r="CV25" s="78">
        <f t="shared" si="19"/>
        <v>12.785533490646044</v>
      </c>
      <c r="CW25" s="78">
        <f t="shared" si="19"/>
        <v>16.087578186916115</v>
      </c>
      <c r="CX25" s="78">
        <f t="shared" si="19"/>
        <v>13.954147134236173</v>
      </c>
      <c r="CY25" s="78">
        <f t="shared" si="19"/>
        <v>2.0871655136222347</v>
      </c>
      <c r="CZ25" s="78">
        <f t="shared" si="19"/>
        <v>6.9361308246942297</v>
      </c>
      <c r="DA25" s="78">
        <f t="shared" si="19"/>
        <v>8.62093277116875</v>
      </c>
      <c r="DB25" s="78">
        <f t="shared" si="19"/>
        <v>13.373415536795974</v>
      </c>
      <c r="DC25" s="78">
        <f t="shared" si="19"/>
        <v>10.222698486248106</v>
      </c>
      <c r="DD25" s="78">
        <f t="shared" si="19"/>
        <v>2.122690823127273</v>
      </c>
      <c r="DE25" s="78">
        <f t="shared" si="19"/>
        <v>11.858631917817704</v>
      </c>
      <c r="DF25" s="78">
        <f t="shared" si="19"/>
        <v>19.258392009289647</v>
      </c>
      <c r="DG25" s="78">
        <f t="shared" si="19"/>
        <v>7.9077088179592456</v>
      </c>
      <c r="DH25" s="78">
        <f t="shared" si="19"/>
        <v>4.35606000832985</v>
      </c>
      <c r="DI25" s="78">
        <f t="shared" si="19"/>
        <v>15.830002391816594</v>
      </c>
      <c r="DJ25" s="78">
        <f t="shared" si="19"/>
        <v>12.791344990043886</v>
      </c>
      <c r="DK25" s="78">
        <f t="shared" si="19"/>
        <v>3.9841696510806432</v>
      </c>
      <c r="DL25" s="78">
        <f t="shared" si="19"/>
        <v>16.749156857962635</v>
      </c>
      <c r="DM25" s="78">
        <f t="shared" si="19"/>
        <v>11.444764619690588</v>
      </c>
      <c r="DN25" s="78">
        <f t="shared" si="19"/>
        <v>4.0804407393092728</v>
      </c>
      <c r="DO25" s="78">
        <f t="shared" si="19"/>
        <v>18.326804937637</v>
      </c>
      <c r="DP25" s="78">
        <f t="shared" si="19"/>
        <v>4.8475229599147696</v>
      </c>
      <c r="DQ25" s="78">
        <f t="shared" si="19"/>
        <v>16.115460403462084</v>
      </c>
      <c r="DR25" s="78">
        <f t="shared" si="19"/>
        <v>10.997534036374221</v>
      </c>
      <c r="DS25" s="78">
        <f t="shared" si="19"/>
        <v>1.8543192339495325</v>
      </c>
      <c r="DT25" s="78">
        <f t="shared" si="19"/>
        <v>14.003911594152289</v>
      </c>
      <c r="DU25" s="78">
        <f t="shared" si="19"/>
        <v>14.483319404235182</v>
      </c>
      <c r="DV25" s="78">
        <f t="shared" si="19"/>
        <v>7.1015176195321246</v>
      </c>
      <c r="DW25" s="78">
        <f t="shared" si="19"/>
        <v>7.6567983880245896</v>
      </c>
      <c r="DX25" s="78">
        <f t="shared" si="19"/>
        <v>13.247859658154859</v>
      </c>
      <c r="DY25" s="78">
        <f t="shared" si="19"/>
        <v>3.8958096881485176</v>
      </c>
      <c r="DZ25" s="78">
        <f t="shared" si="19"/>
        <v>13.931041542827714</v>
      </c>
      <c r="EA25" s="78">
        <f t="shared" si="19"/>
        <v>10.184503471917642</v>
      </c>
      <c r="EB25" s="78">
        <f t="shared" si="19"/>
        <v>16.555830555200071</v>
      </c>
      <c r="EC25" s="78">
        <f t="shared" si="19"/>
        <v>15.708153078951904</v>
      </c>
      <c r="ED25" s="78">
        <f t="shared" si="19"/>
        <v>2.4783949171775248</v>
      </c>
      <c r="EE25" s="78">
        <f t="shared" si="19"/>
        <v>8.4237790079310972</v>
      </c>
      <c r="EF25" s="78">
        <f t="shared" si="19"/>
        <v>14.693615002371601</v>
      </c>
      <c r="EG25" s="78">
        <f t="shared" si="19"/>
        <v>2.099193153740436</v>
      </c>
      <c r="EH25" s="78">
        <f t="shared" si="19"/>
        <v>6.3019664476044444</v>
      </c>
      <c r="EI25" s="78">
        <f t="shared" si="19"/>
        <v>6.3780103801110659</v>
      </c>
      <c r="EJ25" s="78">
        <f t="shared" si="19"/>
        <v>15.996417593869559</v>
      </c>
      <c r="EK25" s="78">
        <f t="shared" si="19"/>
        <v>10.600692249590843</v>
      </c>
      <c r="EL25" s="78">
        <f t="shared" si="19"/>
        <v>0.77905060636426748</v>
      </c>
      <c r="EM25" s="78">
        <f t="shared" si="19"/>
        <v>1.8705429512384895</v>
      </c>
      <c r="EN25" s="79">
        <f t="shared" si="19"/>
        <v>6.1779124451107501</v>
      </c>
      <c r="EO25" s="28"/>
      <c r="EP25" s="29"/>
      <c r="EQ25" s="28"/>
      <c r="ER25" s="69">
        <v>104</v>
      </c>
      <c r="ES25" s="69">
        <v>3</v>
      </c>
      <c r="ET25" s="28"/>
      <c r="EU25" s="129">
        <v>104</v>
      </c>
      <c r="EV25" s="129">
        <v>3</v>
      </c>
      <c r="EW25" s="28"/>
      <c r="EX25" s="29"/>
      <c r="EY25" s="28"/>
      <c r="EZ25" s="28"/>
      <c r="FA25" s="164" t="s">
        <v>86</v>
      </c>
      <c r="FB25" s="164" t="s">
        <v>86</v>
      </c>
      <c r="FC25" s="256" t="s">
        <v>85</v>
      </c>
      <c r="FD25" s="229"/>
      <c r="FE25" s="229"/>
      <c r="FF25" s="229"/>
      <c r="FG25" s="164" t="s">
        <v>86</v>
      </c>
      <c r="FH25" s="164" t="s">
        <v>86</v>
      </c>
      <c r="FI25" s="256" t="s">
        <v>85</v>
      </c>
      <c r="FJ25" s="229"/>
      <c r="FK25" s="229"/>
      <c r="FL25" s="164" t="s">
        <v>86</v>
      </c>
      <c r="FM25" s="164" t="s">
        <v>86</v>
      </c>
      <c r="FN25" s="256" t="s">
        <v>85</v>
      </c>
      <c r="FO25" s="229"/>
      <c r="FP25" s="229"/>
      <c r="FQ25" s="162" t="s">
        <v>84</v>
      </c>
      <c r="FR25" s="162" t="s">
        <v>84</v>
      </c>
      <c r="FS25" s="163" t="s">
        <v>85</v>
      </c>
      <c r="FT25" s="162" t="s">
        <v>84</v>
      </c>
      <c r="FU25" s="162" t="s">
        <v>84</v>
      </c>
      <c r="FV25" s="256" t="s">
        <v>85</v>
      </c>
      <c r="FW25" s="229"/>
      <c r="FX25" s="229"/>
      <c r="FY25" s="162" t="s">
        <v>84</v>
      </c>
      <c r="FZ25" s="162" t="s">
        <v>86</v>
      </c>
      <c r="GA25" s="162" t="s">
        <v>84</v>
      </c>
      <c r="GB25" s="257" t="s">
        <v>85</v>
      </c>
      <c r="GC25" s="229"/>
      <c r="GD25" s="229"/>
      <c r="GE25" s="229"/>
      <c r="GF25" s="229"/>
      <c r="GG25" s="162" t="s">
        <v>86</v>
      </c>
      <c r="GH25" s="162" t="s">
        <v>86</v>
      </c>
      <c r="GI25" s="163" t="s">
        <v>85</v>
      </c>
      <c r="GJ25" s="162" t="s">
        <v>86</v>
      </c>
      <c r="GK25" s="162" t="s">
        <v>86</v>
      </c>
      <c r="GL25" s="162" t="s">
        <v>84</v>
      </c>
      <c r="GM25" s="162" t="s">
        <v>87</v>
      </c>
      <c r="GN25" s="162" t="s">
        <v>86</v>
      </c>
      <c r="GO25" s="162" t="s">
        <v>86</v>
      </c>
      <c r="GP25" s="256" t="s">
        <v>85</v>
      </c>
      <c r="GQ25" s="229"/>
      <c r="GR25" s="229"/>
      <c r="GS25" s="229"/>
      <c r="GT25" s="162" t="s">
        <v>86</v>
      </c>
      <c r="GU25" s="256" t="s">
        <v>85</v>
      </c>
      <c r="GV25" s="229"/>
      <c r="GW25" s="229"/>
      <c r="GX25" s="162" t="s">
        <v>86</v>
      </c>
      <c r="GY25" s="162" t="s">
        <v>86</v>
      </c>
      <c r="GZ25" s="163" t="s">
        <v>88</v>
      </c>
      <c r="HA25" s="162" t="s">
        <v>86</v>
      </c>
      <c r="HB25" s="162" t="s">
        <v>86</v>
      </c>
      <c r="HC25" s="256" t="s">
        <v>85</v>
      </c>
      <c r="HD25" s="229"/>
      <c r="HE25" s="229"/>
      <c r="HF25" s="229"/>
      <c r="HG25" s="229"/>
      <c r="HH25" s="229"/>
      <c r="HI25" s="229"/>
      <c r="HJ25" s="162" t="s">
        <v>86</v>
      </c>
      <c r="HK25" s="256" t="s">
        <v>85</v>
      </c>
      <c r="HL25" s="229"/>
      <c r="HM25" s="229"/>
      <c r="HN25" s="162" t="s">
        <v>84</v>
      </c>
      <c r="HO25" s="166"/>
      <c r="HP25" s="166"/>
      <c r="HQ25" s="166"/>
      <c r="HR25" s="162"/>
      <c r="HS25" s="162" t="s">
        <v>89</v>
      </c>
      <c r="HT25" s="162" t="s">
        <v>90</v>
      </c>
      <c r="HU25" s="256" t="s">
        <v>91</v>
      </c>
      <c r="HV25" s="229"/>
      <c r="HW25" s="229"/>
      <c r="HX25" s="229"/>
      <c r="HY25" s="164" t="s">
        <v>92</v>
      </c>
      <c r="IK25" s="28"/>
      <c r="IL25" s="157"/>
      <c r="IM25" s="29"/>
      <c r="IN25" s="157"/>
      <c r="IO25" s="28"/>
      <c r="IP25" s="28"/>
      <c r="IQ25" s="28"/>
      <c r="IR25" s="28"/>
      <c r="IS25" s="28"/>
      <c r="IT25" s="28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</row>
    <row r="26" spans="1:271" ht="15.75" customHeight="1" x14ac:dyDescent="0.25">
      <c r="A26" s="28"/>
      <c r="B26" s="28"/>
      <c r="C26" s="28"/>
      <c r="D26" s="137">
        <v>22</v>
      </c>
      <c r="E26" s="138">
        <v>12.899176374105595</v>
      </c>
      <c r="F26" s="139">
        <v>7.1421721805532705</v>
      </c>
      <c r="G26" s="28"/>
      <c r="H26" s="135">
        <v>71</v>
      </c>
      <c r="I26" s="51">
        <v>4</v>
      </c>
      <c r="J26" s="51">
        <v>5</v>
      </c>
      <c r="K26" s="28"/>
      <c r="L26" s="29"/>
      <c r="M26" s="28"/>
      <c r="N26" s="28"/>
      <c r="O26" s="72">
        <v>16</v>
      </c>
      <c r="P26" s="82"/>
      <c r="Q26" s="83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78">
        <v>0</v>
      </c>
      <c r="AG26" s="78">
        <f t="shared" ref="AG26:EN26" si="20">+SQRT(((AG$4-$AF$4)^2)+((AG$5-$AF$5)^2))</f>
        <v>3.2715318914169065</v>
      </c>
      <c r="AH26" s="78">
        <f t="shared" si="20"/>
        <v>1.9389044638297974</v>
      </c>
      <c r="AI26" s="78">
        <f t="shared" si="20"/>
        <v>10.498475167132639</v>
      </c>
      <c r="AJ26" s="78">
        <f t="shared" si="20"/>
        <v>13.35754666633397</v>
      </c>
      <c r="AK26" s="78">
        <f t="shared" si="20"/>
        <v>12.780817804686215</v>
      </c>
      <c r="AL26" s="78">
        <f t="shared" si="20"/>
        <v>7.7023330372269809</v>
      </c>
      <c r="AM26" s="78">
        <f t="shared" si="20"/>
        <v>6.4550751661568562</v>
      </c>
      <c r="AN26" s="78">
        <f t="shared" si="20"/>
        <v>7.5985263260973266</v>
      </c>
      <c r="AO26" s="78">
        <f t="shared" si="20"/>
        <v>4.311954238088898</v>
      </c>
      <c r="AP26" s="78">
        <f t="shared" si="20"/>
        <v>3.4252873595943414</v>
      </c>
      <c r="AQ26" s="78">
        <f t="shared" si="20"/>
        <v>5.9245750906658952</v>
      </c>
      <c r="AR26" s="78">
        <f t="shared" si="20"/>
        <v>13.788938167620433</v>
      </c>
      <c r="AS26" s="78">
        <f t="shared" si="20"/>
        <v>14.107358459852167</v>
      </c>
      <c r="AT26" s="78">
        <f t="shared" si="20"/>
        <v>15.878208256592087</v>
      </c>
      <c r="AU26" s="78">
        <f t="shared" si="20"/>
        <v>3.6089102985816828</v>
      </c>
      <c r="AV26" s="78">
        <f t="shared" si="20"/>
        <v>11.561022349230344</v>
      </c>
      <c r="AW26" s="78">
        <f t="shared" si="20"/>
        <v>7.5249595530073474</v>
      </c>
      <c r="AX26" s="78">
        <f t="shared" si="20"/>
        <v>7.5549803082146711</v>
      </c>
      <c r="AY26" s="78">
        <f t="shared" si="20"/>
        <v>8.232377801702075</v>
      </c>
      <c r="AZ26" s="78">
        <f t="shared" si="20"/>
        <v>8.987597623831368</v>
      </c>
      <c r="BA26" s="78">
        <f t="shared" si="20"/>
        <v>8.9157113221632667</v>
      </c>
      <c r="BB26" s="78">
        <f t="shared" si="20"/>
        <v>8.7973488514819831</v>
      </c>
      <c r="BC26" s="78">
        <f t="shared" si="20"/>
        <v>9.6813443179665715</v>
      </c>
      <c r="BD26" s="78">
        <f t="shared" si="20"/>
        <v>1.3663239077593241</v>
      </c>
      <c r="BE26" s="78">
        <f t="shared" si="20"/>
        <v>4.5097991851976182</v>
      </c>
      <c r="BF26" s="78">
        <f t="shared" si="20"/>
        <v>4.414557899250382</v>
      </c>
      <c r="BG26" s="78">
        <f t="shared" si="20"/>
        <v>4.2026686793064387</v>
      </c>
      <c r="BH26" s="78">
        <f t="shared" si="20"/>
        <v>3.4384486941733896</v>
      </c>
      <c r="BI26" s="78">
        <f t="shared" si="20"/>
        <v>5.1960430781243545</v>
      </c>
      <c r="BJ26" s="78">
        <f t="shared" si="20"/>
        <v>7.0524602603791147</v>
      </c>
      <c r="BK26" s="78">
        <f t="shared" si="20"/>
        <v>9.7828506019095478</v>
      </c>
      <c r="BL26" s="78">
        <f t="shared" si="20"/>
        <v>7.2515575202492943</v>
      </c>
      <c r="BM26" s="78">
        <f t="shared" si="20"/>
        <v>9.5739015933775757</v>
      </c>
      <c r="BN26" s="78">
        <f t="shared" si="20"/>
        <v>7.7028675901269725</v>
      </c>
      <c r="BO26" s="78">
        <f t="shared" si="20"/>
        <v>8.5337256500145298</v>
      </c>
      <c r="BP26" s="78">
        <f t="shared" si="20"/>
        <v>6.2525319516063158</v>
      </c>
      <c r="BQ26" s="78">
        <f t="shared" si="20"/>
        <v>11.87673474616307</v>
      </c>
      <c r="BR26" s="78">
        <f t="shared" si="20"/>
        <v>7.5153087586605114</v>
      </c>
      <c r="BS26" s="78">
        <f t="shared" si="20"/>
        <v>9.856175398550965</v>
      </c>
      <c r="BT26" s="78">
        <f t="shared" si="20"/>
        <v>9.5434013760026311</v>
      </c>
      <c r="BU26" s="78">
        <f t="shared" si="20"/>
        <v>8.4100374370053252</v>
      </c>
      <c r="BV26" s="78">
        <f t="shared" si="20"/>
        <v>9.4895271742260245</v>
      </c>
      <c r="BW26" s="78">
        <f t="shared" si="20"/>
        <v>0.44219362842294252</v>
      </c>
      <c r="BX26" s="78">
        <f t="shared" si="20"/>
        <v>15.249820646813768</v>
      </c>
      <c r="BY26" s="78">
        <f t="shared" si="20"/>
        <v>6.471707969122745</v>
      </c>
      <c r="BZ26" s="78">
        <f t="shared" si="20"/>
        <v>13.206641257446472</v>
      </c>
      <c r="CA26" s="78">
        <f t="shared" si="20"/>
        <v>3.4312642593888687</v>
      </c>
      <c r="CB26" s="78">
        <f t="shared" si="20"/>
        <v>11.511213323153701</v>
      </c>
      <c r="CC26" s="78">
        <f t="shared" si="20"/>
        <v>1.6155807902033257</v>
      </c>
      <c r="CD26" s="78">
        <f t="shared" si="20"/>
        <v>14.215511478272761</v>
      </c>
      <c r="CE26" s="78">
        <f t="shared" si="20"/>
        <v>6.0604191069151998</v>
      </c>
      <c r="CF26" s="78">
        <f t="shared" si="20"/>
        <v>8.5818403790085114</v>
      </c>
      <c r="CG26" s="78">
        <f t="shared" si="20"/>
        <v>7.6439467531789598</v>
      </c>
      <c r="CH26" s="78">
        <f t="shared" si="20"/>
        <v>14.896788261239188</v>
      </c>
      <c r="CI26" s="78">
        <f t="shared" si="20"/>
        <v>7.2146750560985868</v>
      </c>
      <c r="CJ26" s="78">
        <f t="shared" si="20"/>
        <v>7.2901272822054421</v>
      </c>
      <c r="CK26" s="78">
        <f t="shared" si="20"/>
        <v>7.9842586645034235</v>
      </c>
      <c r="CL26" s="78">
        <f t="shared" si="20"/>
        <v>12.475287070560528</v>
      </c>
      <c r="CM26" s="78">
        <f t="shared" si="20"/>
        <v>6.6848126546711697</v>
      </c>
      <c r="CN26" s="78">
        <f t="shared" si="20"/>
        <v>5.266234254221775</v>
      </c>
      <c r="CO26" s="156">
        <f t="shared" si="20"/>
        <v>5.9295126718741269</v>
      </c>
      <c r="CP26" s="78">
        <f t="shared" si="20"/>
        <v>7.5719417606822645</v>
      </c>
      <c r="CQ26" s="78">
        <f t="shared" si="20"/>
        <v>7.4282323605779181</v>
      </c>
      <c r="CR26" s="78">
        <f t="shared" si="20"/>
        <v>3.6142805810949796</v>
      </c>
      <c r="CS26" s="78">
        <f t="shared" si="20"/>
        <v>7.0693689218569089</v>
      </c>
      <c r="CT26" s="78">
        <f t="shared" si="20"/>
        <v>5.0852208217011974</v>
      </c>
      <c r="CU26" s="78">
        <f t="shared" si="20"/>
        <v>9.6734123457225305</v>
      </c>
      <c r="CV26" s="78">
        <f t="shared" si="20"/>
        <v>9.2229667441825125</v>
      </c>
      <c r="CW26" s="78">
        <f t="shared" si="20"/>
        <v>13.724808977955899</v>
      </c>
      <c r="CX26" s="78">
        <f t="shared" si="20"/>
        <v>11.522710609699093</v>
      </c>
      <c r="CY26" s="78">
        <f t="shared" si="20"/>
        <v>8.6795560311097812</v>
      </c>
      <c r="CZ26" s="78">
        <f t="shared" si="20"/>
        <v>3.7195113956733623</v>
      </c>
      <c r="DA26" s="78">
        <f t="shared" si="20"/>
        <v>4.1954402814884801</v>
      </c>
      <c r="DB26" s="78">
        <f t="shared" si="20"/>
        <v>11.61178864141023</v>
      </c>
      <c r="DC26" s="78">
        <f t="shared" si="20"/>
        <v>9.0942480983785874</v>
      </c>
      <c r="DD26" s="78">
        <f t="shared" si="20"/>
        <v>8.1449106606781179</v>
      </c>
      <c r="DE26" s="78">
        <f t="shared" si="20"/>
        <v>7.4559473049642326</v>
      </c>
      <c r="DF26" s="78">
        <f t="shared" si="20"/>
        <v>15.589740238254539</v>
      </c>
      <c r="DG26" s="78">
        <f t="shared" si="20"/>
        <v>12.361765955253935</v>
      </c>
      <c r="DH26" s="78">
        <f t="shared" si="20"/>
        <v>2.3632451306907387</v>
      </c>
      <c r="DI26" s="78">
        <f t="shared" si="20"/>
        <v>12.827318408176808</v>
      </c>
      <c r="DJ26" s="78">
        <f t="shared" si="20"/>
        <v>10.634674318374865</v>
      </c>
      <c r="DK26" s="78">
        <f t="shared" si="20"/>
        <v>8.7633693368429828</v>
      </c>
      <c r="DL26" s="78">
        <f t="shared" si="20"/>
        <v>10.097877208073541</v>
      </c>
      <c r="DM26" s="78">
        <f t="shared" si="20"/>
        <v>11.434217626071771</v>
      </c>
      <c r="DN26" s="78">
        <f t="shared" si="20"/>
        <v>7.1095296932077261</v>
      </c>
      <c r="DO26" s="78">
        <f t="shared" si="20"/>
        <v>15.421456228066704</v>
      </c>
      <c r="DP26" s="78">
        <f t="shared" si="20"/>
        <v>6.5183634840993294</v>
      </c>
      <c r="DQ26" s="78">
        <f t="shared" si="20"/>
        <v>13.362470095416601</v>
      </c>
      <c r="DR26" s="78">
        <f t="shared" si="20"/>
        <v>5.8458025995391703</v>
      </c>
      <c r="DS26" s="78">
        <f t="shared" si="20"/>
        <v>4.9467820226632622</v>
      </c>
      <c r="DT26" s="78">
        <f t="shared" si="20"/>
        <v>7.4958174663347652</v>
      </c>
      <c r="DU26" s="78">
        <f t="shared" si="20"/>
        <v>11.977016683109735</v>
      </c>
      <c r="DV26" s="78">
        <f t="shared" si="20"/>
        <v>5.9175301345059808</v>
      </c>
      <c r="DW26" s="78">
        <f t="shared" si="20"/>
        <v>10.720402946345439</v>
      </c>
      <c r="DX26" s="78">
        <f t="shared" si="20"/>
        <v>7.9094806306084946</v>
      </c>
      <c r="DY26" s="78">
        <f t="shared" si="20"/>
        <v>6.7279134567662275</v>
      </c>
      <c r="DZ26" s="78">
        <f t="shared" si="20"/>
        <v>8.0877781830812747</v>
      </c>
      <c r="EA26" s="78">
        <f t="shared" si="20"/>
        <v>5.1523731796214127</v>
      </c>
      <c r="EB26" s="78">
        <f t="shared" si="20"/>
        <v>13.167927808945178</v>
      </c>
      <c r="EC26" s="78">
        <f t="shared" si="20"/>
        <v>11.773720037359604</v>
      </c>
      <c r="ED26" s="78">
        <f t="shared" si="20"/>
        <v>7.4715207533094663</v>
      </c>
      <c r="EE26" s="78">
        <f t="shared" si="20"/>
        <v>5.8535106819521241</v>
      </c>
      <c r="EF26" s="78">
        <f t="shared" si="20"/>
        <v>12.983166045107417</v>
      </c>
      <c r="EG26" s="78">
        <f t="shared" si="20"/>
        <v>4.7316314079145769</v>
      </c>
      <c r="EH26" s="78">
        <f t="shared" si="20"/>
        <v>9.7196732588937262</v>
      </c>
      <c r="EI26" s="78">
        <f t="shared" si="20"/>
        <v>7.0292824016017903</v>
      </c>
      <c r="EJ26" s="78">
        <f t="shared" si="20"/>
        <v>9.561821024524475</v>
      </c>
      <c r="EK26" s="78">
        <f t="shared" si="20"/>
        <v>15.009678532240768</v>
      </c>
      <c r="EL26" s="78">
        <f t="shared" si="20"/>
        <v>7.3045760472287222</v>
      </c>
      <c r="EM26" s="78">
        <f t="shared" si="20"/>
        <v>7.4531736577985175</v>
      </c>
      <c r="EN26" s="79">
        <f t="shared" si="20"/>
        <v>6.5851090268289516</v>
      </c>
      <c r="EO26" s="28"/>
      <c r="EP26" s="29"/>
      <c r="EQ26" s="28"/>
      <c r="ER26" s="69">
        <v>76</v>
      </c>
      <c r="ES26" s="69">
        <v>3</v>
      </c>
      <c r="ET26" s="28"/>
      <c r="EU26" s="129">
        <v>76</v>
      </c>
      <c r="EV26" s="129">
        <v>3</v>
      </c>
      <c r="EW26" s="28"/>
      <c r="EX26" s="29"/>
      <c r="EY26" s="28"/>
      <c r="EZ26" s="28"/>
      <c r="FA26" s="28"/>
      <c r="FB26" s="157"/>
      <c r="FC26" s="157"/>
      <c r="FD26" s="157"/>
      <c r="FE26" s="157"/>
      <c r="FF26" s="157"/>
      <c r="FG26" s="157"/>
      <c r="FM26" s="160">
        <v>9</v>
      </c>
      <c r="FN26" s="161">
        <v>104</v>
      </c>
      <c r="FO26" s="161">
        <v>76</v>
      </c>
      <c r="FP26" s="161">
        <v>80</v>
      </c>
      <c r="FQ26" s="161">
        <v>121</v>
      </c>
      <c r="FR26" s="160">
        <v>17</v>
      </c>
      <c r="FU26" s="157"/>
      <c r="FV26" s="157"/>
      <c r="FW26" s="157"/>
      <c r="FX26" s="157"/>
      <c r="FY26" s="157"/>
      <c r="FZ26" s="160">
        <v>17</v>
      </c>
      <c r="GA26" s="161">
        <v>107</v>
      </c>
      <c r="GB26" s="161">
        <v>126</v>
      </c>
      <c r="GC26" s="161">
        <v>87</v>
      </c>
      <c r="GD26" s="161">
        <v>68</v>
      </c>
      <c r="GE26" s="160">
        <v>37</v>
      </c>
      <c r="GK26" s="160">
        <v>38</v>
      </c>
      <c r="GL26" s="161">
        <v>81</v>
      </c>
      <c r="GM26" s="161">
        <v>123</v>
      </c>
      <c r="GN26" s="161">
        <v>128</v>
      </c>
      <c r="GO26" s="161">
        <v>72</v>
      </c>
      <c r="GP26" s="161">
        <v>52</v>
      </c>
      <c r="GQ26" s="160">
        <v>41</v>
      </c>
      <c r="GY26" s="157"/>
      <c r="GZ26" s="157"/>
      <c r="HA26" s="157"/>
      <c r="HB26" s="157"/>
      <c r="HC26" s="157"/>
      <c r="HD26" s="157"/>
      <c r="HE26" s="157"/>
      <c r="HF26" s="157"/>
      <c r="HG26" s="157"/>
      <c r="HH26" s="157"/>
      <c r="HI26" s="157"/>
      <c r="HJ26" s="160">
        <v>24</v>
      </c>
      <c r="HK26" s="161">
        <v>49</v>
      </c>
      <c r="HL26" s="161">
        <v>64</v>
      </c>
      <c r="HM26" s="161">
        <v>117</v>
      </c>
      <c r="HN26" s="160">
        <v>29</v>
      </c>
      <c r="HS26" s="160">
        <v>21</v>
      </c>
      <c r="HT26" s="161">
        <v>109</v>
      </c>
      <c r="HU26" s="161">
        <v>86</v>
      </c>
      <c r="HV26" s="161">
        <v>98</v>
      </c>
      <c r="HW26" s="161">
        <v>90</v>
      </c>
      <c r="HX26" s="161">
        <v>120</v>
      </c>
      <c r="HY26" s="160">
        <v>20</v>
      </c>
      <c r="IF26" s="160">
        <v>11</v>
      </c>
      <c r="IG26" s="161">
        <v>70</v>
      </c>
      <c r="IH26" s="161">
        <v>125</v>
      </c>
      <c r="II26" s="161">
        <v>60</v>
      </c>
      <c r="IJ26" s="160">
        <v>2</v>
      </c>
      <c r="IM26" s="29"/>
      <c r="IO26" s="157"/>
      <c r="IP26" s="157"/>
      <c r="IQ26" s="157"/>
      <c r="IR26" s="157"/>
      <c r="IS26" s="157"/>
      <c r="IT26" s="157"/>
      <c r="IU26" s="157"/>
      <c r="IV26" s="157"/>
      <c r="IW26" s="157"/>
      <c r="IX26" s="157"/>
      <c r="IY26" s="157"/>
      <c r="IZ26" s="157"/>
      <c r="JA26" s="157"/>
      <c r="JB26" s="157"/>
      <c r="JC26" s="157"/>
      <c r="JD26" s="157"/>
      <c r="JE26" s="157"/>
      <c r="JF26" s="157"/>
      <c r="JG26" s="157"/>
      <c r="JH26" s="157"/>
      <c r="JI26" s="157"/>
      <c r="JJ26" s="157"/>
      <c r="JK26" s="157"/>
    </row>
    <row r="27" spans="1:271" ht="15.75" customHeight="1" x14ac:dyDescent="0.25">
      <c r="A27" s="28"/>
      <c r="B27" s="28"/>
      <c r="C27" s="28"/>
      <c r="D27" s="137">
        <v>23</v>
      </c>
      <c r="E27" s="141">
        <v>14.344191866846444</v>
      </c>
      <c r="F27" s="142">
        <v>9.7432040682550518</v>
      </c>
      <c r="G27" s="28"/>
      <c r="H27" s="135">
        <v>72</v>
      </c>
      <c r="I27" s="51">
        <v>3</v>
      </c>
      <c r="J27" s="51">
        <v>4</v>
      </c>
      <c r="K27" s="28"/>
      <c r="L27" s="29"/>
      <c r="M27" s="28"/>
      <c r="N27" s="28"/>
      <c r="O27" s="72">
        <v>17</v>
      </c>
      <c r="P27" s="82"/>
      <c r="Q27" s="83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78">
        <v>0</v>
      </c>
      <c r="AH27" s="78">
        <f t="shared" ref="AH27:EN27" si="21">+SQRT(((AH$4-$AG$4)^2)+((AH$5-$AG$5)^2))</f>
        <v>1.3746386825076862</v>
      </c>
      <c r="AI27" s="78">
        <f t="shared" si="21"/>
        <v>10.715946667168851</v>
      </c>
      <c r="AJ27" s="78">
        <f t="shared" si="21"/>
        <v>14.273114646092013</v>
      </c>
      <c r="AK27" s="78">
        <f t="shared" si="21"/>
        <v>13.877734328170975</v>
      </c>
      <c r="AL27" s="78">
        <f t="shared" si="21"/>
        <v>9.2486909245712265</v>
      </c>
      <c r="AM27" s="78">
        <f t="shared" si="21"/>
        <v>8.9177306610381688</v>
      </c>
      <c r="AN27" s="78">
        <f t="shared" si="21"/>
        <v>9.8400621827121526</v>
      </c>
      <c r="AO27" s="78">
        <f t="shared" si="21"/>
        <v>6.8243431210112604</v>
      </c>
      <c r="AP27" s="78">
        <f t="shared" si="21"/>
        <v>5.7516395979521855</v>
      </c>
      <c r="AQ27" s="78">
        <f t="shared" si="21"/>
        <v>8.4512148460509753</v>
      </c>
      <c r="AR27" s="78">
        <f t="shared" si="21"/>
        <v>15.004369403539156</v>
      </c>
      <c r="AS27" s="78">
        <f t="shared" si="21"/>
        <v>16.380386347417989</v>
      </c>
      <c r="AT27" s="78">
        <f t="shared" si="21"/>
        <v>17.282086588437352</v>
      </c>
      <c r="AU27" s="78">
        <f t="shared" si="21"/>
        <v>4.2668734903316645</v>
      </c>
      <c r="AV27" s="78">
        <f t="shared" si="21"/>
        <v>14.662858689263762</v>
      </c>
      <c r="AW27" s="78">
        <f t="shared" si="21"/>
        <v>10.437973502706251</v>
      </c>
      <c r="AX27" s="78">
        <f t="shared" si="21"/>
        <v>10.565112819916139</v>
      </c>
      <c r="AY27" s="78">
        <f t="shared" si="21"/>
        <v>11.496504760810145</v>
      </c>
      <c r="AZ27" s="78">
        <f t="shared" si="21"/>
        <v>12.136454941260419</v>
      </c>
      <c r="BA27" s="78">
        <f t="shared" si="21"/>
        <v>5.8067983492210136</v>
      </c>
      <c r="BB27" s="78">
        <f t="shared" si="21"/>
        <v>6.8875894988013355</v>
      </c>
      <c r="BC27" s="78">
        <f t="shared" si="21"/>
        <v>7.0892646295810993</v>
      </c>
      <c r="BD27" s="78">
        <f t="shared" si="21"/>
        <v>2.8343205488029648</v>
      </c>
      <c r="BE27" s="78">
        <f t="shared" si="21"/>
        <v>5.2775024979569185</v>
      </c>
      <c r="BF27" s="78">
        <f t="shared" si="21"/>
        <v>3.0336596011656645</v>
      </c>
      <c r="BG27" s="78">
        <f t="shared" si="21"/>
        <v>7.2176955577007815</v>
      </c>
      <c r="BH27" s="78">
        <f t="shared" si="21"/>
        <v>6.6254146169836483</v>
      </c>
      <c r="BI27" s="78">
        <f t="shared" si="21"/>
        <v>7.0826337522179195</v>
      </c>
      <c r="BJ27" s="78">
        <f t="shared" si="21"/>
        <v>10.301873952180772</v>
      </c>
      <c r="BK27" s="78">
        <f t="shared" si="21"/>
        <v>12.85369305804192</v>
      </c>
      <c r="BL27" s="78">
        <f t="shared" si="21"/>
        <v>10.141389916453335</v>
      </c>
      <c r="BM27" s="78">
        <f t="shared" si="21"/>
        <v>11.856360719453193</v>
      </c>
      <c r="BN27" s="78">
        <f t="shared" si="21"/>
        <v>6.251265639479997</v>
      </c>
      <c r="BO27" s="78">
        <f t="shared" si="21"/>
        <v>11.362291911623318</v>
      </c>
      <c r="BP27" s="78">
        <f t="shared" si="21"/>
        <v>6.4041892642630964</v>
      </c>
      <c r="BQ27" s="78">
        <f t="shared" si="21"/>
        <v>10.627076665675522</v>
      </c>
      <c r="BR27" s="78">
        <f t="shared" si="21"/>
        <v>4.4771895363509833</v>
      </c>
      <c r="BS27" s="78">
        <f t="shared" si="21"/>
        <v>7.373803398440363</v>
      </c>
      <c r="BT27" s="78">
        <f t="shared" si="21"/>
        <v>12.813564906188645</v>
      </c>
      <c r="BU27" s="78">
        <f t="shared" si="21"/>
        <v>11.645425449670112</v>
      </c>
      <c r="BV27" s="78">
        <f t="shared" si="21"/>
        <v>7.37217339155346</v>
      </c>
      <c r="BW27" s="78">
        <f t="shared" si="21"/>
        <v>3.6558996315477157</v>
      </c>
      <c r="BX27" s="78">
        <f t="shared" si="21"/>
        <v>13.260920427945857</v>
      </c>
      <c r="BY27" s="78">
        <f t="shared" si="21"/>
        <v>6.5831814575616114</v>
      </c>
      <c r="BZ27" s="78">
        <f t="shared" si="21"/>
        <v>12.260171819230624</v>
      </c>
      <c r="CA27" s="78">
        <f t="shared" si="21"/>
        <v>5.2672019141997444</v>
      </c>
      <c r="CB27" s="78">
        <f t="shared" si="21"/>
        <v>13.509548157423017</v>
      </c>
      <c r="CC27" s="78">
        <f t="shared" si="21"/>
        <v>3.7321272582066181</v>
      </c>
      <c r="CD27" s="78">
        <f t="shared" si="21"/>
        <v>15.960373533351985</v>
      </c>
      <c r="CE27" s="78">
        <f t="shared" si="21"/>
        <v>8.7133720430404544</v>
      </c>
      <c r="CF27" s="78">
        <f t="shared" si="21"/>
        <v>5.324175043512116</v>
      </c>
      <c r="CG27" s="78">
        <f t="shared" si="21"/>
        <v>10.047942119069512</v>
      </c>
      <c r="CH27" s="78">
        <f t="shared" si="21"/>
        <v>13.717111625353491</v>
      </c>
      <c r="CI27" s="78">
        <f t="shared" si="21"/>
        <v>9.7225902232006156</v>
      </c>
      <c r="CJ27" s="78">
        <f t="shared" si="21"/>
        <v>6.3245294088889281</v>
      </c>
      <c r="CK27" s="78">
        <f t="shared" si="21"/>
        <v>10.896326016216578</v>
      </c>
      <c r="CL27" s="78">
        <f t="shared" si="21"/>
        <v>11.978102380194796</v>
      </c>
      <c r="CM27" s="78">
        <f t="shared" si="21"/>
        <v>8.2812155822380262</v>
      </c>
      <c r="CN27" s="78">
        <f t="shared" si="21"/>
        <v>3.2233422800830351</v>
      </c>
      <c r="CO27" s="156">
        <f t="shared" si="21"/>
        <v>8.2190362104251644</v>
      </c>
      <c r="CP27" s="78">
        <f t="shared" si="21"/>
        <v>4.7651510371382209</v>
      </c>
      <c r="CQ27" s="78">
        <f t="shared" si="21"/>
        <v>7.6931812820437386</v>
      </c>
      <c r="CR27" s="78">
        <f t="shared" si="21"/>
        <v>2.0410458529536344</v>
      </c>
      <c r="CS27" s="78">
        <f t="shared" si="21"/>
        <v>5.4400550461931276</v>
      </c>
      <c r="CT27" s="78">
        <f t="shared" si="21"/>
        <v>7.7354793444315311</v>
      </c>
      <c r="CU27" s="78">
        <f t="shared" si="21"/>
        <v>9.281029360969665</v>
      </c>
      <c r="CV27" s="78">
        <f t="shared" si="21"/>
        <v>10.869915586207632</v>
      </c>
      <c r="CW27" s="78">
        <f t="shared" si="21"/>
        <v>14.859504933635748</v>
      </c>
      <c r="CX27" s="78">
        <f t="shared" si="21"/>
        <v>12.634056815156125</v>
      </c>
      <c r="CY27" s="78">
        <f t="shared" si="21"/>
        <v>5.4091070043687948</v>
      </c>
      <c r="CZ27" s="78">
        <f t="shared" si="21"/>
        <v>4.1162026635163658</v>
      </c>
      <c r="DA27" s="78">
        <f t="shared" si="21"/>
        <v>5.5949850962870302</v>
      </c>
      <c r="DB27" s="78">
        <f t="shared" si="21"/>
        <v>12.372263720932231</v>
      </c>
      <c r="DC27" s="78">
        <f t="shared" si="21"/>
        <v>9.3976859968224602</v>
      </c>
      <c r="DD27" s="78">
        <f t="shared" si="21"/>
        <v>5.134614256998745</v>
      </c>
      <c r="DE27" s="78">
        <f t="shared" si="21"/>
        <v>9.513513247590101</v>
      </c>
      <c r="DF27" s="78">
        <f t="shared" si="21"/>
        <v>17.431758655490132</v>
      </c>
      <c r="DG27" s="78">
        <f t="shared" si="21"/>
        <v>10.135049437727149</v>
      </c>
      <c r="DH27" s="78">
        <f t="shared" si="21"/>
        <v>0.90930433229125218</v>
      </c>
      <c r="DI27" s="78">
        <f t="shared" si="21"/>
        <v>14.27536595557795</v>
      </c>
      <c r="DJ27" s="78">
        <f t="shared" si="21"/>
        <v>11.568365006125124</v>
      </c>
      <c r="DK27" s="78">
        <f t="shared" si="21"/>
        <v>6.2205409417253916</v>
      </c>
      <c r="DL27" s="78">
        <f t="shared" si="21"/>
        <v>13.293162214704122</v>
      </c>
      <c r="DM27" s="78">
        <f t="shared" si="21"/>
        <v>11.280189163229196</v>
      </c>
      <c r="DN27" s="78">
        <f t="shared" si="21"/>
        <v>4.5018820824718251</v>
      </c>
      <c r="DO27" s="78">
        <f t="shared" si="21"/>
        <v>16.869221816415596</v>
      </c>
      <c r="DP27" s="78">
        <f t="shared" si="21"/>
        <v>5.0214665311364364</v>
      </c>
      <c r="DQ27" s="78">
        <f t="shared" si="21"/>
        <v>14.691908661234811</v>
      </c>
      <c r="DR27" s="78">
        <f t="shared" si="21"/>
        <v>8.2852236105770292</v>
      </c>
      <c r="DS27" s="78">
        <f t="shared" si="21"/>
        <v>1.6753271367036737</v>
      </c>
      <c r="DT27" s="78">
        <f t="shared" si="21"/>
        <v>10.559617515073935</v>
      </c>
      <c r="DU27" s="78">
        <f t="shared" si="21"/>
        <v>13.141746268083669</v>
      </c>
      <c r="DV27" s="78">
        <f t="shared" si="21"/>
        <v>5.9315028135729655</v>
      </c>
      <c r="DW27" s="78">
        <f t="shared" si="21"/>
        <v>9.037202019069797</v>
      </c>
      <c r="DX27" s="78">
        <f t="shared" si="21"/>
        <v>10.512776984015895</v>
      </c>
      <c r="DY27" s="78">
        <f t="shared" si="21"/>
        <v>4.1249555644561573</v>
      </c>
      <c r="DZ27" s="78">
        <f t="shared" si="21"/>
        <v>10.971364367146531</v>
      </c>
      <c r="EA27" s="78">
        <f t="shared" si="21"/>
        <v>7.489453557417332</v>
      </c>
      <c r="EB27" s="78">
        <f t="shared" si="21"/>
        <v>14.825250360252527</v>
      </c>
      <c r="EC27" s="78">
        <f t="shared" si="21"/>
        <v>13.691591847918204</v>
      </c>
      <c r="ED27" s="78">
        <f t="shared" si="21"/>
        <v>4.719011545788713</v>
      </c>
      <c r="EE27" s="78">
        <f t="shared" si="21"/>
        <v>6.7080347245712817</v>
      </c>
      <c r="EF27" s="78">
        <f t="shared" si="21"/>
        <v>13.760542499401382</v>
      </c>
      <c r="EG27" s="78">
        <f t="shared" si="21"/>
        <v>1.7320111265949099</v>
      </c>
      <c r="EH27" s="78">
        <f t="shared" si="21"/>
        <v>7.8131527230676916</v>
      </c>
      <c r="EI27" s="78">
        <f t="shared" si="21"/>
        <v>5.4908556637141102</v>
      </c>
      <c r="EJ27" s="78">
        <f t="shared" si="21"/>
        <v>12.569226940460936</v>
      </c>
      <c r="EK27" s="78">
        <f t="shared" si="21"/>
        <v>12.871106683906012</v>
      </c>
      <c r="EL27" s="78">
        <f t="shared" si="21"/>
        <v>4.0367414351197075</v>
      </c>
      <c r="EM27" s="78">
        <f t="shared" si="21"/>
        <v>4.2368631336537481</v>
      </c>
      <c r="EN27" s="79">
        <f t="shared" si="21"/>
        <v>5.1053302324304148</v>
      </c>
      <c r="EO27" s="28"/>
      <c r="EP27" s="29"/>
      <c r="EQ27" s="28"/>
      <c r="ER27" s="69">
        <v>80</v>
      </c>
      <c r="ES27" s="69">
        <v>3</v>
      </c>
      <c r="ET27" s="28"/>
      <c r="EU27" s="129">
        <v>80</v>
      </c>
      <c r="EV27" s="129">
        <v>3</v>
      </c>
      <c r="EW27" s="28"/>
      <c r="EX27" s="29"/>
      <c r="EY27" s="28"/>
      <c r="EZ27" s="28"/>
      <c r="FA27" s="28"/>
      <c r="FB27" s="157"/>
      <c r="FC27" s="157"/>
      <c r="FD27" s="157"/>
      <c r="FE27" s="157"/>
      <c r="FF27" s="157"/>
      <c r="FG27" s="157"/>
      <c r="FM27" s="164" t="s">
        <v>86</v>
      </c>
      <c r="FN27" s="256" t="s">
        <v>88</v>
      </c>
      <c r="FO27" s="229"/>
      <c r="FP27" s="229"/>
      <c r="FQ27" s="229"/>
      <c r="FR27" s="162" t="s">
        <v>86</v>
      </c>
      <c r="FU27" s="157"/>
      <c r="FV27" s="157"/>
      <c r="FW27" s="157"/>
      <c r="FX27" s="157"/>
      <c r="FY27" s="157"/>
      <c r="FZ27" s="162" t="s">
        <v>84</v>
      </c>
      <c r="GA27" s="256" t="s">
        <v>88</v>
      </c>
      <c r="GB27" s="229"/>
      <c r="GC27" s="229"/>
      <c r="GD27" s="229"/>
      <c r="GE27" s="162" t="s">
        <v>86</v>
      </c>
      <c r="GK27" s="162" t="s">
        <v>86</v>
      </c>
      <c r="GL27" s="256" t="s">
        <v>88</v>
      </c>
      <c r="GM27" s="229"/>
      <c r="GN27" s="229"/>
      <c r="GO27" s="229"/>
      <c r="GP27" s="229"/>
      <c r="GQ27" s="162" t="s">
        <v>87</v>
      </c>
      <c r="GY27" s="157"/>
      <c r="GZ27" s="157"/>
      <c r="HA27" s="157"/>
      <c r="HB27" s="157"/>
      <c r="HC27" s="157"/>
      <c r="HD27" s="157"/>
      <c r="HE27" s="157"/>
      <c r="HF27" s="157"/>
      <c r="HG27" s="157"/>
      <c r="HH27" s="157"/>
      <c r="HI27" s="157"/>
      <c r="HJ27" s="162" t="s">
        <v>86</v>
      </c>
      <c r="HK27" s="256" t="s">
        <v>88</v>
      </c>
      <c r="HL27" s="229"/>
      <c r="HM27" s="229"/>
      <c r="HN27" s="162" t="s">
        <v>93</v>
      </c>
      <c r="HS27" s="162" t="s">
        <v>89</v>
      </c>
      <c r="HT27" s="256" t="s">
        <v>94</v>
      </c>
      <c r="HU27" s="229"/>
      <c r="HV27" s="229"/>
      <c r="HW27" s="229"/>
      <c r="HX27" s="229"/>
      <c r="HY27" s="164" t="s">
        <v>87</v>
      </c>
      <c r="IF27" s="164" t="s">
        <v>95</v>
      </c>
      <c r="IG27" s="256" t="s">
        <v>91</v>
      </c>
      <c r="IH27" s="229"/>
      <c r="II27" s="229"/>
      <c r="IJ27" s="164" t="s">
        <v>86</v>
      </c>
      <c r="IM27" s="29"/>
      <c r="IO27" s="157"/>
      <c r="IP27" s="157"/>
      <c r="IQ27" s="157"/>
      <c r="IR27" s="157"/>
      <c r="IS27" s="157"/>
      <c r="IT27" s="157"/>
      <c r="IU27" s="157"/>
      <c r="IV27" s="157"/>
      <c r="IW27" s="157"/>
      <c r="IX27" s="157"/>
      <c r="IY27" s="157"/>
      <c r="IZ27" s="157"/>
      <c r="JA27" s="157"/>
      <c r="JB27" s="157"/>
      <c r="JC27" s="157"/>
      <c r="JD27" s="157"/>
      <c r="JE27" s="157"/>
      <c r="JF27" s="157"/>
      <c r="JG27" s="157"/>
      <c r="JH27" s="157"/>
      <c r="JI27" s="157"/>
      <c r="JJ27" s="157"/>
      <c r="JK27" s="157"/>
    </row>
    <row r="28" spans="1:271" ht="15.75" customHeight="1" x14ac:dyDescent="0.25">
      <c r="A28" s="28"/>
      <c r="B28" s="28"/>
      <c r="C28" s="28"/>
      <c r="D28" s="137">
        <v>24</v>
      </c>
      <c r="E28" s="146">
        <v>14.70373902691199</v>
      </c>
      <c r="F28" s="147">
        <v>8.4857887386203785</v>
      </c>
      <c r="G28" s="28"/>
      <c r="H28" s="135">
        <v>73</v>
      </c>
      <c r="I28" s="51">
        <v>4</v>
      </c>
      <c r="J28" s="51">
        <v>6</v>
      </c>
      <c r="K28" s="28"/>
      <c r="L28" s="29"/>
      <c r="M28" s="28"/>
      <c r="N28" s="28"/>
      <c r="O28" s="72">
        <v>18</v>
      </c>
      <c r="P28" s="82"/>
      <c r="Q28" s="83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78">
        <v>0</v>
      </c>
      <c r="AI28" s="78">
        <f t="shared" ref="AI28:EN28" si="22">+SQRT(((AI$4-$AH$4)^2)+((AI$5-$AH$5)^2))</f>
        <v>10.761900164228605</v>
      </c>
      <c r="AJ28" s="78">
        <f t="shared" si="22"/>
        <v>14.056274795930786</v>
      </c>
      <c r="AK28" s="78">
        <f t="shared" si="22"/>
        <v>13.581401967841408</v>
      </c>
      <c r="AL28" s="78">
        <f t="shared" si="22"/>
        <v>8.7173119123230247</v>
      </c>
      <c r="AM28" s="78">
        <f t="shared" si="22"/>
        <v>7.9961371959449465</v>
      </c>
      <c r="AN28" s="78">
        <f t="shared" si="22"/>
        <v>9.0222794723605233</v>
      </c>
      <c r="AO28" s="78">
        <f t="shared" si="22"/>
        <v>5.8536626627033934</v>
      </c>
      <c r="AP28" s="78">
        <f t="shared" si="22"/>
        <v>4.8276661792412847</v>
      </c>
      <c r="AQ28" s="78">
        <f t="shared" si="22"/>
        <v>7.497401875089329</v>
      </c>
      <c r="AR28" s="78">
        <f t="shared" si="22"/>
        <v>14.664339325170269</v>
      </c>
      <c r="AS28" s="78">
        <f t="shared" si="22"/>
        <v>15.58334741255748</v>
      </c>
      <c r="AT28" s="78">
        <f t="shared" si="22"/>
        <v>16.871701826075327</v>
      </c>
      <c r="AU28" s="78">
        <f t="shared" si="22"/>
        <v>3.4238808712427922</v>
      </c>
      <c r="AV28" s="78">
        <f t="shared" si="22"/>
        <v>13.295251952675413</v>
      </c>
      <c r="AW28" s="78">
        <f t="shared" si="22"/>
        <v>9.0966577179042964</v>
      </c>
      <c r="AX28" s="78">
        <f t="shared" si="22"/>
        <v>9.4018737834837154</v>
      </c>
      <c r="AY28" s="78">
        <f t="shared" si="22"/>
        <v>10.168955297992497</v>
      </c>
      <c r="AZ28" s="78">
        <f t="shared" si="22"/>
        <v>10.898841622043014</v>
      </c>
      <c r="BA28" s="78">
        <f t="shared" si="22"/>
        <v>6.99440840361948</v>
      </c>
      <c r="BB28" s="78">
        <f t="shared" si="22"/>
        <v>7.3516208552886386</v>
      </c>
      <c r="BC28" s="78">
        <f t="shared" si="22"/>
        <v>7.9416278384680714</v>
      </c>
      <c r="BD28" s="78">
        <f t="shared" si="22"/>
        <v>1.5335533974807223</v>
      </c>
      <c r="BE28" s="78">
        <f t="shared" si="22"/>
        <v>4.4611312371073213</v>
      </c>
      <c r="BF28" s="78">
        <f t="shared" si="22"/>
        <v>3.0576133666934209</v>
      </c>
      <c r="BG28" s="78">
        <f t="shared" si="22"/>
        <v>5.853135010124956</v>
      </c>
      <c r="BH28" s="78">
        <f t="shared" si="22"/>
        <v>5.251389969026687</v>
      </c>
      <c r="BI28" s="78">
        <f t="shared" si="22"/>
        <v>5.9643123202226151</v>
      </c>
      <c r="BJ28" s="78">
        <f t="shared" si="22"/>
        <v>8.9341476593611446</v>
      </c>
      <c r="BK28" s="78">
        <f t="shared" si="22"/>
        <v>11.489324756546477</v>
      </c>
      <c r="BL28" s="78">
        <f t="shared" si="22"/>
        <v>8.8037156595256594</v>
      </c>
      <c r="BM28" s="78">
        <f t="shared" si="22"/>
        <v>11.03595930725899</v>
      </c>
      <c r="BN28" s="78">
        <f t="shared" si="22"/>
        <v>6.9324709550240797</v>
      </c>
      <c r="BO28" s="78">
        <f t="shared" si="22"/>
        <v>10.039785316908741</v>
      </c>
      <c r="BP28" s="78">
        <f t="shared" si="22"/>
        <v>5.8762873741210928</v>
      </c>
      <c r="BQ28" s="78">
        <f t="shared" si="22"/>
        <v>11.284621783756736</v>
      </c>
      <c r="BR28" s="78">
        <f t="shared" si="22"/>
        <v>5.6075368574451723</v>
      </c>
      <c r="BS28" s="78">
        <f t="shared" si="22"/>
        <v>8.1634192008721449</v>
      </c>
      <c r="BT28" s="78">
        <f t="shared" si="22"/>
        <v>11.45972452783087</v>
      </c>
      <c r="BU28" s="78">
        <f t="shared" si="22"/>
        <v>10.273908814926193</v>
      </c>
      <c r="BV28" s="78">
        <f t="shared" si="22"/>
        <v>8.3559013873539278</v>
      </c>
      <c r="BW28" s="78">
        <f t="shared" si="22"/>
        <v>2.3502406196024115</v>
      </c>
      <c r="BX28" s="78">
        <f t="shared" si="22"/>
        <v>14.232001088197178</v>
      </c>
      <c r="BY28" s="78">
        <f t="shared" si="22"/>
        <v>6.594147310228025</v>
      </c>
      <c r="BZ28" s="78">
        <f t="shared" si="22"/>
        <v>12.806009892327157</v>
      </c>
      <c r="CA28" s="78">
        <f t="shared" si="22"/>
        <v>4.5115988753067331</v>
      </c>
      <c r="CB28" s="78">
        <f t="shared" si="22"/>
        <v>12.823262634136706</v>
      </c>
      <c r="CC28" s="78">
        <f t="shared" si="22"/>
        <v>2.4280683508490846</v>
      </c>
      <c r="CD28" s="78">
        <f t="shared" si="22"/>
        <v>15.396509979235843</v>
      </c>
      <c r="CE28" s="78">
        <f t="shared" si="22"/>
        <v>7.7075352453218127</v>
      </c>
      <c r="CF28" s="78">
        <f t="shared" si="22"/>
        <v>6.6476720651123449</v>
      </c>
      <c r="CG28" s="78">
        <f t="shared" si="22"/>
        <v>9.1617877687355769</v>
      </c>
      <c r="CH28" s="78">
        <f t="shared" si="22"/>
        <v>14.367660354169866</v>
      </c>
      <c r="CI28" s="78">
        <f t="shared" si="22"/>
        <v>8.7885007361804046</v>
      </c>
      <c r="CJ28" s="78">
        <f t="shared" si="22"/>
        <v>6.2949667772316458</v>
      </c>
      <c r="CK28" s="78">
        <f t="shared" si="22"/>
        <v>9.5561205103306968</v>
      </c>
      <c r="CL28" s="78">
        <f t="shared" si="22"/>
        <v>12.335705013709184</v>
      </c>
      <c r="CM28" s="78">
        <f t="shared" si="22"/>
        <v>7.7132775440006709</v>
      </c>
      <c r="CN28" s="78">
        <f t="shared" si="22"/>
        <v>4.0748973373793254</v>
      </c>
      <c r="CO28" s="156">
        <f t="shared" si="22"/>
        <v>7.3624302819595551</v>
      </c>
      <c r="CP28" s="78">
        <f t="shared" si="22"/>
        <v>5.7346182766914788</v>
      </c>
      <c r="CQ28" s="78">
        <f t="shared" si="22"/>
        <v>7.6691983193176032</v>
      </c>
      <c r="CR28" s="78">
        <f t="shared" si="22"/>
        <v>2.5215230137037654</v>
      </c>
      <c r="CS28" s="78">
        <f t="shared" si="22"/>
        <v>5.7241249926595712</v>
      </c>
      <c r="CT28" s="78">
        <f t="shared" si="22"/>
        <v>6.4348070909276345</v>
      </c>
      <c r="CU28" s="78">
        <f t="shared" si="22"/>
        <v>9.5645732223385753</v>
      </c>
      <c r="CV28" s="78">
        <f t="shared" si="22"/>
        <v>10.315516183800872</v>
      </c>
      <c r="CW28" s="78">
        <f t="shared" si="22"/>
        <v>14.553110980644185</v>
      </c>
      <c r="CX28" s="78">
        <f t="shared" si="22"/>
        <v>12.322558240050908</v>
      </c>
      <c r="CY28" s="78">
        <f t="shared" si="22"/>
        <v>6.7702538680271136</v>
      </c>
      <c r="CZ28" s="78">
        <f t="shared" si="22"/>
        <v>3.3619439480158975</v>
      </c>
      <c r="DA28" s="78">
        <f t="shared" si="22"/>
        <v>4.5784325906460577</v>
      </c>
      <c r="DB28" s="78">
        <f t="shared" si="22"/>
        <v>12.206789855431449</v>
      </c>
      <c r="DC28" s="78">
        <f t="shared" si="22"/>
        <v>9.3898044645885825</v>
      </c>
      <c r="DD28" s="78">
        <f t="shared" si="22"/>
        <v>6.4528082508358349</v>
      </c>
      <c r="DE28" s="78">
        <f t="shared" si="22"/>
        <v>8.7707085736883474</v>
      </c>
      <c r="DF28" s="78">
        <f t="shared" si="22"/>
        <v>16.830733614638341</v>
      </c>
      <c r="DG28" s="78">
        <f t="shared" si="22"/>
        <v>11.184268652179524</v>
      </c>
      <c r="DH28" s="78">
        <f t="shared" si="22"/>
        <v>0.49434153256230634</v>
      </c>
      <c r="DI28" s="78">
        <f t="shared" si="22"/>
        <v>13.831619525303726</v>
      </c>
      <c r="DJ28" s="78">
        <f t="shared" si="22"/>
        <v>11.322441160310568</v>
      </c>
      <c r="DK28" s="78">
        <f t="shared" si="22"/>
        <v>7.3670986434328931</v>
      </c>
      <c r="DL28" s="78">
        <f t="shared" si="22"/>
        <v>11.918525228343769</v>
      </c>
      <c r="DM28" s="78">
        <f t="shared" si="22"/>
        <v>11.488067013268571</v>
      </c>
      <c r="DN28" s="78">
        <f t="shared" si="22"/>
        <v>5.3377594903758316</v>
      </c>
      <c r="DO28" s="78">
        <f t="shared" si="22"/>
        <v>16.438214089069451</v>
      </c>
      <c r="DP28" s="78">
        <f t="shared" si="22"/>
        <v>5.6890530303046223</v>
      </c>
      <c r="DQ28" s="78">
        <f t="shared" si="22"/>
        <v>14.301384087788517</v>
      </c>
      <c r="DR28" s="78">
        <f t="shared" si="22"/>
        <v>7.3665501938631808</v>
      </c>
      <c r="DS28" s="78">
        <f t="shared" si="22"/>
        <v>3.0346699843113569</v>
      </c>
      <c r="DT28" s="78">
        <f t="shared" si="22"/>
        <v>9.1944725202524129</v>
      </c>
      <c r="DU28" s="78">
        <f t="shared" si="22"/>
        <v>12.811496781863026</v>
      </c>
      <c r="DV28" s="78">
        <f t="shared" si="22"/>
        <v>5.9613362323448476</v>
      </c>
      <c r="DW28" s="78">
        <f t="shared" si="22"/>
        <v>9.8587739075404528</v>
      </c>
      <c r="DX28" s="78">
        <f t="shared" si="22"/>
        <v>9.5417757720606495</v>
      </c>
      <c r="DY28" s="78">
        <f t="shared" si="22"/>
        <v>4.9519432996202006</v>
      </c>
      <c r="DZ28" s="78">
        <f t="shared" si="22"/>
        <v>9.8723026997255285</v>
      </c>
      <c r="EA28" s="78">
        <f t="shared" si="22"/>
        <v>6.6020182887089023</v>
      </c>
      <c r="EB28" s="78">
        <f t="shared" si="22"/>
        <v>14.294258890388679</v>
      </c>
      <c r="EC28" s="78">
        <f t="shared" si="22"/>
        <v>13.041433927373486</v>
      </c>
      <c r="ED28" s="78">
        <f t="shared" si="22"/>
        <v>5.9357146449241638</v>
      </c>
      <c r="EE28" s="78">
        <f t="shared" si="22"/>
        <v>6.4088939041539161</v>
      </c>
      <c r="EF28" s="78">
        <f t="shared" si="22"/>
        <v>13.598727146525599</v>
      </c>
      <c r="EG28" s="78">
        <f t="shared" si="22"/>
        <v>3.0083248403010505</v>
      </c>
      <c r="EH28" s="78">
        <f t="shared" si="22"/>
        <v>8.7142454792640542</v>
      </c>
      <c r="EI28" s="78">
        <f t="shared" si="22"/>
        <v>5.7278195995861942</v>
      </c>
      <c r="EJ28" s="78">
        <f t="shared" si="22"/>
        <v>11.214346502599486</v>
      </c>
      <c r="EK28" s="78">
        <f t="shared" si="22"/>
        <v>13.898589382221191</v>
      </c>
      <c r="EL28" s="78">
        <f t="shared" si="22"/>
        <v>5.4032954091006227</v>
      </c>
      <c r="EM28" s="78">
        <f t="shared" si="22"/>
        <v>5.5142921268504601</v>
      </c>
      <c r="EN28" s="79">
        <f t="shared" si="22"/>
        <v>5.2993485967937781</v>
      </c>
      <c r="EO28" s="28"/>
      <c r="EP28" s="29"/>
      <c r="EQ28" s="28"/>
      <c r="ER28" s="69">
        <v>121</v>
      </c>
      <c r="ES28" s="69">
        <v>3</v>
      </c>
      <c r="ET28" s="28"/>
      <c r="EU28" s="129">
        <v>121</v>
      </c>
      <c r="EV28" s="129">
        <v>3</v>
      </c>
      <c r="EW28" s="28"/>
      <c r="EX28" s="29"/>
      <c r="EY28" s="28"/>
      <c r="EZ28" s="28"/>
      <c r="FA28" s="28"/>
      <c r="FB28" s="157"/>
      <c r="FC28" s="157"/>
      <c r="FD28" s="157"/>
      <c r="FE28" s="157"/>
      <c r="FF28" s="157"/>
      <c r="FG28" s="157"/>
      <c r="FU28" s="157"/>
      <c r="FV28" s="157"/>
      <c r="FW28" s="157"/>
      <c r="FX28" s="157"/>
      <c r="FY28" s="157"/>
      <c r="HT28" s="160">
        <v>28</v>
      </c>
      <c r="HU28" s="161">
        <v>116</v>
      </c>
      <c r="HV28" s="161">
        <v>66</v>
      </c>
      <c r="HW28" s="161">
        <v>94</v>
      </c>
      <c r="HX28" s="160">
        <v>29</v>
      </c>
      <c r="HY28" s="160">
        <v>30</v>
      </c>
      <c r="HZ28" s="160">
        <v>20</v>
      </c>
      <c r="IA28" s="160">
        <v>19</v>
      </c>
      <c r="IB28" s="161">
        <v>91</v>
      </c>
      <c r="IC28" s="160">
        <v>19</v>
      </c>
      <c r="ID28" s="160">
        <v>10</v>
      </c>
      <c r="IE28" s="160">
        <v>7</v>
      </c>
      <c r="IF28" s="160">
        <v>11</v>
      </c>
      <c r="IG28" s="160">
        <v>3</v>
      </c>
      <c r="IH28" s="160">
        <v>2</v>
      </c>
      <c r="II28" s="165">
        <v>0</v>
      </c>
      <c r="IM28" s="29"/>
      <c r="IO28" s="157"/>
      <c r="IP28" s="157"/>
      <c r="IQ28" s="157"/>
      <c r="IR28" s="157"/>
      <c r="IS28" s="157"/>
      <c r="IT28" s="157"/>
      <c r="IU28" s="157"/>
      <c r="IV28" s="157"/>
      <c r="IW28" s="157"/>
      <c r="IX28" s="157"/>
      <c r="IY28" s="157"/>
      <c r="IZ28" s="157"/>
      <c r="JA28" s="157"/>
      <c r="JB28" s="157"/>
      <c r="JC28" s="157"/>
      <c r="JD28" s="157"/>
      <c r="JE28" s="157"/>
      <c r="JF28" s="157"/>
      <c r="JG28" s="157"/>
      <c r="JH28" s="157"/>
      <c r="JI28" s="157"/>
      <c r="JJ28" s="157"/>
      <c r="JK28" s="157"/>
    </row>
    <row r="29" spans="1:271" ht="15.75" customHeight="1" x14ac:dyDescent="0.25">
      <c r="A29" s="28"/>
      <c r="B29" s="28"/>
      <c r="C29" s="28"/>
      <c r="D29" s="137">
        <v>25</v>
      </c>
      <c r="E29" s="138">
        <v>12.642620246814104</v>
      </c>
      <c r="F29" s="139">
        <v>11.062545308684408</v>
      </c>
      <c r="G29" s="28"/>
      <c r="H29" s="135">
        <v>74</v>
      </c>
      <c r="I29" s="51">
        <v>1</v>
      </c>
      <c r="J29" s="51">
        <v>1</v>
      </c>
      <c r="K29" s="28"/>
      <c r="L29" s="29"/>
      <c r="M29" s="28"/>
      <c r="N29" s="28"/>
      <c r="O29" s="72">
        <v>19</v>
      </c>
      <c r="P29" s="82"/>
      <c r="Q29" s="83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78">
        <v>0</v>
      </c>
      <c r="AJ29" s="78">
        <f t="shared" ref="AJ29:EN29" si="23">+SQRT(((AJ$4-$AI$4)^2)+((AJ$5-$AI$5)^2))</f>
        <v>4.1656910120292121</v>
      </c>
      <c r="AK29" s="78">
        <f t="shared" si="23"/>
        <v>4.2650865147603279</v>
      </c>
      <c r="AL29" s="78">
        <f t="shared" si="23"/>
        <v>4.5480767252391159</v>
      </c>
      <c r="AM29" s="78">
        <f t="shared" si="23"/>
        <v>7.497271690653819</v>
      </c>
      <c r="AN29" s="78">
        <f t="shared" si="23"/>
        <v>6.7499395841721279</v>
      </c>
      <c r="AO29" s="78">
        <f t="shared" si="23"/>
        <v>7.9011063157600505</v>
      </c>
      <c r="AP29" s="78">
        <f t="shared" si="23"/>
        <v>7.8701621307613703</v>
      </c>
      <c r="AQ29" s="78">
        <f t="shared" si="23"/>
        <v>7.7211526126691084</v>
      </c>
      <c r="AR29" s="78">
        <f t="shared" si="23"/>
        <v>5.4340405875044766</v>
      </c>
      <c r="AS29" s="78">
        <f t="shared" si="23"/>
        <v>9.8961151227428399</v>
      </c>
      <c r="AT29" s="78">
        <f t="shared" si="23"/>
        <v>7.8006392178539166</v>
      </c>
      <c r="AU29" s="78">
        <f t="shared" si="23"/>
        <v>13.966296403623966</v>
      </c>
      <c r="AV29" s="78">
        <f t="shared" si="23"/>
        <v>18.720617054060856</v>
      </c>
      <c r="AW29" s="78">
        <f t="shared" si="23"/>
        <v>16.209575411357783</v>
      </c>
      <c r="AX29" s="78">
        <f t="shared" si="23"/>
        <v>10.332884616072688</v>
      </c>
      <c r="AY29" s="78">
        <f t="shared" si="23"/>
        <v>13.400888358461884</v>
      </c>
      <c r="AZ29" s="78">
        <f t="shared" si="23"/>
        <v>12.152033340885039</v>
      </c>
      <c r="BA29" s="78">
        <f t="shared" si="23"/>
        <v>14.845178558445797</v>
      </c>
      <c r="BB29" s="78">
        <f t="shared" si="23"/>
        <v>17.501122802361131</v>
      </c>
      <c r="BC29" s="78">
        <f t="shared" si="23"/>
        <v>17.131174427478634</v>
      </c>
      <c r="BD29" s="78">
        <f t="shared" si="23"/>
        <v>11.636916490595253</v>
      </c>
      <c r="BE29" s="78">
        <f t="shared" si="23"/>
        <v>14.947099277872749</v>
      </c>
      <c r="BF29" s="78">
        <f t="shared" si="23"/>
        <v>13.680954385056417</v>
      </c>
      <c r="BG29" s="78">
        <f t="shared" si="23"/>
        <v>13.380701010583914</v>
      </c>
      <c r="BH29" s="78">
        <f t="shared" si="23"/>
        <v>12.272014100412134</v>
      </c>
      <c r="BI29" s="78">
        <f t="shared" si="23"/>
        <v>15.55216466095316</v>
      </c>
      <c r="BJ29" s="78">
        <f t="shared" si="23"/>
        <v>13.91551227194349</v>
      </c>
      <c r="BK29" s="78">
        <f t="shared" si="23"/>
        <v>17.419157167866501</v>
      </c>
      <c r="BL29" s="78">
        <f t="shared" si="23"/>
        <v>16.055927862894219</v>
      </c>
      <c r="BM29" s="78">
        <f t="shared" si="23"/>
        <v>7.3539706270913268</v>
      </c>
      <c r="BN29" s="78">
        <f t="shared" si="23"/>
        <v>5.7982959740012063</v>
      </c>
      <c r="BO29" s="78">
        <f t="shared" si="23"/>
        <v>17.295199675071856</v>
      </c>
      <c r="BP29" s="78">
        <f t="shared" si="23"/>
        <v>16.568986377705308</v>
      </c>
      <c r="BQ29" s="78">
        <f t="shared" si="23"/>
        <v>5.0059511601671778</v>
      </c>
      <c r="BR29" s="78">
        <f t="shared" si="23"/>
        <v>14.072799778199668</v>
      </c>
      <c r="BS29" s="78">
        <f t="shared" si="23"/>
        <v>17.53204739976481</v>
      </c>
      <c r="BT29" s="78">
        <f t="shared" si="23"/>
        <v>15.024522152741785</v>
      </c>
      <c r="BU29" s="78">
        <f t="shared" si="23"/>
        <v>15.06760663446752</v>
      </c>
      <c r="BV29" s="78">
        <f t="shared" si="23"/>
        <v>7.430135226090794</v>
      </c>
      <c r="BW29" s="78">
        <f t="shared" si="23"/>
        <v>10.309425316144283</v>
      </c>
      <c r="BX29" s="78">
        <f t="shared" si="23"/>
        <v>9.4044886293740468</v>
      </c>
      <c r="BY29" s="78">
        <f t="shared" si="23"/>
        <v>4.1696835980260092</v>
      </c>
      <c r="BZ29" s="78">
        <f t="shared" si="23"/>
        <v>4.6821062820579744</v>
      </c>
      <c r="CA29" s="78">
        <f t="shared" si="23"/>
        <v>7.3300814709101569</v>
      </c>
      <c r="CB29" s="78">
        <f t="shared" si="23"/>
        <v>6.9657333564441837</v>
      </c>
      <c r="CC29" s="78">
        <f t="shared" si="23"/>
        <v>12.113405569852159</v>
      </c>
      <c r="CD29" s="78">
        <f t="shared" si="23"/>
        <v>7.673334027541447</v>
      </c>
      <c r="CE29" s="78">
        <f t="shared" si="23"/>
        <v>8.1788922551137944</v>
      </c>
      <c r="CF29" s="78">
        <f t="shared" si="23"/>
        <v>13.451150730430321</v>
      </c>
      <c r="CG29" s="78">
        <f t="shared" si="23"/>
        <v>7.3745355435624154</v>
      </c>
      <c r="CH29" s="78">
        <f t="shared" si="23"/>
        <v>6.4981267139465029</v>
      </c>
      <c r="CI29" s="78">
        <f t="shared" si="23"/>
        <v>7.7277020401065961</v>
      </c>
      <c r="CJ29" s="78">
        <f t="shared" si="23"/>
        <v>16.988870733745696</v>
      </c>
      <c r="CK29" s="78">
        <f t="shared" si="23"/>
        <v>16.588468673376624</v>
      </c>
      <c r="CL29" s="78">
        <f t="shared" si="23"/>
        <v>2.9794620532978802</v>
      </c>
      <c r="CM29" s="78">
        <f t="shared" si="23"/>
        <v>5.0354597996369783</v>
      </c>
      <c r="CN29" s="78">
        <f t="shared" si="23"/>
        <v>8.1232684977433376</v>
      </c>
      <c r="CO29" s="156">
        <f t="shared" si="23"/>
        <v>6.980498228299318</v>
      </c>
      <c r="CP29" s="78">
        <f t="shared" si="23"/>
        <v>14.783861683677767</v>
      </c>
      <c r="CQ29" s="78">
        <f t="shared" si="23"/>
        <v>3.1011423700555585</v>
      </c>
      <c r="CR29" s="78">
        <f t="shared" si="23"/>
        <v>8.683911551648702</v>
      </c>
      <c r="CS29" s="78">
        <f t="shared" si="23"/>
        <v>16.150512119084702</v>
      </c>
      <c r="CT29" s="78">
        <f t="shared" si="23"/>
        <v>14.788505040248365</v>
      </c>
      <c r="CU29" s="78">
        <f t="shared" si="23"/>
        <v>2.192531056542387</v>
      </c>
      <c r="CV29" s="78">
        <f t="shared" si="23"/>
        <v>4.7460684570596694</v>
      </c>
      <c r="CW29" s="78">
        <f t="shared" si="23"/>
        <v>5.1241986870434708</v>
      </c>
      <c r="CX29" s="78">
        <f t="shared" si="23"/>
        <v>3.4904681830260098</v>
      </c>
      <c r="CY29" s="78">
        <f t="shared" si="23"/>
        <v>12.872988224229053</v>
      </c>
      <c r="CZ29" s="78">
        <f t="shared" si="23"/>
        <v>13.992804452165405</v>
      </c>
      <c r="DA29" s="78">
        <f t="shared" si="23"/>
        <v>14.693272528732159</v>
      </c>
      <c r="DB29" s="78">
        <f t="shared" si="23"/>
        <v>2.353917123994532</v>
      </c>
      <c r="DC29" s="78">
        <f t="shared" si="23"/>
        <v>1.40455149945762</v>
      </c>
      <c r="DD29" s="78">
        <f t="shared" si="23"/>
        <v>10.461421717476874</v>
      </c>
      <c r="DE29" s="78">
        <f t="shared" si="23"/>
        <v>6.1092563849964261</v>
      </c>
      <c r="DF29" s="78">
        <f t="shared" si="23"/>
        <v>9.1404000316639102</v>
      </c>
      <c r="DG29" s="78">
        <f t="shared" si="23"/>
        <v>8.672764442844338</v>
      </c>
      <c r="DH29" s="78">
        <f t="shared" si="23"/>
        <v>10.590991310650676</v>
      </c>
      <c r="DI29" s="78">
        <f t="shared" si="23"/>
        <v>5.5311712430207907</v>
      </c>
      <c r="DJ29" s="78">
        <f t="shared" si="23"/>
        <v>2.4641536421137955</v>
      </c>
      <c r="DK29" s="78">
        <f t="shared" si="23"/>
        <v>8.7706322768530374</v>
      </c>
      <c r="DL29" s="78">
        <f t="shared" si="23"/>
        <v>16.804380963108393</v>
      </c>
      <c r="DM29" s="78">
        <f t="shared" si="23"/>
        <v>1.459035113177271</v>
      </c>
      <c r="DN29" s="78">
        <f t="shared" si="23"/>
        <v>14.814169076084609</v>
      </c>
      <c r="DO29" s="78">
        <f t="shared" si="23"/>
        <v>7.5529554798937273</v>
      </c>
      <c r="DP29" s="78">
        <f t="shared" si="23"/>
        <v>6.4691373218696828</v>
      </c>
      <c r="DQ29" s="78">
        <f t="shared" si="23"/>
        <v>5.4875854612914594</v>
      </c>
      <c r="DR29" s="78">
        <f t="shared" si="23"/>
        <v>7.4406564180260499</v>
      </c>
      <c r="DS29" s="78">
        <f t="shared" si="23"/>
        <v>11.220259541824491</v>
      </c>
      <c r="DT29" s="78">
        <f t="shared" si="23"/>
        <v>15.627173567193875</v>
      </c>
      <c r="DU29" s="78">
        <f t="shared" si="23"/>
        <v>3.9466162869700425</v>
      </c>
      <c r="DV29" s="78">
        <f t="shared" si="23"/>
        <v>4.8112410533668788</v>
      </c>
      <c r="DW29" s="78">
        <f t="shared" si="23"/>
        <v>6.1579986626999839</v>
      </c>
      <c r="DX29" s="78">
        <f t="shared" si="23"/>
        <v>8.2800026292936266</v>
      </c>
      <c r="DY29" s="78">
        <f t="shared" si="23"/>
        <v>14.489751927463203</v>
      </c>
      <c r="DZ29" s="78">
        <f t="shared" si="23"/>
        <v>9.7712891272361961</v>
      </c>
      <c r="EA29" s="78">
        <f t="shared" si="23"/>
        <v>7.2642006028993542</v>
      </c>
      <c r="EB29" s="78">
        <f t="shared" si="23"/>
        <v>6.5656583868526468</v>
      </c>
      <c r="EC29" s="78">
        <f t="shared" si="23"/>
        <v>6.7629905776824293</v>
      </c>
      <c r="ED29" s="78">
        <f t="shared" si="23"/>
        <v>9.3315929259382546</v>
      </c>
      <c r="EE29" s="78">
        <f t="shared" si="23"/>
        <v>4.697711151311263</v>
      </c>
      <c r="EF29" s="78">
        <f t="shared" si="23"/>
        <v>3.4695010258943508</v>
      </c>
      <c r="EG29" s="78">
        <f t="shared" si="23"/>
        <v>10.038827366866592</v>
      </c>
      <c r="EH29" s="78">
        <f t="shared" si="23"/>
        <v>6.764638441429172</v>
      </c>
      <c r="EI29" s="78">
        <f t="shared" si="23"/>
        <v>16.206053861925252</v>
      </c>
      <c r="EJ29" s="78">
        <f t="shared" si="23"/>
        <v>17.539478855204429</v>
      </c>
      <c r="EK29" s="78">
        <f t="shared" si="23"/>
        <v>9.8178351489095768</v>
      </c>
      <c r="EL29" s="78">
        <f t="shared" si="23"/>
        <v>12.024553593541997</v>
      </c>
      <c r="EM29" s="78">
        <f t="shared" si="23"/>
        <v>13.171909313156478</v>
      </c>
      <c r="EN29" s="79">
        <f t="shared" si="23"/>
        <v>15.820481572710417</v>
      </c>
      <c r="EO29" s="28"/>
      <c r="EP29" s="29"/>
      <c r="EQ29" s="28"/>
      <c r="ER29" s="69">
        <v>17</v>
      </c>
      <c r="ES29" s="69">
        <v>3</v>
      </c>
      <c r="ET29" s="28"/>
      <c r="EU29" s="129">
        <v>17</v>
      </c>
      <c r="EV29" s="129">
        <v>3</v>
      </c>
      <c r="EW29" s="28"/>
      <c r="EX29" s="29"/>
      <c r="EY29" s="28"/>
      <c r="EZ29" s="28"/>
      <c r="FA29" s="28"/>
      <c r="FB29" s="157"/>
      <c r="FC29" s="157"/>
      <c r="FD29" s="157"/>
      <c r="FE29" s="157"/>
      <c r="FF29" s="157"/>
      <c r="FG29" s="157"/>
      <c r="FU29" s="157"/>
      <c r="FV29" s="157"/>
      <c r="FW29" s="157"/>
      <c r="FX29" s="157"/>
      <c r="FY29" s="157"/>
      <c r="HT29" s="162" t="s">
        <v>90</v>
      </c>
      <c r="HU29" s="256" t="s">
        <v>96</v>
      </c>
      <c r="HV29" s="229"/>
      <c r="HW29" s="229"/>
      <c r="HX29" s="162" t="s">
        <v>93</v>
      </c>
      <c r="HY29" s="164" t="s">
        <v>92</v>
      </c>
      <c r="HZ29" s="164" t="s">
        <v>87</v>
      </c>
      <c r="IA29" s="164" t="s">
        <v>87</v>
      </c>
      <c r="IB29" s="167" t="s">
        <v>91</v>
      </c>
      <c r="IC29" s="164" t="s">
        <v>87</v>
      </c>
      <c r="ID29" s="164" t="s">
        <v>87</v>
      </c>
      <c r="IE29" s="164" t="s">
        <v>85</v>
      </c>
      <c r="IF29" s="164" t="s">
        <v>95</v>
      </c>
      <c r="IG29" s="164" t="s">
        <v>97</v>
      </c>
      <c r="IH29" s="164" t="s">
        <v>86</v>
      </c>
      <c r="II29" s="164" t="s">
        <v>86</v>
      </c>
      <c r="IM29" s="29"/>
      <c r="IO29" s="157"/>
      <c r="IP29" s="157"/>
      <c r="IQ29" s="157"/>
      <c r="IR29" s="157"/>
      <c r="IS29" s="157"/>
      <c r="IT29" s="157"/>
      <c r="IU29" s="157"/>
      <c r="IV29" s="157"/>
      <c r="IW29" s="157"/>
      <c r="IX29" s="157"/>
      <c r="IY29" s="157"/>
      <c r="IZ29" s="157"/>
      <c r="JA29" s="157"/>
      <c r="JB29" s="157"/>
      <c r="JC29" s="157"/>
      <c r="JD29" s="157"/>
      <c r="JE29" s="157"/>
      <c r="JF29" s="157"/>
      <c r="JG29" s="157"/>
      <c r="JH29" s="157"/>
      <c r="JI29" s="157"/>
      <c r="JJ29" s="157"/>
      <c r="JK29" s="157"/>
    </row>
    <row r="30" spans="1:271" ht="15.75" customHeight="1" x14ac:dyDescent="0.25">
      <c r="A30" s="28"/>
      <c r="B30" s="28"/>
      <c r="C30" s="28"/>
      <c r="D30" s="137">
        <v>26</v>
      </c>
      <c r="E30" s="141">
        <v>11.585641674720025</v>
      </c>
      <c r="F30" s="142">
        <v>11.318376501555099</v>
      </c>
      <c r="G30" s="28"/>
      <c r="H30" s="135">
        <v>75</v>
      </c>
      <c r="I30" s="51">
        <v>0</v>
      </c>
      <c r="J30" s="51">
        <v>2</v>
      </c>
      <c r="K30" s="28"/>
      <c r="L30" s="29"/>
      <c r="M30" s="28"/>
      <c r="N30" s="28"/>
      <c r="O30" s="72">
        <v>20</v>
      </c>
      <c r="P30" s="82"/>
      <c r="Q30" s="83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78">
        <v>0</v>
      </c>
      <c r="AK30" s="78">
        <f t="shared" ref="AK30:EN30" si="24">+SQRT(((AK$4-$AJ$4)^2)+((AK$5-$AJ$5)^2))</f>
        <v>0.92927843347001826</v>
      </c>
      <c r="AL30" s="78">
        <f t="shared" si="24"/>
        <v>5.8431317429547498</v>
      </c>
      <c r="AM30" s="78">
        <f t="shared" si="24"/>
        <v>8.4469279269769686</v>
      </c>
      <c r="AN30" s="78">
        <f t="shared" si="24"/>
        <v>7.2451002968215521</v>
      </c>
      <c r="AO30" s="78">
        <f t="shared" si="24"/>
        <v>9.7695287339438632</v>
      </c>
      <c r="AP30" s="78">
        <f t="shared" si="24"/>
        <v>10.173717541156636</v>
      </c>
      <c r="AQ30" s="78">
        <f t="shared" si="24"/>
        <v>8.8849525781459846</v>
      </c>
      <c r="AR30" s="78">
        <f t="shared" si="24"/>
        <v>1.4863147773850458</v>
      </c>
      <c r="AS30" s="78">
        <f t="shared" si="24"/>
        <v>7.0976372114467043</v>
      </c>
      <c r="AT30" s="78">
        <f t="shared" si="24"/>
        <v>3.6818375947957604</v>
      </c>
      <c r="AU30" s="78">
        <f t="shared" si="24"/>
        <v>16.959847752827411</v>
      </c>
      <c r="AV30" s="78">
        <f t="shared" si="24"/>
        <v>19.309263955446809</v>
      </c>
      <c r="AW30" s="78">
        <f t="shared" si="24"/>
        <v>17.678948487810342</v>
      </c>
      <c r="AX30" s="78">
        <f t="shared" si="24"/>
        <v>10.661794358669827</v>
      </c>
      <c r="AY30" s="78">
        <f t="shared" si="24"/>
        <v>13.869253340852039</v>
      </c>
      <c r="AZ30" s="78">
        <f t="shared" si="24"/>
        <v>12.107343503173492</v>
      </c>
      <c r="BA30" s="78">
        <f t="shared" si="24"/>
        <v>18.848877293770997</v>
      </c>
      <c r="BB30" s="78">
        <f t="shared" si="24"/>
        <v>21.155865491281148</v>
      </c>
      <c r="BC30" s="78">
        <f t="shared" si="24"/>
        <v>21.006072854095816</v>
      </c>
      <c r="BD30" s="78">
        <f t="shared" si="24"/>
        <v>14.642243817195499</v>
      </c>
      <c r="BE30" s="78">
        <f t="shared" si="24"/>
        <v>17.861381436674503</v>
      </c>
      <c r="BF30" s="78">
        <f t="shared" si="24"/>
        <v>17.091262041818474</v>
      </c>
      <c r="BG30" s="78">
        <f t="shared" si="24"/>
        <v>15.357117788596291</v>
      </c>
      <c r="BH30" s="78">
        <f t="shared" si="24"/>
        <v>14.282541462666908</v>
      </c>
      <c r="BI30" s="78">
        <f t="shared" si="24"/>
        <v>18.007331982028422</v>
      </c>
      <c r="BJ30" s="78">
        <f t="shared" si="24"/>
        <v>14.93541356910981</v>
      </c>
      <c r="BK30" s="78">
        <f t="shared" si="24"/>
        <v>18.323765765001209</v>
      </c>
      <c r="BL30" s="78">
        <f t="shared" si="24"/>
        <v>17.592497130466018</v>
      </c>
      <c r="BM30" s="78">
        <f t="shared" si="24"/>
        <v>6.6484766494222374</v>
      </c>
      <c r="BN30" s="78">
        <f t="shared" si="24"/>
        <v>9.9379080245500635</v>
      </c>
      <c r="BO30" s="78">
        <f t="shared" si="24"/>
        <v>18.709440878537386</v>
      </c>
      <c r="BP30" s="78">
        <f t="shared" si="24"/>
        <v>19.605047969595496</v>
      </c>
      <c r="BQ30" s="78">
        <f t="shared" si="24"/>
        <v>8.6580099173871954</v>
      </c>
      <c r="BR30" s="78">
        <f t="shared" si="24"/>
        <v>17.98357207946475</v>
      </c>
      <c r="BS30" s="78">
        <f t="shared" si="24"/>
        <v>21.380874208683153</v>
      </c>
      <c r="BT30" s="78">
        <f t="shared" si="24"/>
        <v>15.341881450021258</v>
      </c>
      <c r="BU30" s="78">
        <f t="shared" si="24"/>
        <v>15.837875517572011</v>
      </c>
      <c r="BV30" s="78">
        <f t="shared" si="24"/>
        <v>11.577806991475494</v>
      </c>
      <c r="BW30" s="78">
        <f t="shared" si="24"/>
        <v>13.07107644032121</v>
      </c>
      <c r="BX30" s="78">
        <f t="shared" si="24"/>
        <v>12.679942905493279</v>
      </c>
      <c r="BY30" s="78">
        <f t="shared" si="24"/>
        <v>7.7628820192055077</v>
      </c>
      <c r="BZ30" s="78">
        <f t="shared" si="24"/>
        <v>7.6273284219219679</v>
      </c>
      <c r="CA30" s="78">
        <f t="shared" si="24"/>
        <v>9.9372722488566225</v>
      </c>
      <c r="CB30" s="78">
        <f t="shared" si="24"/>
        <v>5.0471509324645449</v>
      </c>
      <c r="CC30" s="78">
        <f t="shared" si="24"/>
        <v>14.936412764893131</v>
      </c>
      <c r="CD30" s="78">
        <f t="shared" si="24"/>
        <v>4.2085008431824136</v>
      </c>
      <c r="CE30" s="78">
        <f t="shared" si="24"/>
        <v>9.2032255286594449</v>
      </c>
      <c r="CF30" s="78">
        <f t="shared" si="24"/>
        <v>17.510794099025912</v>
      </c>
      <c r="CG30" s="78">
        <f t="shared" si="24"/>
        <v>7.7358033868080049</v>
      </c>
      <c r="CH30" s="78">
        <f t="shared" si="24"/>
        <v>9.0256859256080393</v>
      </c>
      <c r="CI30" s="78">
        <f t="shared" si="24"/>
        <v>8.2626145866918712</v>
      </c>
      <c r="CJ30" s="78">
        <f t="shared" si="24"/>
        <v>20.350136757373264</v>
      </c>
      <c r="CK30" s="78">
        <f t="shared" si="24"/>
        <v>17.988506254148387</v>
      </c>
      <c r="CL30" s="78">
        <f t="shared" si="24"/>
        <v>5.8476592666478195</v>
      </c>
      <c r="CM30" s="78">
        <f t="shared" si="24"/>
        <v>6.799714639951504</v>
      </c>
      <c r="CN30" s="78">
        <f t="shared" si="24"/>
        <v>12.028919361556444</v>
      </c>
      <c r="CO30" s="156">
        <f t="shared" si="24"/>
        <v>8.3246639922658012</v>
      </c>
      <c r="CP30" s="78">
        <f t="shared" si="24"/>
        <v>18.631954867408233</v>
      </c>
      <c r="CQ30" s="78">
        <f t="shared" si="24"/>
        <v>6.6614581952668299</v>
      </c>
      <c r="CR30" s="78">
        <f t="shared" si="24"/>
        <v>12.311918752363857</v>
      </c>
      <c r="CS30" s="78">
        <f t="shared" si="24"/>
        <v>19.684658445105306</v>
      </c>
      <c r="CT30" s="78">
        <f t="shared" si="24"/>
        <v>16.856214580486608</v>
      </c>
      <c r="CU30" s="78">
        <f t="shared" si="24"/>
        <v>6.3449930758655508</v>
      </c>
      <c r="CV30" s="78">
        <f t="shared" si="24"/>
        <v>4.7568352606763336</v>
      </c>
      <c r="CW30" s="78">
        <f t="shared" si="24"/>
        <v>1.1005827411465254</v>
      </c>
      <c r="CX30" s="78">
        <f t="shared" si="24"/>
        <v>1.929105528149563</v>
      </c>
      <c r="CY30" s="78">
        <f t="shared" si="24"/>
        <v>16.965510190822524</v>
      </c>
      <c r="CZ30" s="78">
        <f t="shared" si="24"/>
        <v>17.044539265015601</v>
      </c>
      <c r="DA30" s="78">
        <f t="shared" si="24"/>
        <v>17.430636786470004</v>
      </c>
      <c r="DB30" s="78">
        <f t="shared" si="24"/>
        <v>1.9425442176693053</v>
      </c>
      <c r="DC30" s="78">
        <f t="shared" si="24"/>
        <v>5.0928754596875523</v>
      </c>
      <c r="DD30" s="78">
        <f t="shared" si="24"/>
        <v>14.592655887086844</v>
      </c>
      <c r="DE30" s="78">
        <f t="shared" si="24"/>
        <v>6.8566081553565983</v>
      </c>
      <c r="DF30" s="78">
        <f t="shared" si="24"/>
        <v>5.4452345581937101</v>
      </c>
      <c r="DG30" s="78">
        <f t="shared" si="24"/>
        <v>12.567153390189082</v>
      </c>
      <c r="DH30" s="78">
        <f t="shared" si="24"/>
        <v>13.982606359522332</v>
      </c>
      <c r="DI30" s="78">
        <f t="shared" si="24"/>
        <v>2.4021552860698625</v>
      </c>
      <c r="DJ30" s="78">
        <f t="shared" si="24"/>
        <v>2.7368275878624888</v>
      </c>
      <c r="DK30" s="78">
        <f t="shared" si="24"/>
        <v>12.935636954438353</v>
      </c>
      <c r="DL30" s="78">
        <f t="shared" si="24"/>
        <v>17.383906495905446</v>
      </c>
      <c r="DM30" s="78">
        <f t="shared" si="24"/>
        <v>4.8111488039912222</v>
      </c>
      <c r="DN30" s="78">
        <f t="shared" si="24"/>
        <v>18.588092608155886</v>
      </c>
      <c r="DO30" s="78">
        <f t="shared" si="24"/>
        <v>3.5030195882730357</v>
      </c>
      <c r="DP30" s="78">
        <f t="shared" si="24"/>
        <v>10.506904752988113</v>
      </c>
      <c r="DQ30" s="78">
        <f t="shared" si="24"/>
        <v>1.8860207179966968</v>
      </c>
      <c r="DR30" s="78">
        <f t="shared" si="24"/>
        <v>8.7035576684055833</v>
      </c>
      <c r="DS30" s="78">
        <f t="shared" si="24"/>
        <v>15.016097261171865</v>
      </c>
      <c r="DT30" s="78">
        <f t="shared" si="24"/>
        <v>16.917295521876664</v>
      </c>
      <c r="DU30" s="78">
        <f t="shared" si="24"/>
        <v>1.6485296831119334</v>
      </c>
      <c r="DV30" s="78">
        <f t="shared" si="24"/>
        <v>8.4048467772016195</v>
      </c>
      <c r="DW30" s="78">
        <f t="shared" si="24"/>
        <v>10.162557851321997</v>
      </c>
      <c r="DX30" s="78">
        <f t="shared" si="24"/>
        <v>8.4248573710951806</v>
      </c>
      <c r="DY30" s="78">
        <f t="shared" si="24"/>
        <v>18.242913484512588</v>
      </c>
      <c r="DZ30" s="78">
        <f t="shared" si="24"/>
        <v>9.8417907342374278</v>
      </c>
      <c r="EA30" s="78">
        <f t="shared" si="24"/>
        <v>8.9211299465714067</v>
      </c>
      <c r="EB30" s="78">
        <f t="shared" si="24"/>
        <v>3.4350426064776904</v>
      </c>
      <c r="EC30" s="78">
        <f t="shared" si="24"/>
        <v>4.6464729372905405</v>
      </c>
      <c r="ED30" s="78">
        <f t="shared" si="24"/>
        <v>13.447356326547334</v>
      </c>
      <c r="EE30" s="78">
        <f t="shared" si="24"/>
        <v>7.6475539518771578</v>
      </c>
      <c r="EF30" s="78">
        <f t="shared" si="24"/>
        <v>0.74317293737137502</v>
      </c>
      <c r="EG30" s="78">
        <f t="shared" si="24"/>
        <v>13.857300425604977</v>
      </c>
      <c r="EH30" s="78">
        <f t="shared" si="24"/>
        <v>10.891958088300639</v>
      </c>
      <c r="EI30" s="78">
        <f t="shared" si="24"/>
        <v>19.716246586190486</v>
      </c>
      <c r="EJ30" s="78">
        <f t="shared" si="24"/>
        <v>18.580684765019008</v>
      </c>
      <c r="EK30" s="78">
        <f t="shared" si="24"/>
        <v>13.25556194149075</v>
      </c>
      <c r="EL30" s="78">
        <f t="shared" si="24"/>
        <v>16.048365778351911</v>
      </c>
      <c r="EM30" s="78">
        <f t="shared" si="24"/>
        <v>17.144941250436418</v>
      </c>
      <c r="EN30" s="79">
        <f t="shared" si="24"/>
        <v>19.305605155937144</v>
      </c>
      <c r="EO30" s="28"/>
      <c r="EP30" s="29"/>
      <c r="EQ30" s="28"/>
      <c r="ER30" s="69">
        <v>9</v>
      </c>
      <c r="ES30" s="69">
        <v>4</v>
      </c>
      <c r="ET30" s="28"/>
      <c r="EU30" s="129">
        <v>9</v>
      </c>
      <c r="EV30" s="129">
        <v>4</v>
      </c>
      <c r="EW30" s="28"/>
      <c r="EX30" s="29"/>
      <c r="EY30" s="28"/>
      <c r="EZ30" s="28"/>
      <c r="FA30" s="28"/>
      <c r="FB30" s="157"/>
      <c r="FC30" s="157"/>
      <c r="FD30" s="157"/>
      <c r="FE30" s="157"/>
      <c r="FF30" s="157"/>
      <c r="FG30" s="157"/>
      <c r="ID30" s="160">
        <v>10</v>
      </c>
      <c r="IE30" s="161">
        <v>101</v>
      </c>
      <c r="IF30" s="161">
        <v>74</v>
      </c>
      <c r="IG30" s="161">
        <v>62</v>
      </c>
      <c r="IH30" s="161">
        <v>53</v>
      </c>
      <c r="II30" s="160">
        <v>3</v>
      </c>
      <c r="IM30" s="29"/>
      <c r="IO30" s="157"/>
      <c r="IP30" s="157"/>
      <c r="IQ30" s="157"/>
      <c r="IR30" s="157"/>
      <c r="IS30" s="157"/>
      <c r="IT30" s="157"/>
      <c r="IU30" s="157"/>
      <c r="IV30" s="157"/>
      <c r="IW30" s="157"/>
      <c r="IX30" s="157"/>
      <c r="IY30" s="157"/>
      <c r="IZ30" s="157"/>
      <c r="JA30" s="157"/>
      <c r="JB30" s="157"/>
      <c r="JC30" s="157"/>
      <c r="JD30" s="157"/>
      <c r="JE30" s="157"/>
      <c r="JF30" s="157"/>
      <c r="JG30" s="157"/>
      <c r="JH30" s="157"/>
      <c r="JI30" s="157"/>
      <c r="JJ30" s="157"/>
      <c r="JK30" s="157"/>
    </row>
    <row r="31" spans="1:271" ht="15.75" customHeight="1" x14ac:dyDescent="0.25">
      <c r="A31" s="28"/>
      <c r="B31" s="28"/>
      <c r="C31" s="28"/>
      <c r="D31" s="137">
        <v>27</v>
      </c>
      <c r="E31" s="146">
        <v>14.045061573374898</v>
      </c>
      <c r="F31" s="147">
        <v>10.205163594615003</v>
      </c>
      <c r="G31" s="28"/>
      <c r="H31" s="135">
        <v>76</v>
      </c>
      <c r="I31" s="51">
        <v>4</v>
      </c>
      <c r="J31" s="51">
        <v>6</v>
      </c>
      <c r="K31" s="28"/>
      <c r="L31" s="29"/>
      <c r="M31" s="28"/>
      <c r="N31" s="28"/>
      <c r="O31" s="72">
        <v>21</v>
      </c>
      <c r="P31" s="82"/>
      <c r="Q31" s="83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78">
        <v>0</v>
      </c>
      <c r="AL31" s="78">
        <f t="shared" ref="AL31:EN31" si="25">+SQRT(((AL$4-$AK$4)^2)+((AL$5-$AK$5)^2))</f>
        <v>5.1550967531138285</v>
      </c>
      <c r="AM31" s="78">
        <f t="shared" si="25"/>
        <v>7.6331453976116128</v>
      </c>
      <c r="AN31" s="78">
        <f t="shared" si="25"/>
        <v>6.4038603988071392</v>
      </c>
      <c r="AO31" s="78">
        <f t="shared" si="25"/>
        <v>9.0557890437831023</v>
      </c>
      <c r="AP31" s="78">
        <f t="shared" si="25"/>
        <v>9.52530055474368</v>
      </c>
      <c r="AQ31" s="78">
        <f t="shared" si="25"/>
        <v>8.0892236485850955</v>
      </c>
      <c r="AR31" s="78">
        <f t="shared" si="25"/>
        <v>1.2002808424489675</v>
      </c>
      <c r="AS31" s="78">
        <f t="shared" si="25"/>
        <v>6.3183479023684175</v>
      </c>
      <c r="AT31" s="78">
        <f t="shared" si="25"/>
        <v>3.5991444645357911</v>
      </c>
      <c r="AU31" s="78">
        <f t="shared" si="25"/>
        <v>16.389510358077509</v>
      </c>
      <c r="AV31" s="78">
        <f t="shared" si="25"/>
        <v>18.409424932976979</v>
      </c>
      <c r="AW31" s="78">
        <f t="shared" si="25"/>
        <v>16.85571763143497</v>
      </c>
      <c r="AX31" s="78">
        <f t="shared" si="25"/>
        <v>9.7702272028678703</v>
      </c>
      <c r="AY31" s="78">
        <f t="shared" si="25"/>
        <v>12.9735245184511</v>
      </c>
      <c r="AZ31" s="78">
        <f t="shared" si="25"/>
        <v>11.190704495677862</v>
      </c>
      <c r="BA31" s="78">
        <f t="shared" si="25"/>
        <v>18.640041299283752</v>
      </c>
      <c r="BB31" s="78">
        <f t="shared" si="25"/>
        <v>20.764864927607622</v>
      </c>
      <c r="BC31" s="78">
        <f t="shared" si="25"/>
        <v>20.71390529843692</v>
      </c>
      <c r="BD31" s="78">
        <f t="shared" si="25"/>
        <v>14.088691300412583</v>
      </c>
      <c r="BE31" s="78">
        <f t="shared" si="25"/>
        <v>17.268484254986646</v>
      </c>
      <c r="BF31" s="78">
        <f t="shared" si="25"/>
        <v>16.6317198425816</v>
      </c>
      <c r="BG31" s="78">
        <f t="shared" si="25"/>
        <v>14.607877487514367</v>
      </c>
      <c r="BH31" s="78">
        <f t="shared" si="25"/>
        <v>13.544663200855576</v>
      </c>
      <c r="BI31" s="78">
        <f t="shared" si="25"/>
        <v>17.322098744507269</v>
      </c>
      <c r="BJ31" s="78">
        <f t="shared" si="25"/>
        <v>14.077415417891453</v>
      </c>
      <c r="BK31" s="78">
        <f t="shared" si="25"/>
        <v>17.446660228748918</v>
      </c>
      <c r="BL31" s="78">
        <f t="shared" si="25"/>
        <v>16.777024829753039</v>
      </c>
      <c r="BM31" s="78">
        <f t="shared" si="25"/>
        <v>5.7285948584867894</v>
      </c>
      <c r="BN31" s="78">
        <f t="shared" si="25"/>
        <v>9.898956263907392</v>
      </c>
      <c r="BO31" s="78">
        <f t="shared" si="25"/>
        <v>17.877270400083635</v>
      </c>
      <c r="BP31" s="78">
        <f t="shared" si="25"/>
        <v>19.033241875294394</v>
      </c>
      <c r="BQ31" s="78">
        <f t="shared" si="25"/>
        <v>9.0328496199428763</v>
      </c>
      <c r="BR31" s="78">
        <f t="shared" si="25"/>
        <v>17.719859620831041</v>
      </c>
      <c r="BS31" s="78">
        <f t="shared" si="25"/>
        <v>21.074353568524831</v>
      </c>
      <c r="BT31" s="78">
        <f t="shared" si="25"/>
        <v>14.4342065269438</v>
      </c>
      <c r="BU31" s="78">
        <f t="shared" si="25"/>
        <v>14.956760818885016</v>
      </c>
      <c r="BV31" s="78">
        <f t="shared" si="25"/>
        <v>11.680733571653514</v>
      </c>
      <c r="BW31" s="78">
        <f t="shared" si="25"/>
        <v>12.475992536789228</v>
      </c>
      <c r="BX31" s="78">
        <f t="shared" si="25"/>
        <v>13.192068885410018</v>
      </c>
      <c r="BY31" s="78">
        <f t="shared" si="25"/>
        <v>7.4715673342485474</v>
      </c>
      <c r="BZ31" s="78">
        <f t="shared" si="25"/>
        <v>8.1616400378734255</v>
      </c>
      <c r="CA31" s="78">
        <f t="shared" si="25"/>
        <v>9.3499654235374159</v>
      </c>
      <c r="CB31" s="78">
        <f t="shared" si="25"/>
        <v>4.1288669002006309</v>
      </c>
      <c r="CC31" s="78">
        <f t="shared" si="25"/>
        <v>14.339700365562672</v>
      </c>
      <c r="CD31" s="78">
        <f t="shared" si="25"/>
        <v>3.5849753788292329</v>
      </c>
      <c r="CE31" s="78">
        <f t="shared" si="25"/>
        <v>8.3866852496869715</v>
      </c>
      <c r="CF31" s="78">
        <f t="shared" si="25"/>
        <v>17.349176437165056</v>
      </c>
      <c r="CG31" s="78">
        <f t="shared" si="25"/>
        <v>6.8733368821308902</v>
      </c>
      <c r="CH31" s="78">
        <f t="shared" si="25"/>
        <v>9.6608095442567024</v>
      </c>
      <c r="CI31" s="78">
        <f t="shared" si="25"/>
        <v>7.4086267438481013</v>
      </c>
      <c r="CJ31" s="78">
        <f t="shared" si="25"/>
        <v>19.86248152848496</v>
      </c>
      <c r="CK31" s="78">
        <f t="shared" si="25"/>
        <v>17.156907594235186</v>
      </c>
      <c r="CL31" s="78">
        <f t="shared" si="25"/>
        <v>6.3460143622068674</v>
      </c>
      <c r="CM31" s="78">
        <f t="shared" si="25"/>
        <v>6.143777445078376</v>
      </c>
      <c r="CN31" s="78">
        <f t="shared" si="25"/>
        <v>11.794722214611166</v>
      </c>
      <c r="CO31" s="156">
        <f t="shared" si="25"/>
        <v>7.5618750270980959</v>
      </c>
      <c r="CP31" s="78">
        <f t="shared" si="25"/>
        <v>18.333199679514273</v>
      </c>
      <c r="CQ31" s="78">
        <f t="shared" si="25"/>
        <v>6.3984822072267677</v>
      </c>
      <c r="CR31" s="78">
        <f t="shared" si="25"/>
        <v>11.957451927499545</v>
      </c>
      <c r="CS31" s="78">
        <f t="shared" si="25"/>
        <v>19.254466865641973</v>
      </c>
      <c r="CT31" s="78">
        <f t="shared" si="25"/>
        <v>16.112989321586543</v>
      </c>
      <c r="CU31" s="78">
        <f t="shared" si="25"/>
        <v>6.4525227911862633</v>
      </c>
      <c r="CV31" s="78">
        <f t="shared" si="25"/>
        <v>3.9422186151354475</v>
      </c>
      <c r="CW31" s="78">
        <f t="shared" si="25"/>
        <v>0.98362216556523685</v>
      </c>
      <c r="CX31" s="78">
        <f t="shared" si="25"/>
        <v>1.2616233032494435</v>
      </c>
      <c r="CY31" s="78">
        <f t="shared" si="25"/>
        <v>16.836443204892269</v>
      </c>
      <c r="CZ31" s="78">
        <f t="shared" si="25"/>
        <v>16.487657133674002</v>
      </c>
      <c r="DA31" s="78">
        <f t="shared" si="25"/>
        <v>16.801819980495651</v>
      </c>
      <c r="DB31" s="78">
        <f t="shared" si="25"/>
        <v>1.9112246749306965</v>
      </c>
      <c r="DC31" s="78">
        <f t="shared" si="25"/>
        <v>4.9615183970470156</v>
      </c>
      <c r="DD31" s="78">
        <f t="shared" si="25"/>
        <v>14.518035155852148</v>
      </c>
      <c r="DE31" s="78">
        <f t="shared" si="25"/>
        <v>6.0524195768183775</v>
      </c>
      <c r="DF31" s="78">
        <f t="shared" si="25"/>
        <v>4.9542004586419042</v>
      </c>
      <c r="DG31" s="78">
        <f t="shared" si="25"/>
        <v>12.868319606876</v>
      </c>
      <c r="DH31" s="78">
        <f t="shared" si="25"/>
        <v>13.536463243337437</v>
      </c>
      <c r="DI31" s="78">
        <f t="shared" si="25"/>
        <v>1.5803779071053519</v>
      </c>
      <c r="DJ31" s="78">
        <f t="shared" si="25"/>
        <v>2.3350299283235181</v>
      </c>
      <c r="DK31" s="78">
        <f t="shared" si="25"/>
        <v>12.952046561314141</v>
      </c>
      <c r="DL31" s="78">
        <f t="shared" si="25"/>
        <v>16.486645137807834</v>
      </c>
      <c r="DM31" s="78">
        <f t="shared" si="25"/>
        <v>5.154406186301923</v>
      </c>
      <c r="DN31" s="78">
        <f t="shared" si="25"/>
        <v>18.254755982483523</v>
      </c>
      <c r="DO31" s="78">
        <f t="shared" si="25"/>
        <v>3.30560281870244</v>
      </c>
      <c r="DP31" s="78">
        <f t="shared" si="25"/>
        <v>10.365061265442492</v>
      </c>
      <c r="DQ31" s="78">
        <f t="shared" si="25"/>
        <v>1.2595082562588136</v>
      </c>
      <c r="DR31" s="78">
        <f t="shared" si="25"/>
        <v>7.9230955078583696</v>
      </c>
      <c r="DS31" s="78">
        <f t="shared" si="25"/>
        <v>14.708661915553778</v>
      </c>
      <c r="DT31" s="78">
        <f t="shared" si="25"/>
        <v>16.077794252735117</v>
      </c>
      <c r="DU31" s="78">
        <f t="shared" si="25"/>
        <v>0.82628532591179171</v>
      </c>
      <c r="DV31" s="78">
        <f t="shared" si="25"/>
        <v>8.0970540695092428</v>
      </c>
      <c r="DW31" s="78">
        <f t="shared" si="25"/>
        <v>10.398036378631751</v>
      </c>
      <c r="DX31" s="78">
        <f t="shared" si="25"/>
        <v>7.5367983075063618</v>
      </c>
      <c r="DY31" s="78">
        <f t="shared" si="25"/>
        <v>17.90178183991102</v>
      </c>
      <c r="DZ31" s="78">
        <f t="shared" si="25"/>
        <v>8.9388518495105824</v>
      </c>
      <c r="EA31" s="78">
        <f t="shared" si="25"/>
        <v>8.1904112381704923</v>
      </c>
      <c r="EB31" s="78">
        <f t="shared" si="25"/>
        <v>2.6645169828339026</v>
      </c>
      <c r="EC31" s="78">
        <f t="shared" si="25"/>
        <v>3.7358639455090081</v>
      </c>
      <c r="ED31" s="78">
        <f t="shared" si="25"/>
        <v>13.356671931431514</v>
      </c>
      <c r="EE31" s="78">
        <f t="shared" si="25"/>
        <v>7.1891454492007254</v>
      </c>
      <c r="EF31" s="78">
        <f t="shared" si="25"/>
        <v>1.3610155766651282</v>
      </c>
      <c r="EG31" s="78">
        <f t="shared" si="25"/>
        <v>13.567186871119016</v>
      </c>
      <c r="EH31" s="78">
        <f t="shared" si="25"/>
        <v>11.026830242329616</v>
      </c>
      <c r="EI31" s="78">
        <f t="shared" si="25"/>
        <v>19.277822082760895</v>
      </c>
      <c r="EJ31" s="78">
        <f t="shared" si="25"/>
        <v>17.713882928683443</v>
      </c>
      <c r="EK31" s="78">
        <f t="shared" si="25"/>
        <v>13.726353480790051</v>
      </c>
      <c r="EL31" s="78">
        <f t="shared" si="25"/>
        <v>15.863223726277836</v>
      </c>
      <c r="EM31" s="78">
        <f t="shared" si="25"/>
        <v>16.921072790455629</v>
      </c>
      <c r="EN31" s="79">
        <f t="shared" si="25"/>
        <v>18.860349670254784</v>
      </c>
      <c r="EO31" s="28"/>
      <c r="EP31" s="29"/>
      <c r="EQ31" s="28"/>
      <c r="ER31" s="69">
        <v>50</v>
      </c>
      <c r="ES31" s="69">
        <v>4</v>
      </c>
      <c r="ET31" s="28"/>
      <c r="EU31" s="129">
        <v>50</v>
      </c>
      <c r="EV31" s="129">
        <v>4</v>
      </c>
      <c r="EW31" s="28"/>
      <c r="EX31" s="29"/>
      <c r="EY31" s="28"/>
      <c r="EZ31" s="28"/>
      <c r="FA31" s="28"/>
      <c r="FB31" s="157"/>
      <c r="FC31" s="157"/>
      <c r="FD31" s="157"/>
      <c r="FE31" s="157"/>
      <c r="FF31" s="157"/>
      <c r="FG31" s="157"/>
      <c r="ID31" s="164" t="s">
        <v>87</v>
      </c>
      <c r="IE31" s="256" t="s">
        <v>96</v>
      </c>
      <c r="IF31" s="229"/>
      <c r="IG31" s="229"/>
      <c r="IH31" s="229"/>
      <c r="II31" s="164" t="s">
        <v>97</v>
      </c>
      <c r="IM31" s="29"/>
      <c r="IO31" s="158"/>
      <c r="IP31" s="158"/>
      <c r="IQ31" s="158"/>
      <c r="IR31" s="158"/>
      <c r="IS31" s="158"/>
      <c r="IT31" s="158"/>
      <c r="IU31" s="158"/>
      <c r="IV31" s="158"/>
      <c r="IW31" s="158"/>
      <c r="IX31" s="158"/>
      <c r="IY31" s="158"/>
      <c r="IZ31" s="158"/>
      <c r="JA31" s="158"/>
      <c r="JB31" s="158"/>
      <c r="JC31" s="158"/>
      <c r="JD31" s="158"/>
      <c r="JE31" s="158"/>
      <c r="JF31" s="158"/>
      <c r="JG31" s="158"/>
      <c r="JH31" s="158"/>
      <c r="JI31" s="158"/>
      <c r="JJ31" s="158"/>
      <c r="JK31" s="158"/>
    </row>
    <row r="32" spans="1:271" ht="15.75" customHeight="1" x14ac:dyDescent="0.25">
      <c r="A32" s="28"/>
      <c r="B32" s="28"/>
      <c r="C32" s="28"/>
      <c r="D32" s="137">
        <v>28</v>
      </c>
      <c r="E32" s="138">
        <v>15.025356189376051</v>
      </c>
      <c r="F32" s="139">
        <v>1.4239819603932768</v>
      </c>
      <c r="G32" s="28"/>
      <c r="H32" s="135">
        <v>77</v>
      </c>
      <c r="I32" s="51">
        <v>4</v>
      </c>
      <c r="J32" s="51">
        <v>5</v>
      </c>
      <c r="K32" s="28"/>
      <c r="L32" s="29"/>
      <c r="M32" s="28"/>
      <c r="N32" s="28"/>
      <c r="O32" s="72">
        <v>22</v>
      </c>
      <c r="P32" s="82"/>
      <c r="Q32" s="83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78">
        <v>0</v>
      </c>
      <c r="AM32" s="78">
        <f t="shared" ref="AM32:EN32" si="26">+SQRT(((AM$4-$AL$4)^2)+((AM$5-$AL$5)^2))</f>
        <v>2.9754725095524863</v>
      </c>
      <c r="AN32" s="78">
        <f t="shared" si="26"/>
        <v>2.2498337323046238</v>
      </c>
      <c r="AO32" s="78">
        <f t="shared" si="26"/>
        <v>3.9287589020228166</v>
      </c>
      <c r="AP32" s="78">
        <f t="shared" si="26"/>
        <v>4.3779054280836496</v>
      </c>
      <c r="AQ32" s="78">
        <f t="shared" si="26"/>
        <v>3.2703163902779107</v>
      </c>
      <c r="AR32" s="78">
        <f t="shared" si="26"/>
        <v>6.1006835683222338</v>
      </c>
      <c r="AS32" s="78">
        <f t="shared" si="26"/>
        <v>7.4914484754321427</v>
      </c>
      <c r="AT32" s="78">
        <f t="shared" si="26"/>
        <v>8.187529433657847</v>
      </c>
      <c r="AU32" s="78">
        <f t="shared" si="26"/>
        <v>11.303991079986686</v>
      </c>
      <c r="AV32" s="78">
        <f t="shared" si="26"/>
        <v>14.227315613826054</v>
      </c>
      <c r="AW32" s="78">
        <f t="shared" si="26"/>
        <v>12.029474928885284</v>
      </c>
      <c r="AX32" s="78">
        <f t="shared" si="26"/>
        <v>5.7862227904493295</v>
      </c>
      <c r="AY32" s="78">
        <f t="shared" si="26"/>
        <v>8.8660114808567059</v>
      </c>
      <c r="AZ32" s="78">
        <f t="shared" si="26"/>
        <v>7.6272448742984231</v>
      </c>
      <c r="BA32" s="78">
        <f t="shared" si="26"/>
        <v>14.576947725513794</v>
      </c>
      <c r="BB32" s="78">
        <f t="shared" si="26"/>
        <v>16.045379343663626</v>
      </c>
      <c r="BC32" s="78">
        <f t="shared" si="26"/>
        <v>16.304913875709527</v>
      </c>
      <c r="BD32" s="78">
        <f t="shared" si="26"/>
        <v>9.0408018358880415</v>
      </c>
      <c r="BE32" s="78">
        <f t="shared" si="26"/>
        <v>12.152699222579576</v>
      </c>
      <c r="BF32" s="78">
        <f t="shared" si="26"/>
        <v>11.767570774036995</v>
      </c>
      <c r="BG32" s="78">
        <f t="shared" si="26"/>
        <v>9.5351947601167932</v>
      </c>
      <c r="BH32" s="78">
        <f t="shared" si="26"/>
        <v>8.4510974535646994</v>
      </c>
      <c r="BI32" s="78">
        <f t="shared" si="26"/>
        <v>12.171836232113792</v>
      </c>
      <c r="BJ32" s="78">
        <f t="shared" si="26"/>
        <v>9.5110033234205034</v>
      </c>
      <c r="BK32" s="78">
        <f t="shared" si="26"/>
        <v>13.001071600737328</v>
      </c>
      <c r="BL32" s="78">
        <f t="shared" si="26"/>
        <v>11.913514316251813</v>
      </c>
      <c r="BM32" s="78">
        <f t="shared" si="26"/>
        <v>3.4791075698844018</v>
      </c>
      <c r="BN32" s="78">
        <f t="shared" si="26"/>
        <v>7.2110942265778926</v>
      </c>
      <c r="BO32" s="78">
        <f t="shared" si="26"/>
        <v>13.091821468305783</v>
      </c>
      <c r="BP32" s="78">
        <f t="shared" si="26"/>
        <v>13.938819338773154</v>
      </c>
      <c r="BQ32" s="78">
        <f t="shared" si="26"/>
        <v>8.815793547702425</v>
      </c>
      <c r="BR32" s="78">
        <f t="shared" si="26"/>
        <v>13.465663256524996</v>
      </c>
      <c r="BS32" s="78">
        <f t="shared" si="26"/>
        <v>16.612166312216342</v>
      </c>
      <c r="BT32" s="78">
        <f t="shared" si="26"/>
        <v>10.482010050080278</v>
      </c>
      <c r="BU32" s="78">
        <f t="shared" si="26"/>
        <v>10.596761343149899</v>
      </c>
      <c r="BV32" s="78">
        <f t="shared" si="26"/>
        <v>9.5178329370249877</v>
      </c>
      <c r="BW32" s="78">
        <f t="shared" si="26"/>
        <v>7.3721236696882491</v>
      </c>
      <c r="BX32" s="78">
        <f t="shared" si="26"/>
        <v>13.263584872365497</v>
      </c>
      <c r="BY32" s="78">
        <f t="shared" si="26"/>
        <v>3.9169790673733216</v>
      </c>
      <c r="BZ32" s="78">
        <f t="shared" si="26"/>
        <v>9.0436219181958091</v>
      </c>
      <c r="CA32" s="78">
        <f t="shared" si="26"/>
        <v>4.2889027085643976</v>
      </c>
      <c r="CB32" s="78">
        <f t="shared" si="26"/>
        <v>4.4074661252559739</v>
      </c>
      <c r="CC32" s="78">
        <f t="shared" si="26"/>
        <v>9.2265566473092679</v>
      </c>
      <c r="CD32" s="78">
        <f t="shared" si="26"/>
        <v>6.7118771784503277</v>
      </c>
      <c r="CE32" s="78">
        <f t="shared" si="26"/>
        <v>3.6918090347269348</v>
      </c>
      <c r="CF32" s="78">
        <f t="shared" si="26"/>
        <v>13.515221510252003</v>
      </c>
      <c r="CG32" s="78">
        <f t="shared" si="26"/>
        <v>2.8760148321381065</v>
      </c>
      <c r="CH32" s="78">
        <f t="shared" si="26"/>
        <v>10.915320565056923</v>
      </c>
      <c r="CI32" s="78">
        <f t="shared" si="26"/>
        <v>3.1860484910004758</v>
      </c>
      <c r="CJ32" s="78">
        <f t="shared" si="26"/>
        <v>14.909355764755011</v>
      </c>
      <c r="CK32" s="78">
        <f t="shared" si="26"/>
        <v>12.373167160244208</v>
      </c>
      <c r="CL32" s="78">
        <f t="shared" si="26"/>
        <v>7.4825698161891205</v>
      </c>
      <c r="CM32" s="78">
        <f t="shared" si="26"/>
        <v>1.0185956411198407</v>
      </c>
      <c r="CN32" s="78">
        <f t="shared" si="26"/>
        <v>7.9080914219316769</v>
      </c>
      <c r="CO32" s="156">
        <f t="shared" si="26"/>
        <v>2.5906449147175392</v>
      </c>
      <c r="CP32" s="78">
        <f t="shared" si="26"/>
        <v>13.938800736746842</v>
      </c>
      <c r="CQ32" s="78">
        <f t="shared" si="26"/>
        <v>3.3939376221621012</v>
      </c>
      <c r="CR32" s="78">
        <f t="shared" si="26"/>
        <v>7.5464596344466344</v>
      </c>
      <c r="CS32" s="78">
        <f t="shared" si="26"/>
        <v>14.441428400260699</v>
      </c>
      <c r="CT32" s="78">
        <f t="shared" si="26"/>
        <v>11.026529827541349</v>
      </c>
      <c r="CU32" s="78">
        <f t="shared" si="26"/>
        <v>5.4962281838426392</v>
      </c>
      <c r="CV32" s="78">
        <f t="shared" si="26"/>
        <v>1.6228631331280412</v>
      </c>
      <c r="CW32" s="78">
        <f t="shared" si="26"/>
        <v>6.0633862675332599</v>
      </c>
      <c r="CX32" s="78">
        <f t="shared" si="26"/>
        <v>3.9281272699071845</v>
      </c>
      <c r="CY32" s="78">
        <f t="shared" si="26"/>
        <v>13.161148333684336</v>
      </c>
      <c r="CZ32" s="78">
        <f t="shared" si="26"/>
        <v>11.421818633549067</v>
      </c>
      <c r="DA32" s="78">
        <f t="shared" si="26"/>
        <v>11.656726412074269</v>
      </c>
      <c r="DB32" s="78">
        <f t="shared" si="26"/>
        <v>4.3981699689056093</v>
      </c>
      <c r="DC32" s="78">
        <f t="shared" si="26"/>
        <v>3.5936728149909425</v>
      </c>
      <c r="DD32" s="78">
        <f t="shared" si="26"/>
        <v>11.20050451313157</v>
      </c>
      <c r="DE32" s="78">
        <f t="shared" si="26"/>
        <v>1.5816569447144972</v>
      </c>
      <c r="DF32" s="78">
        <f t="shared" si="26"/>
        <v>8.1877399591075051</v>
      </c>
      <c r="DG32" s="78">
        <f t="shared" si="26"/>
        <v>11.691303304644654</v>
      </c>
      <c r="DH32" s="78">
        <f t="shared" si="26"/>
        <v>8.7549266322219772</v>
      </c>
      <c r="DI32" s="78">
        <f t="shared" si="26"/>
        <v>5.1362335286678311</v>
      </c>
      <c r="DJ32" s="78">
        <f t="shared" si="26"/>
        <v>3.3031408263546158</v>
      </c>
      <c r="DK32" s="78">
        <f t="shared" si="26"/>
        <v>10.200981517493224</v>
      </c>
      <c r="DL32" s="78">
        <f t="shared" si="26"/>
        <v>12.301489463915358</v>
      </c>
      <c r="DM32" s="78">
        <f t="shared" si="26"/>
        <v>5.9843175284071854</v>
      </c>
      <c r="DN32" s="78">
        <f t="shared" si="26"/>
        <v>13.742979156426705</v>
      </c>
      <c r="DO32" s="78">
        <f t="shared" si="26"/>
        <v>7.7402829353918019</v>
      </c>
      <c r="DP32" s="78">
        <f t="shared" si="26"/>
        <v>7.0691190379377602</v>
      </c>
      <c r="DQ32" s="78">
        <f t="shared" si="26"/>
        <v>5.6602656418895192</v>
      </c>
      <c r="DR32" s="78">
        <f t="shared" si="26"/>
        <v>3.0244332511662146</v>
      </c>
      <c r="DS32" s="78">
        <f t="shared" si="26"/>
        <v>10.370015850887963</v>
      </c>
      <c r="DT32" s="78">
        <f t="shared" si="26"/>
        <v>11.349830017259984</v>
      </c>
      <c r="DU32" s="78">
        <f t="shared" si="26"/>
        <v>4.3330255167484477</v>
      </c>
      <c r="DV32" s="78">
        <f t="shared" si="26"/>
        <v>4.3032646122123195</v>
      </c>
      <c r="DW32" s="78">
        <f t="shared" si="26"/>
        <v>9.1464385047118366</v>
      </c>
      <c r="DX32" s="78">
        <f t="shared" si="26"/>
        <v>3.7982269296059403</v>
      </c>
      <c r="DY32" s="78">
        <f t="shared" si="26"/>
        <v>13.36984092475987</v>
      </c>
      <c r="DZ32" s="78">
        <f t="shared" si="26"/>
        <v>5.261005176227564</v>
      </c>
      <c r="EA32" s="78">
        <f t="shared" si="26"/>
        <v>3.098177363474615</v>
      </c>
      <c r="EB32" s="78">
        <f t="shared" si="26"/>
        <v>5.5853482089542537</v>
      </c>
      <c r="EC32" s="78">
        <f t="shared" si="26"/>
        <v>4.5139998387493989</v>
      </c>
      <c r="ED32" s="78">
        <f t="shared" si="26"/>
        <v>10.034978175030966</v>
      </c>
      <c r="EE32" s="78">
        <f t="shared" si="26"/>
        <v>2.7877764803168721</v>
      </c>
      <c r="EF32" s="78">
        <f t="shared" si="26"/>
        <v>5.6241778313912176</v>
      </c>
      <c r="EG32" s="78">
        <f t="shared" si="26"/>
        <v>9.3386361232085999</v>
      </c>
      <c r="EH32" s="78">
        <f t="shared" si="26"/>
        <v>9.1208096896945552</v>
      </c>
      <c r="EI32" s="78">
        <f t="shared" si="26"/>
        <v>14.443338517118868</v>
      </c>
      <c r="EJ32" s="78">
        <f t="shared" si="26"/>
        <v>13.169195704984475</v>
      </c>
      <c r="EK32" s="78">
        <f t="shared" si="26"/>
        <v>13.491285845507253</v>
      </c>
      <c r="EL32" s="78">
        <f t="shared" si="26"/>
        <v>11.979468941981196</v>
      </c>
      <c r="EM32" s="78">
        <f t="shared" si="26"/>
        <v>12.842126916215586</v>
      </c>
      <c r="EN32" s="79">
        <f t="shared" si="26"/>
        <v>14.011923983762131</v>
      </c>
      <c r="EO32" s="28"/>
      <c r="EP32" s="29"/>
      <c r="EQ32" s="28"/>
      <c r="ER32" s="69">
        <v>61</v>
      </c>
      <c r="ES32" s="69">
        <v>4</v>
      </c>
      <c r="ET32" s="28"/>
      <c r="EU32" s="129">
        <v>61</v>
      </c>
      <c r="EV32" s="129">
        <v>4</v>
      </c>
      <c r="EW32" s="28"/>
      <c r="EX32" s="29"/>
      <c r="EY32" s="28"/>
      <c r="EZ32" s="28"/>
      <c r="FA32" s="28"/>
      <c r="FB32" s="157"/>
      <c r="FC32" s="157"/>
      <c r="FD32" s="157"/>
      <c r="FE32" s="157"/>
      <c r="FF32" s="157"/>
      <c r="FG32" s="157"/>
      <c r="FH32" s="157"/>
      <c r="FI32" s="157"/>
      <c r="FJ32" s="157"/>
      <c r="FK32" s="157"/>
      <c r="FL32" s="157"/>
      <c r="FM32" s="157"/>
      <c r="FN32" s="157"/>
      <c r="FO32" s="157"/>
      <c r="FP32" s="157"/>
      <c r="FQ32" s="157"/>
      <c r="FR32" s="157"/>
      <c r="FS32" s="157"/>
      <c r="FT32" s="157"/>
      <c r="FU32" s="157"/>
      <c r="FV32" s="157"/>
      <c r="FW32" s="157"/>
      <c r="FX32" s="157"/>
      <c r="FY32" s="157"/>
      <c r="IM32" s="29"/>
      <c r="IO32" s="157"/>
      <c r="IP32" s="157"/>
      <c r="IQ32" s="157"/>
      <c r="IR32" s="157"/>
      <c r="IS32" s="157"/>
      <c r="IT32" s="157"/>
      <c r="IU32" s="157"/>
      <c r="IV32" s="157"/>
      <c r="IW32" s="157"/>
      <c r="IX32" s="157"/>
      <c r="IY32" s="157"/>
      <c r="IZ32" s="157"/>
      <c r="JA32" s="157"/>
      <c r="JB32" s="157"/>
      <c r="JC32" s="157"/>
      <c r="JD32" s="157"/>
      <c r="JE32" s="157"/>
      <c r="JF32" s="157"/>
      <c r="JG32" s="157"/>
      <c r="JH32" s="157"/>
      <c r="JI32" s="157"/>
      <c r="JJ32" s="157"/>
      <c r="JK32" s="157"/>
    </row>
    <row r="33" spans="1:271" ht="15.75" customHeight="1" x14ac:dyDescent="0.25">
      <c r="A33" s="28"/>
      <c r="B33" s="28"/>
      <c r="C33" s="28"/>
      <c r="D33" s="137">
        <v>29</v>
      </c>
      <c r="E33" s="141">
        <v>19.902800053122803</v>
      </c>
      <c r="F33" s="142">
        <v>4.4830265240003921</v>
      </c>
      <c r="G33" s="28"/>
      <c r="H33" s="135">
        <v>78</v>
      </c>
      <c r="I33" s="51">
        <v>6</v>
      </c>
      <c r="J33" s="51">
        <v>5</v>
      </c>
      <c r="K33" s="28"/>
      <c r="L33" s="29"/>
      <c r="M33" s="28"/>
      <c r="N33" s="28"/>
      <c r="O33" s="72">
        <v>23</v>
      </c>
      <c r="P33" s="82"/>
      <c r="Q33" s="83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78">
        <v>0</v>
      </c>
      <c r="AN33" s="78">
        <f t="shared" ref="AN33:EN33" si="27">+SQRT(((AN$4-$AM$4)^2)+((AN$5-$AM$5)^2))</f>
        <v>1.3078101817586041</v>
      </c>
      <c r="AO33" s="78">
        <f t="shared" si="27"/>
        <v>2.153138938108071</v>
      </c>
      <c r="AP33" s="78">
        <f t="shared" si="27"/>
        <v>3.1765968200432826</v>
      </c>
      <c r="AQ33" s="78">
        <f t="shared" si="27"/>
        <v>0.55035037609425108</v>
      </c>
      <c r="AR33" s="78">
        <f t="shared" si="27"/>
        <v>8.3470618372109424</v>
      </c>
      <c r="AS33" s="78">
        <f t="shared" si="27"/>
        <v>7.6529466720747203</v>
      </c>
      <c r="AT33" s="78">
        <f t="shared" si="27"/>
        <v>10.047117551133001</v>
      </c>
      <c r="AU33" s="78">
        <f t="shared" si="27"/>
        <v>9.8179596700225957</v>
      </c>
      <c r="AV33" s="78">
        <f t="shared" si="27"/>
        <v>11.251946223044444</v>
      </c>
      <c r="AW33" s="78">
        <f t="shared" si="27"/>
        <v>9.2323708472926729</v>
      </c>
      <c r="AX33" s="78">
        <f t="shared" si="27"/>
        <v>2.9354078457964503</v>
      </c>
      <c r="AY33" s="78">
        <f t="shared" si="27"/>
        <v>5.9038860494119385</v>
      </c>
      <c r="AZ33" s="78">
        <f t="shared" si="27"/>
        <v>4.8632477977022948</v>
      </c>
      <c r="BA33" s="78">
        <f t="shared" si="27"/>
        <v>14.659344915512406</v>
      </c>
      <c r="BB33" s="78">
        <f t="shared" si="27"/>
        <v>15.238666736064468</v>
      </c>
      <c r="BC33" s="78">
        <f t="shared" si="27"/>
        <v>15.929086708230701</v>
      </c>
      <c r="BD33" s="78">
        <f t="shared" si="27"/>
        <v>7.8058591615551896</v>
      </c>
      <c r="BE33" s="78">
        <f t="shared" si="27"/>
        <v>10.506395586641833</v>
      </c>
      <c r="BF33" s="78">
        <f t="shared" si="27"/>
        <v>10.852284369369917</v>
      </c>
      <c r="BG33" s="78">
        <f t="shared" si="27"/>
        <v>7.0869710048647105</v>
      </c>
      <c r="BH33" s="78">
        <f t="shared" si="27"/>
        <v>6.0836232234139542</v>
      </c>
      <c r="BI33" s="78">
        <f t="shared" si="27"/>
        <v>10.033001901592806</v>
      </c>
      <c r="BJ33" s="78">
        <f t="shared" si="27"/>
        <v>6.5747571383876098</v>
      </c>
      <c r="BK33" s="78">
        <f t="shared" si="27"/>
        <v>10.047710320482974</v>
      </c>
      <c r="BL33" s="78">
        <f t="shared" si="27"/>
        <v>9.1464890093457978</v>
      </c>
      <c r="BM33" s="78">
        <f t="shared" si="27"/>
        <v>3.1364922550593035</v>
      </c>
      <c r="BN33" s="78">
        <f t="shared" si="27"/>
        <v>8.9538764363939567</v>
      </c>
      <c r="BO33" s="78">
        <f t="shared" si="27"/>
        <v>10.267954159195153</v>
      </c>
      <c r="BP33" s="78">
        <f t="shared" si="27"/>
        <v>12.340536449347917</v>
      </c>
      <c r="BQ33" s="78">
        <f t="shared" si="27"/>
        <v>11.412539587561881</v>
      </c>
      <c r="BR33" s="78">
        <f t="shared" si="27"/>
        <v>13.383033274196579</v>
      </c>
      <c r="BS33" s="78">
        <f t="shared" si="27"/>
        <v>16.159357696582564</v>
      </c>
      <c r="BT33" s="78">
        <f t="shared" si="27"/>
        <v>7.5324112790170776</v>
      </c>
      <c r="BU33" s="78">
        <f t="shared" si="27"/>
        <v>7.6263521505192768</v>
      </c>
      <c r="BV33" s="78">
        <f t="shared" si="27"/>
        <v>11.324509240694498</v>
      </c>
      <c r="BW33" s="78">
        <f t="shared" si="27"/>
        <v>6.0373541412853431</v>
      </c>
      <c r="BX33" s="78">
        <f t="shared" si="27"/>
        <v>15.765708328390664</v>
      </c>
      <c r="BY33" s="78">
        <f t="shared" si="27"/>
        <v>5.7300836510014976</v>
      </c>
      <c r="BZ33" s="78">
        <f t="shared" si="27"/>
        <v>11.862177596572565</v>
      </c>
      <c r="CA33" s="78">
        <f t="shared" si="27"/>
        <v>3.7118833795433219</v>
      </c>
      <c r="CB33" s="78">
        <f t="shared" si="27"/>
        <v>5.2173455106693423</v>
      </c>
      <c r="CC33" s="78">
        <f t="shared" si="27"/>
        <v>7.7100545517045722</v>
      </c>
      <c r="CD33" s="78">
        <f t="shared" si="27"/>
        <v>8.0669162647134751</v>
      </c>
      <c r="CE33" s="78">
        <f t="shared" si="27"/>
        <v>0.75696747916675278</v>
      </c>
      <c r="CF33" s="78">
        <f t="shared" si="27"/>
        <v>13.874706643303535</v>
      </c>
      <c r="CG33" s="78">
        <f t="shared" si="27"/>
        <v>1.1903813134058381</v>
      </c>
      <c r="CH33" s="78">
        <f t="shared" si="27"/>
        <v>13.743881692378997</v>
      </c>
      <c r="CI33" s="78">
        <f t="shared" si="27"/>
        <v>0.80730242319760415</v>
      </c>
      <c r="CJ33" s="78">
        <f t="shared" si="27"/>
        <v>13.692966103734035</v>
      </c>
      <c r="CK33" s="78">
        <f t="shared" si="27"/>
        <v>9.5468326399471106</v>
      </c>
      <c r="CL33" s="78">
        <f t="shared" si="27"/>
        <v>10.386561533264741</v>
      </c>
      <c r="CM33" s="78">
        <f t="shared" si="27"/>
        <v>2.5690068991041306</v>
      </c>
      <c r="CN33" s="78">
        <f t="shared" si="27"/>
        <v>8.6445466871104824</v>
      </c>
      <c r="CO33" s="156">
        <f t="shared" si="27"/>
        <v>0.83562046890254527</v>
      </c>
      <c r="CP33" s="78">
        <f t="shared" si="27"/>
        <v>13.664621442321556</v>
      </c>
      <c r="CQ33" s="78">
        <f t="shared" si="27"/>
        <v>5.7088309230846601</v>
      </c>
      <c r="CR33" s="78">
        <f t="shared" si="27"/>
        <v>7.7200036704956103</v>
      </c>
      <c r="CS33" s="78">
        <f t="shared" si="27"/>
        <v>13.52192868208275</v>
      </c>
      <c r="CT33" s="78">
        <f t="shared" si="27"/>
        <v>8.5984820649180822</v>
      </c>
      <c r="CU33" s="78">
        <f t="shared" si="27"/>
        <v>8.1618589122124376</v>
      </c>
      <c r="CV33" s="78">
        <f t="shared" si="27"/>
        <v>3.6931898708663518</v>
      </c>
      <c r="CW33" s="78">
        <f t="shared" si="27"/>
        <v>8.4137329908070804</v>
      </c>
      <c r="CX33" s="78">
        <f t="shared" si="27"/>
        <v>6.5319047763035112</v>
      </c>
      <c r="CY33" s="78">
        <f t="shared" si="27"/>
        <v>13.685339533179615</v>
      </c>
      <c r="CZ33" s="78">
        <f t="shared" si="27"/>
        <v>10.003974132112075</v>
      </c>
      <c r="DA33" s="78">
        <f t="shared" si="27"/>
        <v>9.8337046750682298</v>
      </c>
      <c r="DB33" s="78">
        <f t="shared" si="27"/>
        <v>7.2586752864394484</v>
      </c>
      <c r="DC33" s="78">
        <f t="shared" si="27"/>
        <v>6.4216217851494948</v>
      </c>
      <c r="DD33" s="78">
        <f t="shared" si="27"/>
        <v>12.140051649411372</v>
      </c>
      <c r="DE33" s="78">
        <f t="shared" si="27"/>
        <v>1.593487610151703</v>
      </c>
      <c r="DF33" s="78">
        <f t="shared" si="27"/>
        <v>9.3200568175164822</v>
      </c>
      <c r="DG33" s="78">
        <f t="shared" si="27"/>
        <v>13.819787291780454</v>
      </c>
      <c r="DH33" s="78">
        <f t="shared" si="27"/>
        <v>8.1992598284567961</v>
      </c>
      <c r="DI33" s="78">
        <f t="shared" si="27"/>
        <v>7.121844017030373</v>
      </c>
      <c r="DJ33" s="78">
        <f t="shared" si="27"/>
        <v>6.1630887257698808</v>
      </c>
      <c r="DK33" s="78">
        <f t="shared" si="27"/>
        <v>11.614250126514309</v>
      </c>
      <c r="DL33" s="78">
        <f t="shared" si="27"/>
        <v>9.3260862391081201</v>
      </c>
      <c r="DM33" s="78">
        <f t="shared" si="27"/>
        <v>8.9116568264109208</v>
      </c>
      <c r="DN33" s="78">
        <f t="shared" si="27"/>
        <v>13.32158533146443</v>
      </c>
      <c r="DO33" s="78">
        <f t="shared" si="27"/>
        <v>9.55688939393605</v>
      </c>
      <c r="DP33" s="78">
        <f t="shared" si="27"/>
        <v>8.4260352116067629</v>
      </c>
      <c r="DQ33" s="78">
        <f t="shared" si="27"/>
        <v>7.7857447181303403</v>
      </c>
      <c r="DR33" s="78">
        <f t="shared" si="27"/>
        <v>0.6327241671534245</v>
      </c>
      <c r="DS33" s="78">
        <f t="shared" si="27"/>
        <v>10.363101305806978</v>
      </c>
      <c r="DT33" s="78">
        <f t="shared" si="27"/>
        <v>8.4877260824403926</v>
      </c>
      <c r="DU33" s="78">
        <f t="shared" si="27"/>
        <v>6.8203165766536671</v>
      </c>
      <c r="DV33" s="78">
        <f t="shared" si="27"/>
        <v>5.809289314463812</v>
      </c>
      <c r="DW33" s="78">
        <f t="shared" si="27"/>
        <v>11.390978388170161</v>
      </c>
      <c r="DX33" s="78">
        <f t="shared" si="27"/>
        <v>1.6373824014986407</v>
      </c>
      <c r="DY33" s="78">
        <f t="shared" si="27"/>
        <v>12.935967439822699</v>
      </c>
      <c r="DZ33" s="78">
        <f t="shared" si="27"/>
        <v>2.6628084176654068</v>
      </c>
      <c r="EA33" s="78">
        <f t="shared" si="27"/>
        <v>1.4370713609311039</v>
      </c>
      <c r="EB33" s="78">
        <f t="shared" si="27"/>
        <v>7.1607524060089158</v>
      </c>
      <c r="EC33" s="78">
        <f t="shared" si="27"/>
        <v>5.5457848754397761</v>
      </c>
      <c r="ED33" s="78">
        <f t="shared" si="27"/>
        <v>11.056899155095367</v>
      </c>
      <c r="EE33" s="78">
        <f t="shared" si="27"/>
        <v>4.2440103567049414</v>
      </c>
      <c r="EF33" s="78">
        <f t="shared" si="27"/>
        <v>8.3644026172968342</v>
      </c>
      <c r="EG33" s="78">
        <f t="shared" si="27"/>
        <v>9.5513688249117283</v>
      </c>
      <c r="EH33" s="78">
        <f t="shared" si="27"/>
        <v>11.086761190880289</v>
      </c>
      <c r="EI33" s="78">
        <f t="shared" si="27"/>
        <v>13.484145439812321</v>
      </c>
      <c r="EJ33" s="78">
        <f t="shared" si="27"/>
        <v>10.239081167247768</v>
      </c>
      <c r="EK33" s="78">
        <f t="shared" si="27"/>
        <v>15.892771672359549</v>
      </c>
      <c r="EL33" s="78">
        <f t="shared" si="27"/>
        <v>12.371987256429419</v>
      </c>
      <c r="EM33" s="78">
        <f t="shared" si="27"/>
        <v>12.986305984489187</v>
      </c>
      <c r="EN33" s="79">
        <f t="shared" si="27"/>
        <v>13.040048316601869</v>
      </c>
      <c r="EO33" s="28"/>
      <c r="EP33" s="29"/>
      <c r="EQ33" s="28"/>
      <c r="ER33" s="69">
        <v>110</v>
      </c>
      <c r="ES33" s="69">
        <v>4</v>
      </c>
      <c r="ET33" s="28"/>
      <c r="EU33" s="129">
        <v>110</v>
      </c>
      <c r="EV33" s="129">
        <v>4</v>
      </c>
      <c r="EW33" s="28"/>
      <c r="EX33" s="29"/>
      <c r="EY33" s="28"/>
      <c r="EZ33" s="28"/>
      <c r="IM33" s="29"/>
      <c r="IO33" s="157"/>
      <c r="IP33" s="157"/>
      <c r="IQ33" s="157"/>
      <c r="IR33" s="157"/>
      <c r="IS33" s="157"/>
      <c r="IT33" s="157"/>
      <c r="IU33" s="157"/>
      <c r="IV33" s="157"/>
      <c r="IW33" s="157"/>
      <c r="IX33" s="157"/>
      <c r="IY33" s="157"/>
      <c r="IZ33" s="157"/>
      <c r="JA33" s="157"/>
      <c r="JB33" s="157"/>
      <c r="JC33" s="157"/>
      <c r="JD33" s="157"/>
      <c r="JE33" s="157"/>
      <c r="JF33" s="157"/>
      <c r="JG33" s="157"/>
      <c r="JH33" s="157"/>
      <c r="JI33" s="157"/>
      <c r="JJ33" s="157"/>
      <c r="JK33" s="157"/>
    </row>
    <row r="34" spans="1:271" ht="15.75" customHeight="1" x14ac:dyDescent="0.25">
      <c r="A34" s="28"/>
      <c r="B34" s="28"/>
      <c r="C34" s="28"/>
      <c r="D34" s="137">
        <v>30</v>
      </c>
      <c r="E34" s="146">
        <v>16.99280440461277</v>
      </c>
      <c r="F34" s="147">
        <v>5.1484782644691585E-2</v>
      </c>
      <c r="G34" s="28"/>
      <c r="H34" s="135">
        <v>79</v>
      </c>
      <c r="I34" s="51">
        <v>1</v>
      </c>
      <c r="J34" s="51">
        <v>0</v>
      </c>
      <c r="K34" s="28"/>
      <c r="L34" s="29"/>
      <c r="M34" s="28"/>
      <c r="N34" s="28"/>
      <c r="O34" s="72">
        <v>24</v>
      </c>
      <c r="P34" s="82"/>
      <c r="Q34" s="83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78">
        <v>0</v>
      </c>
      <c r="AO34" s="78">
        <f t="shared" ref="AO34:EN34" si="28">+SQRT(((AO$4-$AN$4)^2)+((AO$5-$AN$5)^2))</f>
        <v>3.29967953702179</v>
      </c>
      <c r="AP34" s="78">
        <f t="shared" si="28"/>
        <v>4.2126101804551137</v>
      </c>
      <c r="AQ34" s="78">
        <f t="shared" si="28"/>
        <v>1.8412240176645112</v>
      </c>
      <c r="AR34" s="78">
        <f t="shared" si="28"/>
        <v>7.0691267192069542</v>
      </c>
      <c r="AS34" s="78">
        <f t="shared" si="28"/>
        <v>6.5614282668527082</v>
      </c>
      <c r="AT34" s="78">
        <f t="shared" si="28"/>
        <v>8.7394109369668342</v>
      </c>
      <c r="AU34" s="78">
        <f t="shared" si="28"/>
        <v>11.039108058936014</v>
      </c>
      <c r="AV34" s="78">
        <f t="shared" si="28"/>
        <v>12.219533001276467</v>
      </c>
      <c r="AW34" s="78">
        <f t="shared" si="28"/>
        <v>10.455444417500873</v>
      </c>
      <c r="AX34" s="78">
        <f t="shared" si="28"/>
        <v>3.6235243239071493</v>
      </c>
      <c r="AY34" s="78">
        <f t="shared" si="28"/>
        <v>6.7929152726663853</v>
      </c>
      <c r="AZ34" s="78">
        <f t="shared" si="28"/>
        <v>5.4021761820462793</v>
      </c>
      <c r="BA34" s="78">
        <f t="shared" si="28"/>
        <v>15.491891935577753</v>
      </c>
      <c r="BB34" s="78">
        <f t="shared" si="28"/>
        <v>16.332315612248873</v>
      </c>
      <c r="BC34" s="78">
        <f t="shared" si="28"/>
        <v>16.90885535824237</v>
      </c>
      <c r="BD34" s="78">
        <f t="shared" si="28"/>
        <v>8.9615536467739254</v>
      </c>
      <c r="BE34" s="78">
        <f t="shared" si="28"/>
        <v>11.75764393902131</v>
      </c>
      <c r="BF34" s="78">
        <f t="shared" si="28"/>
        <v>11.954059609626446</v>
      </c>
      <c r="BG34" s="78">
        <f t="shared" si="28"/>
        <v>8.3920412678771896</v>
      </c>
      <c r="BH34" s="78">
        <f t="shared" si="28"/>
        <v>7.3914322766285272</v>
      </c>
      <c r="BI34" s="78">
        <f t="shared" si="28"/>
        <v>11.336986097082111</v>
      </c>
      <c r="BJ34" s="78">
        <f t="shared" si="28"/>
        <v>7.6960707020564563</v>
      </c>
      <c r="BK34" s="78">
        <f t="shared" si="28"/>
        <v>11.11935794073379</v>
      </c>
      <c r="BL34" s="78">
        <f t="shared" si="28"/>
        <v>10.383433789507253</v>
      </c>
      <c r="BM34" s="78">
        <f t="shared" si="28"/>
        <v>2.0179935992751608</v>
      </c>
      <c r="BN34" s="78">
        <f t="shared" si="28"/>
        <v>9.0713297953269905</v>
      </c>
      <c r="BO34" s="78">
        <f t="shared" si="28"/>
        <v>11.473489586660614</v>
      </c>
      <c r="BP34" s="78">
        <f t="shared" si="28"/>
        <v>13.589346478197102</v>
      </c>
      <c r="BQ34" s="78">
        <f t="shared" si="28"/>
        <v>11.041690453363357</v>
      </c>
      <c r="BR34" s="78">
        <f t="shared" si="28"/>
        <v>14.262735391882284</v>
      </c>
      <c r="BS34" s="78">
        <f t="shared" si="28"/>
        <v>17.161892740202109</v>
      </c>
      <c r="BT34" s="78">
        <f t="shared" si="28"/>
        <v>8.3692765556975885</v>
      </c>
      <c r="BU34" s="78">
        <f t="shared" si="28"/>
        <v>8.6550643744769626</v>
      </c>
      <c r="BV34" s="78">
        <f t="shared" si="28"/>
        <v>11.430833858452095</v>
      </c>
      <c r="BW34" s="78">
        <f t="shared" si="28"/>
        <v>7.1957924848055184</v>
      </c>
      <c r="BX34" s="78">
        <f t="shared" si="28"/>
        <v>15.472597197086271</v>
      </c>
      <c r="BY34" s="78">
        <f t="shared" si="28"/>
        <v>5.7522500175325018</v>
      </c>
      <c r="BZ34" s="78">
        <f t="shared" si="28"/>
        <v>11.291353710027638</v>
      </c>
      <c r="CA34" s="78">
        <f t="shared" si="28"/>
        <v>4.5728650017854564</v>
      </c>
      <c r="CB34" s="78">
        <f t="shared" si="28"/>
        <v>3.9510939258298525</v>
      </c>
      <c r="CC34" s="78">
        <f t="shared" si="28"/>
        <v>8.9248976986151014</v>
      </c>
      <c r="CD34" s="78">
        <f t="shared" si="28"/>
        <v>6.7742978042480431</v>
      </c>
      <c r="CE34" s="78">
        <f t="shared" si="28"/>
        <v>2.0231620330035422</v>
      </c>
      <c r="CF34" s="78">
        <f t="shared" si="28"/>
        <v>14.608467932412928</v>
      </c>
      <c r="CG34" s="78">
        <f t="shared" si="28"/>
        <v>0.6273976964706065</v>
      </c>
      <c r="CH34" s="78">
        <f t="shared" si="28"/>
        <v>13.160809559547362</v>
      </c>
      <c r="CI34" s="78">
        <f t="shared" si="28"/>
        <v>1.0406090917990289</v>
      </c>
      <c r="CJ34" s="78">
        <f t="shared" si="28"/>
        <v>14.875504213554366</v>
      </c>
      <c r="CK34" s="78">
        <f t="shared" si="28"/>
        <v>10.753223972006721</v>
      </c>
      <c r="CL34" s="78">
        <f t="shared" si="28"/>
        <v>9.7090920863626788</v>
      </c>
      <c r="CM34" s="78">
        <f t="shared" si="28"/>
        <v>2.3266178445905399</v>
      </c>
      <c r="CN34" s="78">
        <f t="shared" si="28"/>
        <v>9.191957560275009</v>
      </c>
      <c r="CO34" s="156">
        <f t="shared" si="28"/>
        <v>1.6718076867127001</v>
      </c>
      <c r="CP34" s="78">
        <f t="shared" si="28"/>
        <v>14.605070212184987</v>
      </c>
      <c r="CQ34" s="78">
        <f t="shared" si="28"/>
        <v>5.4773789315653145</v>
      </c>
      <c r="CR34" s="78">
        <f t="shared" si="28"/>
        <v>8.4593713788302907</v>
      </c>
      <c r="CS34" s="78">
        <f t="shared" si="28"/>
        <v>14.637304107598961</v>
      </c>
      <c r="CT34" s="78">
        <f t="shared" si="28"/>
        <v>9.903068372183963</v>
      </c>
      <c r="CU34" s="78">
        <f t="shared" si="28"/>
        <v>7.7292136249164418</v>
      </c>
      <c r="CV34" s="78">
        <f t="shared" si="28"/>
        <v>2.5004960920717103</v>
      </c>
      <c r="CW34" s="78">
        <f t="shared" si="28"/>
        <v>7.1512978296991818</v>
      </c>
      <c r="CX34" s="78">
        <f t="shared" si="28"/>
        <v>5.3547310498697449</v>
      </c>
      <c r="CY34" s="78">
        <f t="shared" si="28"/>
        <v>14.358547147777342</v>
      </c>
      <c r="CZ34" s="78">
        <f t="shared" si="28"/>
        <v>11.213062415154337</v>
      </c>
      <c r="DA34" s="78">
        <f t="shared" si="28"/>
        <v>11.108253924480019</v>
      </c>
      <c r="DB34" s="78">
        <f t="shared" si="28"/>
        <v>6.1981239071809986</v>
      </c>
      <c r="DC34" s="78">
        <f t="shared" si="28"/>
        <v>5.8435007524283114</v>
      </c>
      <c r="DD34" s="78">
        <f t="shared" si="28"/>
        <v>12.642915972358313</v>
      </c>
      <c r="DE34" s="78">
        <f t="shared" si="28"/>
        <v>0.67959189581103707</v>
      </c>
      <c r="DF34" s="78">
        <f t="shared" si="28"/>
        <v>8.0563724330344311</v>
      </c>
      <c r="DG34" s="78">
        <f t="shared" si="28"/>
        <v>13.764061838884263</v>
      </c>
      <c r="DH34" s="78">
        <f t="shared" si="28"/>
        <v>9.1804911520869279</v>
      </c>
      <c r="DI34" s="78">
        <f t="shared" si="28"/>
        <v>5.8245327219180272</v>
      </c>
      <c r="DJ34" s="78">
        <f t="shared" si="28"/>
        <v>5.1222065123073799</v>
      </c>
      <c r="DK34" s="78">
        <f t="shared" si="28"/>
        <v>11.910537659816516</v>
      </c>
      <c r="DL34" s="78">
        <f t="shared" si="28"/>
        <v>10.285703845565871</v>
      </c>
      <c r="DM34" s="78">
        <f t="shared" si="28"/>
        <v>8.2003601850914603</v>
      </c>
      <c r="DN34" s="78">
        <f t="shared" si="28"/>
        <v>14.303802594817169</v>
      </c>
      <c r="DO34" s="78">
        <f t="shared" si="28"/>
        <v>8.2490814494951419</v>
      </c>
      <c r="DP34" s="78">
        <f t="shared" si="28"/>
        <v>8.7144692135730644</v>
      </c>
      <c r="DQ34" s="78">
        <f t="shared" si="28"/>
        <v>6.4968511763853698</v>
      </c>
      <c r="DR34" s="78">
        <f t="shared" si="28"/>
        <v>1.8021108610545917</v>
      </c>
      <c r="DS34" s="78">
        <f t="shared" si="28"/>
        <v>11.197159986960578</v>
      </c>
      <c r="DT34" s="78">
        <f t="shared" si="28"/>
        <v>9.6748695621120131</v>
      </c>
      <c r="DU34" s="78">
        <f t="shared" si="28"/>
        <v>5.6034954667011787</v>
      </c>
      <c r="DV34" s="78">
        <f t="shared" si="28"/>
        <v>5.973673965245843</v>
      </c>
      <c r="DW34" s="78">
        <f t="shared" si="28"/>
        <v>11.257395825381037</v>
      </c>
      <c r="DX34" s="78">
        <f t="shared" si="28"/>
        <v>1.5483941796296283</v>
      </c>
      <c r="DY34" s="78">
        <f t="shared" si="28"/>
        <v>13.919849730686362</v>
      </c>
      <c r="DZ34" s="78">
        <f t="shared" si="28"/>
        <v>3.0226773480298341</v>
      </c>
      <c r="EA34" s="78">
        <f t="shared" si="28"/>
        <v>2.4478573230983729</v>
      </c>
      <c r="EB34" s="78">
        <f t="shared" si="28"/>
        <v>5.8541470347825753</v>
      </c>
      <c r="EC34" s="78">
        <f t="shared" si="28"/>
        <v>4.2606142414897716</v>
      </c>
      <c r="ED34" s="78">
        <f t="shared" si="28"/>
        <v>11.517635083714113</v>
      </c>
      <c r="EE34" s="78">
        <f t="shared" si="28"/>
        <v>4.3506561906381229</v>
      </c>
      <c r="EF34" s="78">
        <f t="shared" si="28"/>
        <v>7.2169754006153184</v>
      </c>
      <c r="EG34" s="78">
        <f t="shared" si="28"/>
        <v>10.302885347306818</v>
      </c>
      <c r="EH34" s="78">
        <f t="shared" si="28"/>
        <v>11.108935586095861</v>
      </c>
      <c r="EI34" s="78">
        <f t="shared" si="28"/>
        <v>14.608858956558137</v>
      </c>
      <c r="EJ34" s="78">
        <f t="shared" si="28"/>
        <v>11.351048515419073</v>
      </c>
      <c r="EK34" s="78">
        <f t="shared" si="28"/>
        <v>15.670907687975069</v>
      </c>
      <c r="EL34" s="78">
        <f t="shared" si="28"/>
        <v>13.084922224173877</v>
      </c>
      <c r="EM34" s="78">
        <f t="shared" si="28"/>
        <v>13.789472707948354</v>
      </c>
      <c r="EN34" s="79">
        <f t="shared" si="28"/>
        <v>14.166073148781969</v>
      </c>
      <c r="EO34" s="28"/>
      <c r="EP34" s="29"/>
      <c r="EQ34" s="28"/>
      <c r="ER34" s="69">
        <v>9</v>
      </c>
      <c r="ES34" s="69">
        <v>4</v>
      </c>
      <c r="ET34" s="28"/>
      <c r="EU34" s="129">
        <v>9</v>
      </c>
      <c r="EV34" s="129">
        <v>4</v>
      </c>
      <c r="EW34" s="28"/>
      <c r="EX34" s="29"/>
      <c r="EY34" s="28"/>
      <c r="FA34" s="28"/>
      <c r="FB34" s="157"/>
      <c r="FC34" s="157"/>
      <c r="FD34" s="157"/>
      <c r="FE34" s="157"/>
      <c r="FF34" s="157"/>
      <c r="FG34" s="157"/>
      <c r="FH34" s="157"/>
      <c r="FI34" s="157"/>
      <c r="FJ34" s="157"/>
      <c r="FK34" s="157"/>
      <c r="FL34" s="157"/>
      <c r="FM34" s="157"/>
      <c r="FN34" s="157"/>
      <c r="FO34" s="157"/>
      <c r="FP34" s="157"/>
      <c r="FQ34" s="157"/>
      <c r="FR34" s="157"/>
      <c r="FS34" s="157"/>
      <c r="FT34" s="157"/>
      <c r="FU34" s="157"/>
      <c r="FV34" s="157"/>
      <c r="FW34" s="157"/>
      <c r="FX34" s="157"/>
      <c r="FY34" s="157"/>
      <c r="GF34" s="157"/>
      <c r="GG34" s="157"/>
      <c r="GH34" s="157"/>
      <c r="GI34" s="157"/>
      <c r="GJ34" s="157"/>
      <c r="GK34" s="157"/>
      <c r="GL34" s="157"/>
      <c r="GM34" s="157"/>
      <c r="GN34" s="157"/>
      <c r="GO34" s="157"/>
      <c r="GP34" s="157"/>
      <c r="GQ34" s="157"/>
      <c r="GR34" s="157"/>
      <c r="GS34" s="157"/>
      <c r="GT34" s="157"/>
      <c r="GU34" s="157"/>
      <c r="GV34" s="157"/>
      <c r="GW34" s="157"/>
      <c r="GX34" s="157"/>
      <c r="GY34" s="157"/>
      <c r="GZ34" s="157"/>
      <c r="HA34" s="157"/>
      <c r="HB34" s="157"/>
      <c r="HC34" s="157"/>
      <c r="HD34" s="157"/>
      <c r="HU34" s="157"/>
      <c r="HV34" s="157"/>
      <c r="HW34" s="157"/>
      <c r="IM34" s="29"/>
      <c r="IO34" s="157"/>
      <c r="IP34" s="157"/>
      <c r="IQ34" s="157"/>
      <c r="IR34" s="157"/>
      <c r="IS34" s="157"/>
      <c r="IT34" s="157"/>
      <c r="IU34" s="157"/>
      <c r="IV34" s="157"/>
      <c r="IW34" s="157"/>
      <c r="IX34" s="157"/>
      <c r="IY34" s="157"/>
      <c r="IZ34" s="157"/>
      <c r="JA34" s="157"/>
      <c r="JB34" s="157"/>
      <c r="JC34" s="157"/>
      <c r="JD34" s="157"/>
      <c r="JE34" s="157"/>
      <c r="JF34" s="157"/>
      <c r="JG34" s="157"/>
      <c r="JH34" s="157"/>
      <c r="JI34" s="157"/>
      <c r="JJ34" s="157"/>
      <c r="JK34" s="157"/>
    </row>
    <row r="35" spans="1:271" ht="15.75" customHeight="1" x14ac:dyDescent="0.25">
      <c r="A35" s="28"/>
      <c r="B35" s="28"/>
      <c r="C35" s="28"/>
      <c r="D35" s="137">
        <v>31</v>
      </c>
      <c r="E35" s="138">
        <v>8.2647713133374268</v>
      </c>
      <c r="F35" s="139">
        <v>17.452482751488802</v>
      </c>
      <c r="G35" s="28"/>
      <c r="H35" s="135">
        <v>80</v>
      </c>
      <c r="I35" s="51">
        <v>6</v>
      </c>
      <c r="J35" s="51">
        <v>5</v>
      </c>
      <c r="K35" s="28"/>
      <c r="L35" s="29"/>
      <c r="M35" s="28"/>
      <c r="N35" s="28"/>
      <c r="O35" s="72">
        <v>25</v>
      </c>
      <c r="P35" s="82"/>
      <c r="Q35" s="83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78">
        <v>0</v>
      </c>
      <c r="AP35" s="78">
        <f t="shared" ref="AP35:EN35" si="29">+SQRT(((AP$4-$AO$4)^2)+((AP$5-$AO$5)^2))</f>
        <v>1.0874986441884329</v>
      </c>
      <c r="AQ35" s="78">
        <f t="shared" si="29"/>
        <v>1.6437594343656829</v>
      </c>
      <c r="AR35" s="78">
        <f t="shared" si="29"/>
        <v>9.9287126049149848</v>
      </c>
      <c r="AS35" s="78">
        <f t="shared" si="29"/>
        <v>9.797973170913588</v>
      </c>
      <c r="AT35" s="78">
        <f t="shared" si="29"/>
        <v>11.839237987086522</v>
      </c>
      <c r="AU35" s="78">
        <f t="shared" si="29"/>
        <v>7.7457641202980385</v>
      </c>
      <c r="AV35" s="78">
        <f t="shared" si="29"/>
        <v>11.11019686083959</v>
      </c>
      <c r="AW35" s="78">
        <f t="shared" si="29"/>
        <v>8.3085115839460606</v>
      </c>
      <c r="AX35" s="78">
        <f t="shared" si="29"/>
        <v>4.0608652541186112</v>
      </c>
      <c r="AY35" s="78">
        <f t="shared" si="29"/>
        <v>6.2104910386500549</v>
      </c>
      <c r="AZ35" s="78">
        <f t="shared" si="29"/>
        <v>5.9182236924364906</v>
      </c>
      <c r="BA35" s="78">
        <f t="shared" si="29"/>
        <v>12.605434299430094</v>
      </c>
      <c r="BB35" s="78">
        <f t="shared" si="29"/>
        <v>13.086598456728193</v>
      </c>
      <c r="BC35" s="78">
        <f t="shared" si="29"/>
        <v>13.793259600798478</v>
      </c>
      <c r="BD35" s="78">
        <f t="shared" si="29"/>
        <v>5.6699421205688303</v>
      </c>
      <c r="BE35" s="78">
        <f t="shared" si="29"/>
        <v>8.4895986509323791</v>
      </c>
      <c r="BF35" s="78">
        <f t="shared" si="29"/>
        <v>8.7005288489342316</v>
      </c>
      <c r="BG35" s="78">
        <f t="shared" si="29"/>
        <v>5.6198339987395212</v>
      </c>
      <c r="BH35" s="78">
        <f t="shared" si="29"/>
        <v>4.5274757740638529</v>
      </c>
      <c r="BI35" s="78">
        <f t="shared" si="29"/>
        <v>8.2762148108039977</v>
      </c>
      <c r="BJ35" s="78">
        <f t="shared" si="29"/>
        <v>6.1807385300500028</v>
      </c>
      <c r="BK35" s="78">
        <f t="shared" si="29"/>
        <v>9.6522793622045899</v>
      </c>
      <c r="BL35" s="78">
        <f t="shared" si="29"/>
        <v>8.1577630746060183</v>
      </c>
      <c r="BM35" s="78">
        <f t="shared" si="29"/>
        <v>5.2619818049592064</v>
      </c>
      <c r="BN35" s="78">
        <f t="shared" si="29"/>
        <v>7.8402569874861063</v>
      </c>
      <c r="BO35" s="78">
        <f t="shared" si="29"/>
        <v>9.3942855614414249</v>
      </c>
      <c r="BP35" s="78">
        <f t="shared" si="29"/>
        <v>10.315628453006699</v>
      </c>
      <c r="BQ35" s="78">
        <f t="shared" si="29"/>
        <v>10.992620617555842</v>
      </c>
      <c r="BR35" s="78">
        <f t="shared" si="29"/>
        <v>11.300705558280137</v>
      </c>
      <c r="BS35" s="78">
        <f t="shared" si="29"/>
        <v>14.016303660920217</v>
      </c>
      <c r="BT35" s="78">
        <f t="shared" si="29"/>
        <v>7.8411032216854517</v>
      </c>
      <c r="BU35" s="78">
        <f t="shared" si="29"/>
        <v>7.4559312943886775</v>
      </c>
      <c r="BV35" s="78">
        <f t="shared" si="29"/>
        <v>10.154244615722131</v>
      </c>
      <c r="BW35" s="78">
        <f t="shared" si="29"/>
        <v>3.9015893383960258</v>
      </c>
      <c r="BX35" s="78">
        <f t="shared" si="29"/>
        <v>15.12914846987163</v>
      </c>
      <c r="BY35" s="78">
        <f t="shared" si="29"/>
        <v>4.9879491885701865</v>
      </c>
      <c r="BZ35" s="78">
        <f t="shared" si="29"/>
        <v>11.776358785646103</v>
      </c>
      <c r="CA35" s="78">
        <f t="shared" si="29"/>
        <v>1.8368315753245272</v>
      </c>
      <c r="CB35" s="78">
        <f t="shared" si="29"/>
        <v>7.240889521478449</v>
      </c>
      <c r="CC35" s="78">
        <f t="shared" si="29"/>
        <v>5.6305066940437065</v>
      </c>
      <c r="CD35" s="78">
        <f t="shared" si="29"/>
        <v>10.015597415975636</v>
      </c>
      <c r="CE35" s="78">
        <f t="shared" si="29"/>
        <v>1.8941930699554244</v>
      </c>
      <c r="CF35" s="78">
        <f t="shared" si="29"/>
        <v>11.902827524642017</v>
      </c>
      <c r="CG35" s="78">
        <f t="shared" si="29"/>
        <v>3.3366788749270184</v>
      </c>
      <c r="CH35" s="78">
        <f t="shared" si="29"/>
        <v>13.63819167331326</v>
      </c>
      <c r="CI35" s="78">
        <f t="shared" si="29"/>
        <v>2.936283724574273</v>
      </c>
      <c r="CJ35" s="78">
        <f t="shared" si="29"/>
        <v>11.577250790723078</v>
      </c>
      <c r="CK35" s="78">
        <f t="shared" si="29"/>
        <v>8.6887581968119409</v>
      </c>
      <c r="CL35" s="78">
        <f t="shared" si="29"/>
        <v>10.536688310023035</v>
      </c>
      <c r="CM35" s="78">
        <f t="shared" si="29"/>
        <v>3.0296995732925538</v>
      </c>
      <c r="CN35" s="78">
        <f t="shared" si="29"/>
        <v>6.9355432316124475</v>
      </c>
      <c r="CO35" s="156">
        <f t="shared" si="29"/>
        <v>1.651338614323107</v>
      </c>
      <c r="CP35" s="78">
        <f t="shared" si="29"/>
        <v>11.547514880794612</v>
      </c>
      <c r="CQ35" s="78">
        <f t="shared" si="29"/>
        <v>5.3863333991277127</v>
      </c>
      <c r="CR35" s="78">
        <f t="shared" si="29"/>
        <v>5.8039754481764598</v>
      </c>
      <c r="CS35" s="78">
        <f t="shared" si="29"/>
        <v>11.373189529722456</v>
      </c>
      <c r="CT35" s="78">
        <f t="shared" si="29"/>
        <v>7.1024294047649699</v>
      </c>
      <c r="CU35" s="78">
        <f t="shared" si="29"/>
        <v>7.9762558990297512</v>
      </c>
      <c r="CV35" s="78">
        <f t="shared" si="29"/>
        <v>5.2145553140112284</v>
      </c>
      <c r="CW35" s="78">
        <f t="shared" si="29"/>
        <v>9.9311991160099851</v>
      </c>
      <c r="CX35" s="78">
        <f t="shared" si="29"/>
        <v>7.8483120205364223</v>
      </c>
      <c r="CY35" s="78">
        <f t="shared" si="29"/>
        <v>11.770724103667458</v>
      </c>
      <c r="CZ35" s="78">
        <f t="shared" si="29"/>
        <v>7.9152137635901765</v>
      </c>
      <c r="DA35" s="78">
        <f t="shared" si="29"/>
        <v>7.8871952843228748</v>
      </c>
      <c r="DB35" s="78">
        <f t="shared" si="29"/>
        <v>8.2803565250857343</v>
      </c>
      <c r="DC35" s="78">
        <f t="shared" si="29"/>
        <v>6.6052632971169842</v>
      </c>
      <c r="DD35" s="78">
        <f t="shared" si="29"/>
        <v>10.423658768006552</v>
      </c>
      <c r="DE35" s="78">
        <f t="shared" si="29"/>
        <v>3.2420066600335562</v>
      </c>
      <c r="DF35" s="78">
        <f t="shared" si="29"/>
        <v>11.340441354530322</v>
      </c>
      <c r="DG35" s="78">
        <f t="shared" si="29"/>
        <v>12.840687404485374</v>
      </c>
      <c r="DH35" s="78">
        <f t="shared" si="29"/>
        <v>6.0749520843035274</v>
      </c>
      <c r="DI35" s="78">
        <f t="shared" si="29"/>
        <v>8.8233726140721416</v>
      </c>
      <c r="DJ35" s="78">
        <f t="shared" si="29"/>
        <v>7.2003261278980393</v>
      </c>
      <c r="DK35" s="78">
        <f t="shared" si="29"/>
        <v>10.169263885636409</v>
      </c>
      <c r="DL35" s="78">
        <f t="shared" si="29"/>
        <v>9.2641640413210293</v>
      </c>
      <c r="DM35" s="78">
        <f t="shared" si="29"/>
        <v>9.1789705786192304</v>
      </c>
      <c r="DN35" s="78">
        <f t="shared" si="29"/>
        <v>11.186977600596641</v>
      </c>
      <c r="DO35" s="78">
        <f t="shared" si="29"/>
        <v>11.362903973275129</v>
      </c>
      <c r="DP35" s="78">
        <f t="shared" si="29"/>
        <v>7.0792505905027108</v>
      </c>
      <c r="DQ35" s="78">
        <f t="shared" si="29"/>
        <v>9.4284583053831881</v>
      </c>
      <c r="DR35" s="78">
        <f t="shared" si="29"/>
        <v>1.5349426159649397</v>
      </c>
      <c r="DS35" s="78">
        <f t="shared" si="29"/>
        <v>8.3258782161712723</v>
      </c>
      <c r="DT35" s="78">
        <f t="shared" si="29"/>
        <v>7.7459341601331229</v>
      </c>
      <c r="DU35" s="78">
        <f t="shared" si="29"/>
        <v>8.2297651638002787</v>
      </c>
      <c r="DV35" s="78">
        <f t="shared" si="29"/>
        <v>4.8260658875972977</v>
      </c>
      <c r="DW35" s="78">
        <f t="shared" si="29"/>
        <v>10.584831780306466</v>
      </c>
      <c r="DX35" s="78">
        <f t="shared" si="29"/>
        <v>3.6951916582977971</v>
      </c>
      <c r="DY35" s="78">
        <f t="shared" si="29"/>
        <v>10.801136322292404</v>
      </c>
      <c r="DZ35" s="78">
        <f t="shared" si="29"/>
        <v>4.2490084235086689</v>
      </c>
      <c r="EA35" s="78">
        <f t="shared" si="29"/>
        <v>0.89601672485916706</v>
      </c>
      <c r="EB35" s="78">
        <f t="shared" si="29"/>
        <v>9.0259456748568105</v>
      </c>
      <c r="EC35" s="78">
        <f t="shared" si="29"/>
        <v>7.5290915044165132</v>
      </c>
      <c r="ED35" s="78">
        <f t="shared" si="29"/>
        <v>9.4072978850055655</v>
      </c>
      <c r="EE35" s="78">
        <f t="shared" si="29"/>
        <v>3.5946453704560133</v>
      </c>
      <c r="EF35" s="78">
        <f t="shared" si="29"/>
        <v>9.5456977687383482</v>
      </c>
      <c r="EG35" s="78">
        <f t="shared" si="29"/>
        <v>7.5948261551482474</v>
      </c>
      <c r="EH35" s="78">
        <f t="shared" si="29"/>
        <v>10.047949144905925</v>
      </c>
      <c r="EI35" s="78">
        <f t="shared" si="29"/>
        <v>11.337821703634065</v>
      </c>
      <c r="EJ35" s="78">
        <f t="shared" si="29"/>
        <v>9.711637953443752</v>
      </c>
      <c r="EK35" s="78">
        <f t="shared" si="29"/>
        <v>15.139721711748226</v>
      </c>
      <c r="EL35" s="78">
        <f t="shared" si="29"/>
        <v>10.427801696263879</v>
      </c>
      <c r="EM35" s="78">
        <f t="shared" si="29"/>
        <v>10.960155754832526</v>
      </c>
      <c r="EN35" s="79">
        <f t="shared" si="29"/>
        <v>10.894004310776195</v>
      </c>
      <c r="EO35" s="28"/>
      <c r="EP35" s="29"/>
      <c r="EQ35" s="28"/>
      <c r="ER35" s="69">
        <v>7</v>
      </c>
      <c r="ES35" s="69">
        <v>5</v>
      </c>
      <c r="ET35" s="28"/>
      <c r="EU35" s="129">
        <v>7</v>
      </c>
      <c r="EV35" s="129">
        <v>5</v>
      </c>
      <c r="EW35" s="28"/>
      <c r="EX35" s="29"/>
      <c r="EY35" s="28"/>
      <c r="EZ35" s="28"/>
      <c r="FA35" s="28"/>
      <c r="FB35" s="157"/>
      <c r="FC35" s="157"/>
      <c r="FD35" s="157"/>
      <c r="FE35" s="157"/>
      <c r="FF35" s="157"/>
      <c r="FG35" s="157"/>
      <c r="FH35" s="157"/>
      <c r="FI35" s="157"/>
      <c r="FJ35" s="157"/>
      <c r="FK35" s="157"/>
      <c r="FL35" s="157"/>
      <c r="FM35" s="157"/>
      <c r="FN35" s="157"/>
      <c r="FO35" s="157"/>
      <c r="FP35" s="157"/>
      <c r="FQ35" s="157"/>
      <c r="FR35" s="157"/>
      <c r="FS35" s="157"/>
      <c r="FT35" s="157"/>
      <c r="FU35" s="157"/>
      <c r="FV35" s="157"/>
      <c r="FW35" s="157"/>
      <c r="FX35" s="157"/>
      <c r="FY35" s="157"/>
      <c r="GF35" s="157"/>
      <c r="GG35" s="157"/>
      <c r="GH35" s="157"/>
      <c r="GI35" s="157"/>
      <c r="GJ35" s="157"/>
      <c r="GK35" s="157"/>
      <c r="GL35" s="157"/>
      <c r="GM35" s="157"/>
      <c r="GN35" s="157"/>
      <c r="GO35" s="157"/>
      <c r="GP35" s="157"/>
      <c r="GQ35" s="157"/>
      <c r="GR35" s="157"/>
      <c r="GS35" s="157"/>
      <c r="GT35" s="157"/>
      <c r="GU35" s="157"/>
      <c r="GV35" s="157"/>
      <c r="GW35" s="157"/>
      <c r="GX35" s="157"/>
      <c r="GY35" s="157"/>
      <c r="GZ35" s="157"/>
      <c r="HA35" s="157"/>
      <c r="HB35" s="157"/>
      <c r="HC35" s="157"/>
      <c r="HD35" s="157"/>
      <c r="HU35" s="157"/>
      <c r="HV35" s="157"/>
      <c r="HW35" s="157"/>
      <c r="IM35" s="29"/>
      <c r="IO35" s="157"/>
      <c r="IP35" s="157"/>
      <c r="IQ35" s="157"/>
      <c r="IR35" s="157"/>
      <c r="IS35" s="157"/>
      <c r="IT35" s="157"/>
      <c r="IU35" s="157"/>
      <c r="IV35" s="157"/>
      <c r="IW35" s="157"/>
      <c r="IX35" s="157"/>
      <c r="IY35" s="157"/>
      <c r="IZ35" s="157"/>
      <c r="JA35" s="157"/>
      <c r="JB35" s="157"/>
      <c r="JC35" s="157"/>
      <c r="JD35" s="157"/>
      <c r="JE35" s="157"/>
      <c r="JF35" s="157"/>
      <c r="JG35" s="157"/>
      <c r="JH35" s="157"/>
      <c r="JI35" s="157"/>
      <c r="JJ35" s="157"/>
      <c r="JK35" s="157"/>
    </row>
    <row r="36" spans="1:271" ht="15.75" customHeight="1" x14ac:dyDescent="0.25">
      <c r="A36" s="28"/>
      <c r="B36" s="28"/>
      <c r="C36" s="28"/>
      <c r="D36" s="137">
        <v>32</v>
      </c>
      <c r="E36" s="141">
        <v>19.716293784960119</v>
      </c>
      <c r="F36" s="142">
        <v>19.629902950474712</v>
      </c>
      <c r="G36" s="28"/>
      <c r="H36" s="135">
        <v>81</v>
      </c>
      <c r="I36" s="51">
        <v>5</v>
      </c>
      <c r="J36" s="51">
        <v>0</v>
      </c>
      <c r="K36" s="28"/>
      <c r="L36" s="29"/>
      <c r="M36" s="28"/>
      <c r="N36" s="28"/>
      <c r="O36" s="72">
        <v>26</v>
      </c>
      <c r="P36" s="82"/>
      <c r="Q36" s="83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78">
        <v>0</v>
      </c>
      <c r="AQ36" s="78">
        <f t="shared" ref="AQ36:EN36" si="30">+SQRT(((AQ$4-$AP$4)^2)+((AQ$5-$AP$5)^2))</f>
        <v>2.699627606555683</v>
      </c>
      <c r="AR36" s="78">
        <f t="shared" si="30"/>
        <v>10.475241251565913</v>
      </c>
      <c r="AS36" s="78">
        <f t="shared" si="30"/>
        <v>10.765553065546269</v>
      </c>
      <c r="AT36" s="78">
        <f t="shared" si="30"/>
        <v>12.497210000363804</v>
      </c>
      <c r="AU36" s="78">
        <f t="shared" si="30"/>
        <v>6.9753451127944279</v>
      </c>
      <c r="AV36" s="78">
        <f t="shared" si="30"/>
        <v>11.627079411823159</v>
      </c>
      <c r="AW36" s="78">
        <f t="shared" si="30"/>
        <v>8.4787052236722324</v>
      </c>
      <c r="AX36" s="78">
        <f t="shared" si="30"/>
        <v>5.0956283140510319</v>
      </c>
      <c r="AY36" s="78">
        <f t="shared" si="30"/>
        <v>6.989783333953981</v>
      </c>
      <c r="AZ36" s="78">
        <f t="shared" si="30"/>
        <v>6.9056072963106558</v>
      </c>
      <c r="BA36" s="78">
        <f t="shared" si="30"/>
        <v>11.523036612516959</v>
      </c>
      <c r="BB36" s="78">
        <f t="shared" si="30"/>
        <v>12.119735046025413</v>
      </c>
      <c r="BC36" s="78">
        <f t="shared" si="30"/>
        <v>12.753509553706808</v>
      </c>
      <c r="BD36" s="78">
        <f t="shared" si="30"/>
        <v>4.7909346007858655</v>
      </c>
      <c r="BE36" s="78">
        <f t="shared" si="30"/>
        <v>7.7900241346269476</v>
      </c>
      <c r="BF36" s="78">
        <f t="shared" si="30"/>
        <v>7.7422874567526341</v>
      </c>
      <c r="BG36" s="78">
        <f t="shared" si="30"/>
        <v>5.5131549733392973</v>
      </c>
      <c r="BH36" s="78">
        <f t="shared" si="30"/>
        <v>4.4054137266942517</v>
      </c>
      <c r="BI36" s="78">
        <f t="shared" si="30"/>
        <v>7.8534875295366202</v>
      </c>
      <c r="BJ36" s="78">
        <f t="shared" si="30"/>
        <v>6.6866173328098926</v>
      </c>
      <c r="BK36" s="78">
        <f t="shared" si="30"/>
        <v>10.073287731721001</v>
      </c>
      <c r="BL36" s="78">
        <f t="shared" si="30"/>
        <v>8.2933416740839263</v>
      </c>
      <c r="BM36" s="78">
        <f t="shared" si="30"/>
        <v>6.2172585261087354</v>
      </c>
      <c r="BN36" s="78">
        <f t="shared" si="30"/>
        <v>7.0583883761160013</v>
      </c>
      <c r="BO36" s="78">
        <f t="shared" si="30"/>
        <v>9.5715222513565443</v>
      </c>
      <c r="BP36" s="78">
        <f t="shared" si="30"/>
        <v>9.5921156474623981</v>
      </c>
      <c r="BQ36" s="78">
        <f t="shared" si="30"/>
        <v>10.491768256195646</v>
      </c>
      <c r="BR36" s="78">
        <f t="shared" si="30"/>
        <v>10.225257088285554</v>
      </c>
      <c r="BS36" s="78">
        <f t="shared" si="30"/>
        <v>12.987810477583688</v>
      </c>
      <c r="BT36" s="78">
        <f t="shared" si="30"/>
        <v>8.5848337484305084</v>
      </c>
      <c r="BU36" s="78">
        <f t="shared" si="30"/>
        <v>8.0221344446915843</v>
      </c>
      <c r="BV36" s="78">
        <f t="shared" si="30"/>
        <v>9.3195820924036177</v>
      </c>
      <c r="BW36" s="78">
        <f t="shared" si="30"/>
        <v>3.0510011012031537</v>
      </c>
      <c r="BX36" s="78">
        <f t="shared" si="30"/>
        <v>14.492493267972081</v>
      </c>
      <c r="BY36" s="78">
        <f t="shared" si="30"/>
        <v>4.4880517005658938</v>
      </c>
      <c r="BZ36" s="78">
        <f t="shared" si="30"/>
        <v>11.427511971620589</v>
      </c>
      <c r="CA36" s="78">
        <f t="shared" si="30"/>
        <v>0.88264509203614994</v>
      </c>
      <c r="CB36" s="78">
        <f t="shared" si="30"/>
        <v>8.0930092344303421</v>
      </c>
      <c r="CC36" s="78">
        <f t="shared" si="30"/>
        <v>4.8743461410333371</v>
      </c>
      <c r="CD36" s="78">
        <f t="shared" si="30"/>
        <v>10.791878160215813</v>
      </c>
      <c r="CE36" s="78">
        <f t="shared" si="30"/>
        <v>2.9800942923239258</v>
      </c>
      <c r="CF36" s="78">
        <f t="shared" si="30"/>
        <v>10.8157375626053</v>
      </c>
      <c r="CG36" s="78">
        <f t="shared" si="30"/>
        <v>4.3344769421017677</v>
      </c>
      <c r="CH36" s="78">
        <f t="shared" si="30"/>
        <v>13.26045114945099</v>
      </c>
      <c r="CI36" s="78">
        <f t="shared" si="30"/>
        <v>3.9769928430964674</v>
      </c>
      <c r="CJ36" s="78">
        <f t="shared" si="30"/>
        <v>10.714461062239055</v>
      </c>
      <c r="CK36" s="78">
        <f t="shared" si="30"/>
        <v>8.8883212993207739</v>
      </c>
      <c r="CL36" s="78">
        <f t="shared" si="30"/>
        <v>10.32176160313267</v>
      </c>
      <c r="CM36" s="78">
        <f t="shared" si="30"/>
        <v>3.3818889039852116</v>
      </c>
      <c r="CN36" s="78">
        <f t="shared" si="30"/>
        <v>5.9136185847501848</v>
      </c>
      <c r="CO36" s="156">
        <f t="shared" si="30"/>
        <v>2.5430732922149755</v>
      </c>
      <c r="CP36" s="78">
        <f t="shared" si="30"/>
        <v>10.489594018688825</v>
      </c>
      <c r="CQ36" s="78">
        <f t="shared" si="30"/>
        <v>5.0880773815391898</v>
      </c>
      <c r="CR36" s="78">
        <f t="shared" si="30"/>
        <v>4.7278117298733786</v>
      </c>
      <c r="CS36" s="78">
        <f t="shared" si="30"/>
        <v>10.427225224695039</v>
      </c>
      <c r="CT36" s="78">
        <f t="shared" si="30"/>
        <v>6.9226619826297133</v>
      </c>
      <c r="CU36" s="78">
        <f t="shared" si="30"/>
        <v>7.6459609819348282</v>
      </c>
      <c r="CV36" s="78">
        <f t="shared" si="30"/>
        <v>5.8334853320554059</v>
      </c>
      <c r="CW36" s="78">
        <f t="shared" si="30"/>
        <v>10.441072566912039</v>
      </c>
      <c r="CX36" s="78">
        <f t="shared" si="30"/>
        <v>8.2839946586084778</v>
      </c>
      <c r="CY36" s="78">
        <f t="shared" si="30"/>
        <v>10.688443127177031</v>
      </c>
      <c r="CZ36" s="78">
        <f t="shared" si="30"/>
        <v>7.1166901993099776</v>
      </c>
      <c r="DA36" s="78">
        <f t="shared" si="30"/>
        <v>7.2789408274897909</v>
      </c>
      <c r="DB36" s="78">
        <f t="shared" si="30"/>
        <v>8.5535465796081027</v>
      </c>
      <c r="DC36" s="78">
        <f t="shared" si="30"/>
        <v>6.507518372528561</v>
      </c>
      <c r="DD36" s="78">
        <f t="shared" si="30"/>
        <v>9.3854093509958911</v>
      </c>
      <c r="DE36" s="78">
        <f t="shared" si="30"/>
        <v>4.0325425853411367</v>
      </c>
      <c r="DF36" s="78">
        <f t="shared" si="30"/>
        <v>12.16522051436883</v>
      </c>
      <c r="DG36" s="78">
        <f t="shared" si="30"/>
        <v>12.06778365110651</v>
      </c>
      <c r="DH36" s="78">
        <f t="shared" si="30"/>
        <v>5.0226630377552262</v>
      </c>
      <c r="DI36" s="78">
        <f t="shared" si="30"/>
        <v>9.4529599139646816</v>
      </c>
      <c r="DJ36" s="78">
        <f t="shared" si="30"/>
        <v>7.5100683554787366</v>
      </c>
      <c r="DK36" s="78">
        <f t="shared" si="30"/>
        <v>9.2233617772135279</v>
      </c>
      <c r="DL36" s="78">
        <f t="shared" si="30"/>
        <v>9.8405114901522879</v>
      </c>
      <c r="DM36" s="78">
        <f t="shared" si="30"/>
        <v>9.0476716520308678</v>
      </c>
      <c r="DN36" s="78">
        <f t="shared" si="30"/>
        <v>10.145860932515726</v>
      </c>
      <c r="DO36" s="78">
        <f t="shared" si="30"/>
        <v>12.033077989990232</v>
      </c>
      <c r="DP36" s="78">
        <f t="shared" si="30"/>
        <v>6.2028849381304036</v>
      </c>
      <c r="DQ36" s="78">
        <f t="shared" si="30"/>
        <v>10.016237822664781</v>
      </c>
      <c r="DR36" s="78">
        <f t="shared" si="30"/>
        <v>2.5445060138763389</v>
      </c>
      <c r="DS36" s="78">
        <f t="shared" si="30"/>
        <v>7.2401269930636838</v>
      </c>
      <c r="DT36" s="78">
        <f t="shared" si="30"/>
        <v>8.0311282806688027</v>
      </c>
      <c r="DU36" s="78">
        <f t="shared" si="30"/>
        <v>8.706605188445339</v>
      </c>
      <c r="DV36" s="78">
        <f t="shared" si="30"/>
        <v>4.2028259789807363</v>
      </c>
      <c r="DW36" s="78">
        <f t="shared" si="30"/>
        <v>9.9076012810052454</v>
      </c>
      <c r="DX36" s="78">
        <f t="shared" si="30"/>
        <v>4.761167095753331</v>
      </c>
      <c r="DY36" s="78">
        <f t="shared" si="30"/>
        <v>9.7603458972680404</v>
      </c>
      <c r="DZ36" s="78">
        <f t="shared" si="30"/>
        <v>5.3294322459726278</v>
      </c>
      <c r="EA36" s="78">
        <f t="shared" si="30"/>
        <v>1.7755295589907401</v>
      </c>
      <c r="EB36" s="78">
        <f t="shared" si="30"/>
        <v>9.7532902370116652</v>
      </c>
      <c r="EC36" s="78">
        <f t="shared" si="30"/>
        <v>8.34970033344778</v>
      </c>
      <c r="ED36" s="78">
        <f t="shared" si="30"/>
        <v>8.392585149040741</v>
      </c>
      <c r="EE36" s="78">
        <f t="shared" si="30"/>
        <v>3.2700930311061751</v>
      </c>
      <c r="EF36" s="78">
        <f t="shared" si="30"/>
        <v>9.8774954200707814</v>
      </c>
      <c r="EG36" s="78">
        <f t="shared" si="30"/>
        <v>6.5099582856116953</v>
      </c>
      <c r="EH36" s="78">
        <f t="shared" si="30"/>
        <v>9.2714656370592063</v>
      </c>
      <c r="EI36" s="78">
        <f t="shared" si="30"/>
        <v>10.401618006992946</v>
      </c>
      <c r="EJ36" s="78">
        <f t="shared" si="30"/>
        <v>10.067416896982506</v>
      </c>
      <c r="EK36" s="78">
        <f t="shared" si="30"/>
        <v>14.451373835418599</v>
      </c>
      <c r="EL36" s="78">
        <f t="shared" si="30"/>
        <v>9.3428366626313402</v>
      </c>
      <c r="EM36" s="78">
        <f t="shared" si="30"/>
        <v>9.873883323908359</v>
      </c>
      <c r="EN36" s="79">
        <f t="shared" si="30"/>
        <v>9.9595935848334118</v>
      </c>
      <c r="EO36" s="28"/>
      <c r="EP36" s="29"/>
      <c r="EQ36" s="28"/>
      <c r="ER36" s="69">
        <v>83</v>
      </c>
      <c r="ES36" s="69">
        <v>5</v>
      </c>
      <c r="ET36" s="28"/>
      <c r="EU36" s="129">
        <v>83</v>
      </c>
      <c r="EV36" s="129">
        <v>5</v>
      </c>
      <c r="EW36" s="28"/>
      <c r="EX36" s="29"/>
      <c r="EY36" s="28"/>
      <c r="EZ36" s="92" t="s">
        <v>45</v>
      </c>
      <c r="FA36" s="263">
        <f>SUM(EV145:EV168)+EV8</f>
        <v>254.83998272161568</v>
      </c>
      <c r="FB36" s="219"/>
      <c r="FC36" s="219"/>
      <c r="FD36" s="219"/>
      <c r="FE36" s="219"/>
      <c r="FF36" s="219"/>
      <c r="FG36" s="219"/>
      <c r="FH36" s="219"/>
      <c r="FI36" s="219"/>
      <c r="FJ36" s="219"/>
      <c r="FK36" s="219"/>
      <c r="FL36" s="219"/>
      <c r="FM36" s="219"/>
      <c r="FN36" s="219"/>
      <c r="FO36" s="219"/>
      <c r="FP36" s="219"/>
      <c r="FQ36" s="219"/>
      <c r="FR36" s="219"/>
      <c r="FS36" s="219"/>
      <c r="FT36" s="219"/>
      <c r="FU36" s="219"/>
      <c r="FV36" s="219"/>
      <c r="FW36" s="219"/>
      <c r="FX36" s="219"/>
      <c r="FY36" s="219"/>
      <c r="FZ36" s="219"/>
      <c r="GA36" s="219"/>
      <c r="GB36" s="219"/>
      <c r="GC36" s="219"/>
      <c r="GD36" s="219"/>
      <c r="GE36" s="219"/>
      <c r="GF36" s="219"/>
      <c r="GG36" s="219"/>
      <c r="GH36" s="219"/>
      <c r="GI36" s="219"/>
      <c r="GJ36" s="219"/>
      <c r="GK36" s="219"/>
      <c r="GL36" s="219"/>
      <c r="GM36" s="219"/>
      <c r="GN36" s="219"/>
      <c r="GO36" s="219"/>
      <c r="GP36" s="219"/>
      <c r="GQ36" s="219"/>
      <c r="GR36" s="219"/>
      <c r="GS36" s="219"/>
      <c r="GT36" s="219"/>
      <c r="GU36" s="219"/>
      <c r="GV36" s="219"/>
      <c r="GW36" s="219"/>
      <c r="GX36" s="219"/>
      <c r="GY36" s="219"/>
      <c r="GZ36" s="219"/>
      <c r="HA36" s="219"/>
      <c r="HB36" s="219"/>
      <c r="HC36" s="219"/>
      <c r="HD36" s="219"/>
      <c r="HE36" s="219"/>
      <c r="HF36" s="219"/>
      <c r="HG36" s="219"/>
      <c r="HH36" s="219"/>
      <c r="HI36" s="219"/>
      <c r="HJ36" s="219"/>
      <c r="HK36" s="219"/>
      <c r="HL36" s="219"/>
      <c r="HM36" s="219"/>
      <c r="HN36" s="219"/>
      <c r="HO36" s="219"/>
      <c r="HP36" s="219"/>
      <c r="HQ36" s="219"/>
      <c r="HR36" s="219"/>
      <c r="HS36" s="219"/>
      <c r="HT36" s="219"/>
      <c r="HU36" s="219"/>
      <c r="HV36" s="219"/>
      <c r="HW36" s="219"/>
      <c r="HX36" s="219"/>
      <c r="HY36" s="219"/>
      <c r="HZ36" s="219"/>
      <c r="IA36" s="219"/>
      <c r="IB36" s="219"/>
      <c r="IC36" s="219"/>
      <c r="ID36" s="219"/>
      <c r="IE36" s="219"/>
      <c r="IF36" s="219"/>
      <c r="IG36" s="219"/>
      <c r="IH36" s="219"/>
      <c r="II36" s="220"/>
      <c r="IJ36" s="157"/>
      <c r="IK36" s="157"/>
      <c r="IL36" s="157"/>
      <c r="IM36" s="29"/>
      <c r="IN36" s="157"/>
      <c r="IO36" s="157"/>
      <c r="IP36" s="157"/>
      <c r="IQ36" s="157"/>
      <c r="IR36" s="157"/>
      <c r="IS36" s="157"/>
      <c r="IT36" s="157"/>
      <c r="IU36" s="157"/>
      <c r="IV36" s="157"/>
      <c r="IW36" s="157"/>
      <c r="IX36" s="157"/>
      <c r="IY36" s="157"/>
      <c r="IZ36" s="157"/>
      <c r="JA36" s="157"/>
      <c r="JB36" s="157"/>
      <c r="JC36" s="157"/>
      <c r="JD36" s="157"/>
      <c r="JE36" s="157"/>
      <c r="JF36" s="157"/>
      <c r="JG36" s="157"/>
      <c r="JH36" s="157"/>
      <c r="JI36" s="157"/>
      <c r="JJ36" s="157"/>
      <c r="JK36" s="157"/>
    </row>
    <row r="37" spans="1:271" ht="15.75" customHeight="1" x14ac:dyDescent="0.25">
      <c r="A37" s="28"/>
      <c r="B37" s="28"/>
      <c r="C37" s="28"/>
      <c r="D37" s="137">
        <v>33</v>
      </c>
      <c r="E37" s="146">
        <v>15.33701290328827</v>
      </c>
      <c r="F37" s="147">
        <v>18.922037210410878</v>
      </c>
      <c r="G37" s="28"/>
      <c r="H37" s="135">
        <v>82</v>
      </c>
      <c r="I37" s="51">
        <v>2</v>
      </c>
      <c r="J37" s="51">
        <v>6</v>
      </c>
      <c r="K37" s="28"/>
      <c r="L37" s="29"/>
      <c r="M37" s="28"/>
      <c r="N37" s="28"/>
      <c r="O37" s="72">
        <v>27</v>
      </c>
      <c r="P37" s="82"/>
      <c r="Q37" s="83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78">
        <v>0</v>
      </c>
      <c r="AR37" s="78">
        <f t="shared" ref="AR37:EN37" si="31">+SQRT(((AR$4-$AQ$4)^2)+((AR$5-$AQ$5)^2))</f>
        <v>8.8357302147221422</v>
      </c>
      <c r="AS37" s="78">
        <f t="shared" si="31"/>
        <v>8.1887699169057893</v>
      </c>
      <c r="AT37" s="78">
        <f t="shared" si="31"/>
        <v>10.572907888361135</v>
      </c>
      <c r="AU37" s="78">
        <f t="shared" si="31"/>
        <v>9.2701343276068027</v>
      </c>
      <c r="AV37" s="78">
        <f t="shared" si="31"/>
        <v>10.999481202475536</v>
      </c>
      <c r="AW37" s="78">
        <f t="shared" si="31"/>
        <v>8.8120953168144496</v>
      </c>
      <c r="AX37" s="78">
        <f t="shared" si="31"/>
        <v>2.9443328288363708</v>
      </c>
      <c r="AY37" s="78">
        <f t="shared" si="31"/>
        <v>5.7263742486310463</v>
      </c>
      <c r="AZ37" s="78">
        <f t="shared" si="31"/>
        <v>4.8893373736185213</v>
      </c>
      <c r="BA37" s="78">
        <f t="shared" si="31"/>
        <v>14.214538866366709</v>
      </c>
      <c r="BB37" s="78">
        <f t="shared" si="31"/>
        <v>14.715057050310991</v>
      </c>
      <c r="BC37" s="78">
        <f t="shared" si="31"/>
        <v>15.436537756383233</v>
      </c>
      <c r="BD37" s="78">
        <f t="shared" si="31"/>
        <v>7.2709307720793426</v>
      </c>
      <c r="BE37" s="78">
        <f t="shared" si="31"/>
        <v>9.9561257162954746</v>
      </c>
      <c r="BF37" s="78">
        <f t="shared" si="31"/>
        <v>10.328574518262002</v>
      </c>
      <c r="BG37" s="78">
        <f t="shared" si="31"/>
        <v>6.5761465328272886</v>
      </c>
      <c r="BH37" s="78">
        <f t="shared" si="31"/>
        <v>5.5592931837529882</v>
      </c>
      <c r="BI37" s="78">
        <f t="shared" si="31"/>
        <v>9.4960216817529961</v>
      </c>
      <c r="BJ37" s="78">
        <f t="shared" si="31"/>
        <v>6.2411896883508557</v>
      </c>
      <c r="BK37" s="78">
        <f t="shared" si="31"/>
        <v>9.7345975976339219</v>
      </c>
      <c r="BL37" s="78">
        <f t="shared" si="31"/>
        <v>8.7144894053337421</v>
      </c>
      <c r="BM37" s="78">
        <f t="shared" si="31"/>
        <v>3.6829863674966399</v>
      </c>
      <c r="BN37" s="78">
        <f t="shared" si="31"/>
        <v>8.7997449927737108</v>
      </c>
      <c r="BO37" s="78">
        <f t="shared" si="31"/>
        <v>9.8602111271510609</v>
      </c>
      <c r="BP37" s="78">
        <f t="shared" si="31"/>
        <v>11.790310120552448</v>
      </c>
      <c r="BQ37" s="78">
        <f t="shared" si="31"/>
        <v>11.451497478857203</v>
      </c>
      <c r="BR37" s="78">
        <f t="shared" si="31"/>
        <v>12.923867342651796</v>
      </c>
      <c r="BS37" s="78">
        <f t="shared" si="31"/>
        <v>15.660028777253398</v>
      </c>
      <c r="BT37" s="78">
        <f t="shared" si="31"/>
        <v>7.3707573582144459</v>
      </c>
      <c r="BU37" s="78">
        <f t="shared" si="31"/>
        <v>7.3498605255526446</v>
      </c>
      <c r="BV37" s="78">
        <f t="shared" si="31"/>
        <v>11.163583143527728</v>
      </c>
      <c r="BW37" s="78">
        <f t="shared" si="31"/>
        <v>5.5035621168717368</v>
      </c>
      <c r="BX37" s="78">
        <f t="shared" si="31"/>
        <v>15.759103028157563</v>
      </c>
      <c r="BY37" s="78">
        <f t="shared" si="31"/>
        <v>5.6472047703102026</v>
      </c>
      <c r="BZ37" s="78">
        <f t="shared" si="31"/>
        <v>11.986744638382662</v>
      </c>
      <c r="CA37" s="78">
        <f t="shared" si="31"/>
        <v>3.3029337952352562</v>
      </c>
      <c r="CB37" s="78">
        <f t="shared" si="31"/>
        <v>5.7662252842845927</v>
      </c>
      <c r="CC37" s="78">
        <f t="shared" si="31"/>
        <v>7.1635140921102316</v>
      </c>
      <c r="CD37" s="78">
        <f t="shared" si="31"/>
        <v>8.6109750929764424</v>
      </c>
      <c r="CE37" s="78">
        <f t="shared" si="31"/>
        <v>0.49601670662983777</v>
      </c>
      <c r="CF37" s="78">
        <f t="shared" si="31"/>
        <v>13.464916588975223</v>
      </c>
      <c r="CG37" s="78">
        <f t="shared" si="31"/>
        <v>1.7329871175040901</v>
      </c>
      <c r="CH37" s="78">
        <f t="shared" si="31"/>
        <v>13.868549703427698</v>
      </c>
      <c r="CI37" s="78">
        <f t="shared" si="31"/>
        <v>1.2945361209119679</v>
      </c>
      <c r="CJ37" s="78">
        <f t="shared" si="31"/>
        <v>13.150411930191346</v>
      </c>
      <c r="CK37" s="78">
        <f t="shared" si="31"/>
        <v>9.1396014838955963</v>
      </c>
      <c r="CL37" s="78">
        <f t="shared" si="31"/>
        <v>10.563946766944209</v>
      </c>
      <c r="CM37" s="78">
        <f t="shared" si="31"/>
        <v>2.7063253811430208</v>
      </c>
      <c r="CN37" s="78">
        <f t="shared" si="31"/>
        <v>8.318351712615577</v>
      </c>
      <c r="CO37" s="156">
        <f t="shared" si="31"/>
        <v>0.76254806769732175</v>
      </c>
      <c r="CP37" s="78">
        <f t="shared" si="31"/>
        <v>13.185621625900982</v>
      </c>
      <c r="CQ37" s="78">
        <f t="shared" si="31"/>
        <v>5.7330744733719525</v>
      </c>
      <c r="CR37" s="78">
        <f t="shared" si="31"/>
        <v>7.3238337066596584</v>
      </c>
      <c r="CS37" s="78">
        <f t="shared" si="31"/>
        <v>12.993584884455625</v>
      </c>
      <c r="CT37" s="78">
        <f t="shared" si="31"/>
        <v>8.088142585156012</v>
      </c>
      <c r="CU37" s="78">
        <f t="shared" si="31"/>
        <v>8.2446521258980265</v>
      </c>
      <c r="CV37" s="78">
        <f t="shared" si="31"/>
        <v>4.1479448813984625</v>
      </c>
      <c r="CW37" s="78">
        <f t="shared" si="31"/>
        <v>8.8904934711912951</v>
      </c>
      <c r="CX37" s="78">
        <f t="shared" si="31"/>
        <v>6.9615033334082881</v>
      </c>
      <c r="CY37" s="78">
        <f t="shared" si="31"/>
        <v>13.297508667872339</v>
      </c>
      <c r="CZ37" s="78">
        <f t="shared" si="31"/>
        <v>9.4577499509314382</v>
      </c>
      <c r="DA37" s="78">
        <f t="shared" si="31"/>
        <v>9.2842571272904504</v>
      </c>
      <c r="DB37" s="78">
        <f t="shared" si="31"/>
        <v>7.6266278718395109</v>
      </c>
      <c r="DC37" s="78">
        <f t="shared" si="31"/>
        <v>6.5822313140256465</v>
      </c>
      <c r="DD37" s="78">
        <f t="shared" si="31"/>
        <v>11.818923411744327</v>
      </c>
      <c r="DE37" s="78">
        <f t="shared" si="31"/>
        <v>2.0379089576101803</v>
      </c>
      <c r="DF37" s="78">
        <f t="shared" si="31"/>
        <v>9.8696398809512029</v>
      </c>
      <c r="DG37" s="78">
        <f t="shared" si="31"/>
        <v>13.71770944664974</v>
      </c>
      <c r="DH37" s="78">
        <f t="shared" si="31"/>
        <v>7.7145976780218142</v>
      </c>
      <c r="DI37" s="78">
        <f t="shared" si="31"/>
        <v>7.629587639152593</v>
      </c>
      <c r="DJ37" s="78">
        <f t="shared" si="31"/>
        <v>6.5278729465699419</v>
      </c>
      <c r="DK37" s="78">
        <f t="shared" si="31"/>
        <v>11.375520801293021</v>
      </c>
      <c r="DL37" s="78">
        <f t="shared" si="31"/>
        <v>9.084455253488958</v>
      </c>
      <c r="DM37" s="78">
        <f t="shared" si="31"/>
        <v>9.1109082476223282</v>
      </c>
      <c r="DN37" s="78">
        <f t="shared" si="31"/>
        <v>12.82997894210502</v>
      </c>
      <c r="DO37" s="78">
        <f t="shared" si="31"/>
        <v>10.084302290906315</v>
      </c>
      <c r="DP37" s="78">
        <f t="shared" si="31"/>
        <v>8.2050160815363036</v>
      </c>
      <c r="DQ37" s="78">
        <f t="shared" si="31"/>
        <v>8.2844190651547471</v>
      </c>
      <c r="DR37" s="78">
        <f t="shared" si="31"/>
        <v>0.31294581071772098</v>
      </c>
      <c r="DS37" s="78">
        <f t="shared" si="31"/>
        <v>9.9239639890952809</v>
      </c>
      <c r="DT37" s="78">
        <f t="shared" si="31"/>
        <v>8.0978282114426268</v>
      </c>
      <c r="DU37" s="78">
        <f t="shared" si="31"/>
        <v>7.2708814401197426</v>
      </c>
      <c r="DV37" s="78">
        <f t="shared" si="31"/>
        <v>5.6651383240102762</v>
      </c>
      <c r="DW37" s="78">
        <f t="shared" si="31"/>
        <v>11.329217361659994</v>
      </c>
      <c r="DX37" s="78">
        <f t="shared" si="31"/>
        <v>2.0620130318187138</v>
      </c>
      <c r="DY37" s="78">
        <f t="shared" si="31"/>
        <v>12.444162221747154</v>
      </c>
      <c r="DZ37" s="78">
        <f t="shared" si="31"/>
        <v>2.8482681752033265</v>
      </c>
      <c r="EA37" s="78">
        <f t="shared" si="31"/>
        <v>1.0502992431633349</v>
      </c>
      <c r="EB37" s="78">
        <f t="shared" si="31"/>
        <v>7.6942586245713622</v>
      </c>
      <c r="EC37" s="78">
        <f t="shared" si="31"/>
        <v>6.091707486687703</v>
      </c>
      <c r="ED37" s="78">
        <f t="shared" si="31"/>
        <v>10.755119806302913</v>
      </c>
      <c r="EE37" s="78">
        <f t="shared" si="31"/>
        <v>4.1562385466036789</v>
      </c>
      <c r="EF37" s="78">
        <f t="shared" si="31"/>
        <v>8.7723551451177197</v>
      </c>
      <c r="EG37" s="78">
        <f t="shared" si="31"/>
        <v>9.1438720754432303</v>
      </c>
      <c r="EH37" s="78">
        <f t="shared" si="31"/>
        <v>10.961366323758826</v>
      </c>
      <c r="EI37" s="78">
        <f t="shared" si="31"/>
        <v>12.953608022873295</v>
      </c>
      <c r="EJ37" s="78">
        <f t="shared" si="31"/>
        <v>9.8989301281736637</v>
      </c>
      <c r="EK37" s="78">
        <f t="shared" si="31"/>
        <v>15.855560244175033</v>
      </c>
      <c r="EL37" s="78">
        <f t="shared" si="31"/>
        <v>11.972023977669689</v>
      </c>
      <c r="EM37" s="78">
        <f t="shared" si="31"/>
        <v>12.553477472106707</v>
      </c>
      <c r="EN37" s="79">
        <f t="shared" si="31"/>
        <v>12.509353739622439</v>
      </c>
      <c r="EO37" s="28"/>
      <c r="EP37" s="29"/>
      <c r="EQ37" s="28"/>
      <c r="ER37" s="69">
        <v>79</v>
      </c>
      <c r="ES37" s="69">
        <v>5</v>
      </c>
      <c r="ET37" s="28"/>
      <c r="EU37" s="129">
        <v>79</v>
      </c>
      <c r="EV37" s="129">
        <v>5</v>
      </c>
      <c r="EW37" s="28"/>
      <c r="EX37" s="29"/>
      <c r="EY37" s="28"/>
      <c r="FA37" s="28"/>
      <c r="FB37" s="157"/>
      <c r="FC37" s="157"/>
      <c r="FD37" s="157"/>
      <c r="FE37" s="157"/>
      <c r="FF37" s="157"/>
      <c r="FG37" s="157"/>
      <c r="FH37" s="157"/>
      <c r="FI37" s="157"/>
      <c r="FJ37" s="157"/>
      <c r="FK37" s="157"/>
      <c r="FL37" s="157"/>
      <c r="FM37" s="157"/>
      <c r="FN37" s="157"/>
      <c r="FO37" s="157"/>
      <c r="FP37" s="157"/>
      <c r="FQ37" s="157"/>
      <c r="FR37" s="157"/>
      <c r="FS37" s="157"/>
      <c r="FT37" s="157"/>
      <c r="FU37" s="157"/>
      <c r="FV37" s="157"/>
      <c r="FW37" s="157"/>
      <c r="FX37" s="157"/>
      <c r="FY37" s="157"/>
      <c r="FZ37" s="157"/>
      <c r="GA37" s="157"/>
      <c r="GB37" s="157"/>
      <c r="GC37" s="157"/>
      <c r="GD37" s="157"/>
      <c r="GE37" s="157"/>
      <c r="GF37" s="157"/>
      <c r="GG37" s="157"/>
      <c r="GH37" s="157"/>
      <c r="GI37" s="157"/>
      <c r="GJ37" s="157"/>
      <c r="GK37" s="157"/>
      <c r="GL37" s="157"/>
      <c r="GM37" s="157"/>
      <c r="GN37" s="157"/>
      <c r="GO37" s="157"/>
      <c r="GP37" s="157"/>
      <c r="GQ37" s="157"/>
      <c r="GR37" s="157"/>
      <c r="GS37" s="157"/>
      <c r="GT37" s="157"/>
      <c r="GU37" s="157"/>
      <c r="GV37" s="157"/>
      <c r="GW37" s="157"/>
      <c r="GX37" s="157"/>
      <c r="GY37" s="157"/>
      <c r="GZ37" s="157"/>
      <c r="HA37" s="157"/>
      <c r="HB37" s="157"/>
      <c r="HC37" s="157"/>
      <c r="HD37" s="157"/>
      <c r="HE37" s="157"/>
      <c r="HF37" s="157"/>
      <c r="HG37" s="157"/>
      <c r="HH37" s="157"/>
      <c r="HI37" s="157"/>
      <c r="HJ37" s="157"/>
      <c r="HK37" s="157"/>
      <c r="HL37" s="157"/>
      <c r="HM37" s="157"/>
      <c r="HN37" s="157"/>
      <c r="HO37" s="157"/>
      <c r="HP37" s="157"/>
      <c r="HQ37" s="157"/>
      <c r="HR37" s="157"/>
      <c r="HS37" s="157"/>
      <c r="HT37" s="157"/>
      <c r="HU37" s="157"/>
      <c r="HV37" s="157"/>
      <c r="HW37" s="157"/>
      <c r="HX37" s="157"/>
      <c r="HY37" s="157"/>
      <c r="HZ37" s="157"/>
      <c r="IA37" s="157"/>
      <c r="IB37" s="157"/>
      <c r="IC37" s="157"/>
      <c r="ID37" s="157"/>
      <c r="IE37" s="157"/>
      <c r="IF37" s="157"/>
      <c r="IG37" s="157"/>
      <c r="IH37" s="157"/>
      <c r="II37" s="157"/>
      <c r="IJ37" s="157"/>
      <c r="IK37" s="157"/>
      <c r="IL37" s="157"/>
      <c r="IM37" s="29"/>
      <c r="IN37" s="157"/>
      <c r="IO37" s="157"/>
      <c r="IP37" s="157"/>
      <c r="IQ37" s="157"/>
      <c r="IR37" s="157"/>
      <c r="IS37" s="157"/>
      <c r="IT37" s="157"/>
      <c r="IU37" s="157"/>
      <c r="IV37" s="157"/>
      <c r="IW37" s="157"/>
      <c r="IX37" s="157"/>
      <c r="IY37" s="157"/>
      <c r="IZ37" s="157"/>
      <c r="JA37" s="157"/>
      <c r="JB37" s="157"/>
      <c r="JC37" s="157"/>
      <c r="JD37" s="157"/>
      <c r="JE37" s="157"/>
      <c r="JF37" s="157"/>
      <c r="JG37" s="157"/>
      <c r="JH37" s="157"/>
      <c r="JI37" s="157"/>
      <c r="JJ37" s="157"/>
      <c r="JK37" s="157"/>
    </row>
    <row r="38" spans="1:271" x14ac:dyDescent="0.25">
      <c r="A38" s="28"/>
      <c r="B38" s="28"/>
      <c r="C38" s="28"/>
      <c r="D38" s="137">
        <v>34</v>
      </c>
      <c r="E38" s="138">
        <v>16.677085554091693</v>
      </c>
      <c r="F38" s="139">
        <v>11.524839907918876</v>
      </c>
      <c r="G38" s="28"/>
      <c r="H38" s="135">
        <v>83</v>
      </c>
      <c r="I38" s="51">
        <v>4</v>
      </c>
      <c r="J38" s="51">
        <v>1</v>
      </c>
      <c r="K38" s="28"/>
      <c r="L38" s="29"/>
      <c r="M38" s="28"/>
      <c r="N38" s="28"/>
      <c r="O38" s="72">
        <v>28</v>
      </c>
      <c r="P38" s="82"/>
      <c r="Q38" s="83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78">
        <v>0</v>
      </c>
      <c r="AS38" s="78">
        <f t="shared" ref="AS38:EN38" si="32">+SQRT(((AS$4-$AR$4)^2)+((AS$5-$AR$5)^2))</f>
        <v>5.7573615733367909</v>
      </c>
      <c r="AT38" s="78">
        <f t="shared" si="32"/>
        <v>2.3988749410017145</v>
      </c>
      <c r="AU38" s="78">
        <f t="shared" si="32"/>
        <v>17.395928991470161</v>
      </c>
      <c r="AV38" s="78">
        <f t="shared" si="32"/>
        <v>18.800543998053669</v>
      </c>
      <c r="AW38" s="78">
        <f t="shared" si="32"/>
        <v>17.50083047858001</v>
      </c>
      <c r="AX38" s="78">
        <f t="shared" si="32"/>
        <v>10.235015445535732</v>
      </c>
      <c r="AY38" s="78">
        <f t="shared" si="32"/>
        <v>13.401325923974587</v>
      </c>
      <c r="AZ38" s="78">
        <f t="shared" si="32"/>
        <v>11.506066922489005</v>
      </c>
      <c r="BA38" s="78">
        <f t="shared" si="32"/>
        <v>19.825949987873365</v>
      </c>
      <c r="BB38" s="78">
        <f t="shared" si="32"/>
        <v>21.887633543059</v>
      </c>
      <c r="BC38" s="78">
        <f t="shared" si="32"/>
        <v>21.877191690172303</v>
      </c>
      <c r="BD38" s="78">
        <f t="shared" si="32"/>
        <v>15.113559410158636</v>
      </c>
      <c r="BE38" s="78">
        <f t="shared" si="32"/>
        <v>18.252894334312792</v>
      </c>
      <c r="BF38" s="78">
        <f t="shared" si="32"/>
        <v>17.719949763095126</v>
      </c>
      <c r="BG38" s="78">
        <f t="shared" si="32"/>
        <v>15.403447383218261</v>
      </c>
      <c r="BH38" s="78">
        <f t="shared" si="32"/>
        <v>14.361585681527847</v>
      </c>
      <c r="BI38" s="78">
        <f t="shared" si="32"/>
        <v>18.2040937169301</v>
      </c>
      <c r="BJ38" s="78">
        <f t="shared" si="32"/>
        <v>14.638778984308567</v>
      </c>
      <c r="BK38" s="78">
        <f t="shared" si="32"/>
        <v>17.935234952527342</v>
      </c>
      <c r="BL38" s="78">
        <f t="shared" si="32"/>
        <v>17.440220665993195</v>
      </c>
      <c r="BM38" s="78">
        <f t="shared" si="32"/>
        <v>6.0775238279914534</v>
      </c>
      <c r="BN38" s="78">
        <f t="shared" si="32"/>
        <v>11.098025378602662</v>
      </c>
      <c r="BO38" s="78">
        <f t="shared" si="32"/>
        <v>18.498290596805358</v>
      </c>
      <c r="BP38" s="78">
        <f t="shared" si="32"/>
        <v>20.03466633892414</v>
      </c>
      <c r="BQ38" s="78">
        <f t="shared" si="32"/>
        <v>10.099793143868981</v>
      </c>
      <c r="BR38" s="78">
        <f t="shared" si="32"/>
        <v>18.893016952369393</v>
      </c>
      <c r="BS38" s="78">
        <f t="shared" si="32"/>
        <v>22.232613156288522</v>
      </c>
      <c r="BT38" s="78">
        <f t="shared" si="32"/>
        <v>14.794542335367462</v>
      </c>
      <c r="BU38" s="78">
        <f t="shared" si="32"/>
        <v>15.437649289963142</v>
      </c>
      <c r="BV38" s="78">
        <f t="shared" si="32"/>
        <v>12.860734829457478</v>
      </c>
      <c r="BW38" s="78">
        <f t="shared" si="32"/>
        <v>13.468307916422447</v>
      </c>
      <c r="BX38" s="78">
        <f t="shared" si="32"/>
        <v>14.162145380191612</v>
      </c>
      <c r="BY38" s="78">
        <f t="shared" si="32"/>
        <v>8.6474055295411425</v>
      </c>
      <c r="BZ38" s="78">
        <f t="shared" si="32"/>
        <v>9.1107264434058717</v>
      </c>
      <c r="CA38" s="78">
        <f t="shared" si="32"/>
        <v>10.360604288027131</v>
      </c>
      <c r="CB38" s="78">
        <f t="shared" si="32"/>
        <v>4.1503818760210835</v>
      </c>
      <c r="CC38" s="78">
        <f t="shared" si="32"/>
        <v>15.325860614871157</v>
      </c>
      <c r="CD38" s="78">
        <f t="shared" si="32"/>
        <v>2.7626886683945173</v>
      </c>
      <c r="CE38" s="78">
        <f t="shared" si="32"/>
        <v>9.0871710828908192</v>
      </c>
      <c r="CF38" s="78">
        <f t="shared" si="32"/>
        <v>18.54317343746694</v>
      </c>
      <c r="CG38" s="78">
        <f t="shared" si="32"/>
        <v>7.4725653188450503</v>
      </c>
      <c r="CH38" s="78">
        <f t="shared" si="32"/>
        <v>10.507553901281634</v>
      </c>
      <c r="CI38" s="78">
        <f t="shared" si="32"/>
        <v>8.0258860442769002</v>
      </c>
      <c r="CJ38" s="78">
        <f t="shared" si="32"/>
        <v>20.929150858635442</v>
      </c>
      <c r="CK38" s="78">
        <f t="shared" si="32"/>
        <v>17.781025503119974</v>
      </c>
      <c r="CL38" s="78">
        <f t="shared" si="32"/>
        <v>7.3236947168497109</v>
      </c>
      <c r="CM38" s="78">
        <f t="shared" si="32"/>
        <v>7.1114780102078665</v>
      </c>
      <c r="CN38" s="78">
        <f t="shared" si="32"/>
        <v>12.978508662545632</v>
      </c>
      <c r="CO38" s="156">
        <f t="shared" si="32"/>
        <v>8.372862489956777</v>
      </c>
      <c r="CP38" s="78">
        <f t="shared" si="32"/>
        <v>19.495361383862686</v>
      </c>
      <c r="CQ38" s="78">
        <f t="shared" si="32"/>
        <v>7.5832640159177416</v>
      </c>
      <c r="CR38" s="78">
        <f t="shared" si="32"/>
        <v>13.104612491295716</v>
      </c>
      <c r="CS38" s="78">
        <f t="shared" si="32"/>
        <v>20.357523211339164</v>
      </c>
      <c r="CT38" s="78">
        <f t="shared" si="32"/>
        <v>16.914324187943429</v>
      </c>
      <c r="CU38" s="78">
        <f t="shared" si="32"/>
        <v>7.6259897422145837</v>
      </c>
      <c r="CV38" s="78">
        <f t="shared" si="32"/>
        <v>4.7239236965922133</v>
      </c>
      <c r="CW38" s="78">
        <f t="shared" si="32"/>
        <v>0.39329015337425377</v>
      </c>
      <c r="CX38" s="78">
        <f t="shared" si="32"/>
        <v>2.3767282973859669</v>
      </c>
      <c r="CY38" s="78">
        <f t="shared" si="32"/>
        <v>18.034025621380067</v>
      </c>
      <c r="CZ38" s="78">
        <f t="shared" si="32"/>
        <v>17.50551912413259</v>
      </c>
      <c r="DA38" s="78">
        <f t="shared" si="32"/>
        <v>17.750881618238566</v>
      </c>
      <c r="DB38" s="78">
        <f t="shared" si="32"/>
        <v>3.0878845648906768</v>
      </c>
      <c r="DC38" s="78">
        <f t="shared" si="32"/>
        <v>6.1617758792468891</v>
      </c>
      <c r="DD38" s="78">
        <f t="shared" si="32"/>
        <v>15.718296854071982</v>
      </c>
      <c r="DE38" s="78">
        <f t="shared" si="32"/>
        <v>6.8068788216554674</v>
      </c>
      <c r="DF38" s="78">
        <f t="shared" si="32"/>
        <v>3.9589210180398586</v>
      </c>
      <c r="DG38" s="78">
        <f t="shared" si="32"/>
        <v>13.978605017170821</v>
      </c>
      <c r="DH38" s="78">
        <f t="shared" si="32"/>
        <v>14.636841244960253</v>
      </c>
      <c r="DI38" s="78">
        <f t="shared" si="32"/>
        <v>1.3793911617839194</v>
      </c>
      <c r="DJ38" s="78">
        <f t="shared" si="32"/>
        <v>3.5141239393935937</v>
      </c>
      <c r="DK38" s="78">
        <f t="shared" si="32"/>
        <v>14.14724847954062</v>
      </c>
      <c r="DL38" s="78">
        <f t="shared" si="32"/>
        <v>16.895025900304471</v>
      </c>
      <c r="DM38" s="78">
        <f t="shared" si="32"/>
        <v>6.2313484635009839</v>
      </c>
      <c r="DN38" s="78">
        <f t="shared" si="32"/>
        <v>19.404475836795147</v>
      </c>
      <c r="DO38" s="78">
        <f t="shared" si="32"/>
        <v>2.1190445592507778</v>
      </c>
      <c r="DP38" s="78">
        <f t="shared" si="32"/>
        <v>11.562969389024962</v>
      </c>
      <c r="DQ38" s="78">
        <f t="shared" si="32"/>
        <v>0.65303284988766841</v>
      </c>
      <c r="DR38" s="78">
        <f t="shared" si="32"/>
        <v>8.6999377061856364</v>
      </c>
      <c r="DS38" s="78">
        <f t="shared" si="32"/>
        <v>15.870192580444007</v>
      </c>
      <c r="DT38" s="78">
        <f t="shared" si="32"/>
        <v>16.684553403918933</v>
      </c>
      <c r="DU38" s="78">
        <f t="shared" si="32"/>
        <v>1.8626637491858455</v>
      </c>
      <c r="DV38" s="78">
        <f t="shared" si="32"/>
        <v>9.2670044407008589</v>
      </c>
      <c r="DW38" s="78">
        <f t="shared" si="32"/>
        <v>11.535711436584361</v>
      </c>
      <c r="DX38" s="78">
        <f t="shared" si="32"/>
        <v>8.037719315508868</v>
      </c>
      <c r="DY38" s="78">
        <f t="shared" si="32"/>
        <v>19.048641733677229</v>
      </c>
      <c r="DZ38" s="78">
        <f t="shared" si="32"/>
        <v>9.3566828219481426</v>
      </c>
      <c r="EA38" s="78">
        <f t="shared" si="32"/>
        <v>9.0456152163319246</v>
      </c>
      <c r="EB38" s="78">
        <f t="shared" si="32"/>
        <v>2.1703575522839604</v>
      </c>
      <c r="EC38" s="78">
        <f t="shared" si="32"/>
        <v>3.7118288683059837</v>
      </c>
      <c r="ED38" s="78">
        <f t="shared" si="32"/>
        <v>14.556720732091966</v>
      </c>
      <c r="EE38" s="78">
        <f t="shared" si="32"/>
        <v>8.3004607729006334</v>
      </c>
      <c r="EF38" s="78">
        <f t="shared" si="32"/>
        <v>2.205666971462489</v>
      </c>
      <c r="EG38" s="78">
        <f t="shared" si="32"/>
        <v>14.735170968081661</v>
      </c>
      <c r="EH38" s="78">
        <f t="shared" si="32"/>
        <v>12.198541591015834</v>
      </c>
      <c r="EI38" s="78">
        <f t="shared" si="32"/>
        <v>20.376141166859636</v>
      </c>
      <c r="EJ38" s="78">
        <f t="shared" si="32"/>
        <v>18.237085629713619</v>
      </c>
      <c r="EK38" s="78">
        <f t="shared" si="32"/>
        <v>14.730465367343113</v>
      </c>
      <c r="EL38" s="78">
        <f t="shared" si="32"/>
        <v>17.054186410526778</v>
      </c>
      <c r="EM38" s="78">
        <f t="shared" si="32"/>
        <v>18.104404852622288</v>
      </c>
      <c r="EN38" s="79">
        <f t="shared" si="32"/>
        <v>19.955005085159783</v>
      </c>
      <c r="EO38" s="28"/>
      <c r="EP38" s="29"/>
      <c r="EQ38" s="28"/>
      <c r="ER38" s="69">
        <v>119</v>
      </c>
      <c r="ES38" s="69">
        <v>5</v>
      </c>
      <c r="ET38" s="28"/>
      <c r="EU38" s="129">
        <v>119</v>
      </c>
      <c r="EV38" s="129">
        <v>5</v>
      </c>
      <c r="EW38" s="28"/>
      <c r="EX38" s="29"/>
      <c r="EY38" s="28"/>
      <c r="EZ38" s="28"/>
      <c r="FA38" s="28"/>
      <c r="FB38" s="157"/>
      <c r="FC38" s="157"/>
      <c r="FD38" s="157"/>
      <c r="FE38" s="157"/>
      <c r="FF38" s="157"/>
      <c r="FG38" s="157"/>
      <c r="FH38" s="157"/>
      <c r="FI38" s="157"/>
      <c r="FJ38" s="157"/>
      <c r="FK38" s="157"/>
      <c r="FL38" s="157"/>
      <c r="FM38" s="157"/>
      <c r="FN38" s="157"/>
      <c r="FO38" s="157"/>
      <c r="FP38" s="157"/>
      <c r="FQ38" s="157"/>
      <c r="FR38" s="157"/>
      <c r="FS38" s="157"/>
      <c r="FT38" s="157"/>
      <c r="FU38" s="157"/>
      <c r="FV38" s="157"/>
      <c r="FW38" s="157"/>
      <c r="FX38" s="157"/>
      <c r="FY38" s="157"/>
      <c r="FZ38" s="157"/>
      <c r="GA38" s="157"/>
      <c r="GB38" s="157"/>
      <c r="GC38" s="157"/>
      <c r="GD38" s="157"/>
      <c r="GE38" s="157"/>
      <c r="GF38" s="157"/>
      <c r="GG38" s="157"/>
      <c r="GH38" s="157"/>
      <c r="GI38" s="157"/>
      <c r="GJ38" s="157"/>
      <c r="GK38" s="157"/>
      <c r="GL38" s="157"/>
      <c r="GM38" s="157"/>
      <c r="GN38" s="157"/>
      <c r="GO38" s="157"/>
      <c r="GP38" s="157"/>
      <c r="GQ38" s="157"/>
      <c r="GR38" s="157"/>
      <c r="GS38" s="157"/>
      <c r="GT38" s="157"/>
      <c r="GU38" s="157"/>
      <c r="GV38" s="157"/>
      <c r="GW38" s="157"/>
      <c r="GX38" s="157"/>
      <c r="GY38" s="157"/>
      <c r="GZ38" s="157"/>
      <c r="HA38" s="157"/>
      <c r="HB38" s="157"/>
      <c r="HC38" s="157"/>
      <c r="HD38" s="157"/>
      <c r="HE38" s="157"/>
      <c r="HF38" s="157"/>
      <c r="HG38" s="157"/>
      <c r="HH38" s="157"/>
      <c r="HI38" s="157"/>
      <c r="HJ38" s="157"/>
      <c r="HK38" s="157"/>
      <c r="HL38" s="157"/>
      <c r="HM38" s="157"/>
      <c r="HN38" s="157"/>
      <c r="HO38" s="157"/>
      <c r="HP38" s="157"/>
      <c r="HQ38" s="157"/>
      <c r="HR38" s="157"/>
      <c r="HS38" s="157"/>
      <c r="HT38" s="157"/>
      <c r="HU38" s="157"/>
      <c r="HV38" s="157"/>
      <c r="HW38" s="157"/>
      <c r="HX38" s="157"/>
      <c r="HY38" s="157"/>
      <c r="HZ38" s="157"/>
      <c r="IA38" s="157"/>
      <c r="IB38" s="157"/>
      <c r="IC38" s="157"/>
      <c r="ID38" s="157"/>
      <c r="IE38" s="157"/>
      <c r="IF38" s="157"/>
      <c r="IG38" s="157"/>
      <c r="IH38" s="157"/>
      <c r="II38" s="157"/>
      <c r="IJ38" s="157"/>
      <c r="IK38" s="157"/>
      <c r="IL38" s="157"/>
      <c r="IM38" s="29"/>
      <c r="IN38" s="157"/>
      <c r="IO38" s="28"/>
      <c r="IP38" s="28"/>
      <c r="IQ38" s="28"/>
      <c r="IR38" s="28"/>
      <c r="IS38" s="28"/>
      <c r="IT38" s="28"/>
      <c r="IU38" s="28"/>
      <c r="IV38" s="28"/>
      <c r="IW38" s="28"/>
      <c r="IX38" s="28"/>
      <c r="IY38" s="28"/>
      <c r="IZ38" s="28"/>
      <c r="JA38" s="28"/>
      <c r="JB38" s="28"/>
      <c r="JC38" s="28"/>
      <c r="JD38" s="28"/>
      <c r="JE38" s="28"/>
      <c r="JF38" s="28"/>
      <c r="JG38" s="28"/>
      <c r="JH38" s="28"/>
      <c r="JI38" s="28"/>
      <c r="JJ38" s="28"/>
      <c r="JK38" s="28"/>
    </row>
    <row r="39" spans="1:271" ht="15.75" customHeight="1" x14ac:dyDescent="0.25">
      <c r="A39" s="28"/>
      <c r="B39" s="28"/>
      <c r="C39" s="28"/>
      <c r="D39" s="137">
        <v>35</v>
      </c>
      <c r="E39" s="141">
        <v>17.79029104630018</v>
      </c>
      <c r="F39" s="142">
        <v>14.536978252528774</v>
      </c>
      <c r="G39" s="28"/>
      <c r="H39" s="135">
        <v>84</v>
      </c>
      <c r="I39" s="51">
        <v>4</v>
      </c>
      <c r="J39" s="51">
        <v>4</v>
      </c>
      <c r="K39" s="28"/>
      <c r="L39" s="29"/>
      <c r="M39" s="28"/>
      <c r="N39" s="28"/>
      <c r="O39" s="72">
        <v>29</v>
      </c>
      <c r="P39" s="82"/>
      <c r="Q39" s="83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78">
        <v>0</v>
      </c>
      <c r="AT39" s="78">
        <f t="shared" ref="AT39:EN39" si="33">+SQRT(((AT$4-$AS$4)^2)+((AT$5-$AS$5)^2))</f>
        <v>5.3015692846293394</v>
      </c>
      <c r="AU39" s="78">
        <f t="shared" si="33"/>
        <v>17.425570515332009</v>
      </c>
      <c r="AV39" s="78">
        <f t="shared" si="33"/>
        <v>15.148024625902464</v>
      </c>
      <c r="AW39" s="78">
        <f t="shared" si="33"/>
        <v>15.143693139385464</v>
      </c>
      <c r="AX39" s="78">
        <f t="shared" si="33"/>
        <v>7.7454741470869957</v>
      </c>
      <c r="AY39" s="78">
        <f t="shared" si="33"/>
        <v>10.273492087089256</v>
      </c>
      <c r="AZ39" s="78">
        <f t="shared" si="33"/>
        <v>8.0808575921084547</v>
      </c>
      <c r="BA39" s="78">
        <f t="shared" si="33"/>
        <v>21.950331888110554</v>
      </c>
      <c r="BB39" s="78">
        <f t="shared" si="33"/>
        <v>22.879467557052667</v>
      </c>
      <c r="BC39" s="78">
        <f t="shared" si="33"/>
        <v>23.461251646882552</v>
      </c>
      <c r="BD39" s="78">
        <f t="shared" si="33"/>
        <v>15.458632065533591</v>
      </c>
      <c r="BE39" s="78">
        <f t="shared" si="33"/>
        <v>18.050656298065284</v>
      </c>
      <c r="BF39" s="78">
        <f t="shared" si="33"/>
        <v>18.495402384193447</v>
      </c>
      <c r="BG39" s="78">
        <f t="shared" si="33"/>
        <v>14.071820612153173</v>
      </c>
      <c r="BH39" s="78">
        <f t="shared" si="33"/>
        <v>13.258060367070339</v>
      </c>
      <c r="BI39" s="78">
        <f t="shared" si="33"/>
        <v>17.242260663584702</v>
      </c>
      <c r="BJ39" s="78">
        <f t="shared" si="33"/>
        <v>12.052074516429714</v>
      </c>
      <c r="BK39" s="78">
        <f t="shared" si="33"/>
        <v>14.76250608471998</v>
      </c>
      <c r="BL39" s="78">
        <f t="shared" si="33"/>
        <v>15.185380857553348</v>
      </c>
      <c r="BM39" s="78">
        <f t="shared" si="33"/>
        <v>4.54842826070354</v>
      </c>
      <c r="BN39" s="78">
        <f t="shared" si="33"/>
        <v>14.511598497482121</v>
      </c>
      <c r="BO39" s="78">
        <f t="shared" si="33"/>
        <v>15.955346193177064</v>
      </c>
      <c r="BP39" s="78">
        <f t="shared" si="33"/>
        <v>19.881792099029656</v>
      </c>
      <c r="BQ39" s="78">
        <f t="shared" si="33"/>
        <v>14.901863651409862</v>
      </c>
      <c r="BR39" s="78">
        <f t="shared" si="33"/>
        <v>20.76497214788689</v>
      </c>
      <c r="BS39" s="78">
        <f t="shared" si="33"/>
        <v>23.720194346352724</v>
      </c>
      <c r="BT39" s="78">
        <f t="shared" si="33"/>
        <v>11.23519123806231</v>
      </c>
      <c r="BU39" s="78">
        <f t="shared" si="33"/>
        <v>12.385214282961735</v>
      </c>
      <c r="BV39" s="78">
        <f t="shared" si="33"/>
        <v>16.692797739520813</v>
      </c>
      <c r="BW39" s="78">
        <f t="shared" si="33"/>
        <v>13.690276794582052</v>
      </c>
      <c r="BX39" s="78">
        <f t="shared" si="33"/>
        <v>19.260786094059466</v>
      </c>
      <c r="BY39" s="78">
        <f t="shared" si="33"/>
        <v>11.337278707406401</v>
      </c>
      <c r="BZ39" s="78">
        <f t="shared" si="33"/>
        <v>14.324441611955576</v>
      </c>
      <c r="CA39" s="78">
        <f t="shared" si="33"/>
        <v>11.120138316064887</v>
      </c>
      <c r="CB39" s="78">
        <f t="shared" si="33"/>
        <v>3.1411467668195554</v>
      </c>
      <c r="CC39" s="78">
        <f t="shared" si="33"/>
        <v>15.333064441895708</v>
      </c>
      <c r="CD39" s="78">
        <f t="shared" si="33"/>
        <v>3.1092439321812608</v>
      </c>
      <c r="CE39" s="78">
        <f t="shared" si="33"/>
        <v>8.115467186163503</v>
      </c>
      <c r="CF39" s="78">
        <f t="shared" si="33"/>
        <v>20.964771944650948</v>
      </c>
      <c r="CG39" s="78">
        <f t="shared" si="33"/>
        <v>6.4634459799622377</v>
      </c>
      <c r="CH39" s="78">
        <f t="shared" si="33"/>
        <v>15.925546756945533</v>
      </c>
      <c r="CI39" s="78">
        <f t="shared" si="33"/>
        <v>6.9115749159511761</v>
      </c>
      <c r="CJ39" s="78">
        <f t="shared" si="33"/>
        <v>21.332752453965476</v>
      </c>
      <c r="CK39" s="78">
        <f t="shared" si="33"/>
        <v>15.294680543003746</v>
      </c>
      <c r="CL39" s="78">
        <f t="shared" si="33"/>
        <v>12.495811141717285</v>
      </c>
      <c r="CM39" s="78">
        <f t="shared" si="33"/>
        <v>8.2856091387881143</v>
      </c>
      <c r="CN39" s="78">
        <f t="shared" si="33"/>
        <v>15.389216113539852</v>
      </c>
      <c r="CO39" s="156">
        <f t="shared" si="33"/>
        <v>8.2233547571706573</v>
      </c>
      <c r="CP39" s="78">
        <f t="shared" si="33"/>
        <v>21.143649620040414</v>
      </c>
      <c r="CQ39" s="78">
        <f t="shared" si="33"/>
        <v>10.589244105873629</v>
      </c>
      <c r="CR39" s="78">
        <f t="shared" si="33"/>
        <v>14.887804939161965</v>
      </c>
      <c r="CS39" s="78">
        <f t="shared" si="33"/>
        <v>21.171034080828914</v>
      </c>
      <c r="CT39" s="78">
        <f t="shared" si="33"/>
        <v>15.504355586188561</v>
      </c>
      <c r="CU39" s="78">
        <f t="shared" si="33"/>
        <v>11.841075322870314</v>
      </c>
      <c r="CV39" s="78">
        <f t="shared" si="33"/>
        <v>6.0064138825180482</v>
      </c>
      <c r="CW39" s="78">
        <f t="shared" si="33"/>
        <v>6.1305995793314763</v>
      </c>
      <c r="CX39" s="78">
        <f t="shared" si="33"/>
        <v>6.497953381354141</v>
      </c>
      <c r="CY39" s="78">
        <f t="shared" si="33"/>
        <v>20.638246918054637</v>
      </c>
      <c r="CZ39" s="78">
        <f t="shared" si="33"/>
        <v>17.626115100992358</v>
      </c>
      <c r="DA39" s="78">
        <f t="shared" si="33"/>
        <v>17.301000210654021</v>
      </c>
      <c r="DB39" s="78">
        <f t="shared" si="33"/>
        <v>7.8310940826735083</v>
      </c>
      <c r="DC39" s="78">
        <f t="shared" si="33"/>
        <v>9.9059894506362856</v>
      </c>
      <c r="DD39" s="78">
        <f t="shared" si="33"/>
        <v>18.685593385345069</v>
      </c>
      <c r="DE39" s="78">
        <f t="shared" si="33"/>
        <v>6.8714958583655612</v>
      </c>
      <c r="DF39" s="78">
        <f t="shared" si="33"/>
        <v>2.9742373739208285</v>
      </c>
      <c r="DG39" s="78">
        <f t="shared" si="33"/>
        <v>18.452959446573306</v>
      </c>
      <c r="DH39" s="78">
        <f t="shared" si="33"/>
        <v>15.739201299818466</v>
      </c>
      <c r="DI39" s="78">
        <f t="shared" si="33"/>
        <v>4.7380081421544276</v>
      </c>
      <c r="DJ39" s="78">
        <f t="shared" si="33"/>
        <v>7.432481030779396</v>
      </c>
      <c r="DK39" s="78">
        <f t="shared" si="33"/>
        <v>17.582035238942201</v>
      </c>
      <c r="DL39" s="78">
        <f t="shared" si="33"/>
        <v>13.411711789608889</v>
      </c>
      <c r="DM39" s="78">
        <f t="shared" si="33"/>
        <v>11.130781092587929</v>
      </c>
      <c r="DN39" s="78">
        <f t="shared" si="33"/>
        <v>20.858608648033151</v>
      </c>
      <c r="DO39" s="78">
        <f t="shared" si="33"/>
        <v>4.9145570926013038</v>
      </c>
      <c r="DP39" s="78">
        <f t="shared" si="33"/>
        <v>14.520042510330525</v>
      </c>
      <c r="DQ39" s="78">
        <f t="shared" si="33"/>
        <v>5.2219294044076721</v>
      </c>
      <c r="DR39" s="78">
        <f t="shared" si="33"/>
        <v>8.2630364554475229</v>
      </c>
      <c r="DS39" s="78">
        <f t="shared" si="33"/>
        <v>17.678240046241768</v>
      </c>
      <c r="DT39" s="78">
        <f t="shared" si="33"/>
        <v>14.175507969205537</v>
      </c>
      <c r="DU39" s="78">
        <f t="shared" si="33"/>
        <v>6.1640292837698514</v>
      </c>
      <c r="DV39" s="78">
        <f t="shared" si="33"/>
        <v>11.778951048285711</v>
      </c>
      <c r="DW39" s="78">
        <f t="shared" si="33"/>
        <v>15.879399866295572</v>
      </c>
      <c r="DX39" s="78">
        <f t="shared" si="33"/>
        <v>6.3174468003657154</v>
      </c>
      <c r="DY39" s="78">
        <f t="shared" si="33"/>
        <v>20.475355600535615</v>
      </c>
      <c r="DZ39" s="78">
        <f t="shared" si="33"/>
        <v>6.8272871128636776</v>
      </c>
      <c r="EA39" s="78">
        <f t="shared" si="33"/>
        <v>8.9912797541003506</v>
      </c>
      <c r="EB39" s="78">
        <f t="shared" si="33"/>
        <v>3.6649681004776338</v>
      </c>
      <c r="EC39" s="78">
        <f t="shared" si="33"/>
        <v>3.1980908469865446</v>
      </c>
      <c r="ED39" s="78">
        <f t="shared" si="33"/>
        <v>17.515892341357848</v>
      </c>
      <c r="EE39" s="78">
        <f t="shared" si="33"/>
        <v>10.275500065483151</v>
      </c>
      <c r="EF39" s="78">
        <f t="shared" si="33"/>
        <v>7.6765875896611737</v>
      </c>
      <c r="EG39" s="78">
        <f t="shared" si="33"/>
        <v>16.718980414005468</v>
      </c>
      <c r="EH39" s="78">
        <f t="shared" si="33"/>
        <v>16.177501603113363</v>
      </c>
      <c r="EI39" s="78">
        <f t="shared" si="33"/>
        <v>21.135527316601056</v>
      </c>
      <c r="EJ39" s="78">
        <f t="shared" si="33"/>
        <v>15.214015943662641</v>
      </c>
      <c r="EK39" s="78">
        <f t="shared" si="33"/>
        <v>19.70855723360172</v>
      </c>
      <c r="EL39" s="78">
        <f t="shared" si="33"/>
        <v>19.429344450663518</v>
      </c>
      <c r="EM39" s="78">
        <f t="shared" si="33"/>
        <v>20.227971402565423</v>
      </c>
      <c r="EN39" s="79">
        <f t="shared" si="33"/>
        <v>20.691597244785466</v>
      </c>
      <c r="EO39" s="28"/>
      <c r="EP39" s="29"/>
      <c r="EQ39" s="28"/>
      <c r="ER39" s="69">
        <v>22</v>
      </c>
      <c r="ES39" s="69">
        <v>5</v>
      </c>
      <c r="ET39" s="28"/>
      <c r="EU39" s="129">
        <v>22</v>
      </c>
      <c r="EV39" s="129">
        <v>5</v>
      </c>
      <c r="EW39" s="28"/>
      <c r="EX39" s="29"/>
      <c r="EY39" s="28"/>
      <c r="EZ39" s="28"/>
      <c r="FA39" s="28"/>
      <c r="FB39" s="157"/>
      <c r="FC39" s="157"/>
      <c r="FD39" s="157"/>
      <c r="FE39" s="157"/>
      <c r="FF39" s="157"/>
      <c r="FG39" s="157"/>
      <c r="FH39" s="157"/>
      <c r="FI39" s="157"/>
      <c r="FJ39" s="157"/>
      <c r="FK39" s="157"/>
      <c r="FL39" s="157"/>
      <c r="FM39" s="157"/>
      <c r="FN39" s="157"/>
      <c r="FO39" s="157"/>
      <c r="FP39" s="157"/>
      <c r="FQ39" s="157"/>
      <c r="FR39" s="157"/>
      <c r="FS39" s="157"/>
      <c r="FT39" s="157"/>
      <c r="FU39" s="157"/>
      <c r="FV39" s="157"/>
      <c r="FW39" s="157"/>
      <c r="FX39" s="157"/>
      <c r="FY39" s="157"/>
      <c r="FZ39" s="157"/>
      <c r="GA39" s="157"/>
      <c r="GB39" s="157"/>
      <c r="GC39" s="157"/>
      <c r="GD39" s="157"/>
      <c r="GE39" s="157"/>
      <c r="GF39" s="157"/>
      <c r="GG39" s="157"/>
      <c r="GH39" s="157"/>
      <c r="GI39" s="157"/>
      <c r="GJ39" s="157"/>
      <c r="GK39" s="157"/>
      <c r="GL39" s="157"/>
      <c r="GM39" s="157"/>
      <c r="GN39" s="157"/>
      <c r="GO39" s="157"/>
      <c r="GP39" s="157"/>
      <c r="GQ39" s="157"/>
      <c r="GR39" s="157"/>
      <c r="GS39" s="157"/>
      <c r="GT39" s="157"/>
      <c r="GU39" s="157"/>
      <c r="GV39" s="157"/>
      <c r="GW39" s="157"/>
      <c r="GX39" s="157"/>
      <c r="GY39" s="157"/>
      <c r="GZ39" s="157"/>
      <c r="HA39" s="157"/>
      <c r="HB39" s="157"/>
      <c r="HC39" s="157"/>
      <c r="HD39" s="157"/>
      <c r="HE39" s="157"/>
      <c r="HF39" s="157"/>
      <c r="HG39" s="157"/>
      <c r="HH39" s="157"/>
      <c r="HI39" s="157"/>
      <c r="HJ39" s="157"/>
      <c r="HK39" s="157"/>
      <c r="HL39" s="157"/>
      <c r="HM39" s="157"/>
      <c r="HN39" s="157"/>
      <c r="HO39" s="157"/>
      <c r="HP39" s="157"/>
      <c r="HQ39" s="157"/>
      <c r="HR39" s="157"/>
      <c r="HS39" s="157"/>
      <c r="HT39" s="157"/>
      <c r="HU39" s="157"/>
      <c r="HV39" s="157"/>
      <c r="HW39" s="157"/>
      <c r="HX39" s="157"/>
      <c r="HY39" s="157"/>
      <c r="HZ39" s="157"/>
      <c r="IA39" s="157"/>
      <c r="IB39" s="157"/>
      <c r="IC39" s="157"/>
      <c r="ID39" s="157"/>
      <c r="IE39" s="157"/>
      <c r="IF39" s="157"/>
      <c r="IG39" s="157"/>
      <c r="IH39" s="157"/>
      <c r="II39" s="157"/>
      <c r="IJ39" s="157"/>
      <c r="IK39" s="157"/>
      <c r="IL39" s="157"/>
      <c r="IM39" s="29"/>
      <c r="IN39" s="157"/>
      <c r="IO39" s="28"/>
      <c r="IP39" s="28"/>
      <c r="IQ39" s="28"/>
      <c r="IR39" s="28"/>
      <c r="IS39" s="28"/>
      <c r="IT39" s="28"/>
      <c r="IU39" s="28"/>
      <c r="IV39" s="28"/>
      <c r="IW39" s="28"/>
      <c r="IX39" s="28"/>
      <c r="IY39" s="28"/>
      <c r="IZ39" s="28"/>
      <c r="JA39" s="28"/>
      <c r="JB39" s="28"/>
      <c r="JC39" s="28"/>
      <c r="JD39" s="28"/>
      <c r="JE39" s="28"/>
      <c r="JF39" s="28"/>
      <c r="JG39" s="28"/>
      <c r="JH39" s="28"/>
      <c r="JI39" s="28"/>
      <c r="JJ39" s="28"/>
      <c r="JK39" s="28"/>
    </row>
    <row r="40" spans="1:271" ht="15.75" customHeight="1" x14ac:dyDescent="0.25">
      <c r="A40" s="28"/>
      <c r="B40" s="28"/>
      <c r="C40" s="28"/>
      <c r="D40" s="137">
        <v>36</v>
      </c>
      <c r="E40" s="146">
        <v>18.402272378874141</v>
      </c>
      <c r="F40" s="147">
        <v>12.423346172651243</v>
      </c>
      <c r="G40" s="28"/>
      <c r="H40" s="135">
        <v>85</v>
      </c>
      <c r="I40" s="51">
        <v>2</v>
      </c>
      <c r="J40" s="51">
        <v>1</v>
      </c>
      <c r="K40" s="28"/>
      <c r="L40" s="29"/>
      <c r="M40" s="28"/>
      <c r="N40" s="28"/>
      <c r="O40" s="72">
        <v>30</v>
      </c>
      <c r="P40" s="82"/>
      <c r="Q40" s="83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78">
        <v>0</v>
      </c>
      <c r="AU40" s="78">
        <f t="shared" ref="AU40:EN40" si="34">+SQRT(((AU$4-$AT$4)^2)+((AU$5-$AT$5)^2))</f>
        <v>19.467236371763565</v>
      </c>
      <c r="AV40" s="78">
        <f t="shared" si="34"/>
        <v>19.76693836584921</v>
      </c>
      <c r="AW40" s="78">
        <f t="shared" si="34"/>
        <v>18.943056628351474</v>
      </c>
      <c r="AX40" s="78">
        <f t="shared" si="34"/>
        <v>11.477698211019044</v>
      </c>
      <c r="AY40" s="78">
        <f t="shared" si="34"/>
        <v>14.507429338436369</v>
      </c>
      <c r="AZ40" s="78">
        <f t="shared" si="34"/>
        <v>12.451889584476859</v>
      </c>
      <c r="BA40" s="78">
        <f t="shared" si="34"/>
        <v>22.198995289174029</v>
      </c>
      <c r="BB40" s="78">
        <f t="shared" si="34"/>
        <v>24.149930885406501</v>
      </c>
      <c r="BC40" s="78">
        <f t="shared" si="34"/>
        <v>24.210159389662298</v>
      </c>
      <c r="BD40" s="78">
        <f t="shared" si="34"/>
        <v>17.224220389876766</v>
      </c>
      <c r="BE40" s="78">
        <f t="shared" si="34"/>
        <v>20.28368597735658</v>
      </c>
      <c r="BF40" s="78">
        <f t="shared" si="34"/>
        <v>19.928801189995522</v>
      </c>
      <c r="BG40" s="78">
        <f t="shared" si="34"/>
        <v>17.126924148750977</v>
      </c>
      <c r="BH40" s="78">
        <f t="shared" si="34"/>
        <v>16.130411380768628</v>
      </c>
      <c r="BI40" s="78">
        <f t="shared" si="34"/>
        <v>20.058378073636245</v>
      </c>
      <c r="BJ40" s="78">
        <f t="shared" si="34"/>
        <v>15.963128255062767</v>
      </c>
      <c r="BK40" s="78">
        <f t="shared" si="34"/>
        <v>19.090389926915382</v>
      </c>
      <c r="BL40" s="78">
        <f t="shared" si="34"/>
        <v>18.915189863895588</v>
      </c>
      <c r="BM40" s="78">
        <f t="shared" si="34"/>
        <v>7.3252894522688239</v>
      </c>
      <c r="BN40" s="78">
        <f t="shared" si="34"/>
        <v>13.495541475053271</v>
      </c>
      <c r="BO40" s="78">
        <f t="shared" si="34"/>
        <v>19.888970948252208</v>
      </c>
      <c r="BP40" s="78">
        <f t="shared" si="34"/>
        <v>22.089320275588584</v>
      </c>
      <c r="BQ40" s="78">
        <f t="shared" si="34"/>
        <v>12.310522274623708</v>
      </c>
      <c r="BR40" s="78">
        <f t="shared" si="34"/>
        <v>21.244411449323682</v>
      </c>
      <c r="BS40" s="78">
        <f t="shared" si="34"/>
        <v>24.556620092142339</v>
      </c>
      <c r="BT40" s="78">
        <f t="shared" si="34"/>
        <v>15.754558705538825</v>
      </c>
      <c r="BU40" s="78">
        <f t="shared" si="34"/>
        <v>16.607573528643854</v>
      </c>
      <c r="BV40" s="78">
        <f t="shared" si="34"/>
        <v>15.230431791419488</v>
      </c>
      <c r="BW40" s="78">
        <f t="shared" si="34"/>
        <v>15.533708320699244</v>
      </c>
      <c r="BX40" s="78">
        <f t="shared" si="34"/>
        <v>16.199966948075495</v>
      </c>
      <c r="BY40" s="78">
        <f t="shared" si="34"/>
        <v>11.011346823417494</v>
      </c>
      <c r="BZ40" s="78">
        <f t="shared" si="34"/>
        <v>11.159581519884126</v>
      </c>
      <c r="CA40" s="78">
        <f t="shared" si="34"/>
        <v>12.476078923550409</v>
      </c>
      <c r="CB40" s="78">
        <f t="shared" si="34"/>
        <v>5.1098959819840335</v>
      </c>
      <c r="CC40" s="78">
        <f t="shared" si="34"/>
        <v>17.371480128604166</v>
      </c>
      <c r="CD40" s="78">
        <f t="shared" si="34"/>
        <v>2.403471066246361</v>
      </c>
      <c r="CE40" s="78">
        <f t="shared" si="34"/>
        <v>10.746755379007206</v>
      </c>
      <c r="CF40" s="78">
        <f t="shared" si="34"/>
        <v>20.930496070212989</v>
      </c>
      <c r="CG40" s="78">
        <f t="shared" si="34"/>
        <v>9.0274954726469527</v>
      </c>
      <c r="CH40" s="78">
        <f t="shared" si="34"/>
        <v>12.383661497558647</v>
      </c>
      <c r="CI40" s="78">
        <f t="shared" si="34"/>
        <v>9.5875367489906971</v>
      </c>
      <c r="CJ40" s="78">
        <f t="shared" si="34"/>
        <v>23.095121924219608</v>
      </c>
      <c r="CK40" s="78">
        <f t="shared" si="34"/>
        <v>19.18326541332139</v>
      </c>
      <c r="CL40" s="78">
        <f t="shared" si="34"/>
        <v>9.4382859410029152</v>
      </c>
      <c r="CM40" s="78">
        <f t="shared" si="34"/>
        <v>9.2056066475657072</v>
      </c>
      <c r="CN40" s="78">
        <f t="shared" si="34"/>
        <v>15.35036784282125</v>
      </c>
      <c r="CO40" s="156">
        <f t="shared" si="34"/>
        <v>10.218436804044838</v>
      </c>
      <c r="CP40" s="78">
        <f t="shared" si="34"/>
        <v>21.827623723236396</v>
      </c>
      <c r="CQ40" s="78">
        <f t="shared" si="34"/>
        <v>9.9608329157464528</v>
      </c>
      <c r="CR40" s="78">
        <f t="shared" si="34"/>
        <v>15.418494728923017</v>
      </c>
      <c r="CS40" s="78">
        <f t="shared" si="34"/>
        <v>22.587370599574076</v>
      </c>
      <c r="CT40" s="78">
        <f t="shared" si="34"/>
        <v>18.636217845346582</v>
      </c>
      <c r="CU40" s="78">
        <f t="shared" si="34"/>
        <v>9.9922411046176016</v>
      </c>
      <c r="CV40" s="78">
        <f t="shared" si="34"/>
        <v>6.6637266275919735</v>
      </c>
      <c r="CW40" s="78">
        <f t="shared" si="34"/>
        <v>2.6779753171220553</v>
      </c>
      <c r="CX40" s="78">
        <f t="shared" si="34"/>
        <v>4.7302195448433482</v>
      </c>
      <c r="CY40" s="78">
        <f t="shared" si="34"/>
        <v>20.427697257091033</v>
      </c>
      <c r="CZ40" s="78">
        <f t="shared" si="34"/>
        <v>19.595878672330681</v>
      </c>
      <c r="DA40" s="78">
        <f t="shared" si="34"/>
        <v>19.722986292393312</v>
      </c>
      <c r="DB40" s="78">
        <f t="shared" si="34"/>
        <v>5.4714906666177727</v>
      </c>
      <c r="DC40" s="78">
        <f t="shared" si="34"/>
        <v>8.5605479101757389</v>
      </c>
      <c r="DD40" s="78">
        <f t="shared" si="34"/>
        <v>18.117051593278489</v>
      </c>
      <c r="DE40" s="78">
        <f t="shared" si="34"/>
        <v>8.6156914800921278</v>
      </c>
      <c r="DF40" s="78">
        <f t="shared" si="34"/>
        <v>2.5523654125092325</v>
      </c>
      <c r="DG40" s="78">
        <f t="shared" si="34"/>
        <v>16.240014547341815</v>
      </c>
      <c r="DH40" s="78">
        <f t="shared" si="34"/>
        <v>16.872630633339991</v>
      </c>
      <c r="DI40" s="78">
        <f t="shared" si="34"/>
        <v>3.0518308338341269</v>
      </c>
      <c r="DJ40" s="78">
        <f t="shared" si="34"/>
        <v>5.895150854842055</v>
      </c>
      <c r="DK40" s="78">
        <f t="shared" si="34"/>
        <v>16.539108129006042</v>
      </c>
      <c r="DL40" s="78">
        <f t="shared" si="34"/>
        <v>17.914262515744685</v>
      </c>
      <c r="DM40" s="78">
        <f t="shared" si="34"/>
        <v>8.4872495497188787</v>
      </c>
      <c r="DN40" s="78">
        <f t="shared" si="34"/>
        <v>21.715494241383936</v>
      </c>
      <c r="DO40" s="78">
        <f t="shared" si="34"/>
        <v>0.49996202097834086</v>
      </c>
      <c r="DP40" s="78">
        <f t="shared" si="34"/>
        <v>13.957666749877752</v>
      </c>
      <c r="DQ40" s="78">
        <f t="shared" si="34"/>
        <v>2.5934115231927346</v>
      </c>
      <c r="DR40" s="78">
        <f t="shared" si="34"/>
        <v>10.486656005558723</v>
      </c>
      <c r="DS40" s="78">
        <f t="shared" si="34"/>
        <v>18.203962710086394</v>
      </c>
      <c r="DT40" s="78">
        <f t="shared" si="34"/>
        <v>18.065905380774307</v>
      </c>
      <c r="DU40" s="78">
        <f t="shared" si="34"/>
        <v>4.2020773279983592</v>
      </c>
      <c r="DV40" s="78">
        <f t="shared" si="34"/>
        <v>11.621657653330633</v>
      </c>
      <c r="DW40" s="78">
        <f t="shared" si="34"/>
        <v>13.844377406617857</v>
      </c>
      <c r="DX40" s="78">
        <f t="shared" si="34"/>
        <v>9.4154535904280987</v>
      </c>
      <c r="DY40" s="78">
        <f t="shared" si="34"/>
        <v>21.355064328316107</v>
      </c>
      <c r="DZ40" s="78">
        <f t="shared" si="34"/>
        <v>10.547081528160181</v>
      </c>
      <c r="EA40" s="78">
        <f t="shared" si="34"/>
        <v>10.943609537482091</v>
      </c>
      <c r="EB40" s="78">
        <f t="shared" si="34"/>
        <v>2.9180297835198501</v>
      </c>
      <c r="EC40" s="78">
        <f t="shared" si="34"/>
        <v>4.6861524581877134</v>
      </c>
      <c r="ED40" s="78">
        <f t="shared" si="34"/>
        <v>16.954994870554795</v>
      </c>
      <c r="EE40" s="78">
        <f t="shared" si="34"/>
        <v>10.576392299183096</v>
      </c>
      <c r="EF40" s="78">
        <f t="shared" si="34"/>
        <v>4.4215596207027454</v>
      </c>
      <c r="EG40" s="78">
        <f t="shared" si="34"/>
        <v>17.080457365237368</v>
      </c>
      <c r="EH40" s="78">
        <f t="shared" si="34"/>
        <v>14.556453711377284</v>
      </c>
      <c r="EI40" s="78">
        <f t="shared" si="34"/>
        <v>22.597787163802373</v>
      </c>
      <c r="EJ40" s="78">
        <f t="shared" si="34"/>
        <v>19.452630781502648</v>
      </c>
      <c r="EK40" s="78">
        <f t="shared" si="34"/>
        <v>16.820403179980239</v>
      </c>
      <c r="EL40" s="78">
        <f t="shared" si="34"/>
        <v>19.436500890803714</v>
      </c>
      <c r="EM40" s="78">
        <f t="shared" si="34"/>
        <v>20.473462869419738</v>
      </c>
      <c r="EN40" s="79">
        <f t="shared" si="34"/>
        <v>22.170949457723484</v>
      </c>
      <c r="EO40" s="28"/>
      <c r="EP40" s="29"/>
      <c r="EQ40" s="28"/>
      <c r="ER40" s="69">
        <v>38</v>
      </c>
      <c r="ES40" s="69">
        <v>6</v>
      </c>
      <c r="ET40" s="28"/>
      <c r="EU40" s="129">
        <v>38</v>
      </c>
      <c r="EV40" s="129">
        <v>6</v>
      </c>
      <c r="EW40" s="28"/>
      <c r="EX40" s="29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9"/>
      <c r="IN40" s="28"/>
      <c r="IO40" s="28"/>
      <c r="IP40" s="28"/>
      <c r="IQ40" s="28"/>
      <c r="IR40" s="28"/>
      <c r="IS40" s="28"/>
      <c r="IT40" s="28"/>
      <c r="IU40" s="28"/>
      <c r="IV40" s="28"/>
      <c r="IW40" s="28"/>
      <c r="IX40" s="28"/>
      <c r="IY40" s="28"/>
      <c r="IZ40" s="28"/>
      <c r="JA40" s="28"/>
      <c r="JB40" s="28"/>
      <c r="JC40" s="28"/>
      <c r="JD40" s="28"/>
      <c r="JE40" s="28"/>
      <c r="JF40" s="28"/>
      <c r="JG40" s="28"/>
      <c r="JH40" s="28"/>
      <c r="JI40" s="28"/>
      <c r="JJ40" s="28"/>
      <c r="JK40" s="28"/>
    </row>
    <row r="41" spans="1:271" ht="15.75" customHeight="1" x14ac:dyDescent="0.25">
      <c r="A41" s="28"/>
      <c r="B41" s="28"/>
      <c r="C41" s="28"/>
      <c r="D41" s="137">
        <v>37</v>
      </c>
      <c r="E41" s="138">
        <v>0.71775501876301673</v>
      </c>
      <c r="F41" s="139">
        <v>15.148443394793112</v>
      </c>
      <c r="G41" s="28"/>
      <c r="H41" s="135">
        <v>86</v>
      </c>
      <c r="I41" s="51">
        <v>4</v>
      </c>
      <c r="J41" s="51">
        <v>3</v>
      </c>
      <c r="K41" s="28"/>
      <c r="L41" s="29"/>
      <c r="M41" s="28"/>
      <c r="N41" s="28"/>
      <c r="O41" s="72">
        <v>31</v>
      </c>
      <c r="P41" s="82"/>
      <c r="Q41" s="83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78">
        <v>0</v>
      </c>
      <c r="AV41" s="78">
        <f t="shared" ref="AV41:EN41" si="35">+SQRT(((AV$4-$AU$4)^2)+((AV$5-$AU$5)^2))</f>
        <v>11.656694456021027</v>
      </c>
      <c r="AW41" s="78">
        <f t="shared" si="35"/>
        <v>7.2233088965077634</v>
      </c>
      <c r="AX41" s="78">
        <f t="shared" si="35"/>
        <v>10.290965968563048</v>
      </c>
      <c r="AY41" s="78">
        <f t="shared" si="35"/>
        <v>9.9617113322219364</v>
      </c>
      <c r="AZ41" s="78">
        <f t="shared" si="35"/>
        <v>11.316410322286831</v>
      </c>
      <c r="BA41" s="78">
        <f t="shared" si="35"/>
        <v>7.8908841271288699</v>
      </c>
      <c r="BB41" s="78">
        <f t="shared" si="35"/>
        <v>6.0189803902651233</v>
      </c>
      <c r="BC41" s="78">
        <f t="shared" si="35"/>
        <v>7.5873081712415864</v>
      </c>
      <c r="BD41" s="78">
        <f t="shared" si="35"/>
        <v>2.3363811002265251</v>
      </c>
      <c r="BE41" s="78">
        <f t="shared" si="35"/>
        <v>1.0376177264118758</v>
      </c>
      <c r="BF41" s="78">
        <f t="shared" si="35"/>
        <v>2.4113360039036924</v>
      </c>
      <c r="BG41" s="78">
        <f t="shared" si="35"/>
        <v>4.6802245347376559</v>
      </c>
      <c r="BH41" s="78">
        <f t="shared" si="35"/>
        <v>4.7765125682089549</v>
      </c>
      <c r="BI41" s="78">
        <f t="shared" si="35"/>
        <v>3.0513279300040619</v>
      </c>
      <c r="BJ41" s="78">
        <f t="shared" si="35"/>
        <v>8.2221089927040083</v>
      </c>
      <c r="BK41" s="78">
        <f t="shared" si="35"/>
        <v>9.8383275803312156</v>
      </c>
      <c r="BL41" s="78">
        <f t="shared" si="35"/>
        <v>6.9076006912160208</v>
      </c>
      <c r="BM41" s="78">
        <f t="shared" si="35"/>
        <v>12.952971567153483</v>
      </c>
      <c r="BN41" s="78">
        <f t="shared" si="35"/>
        <v>10.34554169020986</v>
      </c>
      <c r="BO41" s="78">
        <f t="shared" si="35"/>
        <v>7.9374043415991284</v>
      </c>
      <c r="BP41" s="78">
        <f t="shared" si="35"/>
        <v>2.6452620001581124</v>
      </c>
      <c r="BQ41" s="78">
        <f t="shared" si="35"/>
        <v>14.706041742715451</v>
      </c>
      <c r="BR41" s="78">
        <f t="shared" si="35"/>
        <v>6.5060682693711041</v>
      </c>
      <c r="BS41" s="78">
        <f t="shared" si="35"/>
        <v>7.5969552274531038</v>
      </c>
      <c r="BT41" s="78">
        <f t="shared" si="35"/>
        <v>10.860598507244616</v>
      </c>
      <c r="BU41" s="78">
        <f t="shared" si="35"/>
        <v>9.3507253703861242</v>
      </c>
      <c r="BV41" s="78">
        <f t="shared" si="35"/>
        <v>11.634110936884628</v>
      </c>
      <c r="BW41" s="78">
        <f t="shared" si="35"/>
        <v>3.9341022433340531</v>
      </c>
      <c r="BX41" s="78">
        <f t="shared" si="35"/>
        <v>17.524312055829331</v>
      </c>
      <c r="BY41" s="78">
        <f t="shared" si="35"/>
        <v>9.8408714528596715</v>
      </c>
      <c r="BZ41" s="78">
        <f t="shared" si="35"/>
        <v>16.226287998151037</v>
      </c>
      <c r="CA41" s="78">
        <f t="shared" si="35"/>
        <v>7.0401739769897453</v>
      </c>
      <c r="CB41" s="78">
        <f t="shared" si="35"/>
        <v>14.986121781984249</v>
      </c>
      <c r="CC41" s="78">
        <f t="shared" si="35"/>
        <v>2.1153325551062183</v>
      </c>
      <c r="CD41" s="78">
        <f t="shared" si="35"/>
        <v>17.74720466980677</v>
      </c>
      <c r="CE41" s="78">
        <f t="shared" si="35"/>
        <v>9.3103395224996941</v>
      </c>
      <c r="CF41" s="78">
        <f t="shared" si="35"/>
        <v>8.2380780285880082</v>
      </c>
      <c r="CG41" s="78">
        <f t="shared" si="35"/>
        <v>11.00193608637842</v>
      </c>
      <c r="CH41" s="78">
        <f t="shared" si="35"/>
        <v>17.79061914483928</v>
      </c>
      <c r="CI41" s="78">
        <f t="shared" si="35"/>
        <v>10.522128416988823</v>
      </c>
      <c r="CJ41" s="78">
        <f t="shared" si="35"/>
        <v>3.96389032711346</v>
      </c>
      <c r="CK41" s="78">
        <f t="shared" si="35"/>
        <v>7.6457991032222576</v>
      </c>
      <c r="CL41" s="78">
        <f t="shared" si="35"/>
        <v>15.710055829360144</v>
      </c>
      <c r="CM41" s="78">
        <f t="shared" si="35"/>
        <v>10.287930527061663</v>
      </c>
      <c r="CN41" s="78">
        <f t="shared" si="35"/>
        <v>7.415797061322464</v>
      </c>
      <c r="CO41" s="156">
        <f t="shared" si="35"/>
        <v>9.3956850414227713</v>
      </c>
      <c r="CP41" s="78">
        <f t="shared" si="35"/>
        <v>6.1011085328256591</v>
      </c>
      <c r="CQ41" s="78">
        <f t="shared" si="35"/>
        <v>10.867757564411122</v>
      </c>
      <c r="CR41" s="78">
        <f t="shared" si="35"/>
        <v>5.9349884297743687</v>
      </c>
      <c r="CS41" s="78">
        <f t="shared" si="35"/>
        <v>4.2713453296540553</v>
      </c>
      <c r="CT41" s="78">
        <f t="shared" si="35"/>
        <v>4.402802427323885</v>
      </c>
      <c r="CU41" s="78">
        <f t="shared" si="35"/>
        <v>12.92123373137462</v>
      </c>
      <c r="CV41" s="78">
        <f t="shared" si="35"/>
        <v>12.804962855449192</v>
      </c>
      <c r="CW41" s="78">
        <f t="shared" si="35"/>
        <v>17.333617756787124</v>
      </c>
      <c r="CX41" s="78">
        <f t="shared" si="35"/>
        <v>15.131060458329458</v>
      </c>
      <c r="CY41" s="78">
        <f t="shared" si="35"/>
        <v>8.6574614650650865</v>
      </c>
      <c r="CZ41" s="78">
        <f t="shared" si="35"/>
        <v>0.31789395495106387</v>
      </c>
      <c r="DA41" s="78">
        <f t="shared" si="35"/>
        <v>1.4605288196778616</v>
      </c>
      <c r="DB41" s="78">
        <f t="shared" si="35"/>
        <v>15.195017422674198</v>
      </c>
      <c r="DC41" s="78">
        <f t="shared" si="35"/>
        <v>12.569945996911116</v>
      </c>
      <c r="DD41" s="78">
        <f t="shared" si="35"/>
        <v>9.1638576680875214</v>
      </c>
      <c r="DE41" s="78">
        <f t="shared" si="35"/>
        <v>10.967447947203656</v>
      </c>
      <c r="DF41" s="78">
        <f t="shared" si="35"/>
        <v>19.086059537610154</v>
      </c>
      <c r="DG41" s="78">
        <f t="shared" si="35"/>
        <v>14.400501425620073</v>
      </c>
      <c r="DH41" s="78">
        <f t="shared" si="35"/>
        <v>3.7901170873595835</v>
      </c>
      <c r="DI41" s="78">
        <f t="shared" si="35"/>
        <v>16.418882173844558</v>
      </c>
      <c r="DJ41" s="78">
        <f t="shared" si="35"/>
        <v>14.232339382501616</v>
      </c>
      <c r="DK41" s="78">
        <f t="shared" si="35"/>
        <v>10.464966686881359</v>
      </c>
      <c r="DL41" s="78">
        <f t="shared" si="35"/>
        <v>10.680094381468912</v>
      </c>
      <c r="DM41" s="78">
        <f t="shared" si="35"/>
        <v>14.794811181504462</v>
      </c>
      <c r="DN41" s="78">
        <f t="shared" si="35"/>
        <v>5.4214856311191779</v>
      </c>
      <c r="DO41" s="78">
        <f t="shared" si="35"/>
        <v>19.005931877458242</v>
      </c>
      <c r="DP41" s="78">
        <f t="shared" si="35"/>
        <v>9.1008293085792733</v>
      </c>
      <c r="DQ41" s="78">
        <f t="shared" si="35"/>
        <v>16.963796041362617</v>
      </c>
      <c r="DR41" s="78">
        <f t="shared" si="35"/>
        <v>9.2450019955117284</v>
      </c>
      <c r="DS41" s="78">
        <f t="shared" si="35"/>
        <v>5.3859343962953474</v>
      </c>
      <c r="DT41" s="78">
        <f t="shared" si="35"/>
        <v>7.6727130453127241</v>
      </c>
      <c r="DU41" s="78">
        <f t="shared" si="35"/>
        <v>15.585914217146279</v>
      </c>
      <c r="DV41" s="78">
        <f t="shared" si="35"/>
        <v>9.2349324569361073</v>
      </c>
      <c r="DW41" s="78">
        <f t="shared" si="35"/>
        <v>13.237833234436886</v>
      </c>
      <c r="DX41" s="78">
        <f t="shared" si="35"/>
        <v>11.122947192029976</v>
      </c>
      <c r="DY41" s="78">
        <f t="shared" si="35"/>
        <v>5.1231765083942182</v>
      </c>
      <c r="DZ41" s="78">
        <f t="shared" si="35"/>
        <v>10.99863997647058</v>
      </c>
      <c r="EA41" s="78">
        <f t="shared" si="35"/>
        <v>8.6263730765104807</v>
      </c>
      <c r="EB41" s="78">
        <f t="shared" si="35"/>
        <v>16.725181492566591</v>
      </c>
      <c r="EC41" s="78">
        <f t="shared" si="35"/>
        <v>15.273216648821721</v>
      </c>
      <c r="ED41" s="78">
        <f t="shared" si="35"/>
        <v>8.9277336217576444</v>
      </c>
      <c r="EE41" s="78">
        <f t="shared" si="35"/>
        <v>9.4007673263122395</v>
      </c>
      <c r="EF41" s="78">
        <f t="shared" si="35"/>
        <v>16.572768935955295</v>
      </c>
      <c r="EG41" s="78">
        <f t="shared" si="35"/>
        <v>5.9547494023596199</v>
      </c>
      <c r="EH41" s="78">
        <f t="shared" si="35"/>
        <v>12.051173366788117</v>
      </c>
      <c r="EI41" s="78">
        <f t="shared" si="35"/>
        <v>4.1572222123924654</v>
      </c>
      <c r="EJ41" s="78">
        <f t="shared" si="35"/>
        <v>9.4141471080567616</v>
      </c>
      <c r="EK41" s="78">
        <f t="shared" si="35"/>
        <v>17.137639284644067</v>
      </c>
      <c r="EL41" s="78">
        <f t="shared" si="35"/>
        <v>7.4748104409566976</v>
      </c>
      <c r="EM41" s="78">
        <f t="shared" si="35"/>
        <v>6.9936595665230321</v>
      </c>
      <c r="EN41" s="79">
        <f t="shared" si="35"/>
        <v>3.7474133530048301</v>
      </c>
      <c r="EO41" s="28"/>
      <c r="EP41" s="29"/>
      <c r="EQ41" s="28"/>
      <c r="ER41" s="69">
        <v>81</v>
      </c>
      <c r="ES41" s="69">
        <v>6</v>
      </c>
      <c r="ET41" s="28"/>
      <c r="EU41" s="129">
        <v>81</v>
      </c>
      <c r="EV41" s="129">
        <v>6</v>
      </c>
      <c r="EW41" s="28"/>
      <c r="EX41" s="29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9"/>
      <c r="IN41" s="28"/>
      <c r="IO41" s="28"/>
      <c r="IP41" s="28"/>
      <c r="IQ41" s="28"/>
      <c r="IR41" s="28"/>
      <c r="IS41" s="28"/>
      <c r="IT41" s="28"/>
      <c r="IU41" s="28"/>
      <c r="IV41" s="28"/>
      <c r="IW41" s="28"/>
      <c r="IX41" s="28"/>
      <c r="IY41" s="28"/>
      <c r="IZ41" s="28"/>
      <c r="JA41" s="28"/>
      <c r="JB41" s="28"/>
      <c r="JC41" s="28"/>
      <c r="JD41" s="28"/>
      <c r="JE41" s="28"/>
      <c r="JF41" s="28"/>
      <c r="JG41" s="28"/>
      <c r="JH41" s="28"/>
      <c r="JI41" s="28"/>
      <c r="JJ41" s="28"/>
      <c r="JK41" s="28"/>
    </row>
    <row r="42" spans="1:271" ht="15.75" customHeight="1" x14ac:dyDescent="0.25">
      <c r="A42" s="28"/>
      <c r="B42" s="28"/>
      <c r="C42" s="28"/>
      <c r="D42" s="137">
        <v>38</v>
      </c>
      <c r="E42" s="141">
        <v>2.5794469937639422</v>
      </c>
      <c r="F42" s="142">
        <v>19.428643756989718</v>
      </c>
      <c r="G42" s="28"/>
      <c r="H42" s="135">
        <v>87</v>
      </c>
      <c r="I42" s="51">
        <v>6</v>
      </c>
      <c r="J42" s="51">
        <v>5</v>
      </c>
      <c r="K42" s="28"/>
      <c r="L42" s="29"/>
      <c r="M42" s="28"/>
      <c r="N42" s="28"/>
      <c r="O42" s="72">
        <v>32</v>
      </c>
      <c r="P42" s="82"/>
      <c r="Q42" s="83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78">
        <v>0</v>
      </c>
      <c r="AW42" s="78">
        <f t="shared" ref="AW42:EN42" si="36">+SQRT(((AW$4-$AV$4)^2)+((AW$5-$AV$5)^2))</f>
        <v>4.4361216108818153</v>
      </c>
      <c r="AX42" s="78">
        <f t="shared" si="36"/>
        <v>8.6561442683438941</v>
      </c>
      <c r="AY42" s="78">
        <f t="shared" si="36"/>
        <v>5.4449397175977348</v>
      </c>
      <c r="AZ42" s="78">
        <f t="shared" si="36"/>
        <v>7.3253745875310399</v>
      </c>
      <c r="BA42" s="78">
        <f t="shared" si="36"/>
        <v>19.5199373718233</v>
      </c>
      <c r="BB42" s="78">
        <f t="shared" si="36"/>
        <v>17.138028568300758</v>
      </c>
      <c r="BC42" s="78">
        <f t="shared" si="36"/>
        <v>19.095999836350011</v>
      </c>
      <c r="BD42" s="78">
        <f t="shared" si="36"/>
        <v>11.864073831324026</v>
      </c>
      <c r="BE42" s="78">
        <f t="shared" si="36"/>
        <v>11.288827976380729</v>
      </c>
      <c r="BF42" s="78">
        <f t="shared" si="36"/>
        <v>14.047082507444015</v>
      </c>
      <c r="BG42" s="78">
        <f t="shared" si="36"/>
        <v>7.4463115159666859</v>
      </c>
      <c r="BH42" s="78">
        <f t="shared" si="36"/>
        <v>8.1281744373010731</v>
      </c>
      <c r="BI42" s="78">
        <f t="shared" si="36"/>
        <v>8.9188781199031446</v>
      </c>
      <c r="BJ42" s="78">
        <f t="shared" si="36"/>
        <v>4.9437282253079511</v>
      </c>
      <c r="BK42" s="78">
        <f t="shared" si="36"/>
        <v>1.828402413118231</v>
      </c>
      <c r="BL42" s="78">
        <f t="shared" si="36"/>
        <v>4.7518160358603234</v>
      </c>
      <c r="BM42" s="78">
        <f t="shared" si="36"/>
        <v>12.726727079064629</v>
      </c>
      <c r="BN42" s="78">
        <f t="shared" si="36"/>
        <v>18.585740764758931</v>
      </c>
      <c r="BO42" s="78">
        <f t="shared" si="36"/>
        <v>3.9123821198981585</v>
      </c>
      <c r="BP42" s="78">
        <f t="shared" si="36"/>
        <v>12.297472787820336</v>
      </c>
      <c r="BQ42" s="78">
        <f t="shared" si="36"/>
        <v>22.089150591519765</v>
      </c>
      <c r="BR42" s="78">
        <f t="shared" si="36"/>
        <v>18.110537444699201</v>
      </c>
      <c r="BS42" s="78">
        <f t="shared" si="36"/>
        <v>19.018378830510912</v>
      </c>
      <c r="BT42" s="78">
        <f t="shared" si="36"/>
        <v>4.0177441074896132</v>
      </c>
      <c r="BU42" s="78">
        <f t="shared" si="36"/>
        <v>3.6671373686813737</v>
      </c>
      <c r="BV42" s="78">
        <f t="shared" si="36"/>
        <v>20.712138171011809</v>
      </c>
      <c r="BW42" s="78">
        <f t="shared" si="36"/>
        <v>11.29698017031405</v>
      </c>
      <c r="BX42" s="78">
        <f t="shared" si="36"/>
        <v>26.10857556535878</v>
      </c>
      <c r="BY42" s="78">
        <f t="shared" si="36"/>
        <v>16.071498752597503</v>
      </c>
      <c r="BZ42" s="78">
        <f t="shared" si="36"/>
        <v>22.867297227483729</v>
      </c>
      <c r="CA42" s="78">
        <f t="shared" si="36"/>
        <v>12.475497812863509</v>
      </c>
      <c r="CB42" s="78">
        <f t="shared" si="36"/>
        <v>14.754962838297796</v>
      </c>
      <c r="CC42" s="78">
        <f t="shared" si="36"/>
        <v>10.995250670096524</v>
      </c>
      <c r="CD42" s="78">
        <f t="shared" si="36"/>
        <v>17.385140653986241</v>
      </c>
      <c r="CE42" s="78">
        <f t="shared" si="36"/>
        <v>10.546498255786204</v>
      </c>
      <c r="CF42" s="78">
        <f t="shared" si="36"/>
        <v>19.671751341104212</v>
      </c>
      <c r="CG42" s="78">
        <f t="shared" si="36"/>
        <v>11.654305864008601</v>
      </c>
      <c r="CH42" s="78">
        <f t="shared" si="36"/>
        <v>24.737252537279247</v>
      </c>
      <c r="CI42" s="78">
        <f t="shared" si="36"/>
        <v>11.179659918583953</v>
      </c>
      <c r="CJ42" s="78">
        <f t="shared" si="36"/>
        <v>14.604330543339589</v>
      </c>
      <c r="CK42" s="78">
        <f t="shared" si="36"/>
        <v>4.0300727847603071</v>
      </c>
      <c r="CL42" s="78">
        <f t="shared" si="36"/>
        <v>21.535660737085102</v>
      </c>
      <c r="CM42" s="78">
        <f t="shared" si="36"/>
        <v>13.694429731198444</v>
      </c>
      <c r="CN42" s="78">
        <f t="shared" si="36"/>
        <v>16.710696278790255</v>
      </c>
      <c r="CO42" s="156">
        <f t="shared" si="36"/>
        <v>11.743091747547227</v>
      </c>
      <c r="CP42" s="78">
        <f t="shared" si="36"/>
        <v>17.75695477564069</v>
      </c>
      <c r="CQ42" s="78">
        <f t="shared" si="36"/>
        <v>16.485980149582765</v>
      </c>
      <c r="CR42" s="78">
        <f t="shared" si="36"/>
        <v>15.10387403963049</v>
      </c>
      <c r="CS42" s="78">
        <f t="shared" si="36"/>
        <v>15.585675056509459</v>
      </c>
      <c r="CT42" s="78">
        <f t="shared" si="36"/>
        <v>7.2561694247691273</v>
      </c>
      <c r="CU42" s="78">
        <f t="shared" si="36"/>
        <v>19.072172441463987</v>
      </c>
      <c r="CV42" s="78">
        <f t="shared" si="36"/>
        <v>14.685897797093782</v>
      </c>
      <c r="CW42" s="78">
        <f t="shared" si="36"/>
        <v>18.985722183727344</v>
      </c>
      <c r="CX42" s="78">
        <f t="shared" si="36"/>
        <v>17.5000110074829</v>
      </c>
      <c r="CY42" s="78">
        <f t="shared" si="36"/>
        <v>19.945454707937294</v>
      </c>
      <c r="CZ42" s="78">
        <f t="shared" si="36"/>
        <v>11.971889897259103</v>
      </c>
      <c r="DA42" s="78">
        <f t="shared" si="36"/>
        <v>10.337730741912283</v>
      </c>
      <c r="DB42" s="78">
        <f t="shared" si="36"/>
        <v>18.417075287889652</v>
      </c>
      <c r="DC42" s="78">
        <f t="shared" si="36"/>
        <v>17.553013674776473</v>
      </c>
      <c r="DD42" s="78">
        <f t="shared" si="36"/>
        <v>19.699649140624302</v>
      </c>
      <c r="DE42" s="78">
        <f t="shared" si="36"/>
        <v>12.762549252641609</v>
      </c>
      <c r="DF42" s="78">
        <f t="shared" si="36"/>
        <v>17.988681806521797</v>
      </c>
      <c r="DG42" s="78">
        <f t="shared" si="36"/>
        <v>23.548590145498036</v>
      </c>
      <c r="DH42" s="78">
        <f t="shared" si="36"/>
        <v>13.782640931129754</v>
      </c>
      <c r="DI42" s="78">
        <f t="shared" si="36"/>
        <v>17.429189523292415</v>
      </c>
      <c r="DJ42" s="78">
        <f t="shared" si="36"/>
        <v>17.340793421669929</v>
      </c>
      <c r="DK42" s="78">
        <f t="shared" si="36"/>
        <v>20.237483555659573</v>
      </c>
      <c r="DL42" s="78">
        <f t="shared" si="36"/>
        <v>1.9339023149761709</v>
      </c>
      <c r="DM42" s="78">
        <f t="shared" si="36"/>
        <v>20.1026618866109</v>
      </c>
      <c r="DN42" s="78">
        <f t="shared" si="36"/>
        <v>17.076826889823362</v>
      </c>
      <c r="DO42" s="78">
        <f t="shared" si="36"/>
        <v>19.278487699014676</v>
      </c>
      <c r="DP42" s="78">
        <f t="shared" si="36"/>
        <v>17.583045806053839</v>
      </c>
      <c r="DQ42" s="78">
        <f t="shared" si="36"/>
        <v>18.158704609813061</v>
      </c>
      <c r="DR42" s="78">
        <f t="shared" si="36"/>
        <v>11.281684780998823</v>
      </c>
      <c r="DS42" s="78">
        <f t="shared" si="36"/>
        <v>16.271911923201134</v>
      </c>
      <c r="DT42" s="78">
        <f t="shared" si="36"/>
        <v>4.1066042228689161</v>
      </c>
      <c r="DU42" s="78">
        <f t="shared" si="36"/>
        <v>17.66705860773029</v>
      </c>
      <c r="DV42" s="78">
        <f t="shared" si="36"/>
        <v>15.828591421346424</v>
      </c>
      <c r="DW42" s="78">
        <f t="shared" si="36"/>
        <v>21.511515375692102</v>
      </c>
      <c r="DX42" s="78">
        <f t="shared" si="36"/>
        <v>10.894064744895333</v>
      </c>
      <c r="DY42" s="78">
        <f t="shared" si="36"/>
        <v>16.779201018777862</v>
      </c>
      <c r="DZ42" s="78">
        <f t="shared" si="36"/>
        <v>9.4711233748824828</v>
      </c>
      <c r="EA42" s="78">
        <f t="shared" si="36"/>
        <v>11.548309159775814</v>
      </c>
      <c r="EB42" s="78">
        <f t="shared" si="36"/>
        <v>16.982346344859177</v>
      </c>
      <c r="EC42" s="78">
        <f t="shared" si="36"/>
        <v>15.199968140274802</v>
      </c>
      <c r="ED42" s="78">
        <f t="shared" si="36"/>
        <v>19.020493187715275</v>
      </c>
      <c r="EE42" s="78">
        <f t="shared" si="36"/>
        <v>14.704839908495899</v>
      </c>
      <c r="EF42" s="78">
        <f t="shared" si="36"/>
        <v>19.379295812187962</v>
      </c>
      <c r="EG42" s="78">
        <f t="shared" si="36"/>
        <v>16.264963533406554</v>
      </c>
      <c r="EH42" s="78">
        <f t="shared" si="36"/>
        <v>20.776060167296155</v>
      </c>
      <c r="EI42" s="78">
        <f t="shared" si="36"/>
        <v>15.422139950342169</v>
      </c>
      <c r="EJ42" s="78">
        <f t="shared" si="36"/>
        <v>2.2662372128923969</v>
      </c>
      <c r="EK42" s="78">
        <f t="shared" si="36"/>
        <v>26.032341766682617</v>
      </c>
      <c r="EL42" s="78">
        <f t="shared" si="36"/>
        <v>18.621794878119999</v>
      </c>
      <c r="EM42" s="78">
        <f t="shared" si="36"/>
        <v>18.44210072356266</v>
      </c>
      <c r="EN42" s="79">
        <f t="shared" si="36"/>
        <v>15.100769678996574</v>
      </c>
      <c r="EO42" s="28"/>
      <c r="EP42" s="29"/>
      <c r="EQ42" s="28"/>
      <c r="ER42" s="69">
        <v>128</v>
      </c>
      <c r="ES42" s="69">
        <v>6</v>
      </c>
      <c r="ET42" s="28"/>
      <c r="EU42" s="129">
        <v>123</v>
      </c>
      <c r="EV42" s="129">
        <v>6</v>
      </c>
      <c r="EW42" s="28"/>
      <c r="EX42" s="29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9"/>
      <c r="IN42" s="28"/>
      <c r="IO42" s="28"/>
      <c r="IP42" s="28"/>
      <c r="IQ42" s="28"/>
      <c r="IR42" s="28"/>
      <c r="IS42" s="28"/>
      <c r="IT42" s="28"/>
      <c r="IU42" s="28"/>
      <c r="IV42" s="28"/>
      <c r="IW42" s="28"/>
      <c r="IX42" s="28"/>
      <c r="IY42" s="28"/>
      <c r="IZ42" s="28"/>
      <c r="JA42" s="28"/>
      <c r="JB42" s="28"/>
      <c r="JC42" s="28"/>
      <c r="JD42" s="28"/>
      <c r="JE42" s="28"/>
      <c r="JF42" s="28"/>
      <c r="JG42" s="28"/>
      <c r="JH42" s="28"/>
      <c r="JI42" s="28"/>
      <c r="JJ42" s="28"/>
      <c r="JK42" s="28"/>
    </row>
    <row r="43" spans="1:271" ht="15.75" customHeight="1" x14ac:dyDescent="0.25">
      <c r="A43" s="28"/>
      <c r="B43" s="28"/>
      <c r="C43" s="28"/>
      <c r="D43" s="137">
        <v>39</v>
      </c>
      <c r="E43" s="146">
        <v>0.69402201960565801</v>
      </c>
      <c r="F43" s="147">
        <v>17.953482169501708</v>
      </c>
      <c r="G43" s="28"/>
      <c r="H43" s="135">
        <v>88</v>
      </c>
      <c r="I43" s="51">
        <v>6</v>
      </c>
      <c r="J43" s="51">
        <v>2</v>
      </c>
      <c r="K43" s="28"/>
      <c r="L43" s="29"/>
      <c r="M43" s="28"/>
      <c r="N43" s="28"/>
      <c r="O43" s="72">
        <v>33</v>
      </c>
      <c r="P43" s="82"/>
      <c r="Q43" s="83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78">
        <v>0</v>
      </c>
      <c r="AX43" s="78">
        <f t="shared" ref="AX43:EN43" si="37">+SQRT(((AX$4-$AW$4)^2)+((AX$5-$AW$5)^2))</f>
        <v>7.5176008567511916</v>
      </c>
      <c r="AY43" s="78">
        <f t="shared" si="37"/>
        <v>5.0246707067311425</v>
      </c>
      <c r="AZ43" s="78">
        <f t="shared" si="37"/>
        <v>7.1853184241845787</v>
      </c>
      <c r="BA43" s="78">
        <f t="shared" si="37"/>
        <v>15.098434070443281</v>
      </c>
      <c r="BB43" s="78">
        <f t="shared" si="37"/>
        <v>12.767620691769231</v>
      </c>
      <c r="BC43" s="78">
        <f t="shared" si="37"/>
        <v>14.674988275527946</v>
      </c>
      <c r="BD43" s="78">
        <f t="shared" si="37"/>
        <v>7.6057794706895976</v>
      </c>
      <c r="BE43" s="78">
        <f t="shared" si="37"/>
        <v>6.8645468577335205</v>
      </c>
      <c r="BF43" s="78">
        <f t="shared" si="37"/>
        <v>9.6198667303457199</v>
      </c>
      <c r="BG43" s="78">
        <f t="shared" si="37"/>
        <v>3.3277269125666025</v>
      </c>
      <c r="BH43" s="78">
        <f t="shared" si="37"/>
        <v>4.2722292688477266</v>
      </c>
      <c r="BI43" s="78">
        <f t="shared" si="37"/>
        <v>4.530718960820221</v>
      </c>
      <c r="BJ43" s="78">
        <f t="shared" si="37"/>
        <v>3.0933763530760641</v>
      </c>
      <c r="BK43" s="78">
        <f t="shared" si="37"/>
        <v>2.6314597679146106</v>
      </c>
      <c r="BL43" s="78">
        <f t="shared" si="37"/>
        <v>0.31577886447646974</v>
      </c>
      <c r="BM43" s="78">
        <f t="shared" si="37"/>
        <v>11.61780997150888</v>
      </c>
      <c r="BN43" s="78">
        <f t="shared" si="37"/>
        <v>15.000770319430295</v>
      </c>
      <c r="BO43" s="78">
        <f t="shared" si="37"/>
        <v>1.0928409918003017</v>
      </c>
      <c r="BP43" s="78">
        <f t="shared" si="37"/>
        <v>7.9815732951582925</v>
      </c>
      <c r="BQ43" s="78">
        <f t="shared" si="37"/>
        <v>18.864915009513414</v>
      </c>
      <c r="BR43" s="78">
        <f t="shared" si="37"/>
        <v>13.695251762125277</v>
      </c>
      <c r="BS43" s="78">
        <f t="shared" si="37"/>
        <v>14.610236732171209</v>
      </c>
      <c r="BT43" s="78">
        <f t="shared" si="37"/>
        <v>4.8763838319354722</v>
      </c>
      <c r="BU43" s="78">
        <f t="shared" si="37"/>
        <v>3.1942552417000303</v>
      </c>
      <c r="BV43" s="78">
        <f t="shared" si="37"/>
        <v>16.958649274816295</v>
      </c>
      <c r="BW43" s="78">
        <f t="shared" si="37"/>
        <v>7.3403153141599713</v>
      </c>
      <c r="BX43" s="78">
        <f t="shared" si="37"/>
        <v>22.597478246394903</v>
      </c>
      <c r="BY43" s="78">
        <f t="shared" si="37"/>
        <v>12.932948855686695</v>
      </c>
      <c r="BZ43" s="78">
        <f t="shared" si="37"/>
        <v>19.897175152660409</v>
      </c>
      <c r="CA43" s="78">
        <f t="shared" si="37"/>
        <v>9.2180151819396077</v>
      </c>
      <c r="CB43" s="78">
        <f t="shared" si="37"/>
        <v>13.844393338418621</v>
      </c>
      <c r="CC43" s="78">
        <f t="shared" si="37"/>
        <v>6.7135641845847651</v>
      </c>
      <c r="CD43" s="78">
        <f t="shared" si="37"/>
        <v>16.707261853763256</v>
      </c>
      <c r="CE43" s="78">
        <f t="shared" si="37"/>
        <v>8.4758076284158896</v>
      </c>
      <c r="CF43" s="78">
        <f t="shared" si="37"/>
        <v>15.302791147066962</v>
      </c>
      <c r="CG43" s="78">
        <f t="shared" si="37"/>
        <v>10.028316293611521</v>
      </c>
      <c r="CH43" s="78">
        <f t="shared" si="37"/>
        <v>21.715479080070189</v>
      </c>
      <c r="CI43" s="78">
        <f t="shared" si="37"/>
        <v>9.4755424950984679</v>
      </c>
      <c r="CJ43" s="78">
        <f t="shared" si="37"/>
        <v>10.265974583132344</v>
      </c>
      <c r="CK43" s="78">
        <f t="shared" si="37"/>
        <v>0.46041010496703871</v>
      </c>
      <c r="CL43" s="78">
        <f t="shared" si="37"/>
        <v>18.787961293649307</v>
      </c>
      <c r="CM43" s="78">
        <f t="shared" si="37"/>
        <v>11.265213919540992</v>
      </c>
      <c r="CN43" s="78">
        <f t="shared" si="37"/>
        <v>12.786271672533099</v>
      </c>
      <c r="CO43" s="156">
        <f t="shared" si="37"/>
        <v>9.4408601326546737</v>
      </c>
      <c r="CP43" s="78">
        <f t="shared" si="37"/>
        <v>13.324395945976445</v>
      </c>
      <c r="CQ43" s="78">
        <f t="shared" si="37"/>
        <v>13.563633000272343</v>
      </c>
      <c r="CR43" s="78">
        <f t="shared" si="37"/>
        <v>11.138119475035591</v>
      </c>
      <c r="CS43" s="78">
        <f t="shared" si="37"/>
        <v>11.178513542613038</v>
      </c>
      <c r="CT43" s="78">
        <f t="shared" si="37"/>
        <v>2.8305995502613168</v>
      </c>
      <c r="CU43" s="78">
        <f t="shared" si="37"/>
        <v>16.123808738538035</v>
      </c>
      <c r="CV43" s="78">
        <f t="shared" si="37"/>
        <v>12.923084296948609</v>
      </c>
      <c r="CW43" s="78">
        <f t="shared" si="37"/>
        <v>17.600997246986125</v>
      </c>
      <c r="CX43" s="78">
        <f t="shared" si="37"/>
        <v>15.763605186502891</v>
      </c>
      <c r="CY43" s="78">
        <f t="shared" si="37"/>
        <v>15.613555552148288</v>
      </c>
      <c r="CZ43" s="78">
        <f t="shared" si="37"/>
        <v>7.5378225262834739</v>
      </c>
      <c r="DA43" s="78">
        <f t="shared" si="37"/>
        <v>5.9049902038792226</v>
      </c>
      <c r="DB43" s="78">
        <f t="shared" si="37"/>
        <v>16.422330094405993</v>
      </c>
      <c r="DC43" s="78">
        <f t="shared" si="37"/>
        <v>14.902119292443084</v>
      </c>
      <c r="DD43" s="78">
        <f t="shared" si="37"/>
        <v>15.54878319009736</v>
      </c>
      <c r="DE43" s="78">
        <f t="shared" si="37"/>
        <v>10.82453061363276</v>
      </c>
      <c r="DF43" s="78">
        <f t="shared" si="37"/>
        <v>17.645253668495727</v>
      </c>
      <c r="DG43" s="78">
        <f t="shared" si="37"/>
        <v>19.829328839119182</v>
      </c>
      <c r="DH43" s="78">
        <f t="shared" si="37"/>
        <v>9.5906114303222516</v>
      </c>
      <c r="DI43" s="78">
        <f t="shared" si="37"/>
        <v>16.206108076584609</v>
      </c>
      <c r="DJ43" s="78">
        <f t="shared" si="37"/>
        <v>15.323957182018683</v>
      </c>
      <c r="DK43" s="78">
        <f t="shared" si="37"/>
        <v>16.288088375917312</v>
      </c>
      <c r="DL43" s="78">
        <f t="shared" si="37"/>
        <v>3.7534842293907387</v>
      </c>
      <c r="DM43" s="78">
        <f t="shared" si="37"/>
        <v>17.470870109560821</v>
      </c>
      <c r="DN43" s="78">
        <f t="shared" si="37"/>
        <v>12.641793858424419</v>
      </c>
      <c r="DO43" s="78">
        <f t="shared" si="37"/>
        <v>18.44314106379101</v>
      </c>
      <c r="DP43" s="78">
        <f t="shared" si="37"/>
        <v>13.894871732788845</v>
      </c>
      <c r="DQ43" s="78">
        <f t="shared" si="37"/>
        <v>16.905704392069815</v>
      </c>
      <c r="DR43" s="78">
        <f t="shared" si="37"/>
        <v>9.022242967970195</v>
      </c>
      <c r="DS43" s="78">
        <f t="shared" si="37"/>
        <v>11.99473897845804</v>
      </c>
      <c r="DT43" s="78">
        <f t="shared" si="37"/>
        <v>1.0151488350083442</v>
      </c>
      <c r="DU43" s="78">
        <f t="shared" si="37"/>
        <v>16.048186986089437</v>
      </c>
      <c r="DV43" s="78">
        <f t="shared" si="37"/>
        <v>12.566154732984943</v>
      </c>
      <c r="DW43" s="78">
        <f t="shared" si="37"/>
        <v>18.005251285314412</v>
      </c>
      <c r="DX43" s="78">
        <f t="shared" si="37"/>
        <v>9.5328935120461544</v>
      </c>
      <c r="DY43" s="78">
        <f t="shared" si="37"/>
        <v>12.34647658296303</v>
      </c>
      <c r="DZ43" s="78">
        <f t="shared" si="37"/>
        <v>8.4635128609585628</v>
      </c>
      <c r="EA43" s="78">
        <f t="shared" si="37"/>
        <v>8.9933980172002173</v>
      </c>
      <c r="EB43" s="78">
        <f t="shared" si="37"/>
        <v>16.030230312988451</v>
      </c>
      <c r="EC43" s="78">
        <f t="shared" si="37"/>
        <v>14.259350644052377</v>
      </c>
      <c r="ED43" s="78">
        <f t="shared" si="37"/>
        <v>14.967280044605298</v>
      </c>
      <c r="EE43" s="78">
        <f t="shared" si="37"/>
        <v>11.742451380625454</v>
      </c>
      <c r="EF43" s="78">
        <f t="shared" si="37"/>
        <v>17.584335534379857</v>
      </c>
      <c r="EG43" s="78">
        <f t="shared" si="37"/>
        <v>12.102460648492896</v>
      </c>
      <c r="EH43" s="78">
        <f t="shared" si="37"/>
        <v>17.12224676482937</v>
      </c>
      <c r="EI43" s="78">
        <f t="shared" si="37"/>
        <v>11.019517133820754</v>
      </c>
      <c r="EJ43" s="78">
        <f t="shared" si="37"/>
        <v>2.1939752668445038</v>
      </c>
      <c r="EK43" s="78">
        <f t="shared" si="37"/>
        <v>22.425227418571687</v>
      </c>
      <c r="EL43" s="78">
        <f t="shared" si="37"/>
        <v>14.315508715224373</v>
      </c>
      <c r="EM43" s="78">
        <f t="shared" si="37"/>
        <v>14.065677369090118</v>
      </c>
      <c r="EN43" s="79">
        <f t="shared" si="37"/>
        <v>10.686633694657438</v>
      </c>
      <c r="EO43" s="28"/>
      <c r="EP43" s="29"/>
      <c r="EQ43" s="28"/>
      <c r="ER43" s="69">
        <v>123</v>
      </c>
      <c r="ES43" s="69">
        <v>6</v>
      </c>
      <c r="ET43" s="28"/>
      <c r="EU43" s="129">
        <v>128</v>
      </c>
      <c r="EV43" s="129">
        <v>6</v>
      </c>
      <c r="EW43" s="28"/>
      <c r="EX43" s="29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9"/>
      <c r="IN43" s="28"/>
      <c r="IO43" s="28"/>
      <c r="IP43" s="28"/>
      <c r="IQ43" s="28"/>
      <c r="IR43" s="28"/>
      <c r="IS43" s="28"/>
      <c r="IT43" s="28"/>
      <c r="IU43" s="28"/>
      <c r="IV43" s="28"/>
      <c r="IW43" s="28"/>
      <c r="IX43" s="28"/>
      <c r="IY43" s="28"/>
      <c r="IZ43" s="28"/>
      <c r="JA43" s="28"/>
      <c r="JB43" s="28"/>
      <c r="JC43" s="28"/>
      <c r="JD43" s="28"/>
      <c r="JE43" s="28"/>
      <c r="JF43" s="28"/>
      <c r="JG43" s="28"/>
      <c r="JH43" s="28"/>
      <c r="JI43" s="28"/>
      <c r="JJ43" s="28"/>
      <c r="JK43" s="28"/>
    </row>
    <row r="44" spans="1:271" ht="15.75" customHeight="1" x14ac:dyDescent="0.25">
      <c r="A44" s="28"/>
      <c r="B44" s="28"/>
      <c r="C44" s="28"/>
      <c r="D44" s="137">
        <v>40</v>
      </c>
      <c r="E44" s="138">
        <v>8.7256531271263675</v>
      </c>
      <c r="F44" s="139">
        <v>15.162010180333599</v>
      </c>
      <c r="G44" s="28"/>
      <c r="H44" s="135">
        <v>89</v>
      </c>
      <c r="I44" s="51">
        <v>5</v>
      </c>
      <c r="J44" s="51">
        <v>5</v>
      </c>
      <c r="K44" s="28"/>
      <c r="L44" s="29"/>
      <c r="M44" s="28"/>
      <c r="N44" s="28"/>
      <c r="O44" s="72">
        <v>34</v>
      </c>
      <c r="P44" s="82"/>
      <c r="Q44" s="83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78">
        <v>0</v>
      </c>
      <c r="AY44" s="78">
        <f t="shared" ref="AY44:EN44" si="38">+SQRT(((AY$4-$AX$4)^2)+((AY$5-$AX$5)^2))</f>
        <v>3.211262037727908</v>
      </c>
      <c r="AZ44" s="78">
        <f t="shared" si="38"/>
        <v>1.9451434621040817</v>
      </c>
      <c r="BA44" s="78">
        <f t="shared" si="38"/>
        <v>16.365534924528479</v>
      </c>
      <c r="BB44" s="78">
        <f t="shared" si="38"/>
        <v>16.162101604130168</v>
      </c>
      <c r="BC44" s="78">
        <f t="shared" si="38"/>
        <v>17.227471122449344</v>
      </c>
      <c r="BD44" s="78">
        <f t="shared" si="38"/>
        <v>8.743814112338681</v>
      </c>
      <c r="BE44" s="78">
        <f t="shared" si="38"/>
        <v>10.735228150626915</v>
      </c>
      <c r="BF44" s="78">
        <f t="shared" si="38"/>
        <v>11.862718842175051</v>
      </c>
      <c r="BG44" s="78">
        <f t="shared" si="38"/>
        <v>6.4002703586971226</v>
      </c>
      <c r="BH44" s="78">
        <f t="shared" si="38"/>
        <v>5.7128479600154236</v>
      </c>
      <c r="BI44" s="78">
        <f t="shared" si="38"/>
        <v>9.6073551359799616</v>
      </c>
      <c r="BJ44" s="78">
        <f t="shared" si="38"/>
        <v>4.4885045912282076</v>
      </c>
      <c r="BK44" s="78">
        <f t="shared" si="38"/>
        <v>7.7002849602443222</v>
      </c>
      <c r="BL44" s="78">
        <f t="shared" si="38"/>
        <v>7.5226609837513845</v>
      </c>
      <c r="BM44" s="78">
        <f t="shared" si="38"/>
        <v>4.1855455644459632</v>
      </c>
      <c r="BN44" s="78">
        <f t="shared" si="38"/>
        <v>11.721192635576694</v>
      </c>
      <c r="BO44" s="78">
        <f t="shared" si="38"/>
        <v>8.4249932150065643</v>
      </c>
      <c r="BP44" s="78">
        <f t="shared" si="38"/>
        <v>12.521608323557947</v>
      </c>
      <c r="BQ44" s="78">
        <f t="shared" si="38"/>
        <v>14.346842453514855</v>
      </c>
      <c r="BR44" s="78">
        <f t="shared" si="38"/>
        <v>15.001254708745783</v>
      </c>
      <c r="BS44" s="78">
        <f t="shared" si="38"/>
        <v>17.383910035434209</v>
      </c>
      <c r="BT44" s="78">
        <f t="shared" si="38"/>
        <v>4.7507708934501292</v>
      </c>
      <c r="BU44" s="78">
        <f t="shared" si="38"/>
        <v>5.2029036098486188</v>
      </c>
      <c r="BV44" s="78">
        <f t="shared" si="38"/>
        <v>14.07685549412377</v>
      </c>
      <c r="BW44" s="78">
        <f t="shared" si="38"/>
        <v>7.1139172169227729</v>
      </c>
      <c r="BX44" s="78">
        <f t="shared" si="38"/>
        <v>18.686948270279114</v>
      </c>
      <c r="BY44" s="78">
        <f t="shared" si="38"/>
        <v>8.5914939096793699</v>
      </c>
      <c r="BZ44" s="78">
        <f t="shared" si="38"/>
        <v>14.778261836276442</v>
      </c>
      <c r="CA44" s="78">
        <f t="shared" si="38"/>
        <v>5.8974432898438973</v>
      </c>
      <c r="CB44" s="78">
        <f t="shared" si="38"/>
        <v>6.3678532816251137</v>
      </c>
      <c r="CC44" s="78">
        <f t="shared" si="38"/>
        <v>8.3477868857655171</v>
      </c>
      <c r="CD44" s="78">
        <f t="shared" si="38"/>
        <v>9.2017707376095377</v>
      </c>
      <c r="CE44" s="78">
        <f t="shared" si="38"/>
        <v>2.4553649494392422</v>
      </c>
      <c r="CF44" s="78">
        <f t="shared" si="38"/>
        <v>15.803973709371444</v>
      </c>
      <c r="CG44" s="78">
        <f t="shared" si="38"/>
        <v>3.0264626514260788</v>
      </c>
      <c r="CH44" s="78">
        <f t="shared" si="38"/>
        <v>16.658402766669091</v>
      </c>
      <c r="CI44" s="78">
        <f t="shared" si="38"/>
        <v>2.608835570341038</v>
      </c>
      <c r="CJ44" s="78">
        <f t="shared" si="38"/>
        <v>14.252783463053143</v>
      </c>
      <c r="CK44" s="78">
        <f t="shared" si="38"/>
        <v>7.7277167424417552</v>
      </c>
      <c r="CL44" s="78">
        <f t="shared" si="38"/>
        <v>13.263840844826468</v>
      </c>
      <c r="CM44" s="78">
        <f t="shared" si="38"/>
        <v>5.5008597375339292</v>
      </c>
      <c r="CN44" s="78">
        <f t="shared" si="38"/>
        <v>10.995224426849383</v>
      </c>
      <c r="CO44" s="156">
        <f t="shared" si="38"/>
        <v>3.6733661313266475</v>
      </c>
      <c r="CP44" s="78">
        <f t="shared" si="38"/>
        <v>15.118968008023892</v>
      </c>
      <c r="CQ44" s="78">
        <f t="shared" si="38"/>
        <v>8.637779986214003</v>
      </c>
      <c r="CR44" s="78">
        <f t="shared" si="38"/>
        <v>9.8064345722813755</v>
      </c>
      <c r="CS44" s="78">
        <f t="shared" si="38"/>
        <v>14.396616361642103</v>
      </c>
      <c r="CT44" s="78">
        <f t="shared" si="38"/>
        <v>7.7868596551504252</v>
      </c>
      <c r="CU44" s="78">
        <f t="shared" si="38"/>
        <v>11.095524308798888</v>
      </c>
      <c r="CV44" s="78">
        <f t="shared" si="38"/>
        <v>6.0413574194240773</v>
      </c>
      <c r="CW44" s="78">
        <f t="shared" si="38"/>
        <v>10.391251253700698</v>
      </c>
      <c r="CX44" s="78">
        <f t="shared" si="38"/>
        <v>8.8439519272326699</v>
      </c>
      <c r="CY44" s="78">
        <f t="shared" si="38"/>
        <v>15.731191760547226</v>
      </c>
      <c r="CZ44" s="78">
        <f t="shared" si="38"/>
        <v>10.542067357954849</v>
      </c>
      <c r="DA44" s="78">
        <f t="shared" si="38"/>
        <v>9.8817417529483329</v>
      </c>
      <c r="DB44" s="78">
        <f t="shared" si="38"/>
        <v>9.7886139476177796</v>
      </c>
      <c r="DC44" s="78">
        <f t="shared" si="38"/>
        <v>9.3252105474456872</v>
      </c>
      <c r="DD44" s="78">
        <f t="shared" si="38"/>
        <v>14.478277412073041</v>
      </c>
      <c r="DE44" s="78">
        <f t="shared" si="38"/>
        <v>4.2301114199758949</v>
      </c>
      <c r="DF44" s="78">
        <f t="shared" si="38"/>
        <v>10.133003660427166</v>
      </c>
      <c r="DG44" s="78">
        <f t="shared" si="38"/>
        <v>16.658103753210948</v>
      </c>
      <c r="DH44" s="78">
        <f t="shared" si="38"/>
        <v>9.7253926089693863</v>
      </c>
      <c r="DI44" s="78">
        <f t="shared" si="38"/>
        <v>8.8854977779752229</v>
      </c>
      <c r="DJ44" s="78">
        <f t="shared" si="38"/>
        <v>8.7277152883676212</v>
      </c>
      <c r="DK44" s="78">
        <f t="shared" si="38"/>
        <v>14.202746436494337</v>
      </c>
      <c r="DL44" s="78">
        <f t="shared" si="38"/>
        <v>6.7261378597123658</v>
      </c>
      <c r="DM44" s="78">
        <f t="shared" si="38"/>
        <v>11.770167936872632</v>
      </c>
      <c r="DN44" s="78">
        <f t="shared" si="38"/>
        <v>14.664218000300185</v>
      </c>
      <c r="DO44" s="78">
        <f t="shared" si="38"/>
        <v>10.978302637756251</v>
      </c>
      <c r="DP44" s="78">
        <f t="shared" si="38"/>
        <v>11.068888734816431</v>
      </c>
      <c r="DQ44" s="78">
        <f t="shared" si="38"/>
        <v>9.6076443154859099</v>
      </c>
      <c r="DR44" s="78">
        <f t="shared" si="38"/>
        <v>3.2555288667959132</v>
      </c>
      <c r="DS44" s="78">
        <f t="shared" si="38"/>
        <v>12.164550620602984</v>
      </c>
      <c r="DT44" s="78">
        <f t="shared" si="38"/>
        <v>6.6046904773124444</v>
      </c>
      <c r="DU44" s="78">
        <f t="shared" si="38"/>
        <v>9.0164089957790878</v>
      </c>
      <c r="DV44" s="78">
        <f t="shared" si="38"/>
        <v>8.598061556284037</v>
      </c>
      <c r="DW44" s="78">
        <f t="shared" si="38"/>
        <v>14.273009089860206</v>
      </c>
      <c r="DX44" s="78">
        <f t="shared" si="38"/>
        <v>2.2385472269857156</v>
      </c>
      <c r="DY44" s="78">
        <f t="shared" si="38"/>
        <v>14.282859916135685</v>
      </c>
      <c r="DZ44" s="78">
        <f t="shared" si="38"/>
        <v>0.94611456233309987</v>
      </c>
      <c r="EA44" s="78">
        <f t="shared" si="38"/>
        <v>3.8999067764186517</v>
      </c>
      <c r="EB44" s="78">
        <f t="shared" si="38"/>
        <v>8.5854515677187564</v>
      </c>
      <c r="EC44" s="78">
        <f t="shared" si="38"/>
        <v>6.7955927348384852</v>
      </c>
      <c r="ED44" s="78">
        <f t="shared" si="38"/>
        <v>13.468127579382195</v>
      </c>
      <c r="EE44" s="78">
        <f t="shared" si="38"/>
        <v>7.1003834039301275</v>
      </c>
      <c r="EF44" s="78">
        <f t="shared" si="38"/>
        <v>10.723346155162108</v>
      </c>
      <c r="EG44" s="78">
        <f t="shared" si="38"/>
        <v>11.546833472884456</v>
      </c>
      <c r="EH44" s="78">
        <f t="shared" si="38"/>
        <v>13.895093985238224</v>
      </c>
      <c r="EI44" s="78">
        <f t="shared" si="38"/>
        <v>14.32077841376951</v>
      </c>
      <c r="EJ44" s="78">
        <f t="shared" si="38"/>
        <v>8.0115567652641673</v>
      </c>
      <c r="EK44" s="78">
        <f t="shared" si="38"/>
        <v>18.79549635325688</v>
      </c>
      <c r="EL44" s="78">
        <f t="shared" si="38"/>
        <v>14.36867168062909</v>
      </c>
      <c r="EM44" s="78">
        <f t="shared" si="38"/>
        <v>14.789197967956131</v>
      </c>
      <c r="EN44" s="79">
        <f t="shared" si="38"/>
        <v>13.882705938801108</v>
      </c>
      <c r="EO44" s="28"/>
      <c r="EP44" s="29"/>
      <c r="EQ44" s="28"/>
      <c r="ER44" s="69">
        <v>72</v>
      </c>
      <c r="ES44" s="69">
        <v>6</v>
      </c>
      <c r="ET44" s="28"/>
      <c r="EU44" s="129">
        <v>72</v>
      </c>
      <c r="EV44" s="129">
        <v>6</v>
      </c>
      <c r="EW44" s="28"/>
      <c r="EX44" s="29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9"/>
      <c r="IN44" s="28"/>
      <c r="IO44" s="28"/>
      <c r="IP44" s="28"/>
      <c r="IQ44" s="28"/>
      <c r="IR44" s="28"/>
      <c r="IS44" s="28"/>
      <c r="IT44" s="28"/>
      <c r="IU44" s="28"/>
      <c r="IV44" s="28"/>
      <c r="IW44" s="28"/>
      <c r="IX44" s="28"/>
      <c r="IY44" s="28"/>
      <c r="IZ44" s="28"/>
      <c r="JA44" s="28"/>
      <c r="JB44" s="28"/>
      <c r="JC44" s="28"/>
      <c r="JD44" s="28"/>
      <c r="JE44" s="28"/>
      <c r="JF44" s="28"/>
      <c r="JG44" s="28"/>
      <c r="JH44" s="28"/>
      <c r="JI44" s="28"/>
      <c r="JJ44" s="28"/>
      <c r="JK44" s="28"/>
    </row>
    <row r="45" spans="1:271" ht="15.75" customHeight="1" x14ac:dyDescent="0.25">
      <c r="A45" s="28"/>
      <c r="B45" s="28"/>
      <c r="C45" s="28"/>
      <c r="D45" s="137">
        <v>41</v>
      </c>
      <c r="E45" s="141">
        <v>8.4876386854463313</v>
      </c>
      <c r="F45" s="142">
        <v>18.46588330438653</v>
      </c>
      <c r="G45" s="28"/>
      <c r="H45" s="135">
        <v>90</v>
      </c>
      <c r="I45" s="51">
        <v>6</v>
      </c>
      <c r="J45" s="51">
        <v>3</v>
      </c>
      <c r="K45" s="28"/>
      <c r="L45" s="29"/>
      <c r="M45" s="28"/>
      <c r="N45" s="28"/>
      <c r="O45" s="72">
        <v>35</v>
      </c>
      <c r="P45" s="82"/>
      <c r="Q45" s="83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78">
        <v>0</v>
      </c>
      <c r="AZ45" s="78">
        <f t="shared" ref="AZ45:EN45" si="39">+SQRT(((AZ$4-$AY$4)^2)+((AZ$5-$AY$5)^2))</f>
        <v>2.2004458004019143</v>
      </c>
      <c r="BA45" s="78">
        <f t="shared" si="39"/>
        <v>17.083482549871345</v>
      </c>
      <c r="BB45" s="78">
        <f t="shared" si="39"/>
        <v>15.978052703571553</v>
      </c>
      <c r="BC45" s="78">
        <f t="shared" si="39"/>
        <v>17.434302786398025</v>
      </c>
      <c r="BD45" s="78">
        <f t="shared" si="39"/>
        <v>9.0861612090309709</v>
      </c>
      <c r="BE45" s="78">
        <f t="shared" si="39"/>
        <v>10.098298661329693</v>
      </c>
      <c r="BF45" s="78">
        <f t="shared" si="39"/>
        <v>11.994802699965881</v>
      </c>
      <c r="BG45" s="78">
        <f t="shared" si="39"/>
        <v>5.3561737343277684</v>
      </c>
      <c r="BH45" s="78">
        <f t="shared" si="39"/>
        <v>5.2341102601587677</v>
      </c>
      <c r="BI45" s="78">
        <f t="shared" si="39"/>
        <v>8.3567968477817072</v>
      </c>
      <c r="BJ45" s="78">
        <f t="shared" si="39"/>
        <v>2.0488809053689572</v>
      </c>
      <c r="BK45" s="78">
        <f t="shared" si="39"/>
        <v>4.5835060722375358</v>
      </c>
      <c r="BL45" s="78">
        <f t="shared" si="39"/>
        <v>5.1344906874978014</v>
      </c>
      <c r="BM45" s="78">
        <f t="shared" si="39"/>
        <v>7.3251602121292478</v>
      </c>
      <c r="BN45" s="78">
        <f t="shared" si="39"/>
        <v>14.028944875824276</v>
      </c>
      <c r="BO45" s="78">
        <f t="shared" si="39"/>
        <v>5.7208297878364247</v>
      </c>
      <c r="BP45" s="78">
        <f t="shared" si="39"/>
        <v>11.699914592180079</v>
      </c>
      <c r="BQ45" s="78">
        <f t="shared" si="39"/>
        <v>17.110173084823799</v>
      </c>
      <c r="BR45" s="78">
        <f t="shared" si="39"/>
        <v>15.661798865870617</v>
      </c>
      <c r="BS45" s="78">
        <f t="shared" si="39"/>
        <v>17.500258860774892</v>
      </c>
      <c r="BT45" s="78">
        <f t="shared" si="39"/>
        <v>1.6498391328387176</v>
      </c>
      <c r="BU45" s="78">
        <f t="shared" si="39"/>
        <v>2.1220228103270546</v>
      </c>
      <c r="BV45" s="78">
        <f t="shared" si="39"/>
        <v>16.308824304298678</v>
      </c>
      <c r="BW45" s="78">
        <f t="shared" si="39"/>
        <v>7.8407113887603428</v>
      </c>
      <c r="BX45" s="78">
        <f t="shared" si="39"/>
        <v>21.323834389080822</v>
      </c>
      <c r="BY45" s="78">
        <f t="shared" si="39"/>
        <v>11.161966502340741</v>
      </c>
      <c r="BZ45" s="78">
        <f t="shared" si="39"/>
        <v>17.711069838176531</v>
      </c>
      <c r="CA45" s="78">
        <f t="shared" si="39"/>
        <v>7.8721169791779975</v>
      </c>
      <c r="CB45" s="78">
        <f t="shared" si="39"/>
        <v>9.4265328138592306</v>
      </c>
      <c r="CC45" s="78">
        <f t="shared" si="39"/>
        <v>8.4230419629337447</v>
      </c>
      <c r="CD45" s="78">
        <f t="shared" si="39"/>
        <v>12.166609089107578</v>
      </c>
      <c r="CE45" s="78">
        <f t="shared" si="39"/>
        <v>5.2457888769115213</v>
      </c>
      <c r="CF45" s="78">
        <f t="shared" si="39"/>
        <v>16.814113627732738</v>
      </c>
      <c r="CG45" s="78">
        <f t="shared" si="39"/>
        <v>6.2168621905068715</v>
      </c>
      <c r="CH45" s="78">
        <f t="shared" si="39"/>
        <v>19.592387108796999</v>
      </c>
      <c r="CI45" s="78">
        <f t="shared" si="39"/>
        <v>5.7567376838330517</v>
      </c>
      <c r="CJ45" s="78">
        <f t="shared" si="39"/>
        <v>13.747780076573347</v>
      </c>
      <c r="CK45" s="78">
        <f t="shared" si="39"/>
        <v>5.0985012784270056</v>
      </c>
      <c r="CL45" s="78">
        <f t="shared" si="39"/>
        <v>16.281308231320427</v>
      </c>
      <c r="CM45" s="78">
        <f t="shared" si="39"/>
        <v>8.4283472122497685</v>
      </c>
      <c r="CN45" s="78">
        <f t="shared" si="39"/>
        <v>12.722190207320521</v>
      </c>
      <c r="CO45" s="156">
        <f t="shared" si="39"/>
        <v>6.487724305424817</v>
      </c>
      <c r="CP45" s="78">
        <f t="shared" si="39"/>
        <v>15.58241379552225</v>
      </c>
      <c r="CQ45" s="78">
        <f t="shared" si="39"/>
        <v>11.407136028707585</v>
      </c>
      <c r="CR45" s="78">
        <f t="shared" si="39"/>
        <v>11.285139794959296</v>
      </c>
      <c r="CS45" s="78">
        <f t="shared" si="39"/>
        <v>14.232715637471323</v>
      </c>
      <c r="CT45" s="78">
        <f t="shared" si="39"/>
        <v>6.3247007141813008</v>
      </c>
      <c r="CU45" s="78">
        <f t="shared" si="39"/>
        <v>13.954414686791782</v>
      </c>
      <c r="CV45" s="78">
        <f t="shared" si="39"/>
        <v>9.2449545735638718</v>
      </c>
      <c r="CW45" s="78">
        <f t="shared" si="39"/>
        <v>13.572340283832897</v>
      </c>
      <c r="CX45" s="78">
        <f t="shared" si="39"/>
        <v>12.055071788087744</v>
      </c>
      <c r="CY45" s="78">
        <f t="shared" si="39"/>
        <v>16.890874612165998</v>
      </c>
      <c r="CZ45" s="78">
        <f t="shared" si="39"/>
        <v>10.26061727214368</v>
      </c>
      <c r="DA45" s="78">
        <f t="shared" si="39"/>
        <v>9.1272371090926114</v>
      </c>
      <c r="DB45" s="78">
        <f t="shared" si="39"/>
        <v>12.984021544813231</v>
      </c>
      <c r="DC45" s="78">
        <f t="shared" si="39"/>
        <v>12.304284781807636</v>
      </c>
      <c r="DD45" s="78">
        <f t="shared" si="39"/>
        <v>16.060412636705966</v>
      </c>
      <c r="DE45" s="78">
        <f t="shared" si="39"/>
        <v>7.3592876099059081</v>
      </c>
      <c r="DF45" s="78">
        <f t="shared" si="39"/>
        <v>12.935169915080627</v>
      </c>
      <c r="DG45" s="78">
        <f t="shared" si="39"/>
        <v>19.037392393743598</v>
      </c>
      <c r="DH45" s="78">
        <f t="shared" si="39"/>
        <v>10.591854122542884</v>
      </c>
      <c r="DI45" s="78">
        <f t="shared" si="39"/>
        <v>12.038808639813251</v>
      </c>
      <c r="DJ45" s="78">
        <f t="shared" si="39"/>
        <v>11.914127572184851</v>
      </c>
      <c r="DK45" s="78">
        <f t="shared" si="39"/>
        <v>16.154630661512389</v>
      </c>
      <c r="DL45" s="78">
        <f t="shared" si="39"/>
        <v>3.5152704982140439</v>
      </c>
      <c r="DM45" s="78">
        <f t="shared" si="39"/>
        <v>14.81383076772312</v>
      </c>
      <c r="DN45" s="78">
        <f t="shared" si="39"/>
        <v>15.017210960677033</v>
      </c>
      <c r="DO45" s="78">
        <f t="shared" si="39"/>
        <v>14.011773620696259</v>
      </c>
      <c r="DP45" s="78">
        <f t="shared" si="39"/>
        <v>13.190974050304364</v>
      </c>
      <c r="DQ45" s="78">
        <f t="shared" si="39"/>
        <v>12.765823124921937</v>
      </c>
      <c r="DR45" s="78">
        <f t="shared" si="39"/>
        <v>6.0275991938073599</v>
      </c>
      <c r="DS45" s="78">
        <f t="shared" si="39"/>
        <v>13.170342328023926</v>
      </c>
      <c r="DT45" s="78">
        <f t="shared" si="39"/>
        <v>4.0148175513288562</v>
      </c>
      <c r="DU45" s="78">
        <f t="shared" si="39"/>
        <v>12.22525885689589</v>
      </c>
      <c r="DV45" s="78">
        <f t="shared" si="39"/>
        <v>11.035019123560385</v>
      </c>
      <c r="DW45" s="78">
        <f t="shared" si="39"/>
        <v>16.793949072802331</v>
      </c>
      <c r="DX45" s="78">
        <f t="shared" si="39"/>
        <v>5.4494957697500332</v>
      </c>
      <c r="DY45" s="78">
        <f t="shared" si="39"/>
        <v>14.657633745174467</v>
      </c>
      <c r="DZ45" s="78">
        <f t="shared" si="39"/>
        <v>4.0461268310557763</v>
      </c>
      <c r="EA45" s="78">
        <f t="shared" si="39"/>
        <v>6.4393904387148266</v>
      </c>
      <c r="EB45" s="78">
        <f t="shared" si="39"/>
        <v>11.660162240763777</v>
      </c>
      <c r="EC45" s="78">
        <f t="shared" si="39"/>
        <v>9.8664862859842692</v>
      </c>
      <c r="ED45" s="78">
        <f t="shared" si="39"/>
        <v>15.180898793602399</v>
      </c>
      <c r="EE45" s="78">
        <f t="shared" si="39"/>
        <v>9.7107809097229651</v>
      </c>
      <c r="EF45" s="78">
        <f t="shared" si="39"/>
        <v>13.934374241143839</v>
      </c>
      <c r="EG45" s="78">
        <f t="shared" si="39"/>
        <v>12.813526114610713</v>
      </c>
      <c r="EH45" s="78">
        <f t="shared" si="39"/>
        <v>16.241392589176911</v>
      </c>
      <c r="EI45" s="78">
        <f t="shared" si="39"/>
        <v>14.118154303730956</v>
      </c>
      <c r="EJ45" s="78">
        <f t="shared" si="39"/>
        <v>4.9730655848154521</v>
      </c>
      <c r="EK45" s="78">
        <f t="shared" si="39"/>
        <v>21.348713036046853</v>
      </c>
      <c r="EL45" s="78">
        <f t="shared" si="39"/>
        <v>15.51142146460497</v>
      </c>
      <c r="EM45" s="78">
        <f t="shared" si="39"/>
        <v>15.67882539928558</v>
      </c>
      <c r="EN45" s="79">
        <f t="shared" si="39"/>
        <v>13.708552219796383</v>
      </c>
      <c r="EO45" s="28"/>
      <c r="EP45" s="29"/>
      <c r="EQ45" s="28"/>
      <c r="ER45" s="69">
        <v>52</v>
      </c>
      <c r="ES45" s="69">
        <v>6</v>
      </c>
      <c r="ET45" s="28"/>
      <c r="EU45" s="129">
        <v>52</v>
      </c>
      <c r="EV45" s="129">
        <v>6</v>
      </c>
      <c r="EW45" s="28"/>
      <c r="EX45" s="29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9"/>
      <c r="IN45" s="28"/>
      <c r="IO45" s="28"/>
      <c r="IP45" s="28"/>
      <c r="IQ45" s="28"/>
      <c r="IR45" s="28"/>
      <c r="IS45" s="28"/>
      <c r="IT45" s="28"/>
      <c r="IU45" s="28"/>
      <c r="IV45" s="28"/>
      <c r="IW45" s="28"/>
      <c r="IX45" s="28"/>
      <c r="IY45" s="28"/>
      <c r="IZ45" s="28"/>
      <c r="JA45" s="28"/>
      <c r="JB45" s="28"/>
      <c r="JC45" s="28"/>
      <c r="JD45" s="28"/>
      <c r="JE45" s="28"/>
      <c r="JF45" s="28"/>
      <c r="JG45" s="28"/>
      <c r="JH45" s="28"/>
      <c r="JI45" s="28"/>
      <c r="JJ45" s="28"/>
      <c r="JK45" s="28"/>
    </row>
    <row r="46" spans="1:271" ht="15.75" customHeight="1" x14ac:dyDescent="0.25">
      <c r="A46" s="28"/>
      <c r="B46" s="28"/>
      <c r="C46" s="28"/>
      <c r="D46" s="137">
        <v>42</v>
      </c>
      <c r="E46" s="146">
        <v>5.9857247569148635</v>
      </c>
      <c r="F46" s="147">
        <v>16.664772070222714</v>
      </c>
      <c r="G46" s="28"/>
      <c r="H46" s="135">
        <v>91</v>
      </c>
      <c r="I46" s="51">
        <v>5</v>
      </c>
      <c r="J46" s="51">
        <v>3</v>
      </c>
      <c r="K46" s="28"/>
      <c r="L46" s="29"/>
      <c r="M46" s="28"/>
      <c r="N46" s="28"/>
      <c r="O46" s="72">
        <v>36</v>
      </c>
      <c r="P46" s="82"/>
      <c r="Q46" s="83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78">
        <v>0</v>
      </c>
      <c r="BA46" s="78">
        <f t="shared" ref="BA46:EN46" si="40">+SQRT(((BA$4-$AZ$4)^2)+((BA$5-$AZ$5)^2))</f>
        <v>17.89324758477893</v>
      </c>
      <c r="BB46" s="78">
        <f t="shared" si="40"/>
        <v>17.304219063940046</v>
      </c>
      <c r="BC46" s="78">
        <f t="shared" si="40"/>
        <v>18.551672025189362</v>
      </c>
      <c r="BD46" s="78">
        <f t="shared" si="40"/>
        <v>10.056701282740301</v>
      </c>
      <c r="BE46" s="78">
        <f t="shared" si="40"/>
        <v>11.610866301153143</v>
      </c>
      <c r="BF46" s="78">
        <f t="shared" si="40"/>
        <v>13.120988853473376</v>
      </c>
      <c r="BG46" s="78">
        <f t="shared" si="40"/>
        <v>6.9705121577602762</v>
      </c>
      <c r="BH46" s="78">
        <f t="shared" si="40"/>
        <v>6.554734024606903</v>
      </c>
      <c r="BI46" s="78">
        <f t="shared" si="40"/>
        <v>10.131693368893677</v>
      </c>
      <c r="BJ46" s="78">
        <f t="shared" si="40"/>
        <v>4.1214074975642347</v>
      </c>
      <c r="BK46" s="78">
        <f t="shared" si="40"/>
        <v>6.708464391801118</v>
      </c>
      <c r="BL46" s="78">
        <f t="shared" si="40"/>
        <v>7.2718609339537501</v>
      </c>
      <c r="BM46" s="78">
        <f t="shared" si="40"/>
        <v>5.4640967364085444</v>
      </c>
      <c r="BN46" s="78">
        <f t="shared" si="40"/>
        <v>13.653641371557804</v>
      </c>
      <c r="BO46" s="78">
        <f t="shared" si="40"/>
        <v>7.9172752321015274</v>
      </c>
      <c r="BP46" s="78">
        <f t="shared" si="40"/>
        <v>13.317084482642942</v>
      </c>
      <c r="BQ46" s="78">
        <f t="shared" si="40"/>
        <v>16.273355950280354</v>
      </c>
      <c r="BR46" s="78">
        <f t="shared" si="40"/>
        <v>16.500854797416906</v>
      </c>
      <c r="BS46" s="78">
        <f t="shared" si="40"/>
        <v>18.669204783554477</v>
      </c>
      <c r="BT46" s="78">
        <f t="shared" si="40"/>
        <v>3.3077015974889945</v>
      </c>
      <c r="BU46" s="78">
        <f t="shared" si="40"/>
        <v>4.3043951073734092</v>
      </c>
      <c r="BV46" s="78">
        <f t="shared" si="40"/>
        <v>16.004115361781789</v>
      </c>
      <c r="BW46" s="78">
        <f t="shared" si="40"/>
        <v>8.5575624267756787</v>
      </c>
      <c r="BX46" s="78">
        <f t="shared" si="40"/>
        <v>20.626200574452241</v>
      </c>
      <c r="BY46" s="78">
        <f t="shared" si="40"/>
        <v>10.536541684054148</v>
      </c>
      <c r="BZ46" s="78">
        <f t="shared" si="40"/>
        <v>16.658760808676792</v>
      </c>
      <c r="CA46" s="78">
        <f t="shared" si="40"/>
        <v>7.7417280564048818</v>
      </c>
      <c r="CB46" s="78">
        <f t="shared" si="40"/>
        <v>7.4314891806511367</v>
      </c>
      <c r="CC46" s="78">
        <f t="shared" si="40"/>
        <v>9.5347874529978789</v>
      </c>
      <c r="CD46" s="78">
        <f t="shared" si="40"/>
        <v>10.082149962399143</v>
      </c>
      <c r="CE46" s="78">
        <f t="shared" si="40"/>
        <v>4.3993404990492664</v>
      </c>
      <c r="CF46" s="78">
        <f t="shared" si="40"/>
        <v>17.434704165020047</v>
      </c>
      <c r="CG46" s="78">
        <f t="shared" si="40"/>
        <v>4.7787792027470708</v>
      </c>
      <c r="CH46" s="78">
        <f t="shared" si="40"/>
        <v>18.535387243318464</v>
      </c>
      <c r="CI46" s="78">
        <f t="shared" si="40"/>
        <v>4.4467498195965804</v>
      </c>
      <c r="CJ46" s="78">
        <f t="shared" si="40"/>
        <v>15.226610708439326</v>
      </c>
      <c r="CK46" s="78">
        <f t="shared" si="40"/>
        <v>7.2842286081629437</v>
      </c>
      <c r="CL46" s="78">
        <f t="shared" si="40"/>
        <v>15.106875058369818</v>
      </c>
      <c r="CM46" s="78">
        <f t="shared" si="40"/>
        <v>7.4156543232035306</v>
      </c>
      <c r="CN46" s="78">
        <f t="shared" si="40"/>
        <v>12.818654619928491</v>
      </c>
      <c r="CO46" s="156">
        <f t="shared" si="40"/>
        <v>5.6167506196250008</v>
      </c>
      <c r="CP46" s="78">
        <f t="shared" si="40"/>
        <v>16.541004858072696</v>
      </c>
      <c r="CQ46" s="78">
        <f t="shared" si="40"/>
        <v>10.571853140428274</v>
      </c>
      <c r="CR46" s="78">
        <f t="shared" si="40"/>
        <v>11.554069908581727</v>
      </c>
      <c r="CS46" s="78">
        <f t="shared" si="40"/>
        <v>15.538351061110145</v>
      </c>
      <c r="CT46" s="78">
        <f t="shared" si="40"/>
        <v>8.1560409477336258</v>
      </c>
      <c r="CU46" s="78">
        <f t="shared" si="40"/>
        <v>13.00710580933522</v>
      </c>
      <c r="CV46" s="78">
        <f t="shared" si="40"/>
        <v>7.6795670214221561</v>
      </c>
      <c r="CW46" s="78">
        <f t="shared" si="40"/>
        <v>11.708718680064294</v>
      </c>
      <c r="CX46" s="78">
        <f t="shared" si="40"/>
        <v>10.37963812405177</v>
      </c>
      <c r="CY46" s="78">
        <f t="shared" si="40"/>
        <v>17.411490042844836</v>
      </c>
      <c r="CZ46" s="78">
        <f t="shared" si="40"/>
        <v>11.593934855618595</v>
      </c>
      <c r="DA46" s="78">
        <f t="shared" si="40"/>
        <v>10.684928345260518</v>
      </c>
      <c r="DB46" s="78">
        <f t="shared" si="40"/>
        <v>11.4257255661658</v>
      </c>
      <c r="DC46" s="78">
        <f t="shared" si="40"/>
        <v>11.201009040570243</v>
      </c>
      <c r="DD46" s="78">
        <f t="shared" si="40"/>
        <v>16.278513617966933</v>
      </c>
      <c r="DE46" s="78">
        <f t="shared" si="40"/>
        <v>6.0490641079863154</v>
      </c>
      <c r="DF46" s="78">
        <f t="shared" si="40"/>
        <v>10.782297615336351</v>
      </c>
      <c r="DG46" s="78">
        <f t="shared" si="40"/>
        <v>18.599863599025191</v>
      </c>
      <c r="DH46" s="78">
        <f t="shared" si="40"/>
        <v>11.264186274154333</v>
      </c>
      <c r="DI46" s="78">
        <f t="shared" si="40"/>
        <v>10.129335385656429</v>
      </c>
      <c r="DJ46" s="78">
        <f t="shared" si="40"/>
        <v>10.399494153714718</v>
      </c>
      <c r="DK46" s="78">
        <f t="shared" si="40"/>
        <v>16.086776717039339</v>
      </c>
      <c r="DL46" s="78">
        <f t="shared" si="40"/>
        <v>5.4628218709890097</v>
      </c>
      <c r="DM46" s="78">
        <f t="shared" si="40"/>
        <v>13.601195909166885</v>
      </c>
      <c r="DN46" s="78">
        <f t="shared" si="40"/>
        <v>16.038126379881056</v>
      </c>
      <c r="DO46" s="78">
        <f t="shared" si="40"/>
        <v>11.961053841572083</v>
      </c>
      <c r="DP46" s="78">
        <f t="shared" si="40"/>
        <v>12.975343781712654</v>
      </c>
      <c r="DQ46" s="78">
        <f t="shared" si="40"/>
        <v>10.859470801301553</v>
      </c>
      <c r="DR46" s="78">
        <f t="shared" si="40"/>
        <v>5.2006587242070514</v>
      </c>
      <c r="DS46" s="78">
        <f t="shared" si="40"/>
        <v>13.775082099878254</v>
      </c>
      <c r="DT46" s="78">
        <f t="shared" si="40"/>
        <v>6.1853738464518511</v>
      </c>
      <c r="DU46" s="78">
        <f t="shared" si="40"/>
        <v>10.486745886369455</v>
      </c>
      <c r="DV46" s="78">
        <f t="shared" si="40"/>
        <v>10.537225835671986</v>
      </c>
      <c r="DW46" s="78">
        <f t="shared" si="40"/>
        <v>16.218150138136135</v>
      </c>
      <c r="DX46" s="78">
        <f t="shared" si="40"/>
        <v>3.8879783377749635</v>
      </c>
      <c r="DY46" s="78">
        <f t="shared" si="40"/>
        <v>15.663669044362932</v>
      </c>
      <c r="DZ46" s="78">
        <f t="shared" si="40"/>
        <v>2.3858565700391319</v>
      </c>
      <c r="EA46" s="78">
        <f t="shared" si="40"/>
        <v>5.8315784648919609</v>
      </c>
      <c r="EB46" s="78">
        <f t="shared" si="40"/>
        <v>9.6571651614853238</v>
      </c>
      <c r="EC46" s="78">
        <f t="shared" si="40"/>
        <v>7.8770016960321207</v>
      </c>
      <c r="ED46" s="78">
        <f t="shared" si="40"/>
        <v>15.298083233571697</v>
      </c>
      <c r="EE46" s="78">
        <f t="shared" si="40"/>
        <v>9.0454920194363257</v>
      </c>
      <c r="EF46" s="78">
        <f t="shared" si="40"/>
        <v>12.249802769565399</v>
      </c>
      <c r="EG46" s="78">
        <f t="shared" si="40"/>
        <v>13.241122346200829</v>
      </c>
      <c r="EH46" s="78">
        <f t="shared" si="40"/>
        <v>15.833209135396979</v>
      </c>
      <c r="EI46" s="78">
        <f t="shared" si="40"/>
        <v>15.443667160992174</v>
      </c>
      <c r="EJ46" s="78">
        <f t="shared" si="40"/>
        <v>7.1385868689155005</v>
      </c>
      <c r="EK46" s="78">
        <f t="shared" si="40"/>
        <v>20.73957288308133</v>
      </c>
      <c r="EL46" s="78">
        <f t="shared" si="40"/>
        <v>16.037896324392833</v>
      </c>
      <c r="EM46" s="78">
        <f t="shared" si="40"/>
        <v>16.373180734027926</v>
      </c>
      <c r="EN46" s="79">
        <f t="shared" si="40"/>
        <v>15.016226078232908</v>
      </c>
      <c r="EO46" s="28"/>
      <c r="EP46" s="29"/>
      <c r="EQ46" s="28"/>
      <c r="ER46" s="69">
        <v>41</v>
      </c>
      <c r="ES46" s="69">
        <v>6</v>
      </c>
      <c r="ET46" s="28"/>
      <c r="EU46" s="129">
        <v>41</v>
      </c>
      <c r="EV46" s="129">
        <v>6</v>
      </c>
      <c r="EW46" s="28"/>
      <c r="EX46" s="29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9"/>
      <c r="IN46" s="28"/>
      <c r="IO46" s="28"/>
      <c r="IP46" s="28"/>
      <c r="IQ46" s="28"/>
      <c r="IR46" s="28"/>
      <c r="IS46" s="28"/>
      <c r="IT46" s="28"/>
      <c r="IU46" s="28"/>
      <c r="IV46" s="28"/>
      <c r="IW46" s="28"/>
      <c r="IX46" s="28"/>
      <c r="IY46" s="28"/>
      <c r="IZ46" s="28"/>
      <c r="JA46" s="28"/>
      <c r="JB46" s="28"/>
      <c r="JC46" s="28"/>
      <c r="JD46" s="28"/>
      <c r="JE46" s="28"/>
      <c r="JF46" s="28"/>
      <c r="JG46" s="28"/>
      <c r="JH46" s="28"/>
      <c r="JI46" s="28"/>
      <c r="JJ46" s="28"/>
      <c r="JK46" s="28"/>
    </row>
    <row r="47" spans="1:271" ht="15.75" customHeight="1" x14ac:dyDescent="0.25">
      <c r="A47" s="28"/>
      <c r="B47" s="28"/>
      <c r="C47" s="28"/>
      <c r="D47" s="137">
        <v>43</v>
      </c>
      <c r="E47" s="138">
        <v>12.880361026141738</v>
      </c>
      <c r="F47" s="139">
        <v>16.677348376934738</v>
      </c>
      <c r="G47" s="28"/>
      <c r="H47" s="135">
        <v>92</v>
      </c>
      <c r="I47" s="51">
        <v>2</v>
      </c>
      <c r="J47" s="51">
        <v>4</v>
      </c>
      <c r="K47" s="28"/>
      <c r="L47" s="29"/>
      <c r="M47" s="28"/>
      <c r="N47" s="28"/>
      <c r="O47" s="72">
        <v>37</v>
      </c>
      <c r="P47" s="82"/>
      <c r="Q47" s="83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78">
        <v>0</v>
      </c>
      <c r="BB47" s="78">
        <f t="shared" ref="BB47:EN47" si="41">+SQRT(((BB$4-$BA$4)^2)+((BB$5-$BA$5)^2))</f>
        <v>4.6675488374874883</v>
      </c>
      <c r="BC47" s="78">
        <f t="shared" si="41"/>
        <v>2.805139173529132</v>
      </c>
      <c r="BD47" s="78">
        <f t="shared" si="41"/>
        <v>8.0079096006135853</v>
      </c>
      <c r="BE47" s="78">
        <f t="shared" si="41"/>
        <v>8.4484613834446414</v>
      </c>
      <c r="BF47" s="78">
        <f t="shared" si="41"/>
        <v>5.481857150091904</v>
      </c>
      <c r="BG47" s="78">
        <f t="shared" si="41"/>
        <v>12.258325143964099</v>
      </c>
      <c r="BH47" s="78">
        <f t="shared" si="41"/>
        <v>11.953597623575194</v>
      </c>
      <c r="BI47" s="78">
        <f t="shared" si="41"/>
        <v>10.851716204650629</v>
      </c>
      <c r="BJ47" s="78">
        <f t="shared" si="41"/>
        <v>15.663442385138898</v>
      </c>
      <c r="BK47" s="78">
        <f t="shared" si="41"/>
        <v>17.694316070202497</v>
      </c>
      <c r="BL47" s="78">
        <f t="shared" si="41"/>
        <v>14.783409852923016</v>
      </c>
      <c r="BM47" s="78">
        <f t="shared" si="41"/>
        <v>17.489022492605741</v>
      </c>
      <c r="BN47" s="78">
        <f t="shared" si="41"/>
        <v>9.182246058836256</v>
      </c>
      <c r="BO47" s="78">
        <f t="shared" si="41"/>
        <v>15.827655899209438</v>
      </c>
      <c r="BP47" s="78">
        <f t="shared" si="41"/>
        <v>8.2533635723881318</v>
      </c>
      <c r="BQ47" s="78">
        <f t="shared" si="41"/>
        <v>12.810094184160857</v>
      </c>
      <c r="BR47" s="78">
        <f t="shared" si="41"/>
        <v>1.4300518317519912</v>
      </c>
      <c r="BS47" s="78">
        <f t="shared" si="41"/>
        <v>3.3065288612405039</v>
      </c>
      <c r="BT47" s="78">
        <f t="shared" si="41"/>
        <v>18.269782423648135</v>
      </c>
      <c r="BU47" s="78">
        <f t="shared" si="41"/>
        <v>16.929726216828662</v>
      </c>
      <c r="BV47" s="78">
        <f t="shared" si="41"/>
        <v>8.677064599158145</v>
      </c>
      <c r="BW47" s="78">
        <f t="shared" si="41"/>
        <v>9.339528285526745</v>
      </c>
      <c r="BX47" s="78">
        <f t="shared" si="41"/>
        <v>13.581620570175465</v>
      </c>
      <c r="BY47" s="78">
        <f t="shared" si="41"/>
        <v>11.189349602706487</v>
      </c>
      <c r="BZ47" s="78">
        <f t="shared" si="41"/>
        <v>14.700419284605569</v>
      </c>
      <c r="CA47" s="78">
        <f t="shared" si="41"/>
        <v>10.95748673574011</v>
      </c>
      <c r="CB47" s="78">
        <f t="shared" si="41"/>
        <v>18.962153315969775</v>
      </c>
      <c r="CC47" s="78">
        <f t="shared" si="41"/>
        <v>8.7473516485904401</v>
      </c>
      <c r="CD47" s="78">
        <f t="shared" si="41"/>
        <v>21.188446513339326</v>
      </c>
      <c r="CE47" s="78">
        <f t="shared" si="41"/>
        <v>14.49912830922155</v>
      </c>
      <c r="CF47" s="78">
        <f t="shared" si="41"/>
        <v>1.6147344675964652</v>
      </c>
      <c r="CG47" s="78">
        <f t="shared" si="41"/>
        <v>15.755754494613154</v>
      </c>
      <c r="CH47" s="78">
        <f t="shared" si="41"/>
        <v>15.60009167740983</v>
      </c>
      <c r="CI47" s="78">
        <f t="shared" si="41"/>
        <v>15.466636369787969</v>
      </c>
      <c r="CJ47" s="78">
        <f t="shared" si="41"/>
        <v>6.4419291145998523</v>
      </c>
      <c r="CK47" s="78">
        <f t="shared" si="41"/>
        <v>15.528018600706451</v>
      </c>
      <c r="CL47" s="78">
        <f t="shared" si="41"/>
        <v>15.110776083603568</v>
      </c>
      <c r="CM47" s="78">
        <f t="shared" si="41"/>
        <v>13.691545717561091</v>
      </c>
      <c r="CN47" s="78">
        <f t="shared" si="41"/>
        <v>6.848640077872564</v>
      </c>
      <c r="CO47" s="156">
        <f t="shared" si="41"/>
        <v>13.922878395315339</v>
      </c>
      <c r="CP47" s="78">
        <f t="shared" si="41"/>
        <v>1.8906043372096262</v>
      </c>
      <c r="CQ47" s="78">
        <f t="shared" si="41"/>
        <v>12.24272441464859</v>
      </c>
      <c r="CR47" s="78">
        <f t="shared" si="41"/>
        <v>7.0626809402154995</v>
      </c>
      <c r="CS47" s="78">
        <f t="shared" si="41"/>
        <v>4.9050275305688578</v>
      </c>
      <c r="CT47" s="78">
        <f t="shared" si="41"/>
        <v>12.268409554387789</v>
      </c>
      <c r="CU47" s="78">
        <f t="shared" si="41"/>
        <v>12.908385092846412</v>
      </c>
      <c r="CV47" s="78">
        <f t="shared" si="41"/>
        <v>16.183314483887393</v>
      </c>
      <c r="CW47" s="78">
        <f t="shared" si="41"/>
        <v>19.614065011539331</v>
      </c>
      <c r="CX47" s="78">
        <f t="shared" si="41"/>
        <v>17.46878178208128</v>
      </c>
      <c r="CY47" s="78">
        <f t="shared" si="41"/>
        <v>2.4114084747422644</v>
      </c>
      <c r="CZ47" s="78">
        <f t="shared" si="41"/>
        <v>7.5825219442157934</v>
      </c>
      <c r="DA47" s="78">
        <f t="shared" si="41"/>
        <v>9.293310555005748</v>
      </c>
      <c r="DB47" s="78">
        <f t="shared" si="41"/>
        <v>16.907029620811169</v>
      </c>
      <c r="DC47" s="78">
        <f t="shared" si="41"/>
        <v>13.757118697765097</v>
      </c>
      <c r="DD47" s="78">
        <f t="shared" si="41"/>
        <v>4.8362787950264332</v>
      </c>
      <c r="DE47" s="78">
        <f t="shared" si="41"/>
        <v>15.096022363647254</v>
      </c>
      <c r="DF47" s="78">
        <f t="shared" si="41"/>
        <v>22.703560007306738</v>
      </c>
      <c r="DG47" s="78">
        <f t="shared" si="41"/>
        <v>10.408915444634674</v>
      </c>
      <c r="DH47" s="78">
        <f t="shared" si="41"/>
        <v>6.6424006061914707</v>
      </c>
      <c r="DI47" s="78">
        <f t="shared" si="41"/>
        <v>19.319588261311953</v>
      </c>
      <c r="DJ47" s="78">
        <f t="shared" si="41"/>
        <v>16.311842756217676</v>
      </c>
      <c r="DK47" s="78">
        <f t="shared" si="41"/>
        <v>6.934529500736641</v>
      </c>
      <c r="DL47" s="78">
        <f t="shared" si="41"/>
        <v>18.419998259125016</v>
      </c>
      <c r="DM47" s="78">
        <f t="shared" si="41"/>
        <v>14.931123054319595</v>
      </c>
      <c r="DN47" s="78">
        <f t="shared" si="41"/>
        <v>2.6232796231684588</v>
      </c>
      <c r="DO47" s="78">
        <f t="shared" si="41"/>
        <v>21.835444702698251</v>
      </c>
      <c r="DP47" s="78">
        <f t="shared" si="41"/>
        <v>8.3760619229838991</v>
      </c>
      <c r="DQ47" s="78">
        <f t="shared" si="41"/>
        <v>19.623919496904481</v>
      </c>
      <c r="DR47" s="78">
        <f t="shared" si="41"/>
        <v>14.030000488757365</v>
      </c>
      <c r="DS47" s="78">
        <f t="shared" si="41"/>
        <v>4.2988946825589975</v>
      </c>
      <c r="DT47" s="78">
        <f t="shared" si="41"/>
        <v>15.474793408735886</v>
      </c>
      <c r="DU47" s="78">
        <f t="shared" si="41"/>
        <v>17.997102401678589</v>
      </c>
      <c r="DV47" s="78">
        <f t="shared" si="41"/>
        <v>10.590382979918422</v>
      </c>
      <c r="DW47" s="78">
        <f t="shared" si="41"/>
        <v>10.760093570926681</v>
      </c>
      <c r="DX47" s="78">
        <f t="shared" si="41"/>
        <v>16.275009211625452</v>
      </c>
      <c r="DY47" s="78">
        <f t="shared" si="41"/>
        <v>2.8249288362637275</v>
      </c>
      <c r="DZ47" s="78">
        <f t="shared" si="41"/>
        <v>16.777321855833275</v>
      </c>
      <c r="EA47" s="78">
        <f t="shared" si="41"/>
        <v>13.222791396329574</v>
      </c>
      <c r="EB47" s="78">
        <f t="shared" si="41"/>
        <v>20.015261268012555</v>
      </c>
      <c r="EC47" s="78">
        <f t="shared" si="41"/>
        <v>19.090418769961534</v>
      </c>
      <c r="ED47" s="78">
        <f t="shared" si="41"/>
        <v>5.7214646395293878</v>
      </c>
      <c r="EE47" s="78">
        <f t="shared" si="41"/>
        <v>11.832046053425742</v>
      </c>
      <c r="EF47" s="78">
        <f t="shared" si="41"/>
        <v>18.228562285600901</v>
      </c>
      <c r="EG47" s="78">
        <f t="shared" si="41"/>
        <v>5.2404238038495734</v>
      </c>
      <c r="EH47" s="78">
        <f t="shared" si="41"/>
        <v>9.424303042943869</v>
      </c>
      <c r="EI47" s="78">
        <f t="shared" si="41"/>
        <v>5.1003412363926994</v>
      </c>
      <c r="EJ47" s="78">
        <f t="shared" si="41"/>
        <v>17.292239154605436</v>
      </c>
      <c r="EK47" s="78">
        <f t="shared" si="41"/>
        <v>12.886493806033604</v>
      </c>
      <c r="EL47" s="78">
        <f t="shared" si="41"/>
        <v>2.8258790153301456</v>
      </c>
      <c r="EM47" s="78">
        <f t="shared" si="41"/>
        <v>1.7376063754672144</v>
      </c>
      <c r="EN47" s="79">
        <f t="shared" si="41"/>
        <v>5.1583510826007117</v>
      </c>
      <c r="EO47" s="28"/>
      <c r="EP47" s="29"/>
      <c r="EQ47" s="28"/>
      <c r="ER47" s="69">
        <v>21</v>
      </c>
      <c r="ES47" s="69">
        <v>7</v>
      </c>
      <c r="ET47" s="28"/>
      <c r="EU47" s="129">
        <v>21</v>
      </c>
      <c r="EV47" s="129">
        <v>7</v>
      </c>
      <c r="EW47" s="28"/>
      <c r="EX47" s="29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9"/>
      <c r="IN47" s="28"/>
      <c r="IO47" s="28"/>
      <c r="IP47" s="28"/>
      <c r="IQ47" s="28"/>
      <c r="IR47" s="28"/>
      <c r="IS47" s="28"/>
      <c r="IT47" s="28"/>
      <c r="IU47" s="28"/>
      <c r="IV47" s="28"/>
      <c r="IW47" s="28"/>
      <c r="IX47" s="28"/>
      <c r="IY47" s="28"/>
      <c r="IZ47" s="28"/>
      <c r="JA47" s="28"/>
      <c r="JB47" s="28"/>
      <c r="JC47" s="28"/>
      <c r="JD47" s="28"/>
      <c r="JE47" s="28"/>
      <c r="JF47" s="28"/>
      <c r="JG47" s="28"/>
      <c r="JH47" s="28"/>
      <c r="JI47" s="28"/>
      <c r="JJ47" s="28"/>
      <c r="JK47" s="28"/>
    </row>
    <row r="48" spans="1:271" ht="15.75" customHeight="1" x14ac:dyDescent="0.25">
      <c r="A48" s="28"/>
      <c r="B48" s="28"/>
      <c r="C48" s="28"/>
      <c r="D48" s="137">
        <v>44</v>
      </c>
      <c r="E48" s="141">
        <v>12.663195428360641</v>
      </c>
      <c r="F48" s="142">
        <v>15.589974330396334</v>
      </c>
      <c r="G48" s="28"/>
      <c r="H48" s="135">
        <v>93</v>
      </c>
      <c r="I48" s="51">
        <v>2</v>
      </c>
      <c r="J48" s="51">
        <v>1</v>
      </c>
      <c r="K48" s="28"/>
      <c r="L48" s="29"/>
      <c r="M48" s="28"/>
      <c r="N48" s="28"/>
      <c r="O48" s="72">
        <v>38</v>
      </c>
      <c r="P48" s="82"/>
      <c r="Q48" s="83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78">
        <v>0</v>
      </c>
      <c r="BC48" s="78">
        <f t="shared" ref="BC48:EN48" si="42">+SQRT(((BC$4-$BB$4)^2)+((BC$5-$BB$5)^2))</f>
        <v>2.3939358893629361</v>
      </c>
      <c r="BD48" s="78">
        <f t="shared" si="42"/>
        <v>7.481979143998684</v>
      </c>
      <c r="BE48" s="78">
        <f t="shared" si="42"/>
        <v>5.9861203424890741</v>
      </c>
      <c r="BF48" s="78">
        <f t="shared" si="42"/>
        <v>4.3865379173841337</v>
      </c>
      <c r="BG48" s="78">
        <f t="shared" si="42"/>
        <v>10.662009949852312</v>
      </c>
      <c r="BH48" s="78">
        <f t="shared" si="42"/>
        <v>10.789687922219724</v>
      </c>
      <c r="BI48" s="78">
        <f t="shared" si="42"/>
        <v>8.2370747991078748</v>
      </c>
      <c r="BJ48" s="78">
        <f t="shared" si="42"/>
        <v>14.1981845143942</v>
      </c>
      <c r="BK48" s="78">
        <f t="shared" si="42"/>
        <v>15.384922126153176</v>
      </c>
      <c r="BL48" s="78">
        <f t="shared" si="42"/>
        <v>12.459919712761046</v>
      </c>
      <c r="BM48" s="78">
        <f t="shared" si="42"/>
        <v>18.333552590316856</v>
      </c>
      <c r="BN48" s="78">
        <f t="shared" si="42"/>
        <v>12.39483874172112</v>
      </c>
      <c r="BO48" s="78">
        <f t="shared" si="42"/>
        <v>13.242768626782272</v>
      </c>
      <c r="BP48" s="78">
        <f t="shared" si="42"/>
        <v>4.8729064645074915</v>
      </c>
      <c r="BQ48" s="78">
        <f t="shared" si="42"/>
        <v>16.518094002332617</v>
      </c>
      <c r="BR48" s="78">
        <f t="shared" si="42"/>
        <v>4.2058446839409784</v>
      </c>
      <c r="BS48" s="78">
        <f t="shared" si="42"/>
        <v>2.0863572365855938</v>
      </c>
      <c r="BT48" s="78">
        <f t="shared" si="42"/>
        <v>16.823257144540275</v>
      </c>
      <c r="BU48" s="78">
        <f t="shared" si="42"/>
        <v>15.256848865560691</v>
      </c>
      <c r="BV48" s="78">
        <f t="shared" si="42"/>
        <v>12.563096130751937</v>
      </c>
      <c r="BW48" s="78">
        <f t="shared" si="42"/>
        <v>9.2277802871424868</v>
      </c>
      <c r="BX48" s="78">
        <f t="shared" si="42"/>
        <v>17.943230188894059</v>
      </c>
      <c r="BY48" s="78">
        <f t="shared" si="42"/>
        <v>13.430238956524722</v>
      </c>
      <c r="BZ48" s="78">
        <f t="shared" si="42"/>
        <v>18.337221095940667</v>
      </c>
      <c r="CA48" s="78">
        <f t="shared" si="42"/>
        <v>11.862314244028694</v>
      </c>
      <c r="CB48" s="78">
        <f t="shared" si="42"/>
        <v>20.170566357162471</v>
      </c>
      <c r="CC48" s="78">
        <f t="shared" si="42"/>
        <v>7.8156932321181296</v>
      </c>
      <c r="CD48" s="78">
        <f t="shared" si="42"/>
        <v>22.741510772001398</v>
      </c>
      <c r="CE48" s="78">
        <f t="shared" si="42"/>
        <v>14.857227982745426</v>
      </c>
      <c r="CF48" s="78">
        <f t="shared" si="42"/>
        <v>6.0768547985118877</v>
      </c>
      <c r="CG48" s="78">
        <f t="shared" si="42"/>
        <v>16.423034414293454</v>
      </c>
      <c r="CH48" s="78">
        <f t="shared" si="42"/>
        <v>19.493108255162447</v>
      </c>
      <c r="CI48" s="78">
        <f t="shared" si="42"/>
        <v>16.007847068991548</v>
      </c>
      <c r="CJ48" s="78">
        <f t="shared" si="42"/>
        <v>2.5702924806896319</v>
      </c>
      <c r="CK48" s="78">
        <f t="shared" si="42"/>
        <v>13.132791112399312</v>
      </c>
      <c r="CL48" s="78">
        <f t="shared" si="42"/>
        <v>18.405626627189537</v>
      </c>
      <c r="CM48" s="78">
        <f t="shared" si="42"/>
        <v>15.050404010154729</v>
      </c>
      <c r="CN48" s="78">
        <f t="shared" si="42"/>
        <v>9.4848152945889819</v>
      </c>
      <c r="CO48" s="156">
        <f t="shared" si="42"/>
        <v>14.662287519828366</v>
      </c>
      <c r="CP48" s="78">
        <f t="shared" si="42"/>
        <v>3.2513288825779414</v>
      </c>
      <c r="CQ48" s="78">
        <f t="shared" si="42"/>
        <v>14.542671935977056</v>
      </c>
      <c r="CR48" s="78">
        <f t="shared" si="42"/>
        <v>8.8553140262220769</v>
      </c>
      <c r="CS48" s="78">
        <f t="shared" si="42"/>
        <v>1.7678728646560147</v>
      </c>
      <c r="CT48" s="78">
        <f t="shared" si="42"/>
        <v>10.109406253162344</v>
      </c>
      <c r="CU48" s="78">
        <f t="shared" si="42"/>
        <v>15.872662143229071</v>
      </c>
      <c r="CV48" s="78">
        <f t="shared" si="42"/>
        <v>17.65375331194436</v>
      </c>
      <c r="CW48" s="78">
        <f t="shared" si="42"/>
        <v>21.746304571056999</v>
      </c>
      <c r="CX48" s="78">
        <f t="shared" si="42"/>
        <v>19.519622517065478</v>
      </c>
      <c r="CY48" s="78">
        <f t="shared" si="42"/>
        <v>6.8614521719520498</v>
      </c>
      <c r="CZ48" s="78">
        <f t="shared" si="42"/>
        <v>5.7262678671667198</v>
      </c>
      <c r="DA48" s="78">
        <f t="shared" si="42"/>
        <v>6.9821338351239852</v>
      </c>
      <c r="DB48" s="78">
        <f t="shared" si="42"/>
        <v>19.247155582903364</v>
      </c>
      <c r="DC48" s="78">
        <f t="shared" si="42"/>
        <v>16.225941359983246</v>
      </c>
      <c r="DD48" s="78">
        <f t="shared" si="42"/>
        <v>8.8803601866756114</v>
      </c>
      <c r="DE48" s="78">
        <f t="shared" si="42"/>
        <v>16.111867575705244</v>
      </c>
      <c r="DF48" s="78">
        <f t="shared" si="42"/>
        <v>24.181544398902822</v>
      </c>
      <c r="DG48" s="78">
        <f t="shared" si="42"/>
        <v>14.706466995683732</v>
      </c>
      <c r="DH48" s="78">
        <f t="shared" si="42"/>
        <v>7.2908859222859927</v>
      </c>
      <c r="DI48" s="78">
        <f t="shared" si="42"/>
        <v>21.127915335583797</v>
      </c>
      <c r="DJ48" s="78">
        <f t="shared" si="42"/>
        <v>18.455582579052315</v>
      </c>
      <c r="DK48" s="78">
        <f t="shared" si="42"/>
        <v>10.898932980155386</v>
      </c>
      <c r="DL48" s="78">
        <f t="shared" si="42"/>
        <v>16.432692837871379</v>
      </c>
      <c r="DM48" s="78">
        <f t="shared" si="42"/>
        <v>17.916049660748303</v>
      </c>
      <c r="DN48" s="78">
        <f t="shared" si="42"/>
        <v>2.8640011472722371</v>
      </c>
      <c r="DO48" s="78">
        <f t="shared" si="42"/>
        <v>23.729307460379051</v>
      </c>
      <c r="DP48" s="78">
        <f t="shared" si="42"/>
        <v>11.314734141242379</v>
      </c>
      <c r="DQ48" s="78">
        <f t="shared" si="42"/>
        <v>21.56395300498507</v>
      </c>
      <c r="DR48" s="78">
        <f t="shared" si="42"/>
        <v>14.62043451831752</v>
      </c>
      <c r="DS48" s="78">
        <f t="shared" si="42"/>
        <v>6.3357492227761325</v>
      </c>
      <c r="DT48" s="78">
        <f t="shared" si="42"/>
        <v>13.399460425904531</v>
      </c>
      <c r="DU48" s="78">
        <f t="shared" si="42"/>
        <v>20.025362742518752</v>
      </c>
      <c r="DV48" s="78">
        <f t="shared" si="42"/>
        <v>12.77956472296119</v>
      </c>
      <c r="DW48" s="78">
        <f t="shared" si="42"/>
        <v>14.590283773392326</v>
      </c>
      <c r="DX48" s="78">
        <f t="shared" si="42"/>
        <v>16.70605059878643</v>
      </c>
      <c r="DY48" s="78">
        <f t="shared" si="42"/>
        <v>3.1041928746727359</v>
      </c>
      <c r="DZ48" s="78">
        <f t="shared" si="42"/>
        <v>16.795630351770363</v>
      </c>
      <c r="EA48" s="78">
        <f t="shared" si="42"/>
        <v>13.890364232870727</v>
      </c>
      <c r="EB48" s="78">
        <f t="shared" si="42"/>
        <v>21.62985396513951</v>
      </c>
      <c r="EC48" s="78">
        <f t="shared" si="42"/>
        <v>20.392665014371953</v>
      </c>
      <c r="ED48" s="78">
        <f t="shared" si="42"/>
        <v>9.4171643458300185</v>
      </c>
      <c r="EE48" s="78">
        <f t="shared" si="42"/>
        <v>13.58756016190582</v>
      </c>
      <c r="EF48" s="78">
        <f t="shared" si="42"/>
        <v>20.631925229216606</v>
      </c>
      <c r="EG48" s="78">
        <f t="shared" si="42"/>
        <v>7.5155890195864519</v>
      </c>
      <c r="EH48" s="78">
        <f t="shared" si="42"/>
        <v>13.237002887321459</v>
      </c>
      <c r="EI48" s="78">
        <f t="shared" si="42"/>
        <v>1.8631619977541747</v>
      </c>
      <c r="EJ48" s="78">
        <f t="shared" si="42"/>
        <v>14.874578329785644</v>
      </c>
      <c r="EK48" s="78">
        <f t="shared" si="42"/>
        <v>17.308750412014668</v>
      </c>
      <c r="EL48" s="78">
        <f t="shared" si="42"/>
        <v>6.5759017024548108</v>
      </c>
      <c r="EM48" s="78">
        <f t="shared" si="42"/>
        <v>5.3304531337876622</v>
      </c>
      <c r="EN48" s="79">
        <f t="shared" si="42"/>
        <v>2.2882099514634771</v>
      </c>
      <c r="EO48" s="28"/>
      <c r="EP48" s="29"/>
      <c r="EQ48" s="28"/>
      <c r="ER48" s="69">
        <v>109</v>
      </c>
      <c r="ES48" s="69">
        <v>7</v>
      </c>
      <c r="ET48" s="28"/>
      <c r="EU48" s="129">
        <v>109</v>
      </c>
      <c r="EV48" s="129">
        <v>7</v>
      </c>
      <c r="EW48" s="28"/>
      <c r="EX48" s="29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9"/>
      <c r="IN48" s="28"/>
      <c r="IO48" s="28"/>
      <c r="IP48" s="28"/>
      <c r="IQ48" s="28"/>
      <c r="IR48" s="28"/>
      <c r="IS48" s="28"/>
      <c r="IT48" s="28"/>
      <c r="IU48" s="28"/>
      <c r="IV48" s="28"/>
      <c r="IW48" s="28"/>
      <c r="IX48" s="28"/>
      <c r="IY48" s="28"/>
      <c r="IZ48" s="28"/>
      <c r="JA48" s="28"/>
      <c r="JB48" s="28"/>
      <c r="JC48" s="28"/>
      <c r="JD48" s="28"/>
      <c r="JE48" s="28"/>
      <c r="JF48" s="28"/>
      <c r="JG48" s="28"/>
      <c r="JH48" s="28"/>
      <c r="JI48" s="28"/>
      <c r="JJ48" s="28"/>
      <c r="JK48" s="28"/>
    </row>
    <row r="49" spans="1:271" ht="15.75" customHeight="1" x14ac:dyDescent="0.25">
      <c r="A49" s="28"/>
      <c r="B49" s="28"/>
      <c r="C49" s="28"/>
      <c r="D49" s="137">
        <v>45</v>
      </c>
      <c r="E49" s="146">
        <v>10.811235651998203</v>
      </c>
      <c r="F49" s="147">
        <v>19.13358997839368</v>
      </c>
      <c r="G49" s="28"/>
      <c r="H49" s="135">
        <v>94</v>
      </c>
      <c r="I49" s="51">
        <v>3</v>
      </c>
      <c r="J49" s="51">
        <v>0</v>
      </c>
      <c r="K49" s="28"/>
      <c r="L49" s="29"/>
      <c r="M49" s="28"/>
      <c r="N49" s="28"/>
      <c r="O49" s="72">
        <v>39</v>
      </c>
      <c r="P49" s="82"/>
      <c r="Q49" s="83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78">
        <v>0</v>
      </c>
      <c r="BD49" s="78">
        <f t="shared" ref="BD49:EN49" si="43">+SQRT(((BD$4-$BC$4)^2)+((BD$5-$BC$5)^2))</f>
        <v>8.5029062157361519</v>
      </c>
      <c r="BE49" s="78">
        <f t="shared" si="43"/>
        <v>7.8104427311837288</v>
      </c>
      <c r="BF49" s="78">
        <f t="shared" si="43"/>
        <v>5.4463649877720659</v>
      </c>
      <c r="BG49" s="78">
        <f t="shared" si="43"/>
        <v>12.252974162984028</v>
      </c>
      <c r="BH49" s="78">
        <f t="shared" si="43"/>
        <v>12.200298414152005</v>
      </c>
      <c r="BI49" s="78">
        <f t="shared" si="43"/>
        <v>10.185807092424113</v>
      </c>
      <c r="BJ49" s="78">
        <f t="shared" si="43"/>
        <v>15.784998778046207</v>
      </c>
      <c r="BK49" s="78">
        <f t="shared" si="43"/>
        <v>17.306372630198652</v>
      </c>
      <c r="BL49" s="78">
        <f t="shared" si="43"/>
        <v>14.361458766471438</v>
      </c>
      <c r="BM49" s="78">
        <f t="shared" si="43"/>
        <v>18.926839398867759</v>
      </c>
      <c r="BN49" s="78">
        <f t="shared" si="43"/>
        <v>11.649527481467382</v>
      </c>
      <c r="BO49" s="78">
        <f t="shared" si="43"/>
        <v>15.245089450742725</v>
      </c>
      <c r="BP49" s="78">
        <f t="shared" si="43"/>
        <v>7.0221130951461426</v>
      </c>
      <c r="BQ49" s="78">
        <f t="shared" si="43"/>
        <v>15.484630034575622</v>
      </c>
      <c r="BR49" s="78">
        <f t="shared" si="43"/>
        <v>3.0721226368892474</v>
      </c>
      <c r="BS49" s="78">
        <f t="shared" si="43"/>
        <v>0.50305959720311777</v>
      </c>
      <c r="BT49" s="78">
        <f t="shared" si="43"/>
        <v>18.426534193212809</v>
      </c>
      <c r="BU49" s="78">
        <f t="shared" si="43"/>
        <v>16.937196463407613</v>
      </c>
      <c r="BV49" s="78">
        <f t="shared" si="43"/>
        <v>11.384622101435658</v>
      </c>
      <c r="BW49" s="78">
        <f t="shared" si="43"/>
        <v>10.123533074335949</v>
      </c>
      <c r="BX49" s="78">
        <f t="shared" si="43"/>
        <v>16.386753578477485</v>
      </c>
      <c r="BY49" s="78">
        <f t="shared" si="43"/>
        <v>13.250891320774651</v>
      </c>
      <c r="BZ49" s="78">
        <f t="shared" si="43"/>
        <v>17.359806626918417</v>
      </c>
      <c r="CA49" s="78">
        <f t="shared" si="43"/>
        <v>12.341176734685304</v>
      </c>
      <c r="CB49" s="78">
        <f t="shared" si="43"/>
        <v>20.597061057323454</v>
      </c>
      <c r="CC49" s="78">
        <f t="shared" si="43"/>
        <v>9.0394350159991586</v>
      </c>
      <c r="CD49" s="78">
        <f t="shared" si="43"/>
        <v>23.006536295261537</v>
      </c>
      <c r="CE49" s="78">
        <f t="shared" si="43"/>
        <v>15.64811362758377</v>
      </c>
      <c r="CF49" s="78">
        <f t="shared" si="43"/>
        <v>4.4050511923702969</v>
      </c>
      <c r="CG49" s="78">
        <f t="shared" si="43"/>
        <v>17.084541678789712</v>
      </c>
      <c r="CH49" s="78">
        <f t="shared" si="43"/>
        <v>18.334872082683869</v>
      </c>
      <c r="CI49" s="78">
        <f t="shared" si="43"/>
        <v>16.725409921591652</v>
      </c>
      <c r="CJ49" s="78">
        <f t="shared" si="43"/>
        <v>4.8123358821406219</v>
      </c>
      <c r="CK49" s="78">
        <f t="shared" si="43"/>
        <v>15.067055127977204</v>
      </c>
      <c r="CL49" s="78">
        <f t="shared" si="43"/>
        <v>17.654739742539878</v>
      </c>
      <c r="CM49" s="78">
        <f t="shared" si="43"/>
        <v>15.354341685363382</v>
      </c>
      <c r="CN49" s="78">
        <f t="shared" si="43"/>
        <v>9.0102719863419569</v>
      </c>
      <c r="CO49" s="156">
        <f t="shared" si="43"/>
        <v>15.268214131545928</v>
      </c>
      <c r="CP49" s="78">
        <f t="shared" si="43"/>
        <v>2.3825377674317085</v>
      </c>
      <c r="CQ49" s="78">
        <f t="shared" si="43"/>
        <v>14.345521361504648</v>
      </c>
      <c r="CR49" s="78">
        <f t="shared" si="43"/>
        <v>8.8024089236052099</v>
      </c>
      <c r="CS49" s="78">
        <f t="shared" si="43"/>
        <v>3.5354601123682121</v>
      </c>
      <c r="CT49" s="78">
        <f t="shared" si="43"/>
        <v>11.917407103676847</v>
      </c>
      <c r="CU49" s="78">
        <f t="shared" si="43"/>
        <v>15.310066875527573</v>
      </c>
      <c r="CV49" s="78">
        <f t="shared" si="43"/>
        <v>17.927741284664627</v>
      </c>
      <c r="CW49" s="78">
        <f t="shared" si="43"/>
        <v>21.696478069108398</v>
      </c>
      <c r="CX49" s="78">
        <f t="shared" si="43"/>
        <v>19.501550638328602</v>
      </c>
      <c r="CY49" s="78">
        <f t="shared" si="43"/>
        <v>5.2092221354415091</v>
      </c>
      <c r="CZ49" s="78">
        <f t="shared" si="43"/>
        <v>7.2718730116989905</v>
      </c>
      <c r="DA49" s="78">
        <f t="shared" si="43"/>
        <v>8.7789312391363818</v>
      </c>
      <c r="DB49" s="78">
        <f t="shared" si="43"/>
        <v>19.068018076820291</v>
      </c>
      <c r="DC49" s="78">
        <f t="shared" si="43"/>
        <v>15.952345419441924</v>
      </c>
      <c r="DD49" s="78">
        <f t="shared" si="43"/>
        <v>7.5564011842983669</v>
      </c>
      <c r="DE49" s="78">
        <f t="shared" si="43"/>
        <v>16.599832274710323</v>
      </c>
      <c r="DF49" s="78">
        <f t="shared" si="43"/>
        <v>24.492418478785883</v>
      </c>
      <c r="DG49" s="78">
        <f t="shared" si="43"/>
        <v>13.209789397919311</v>
      </c>
      <c r="DH49" s="78">
        <f t="shared" si="43"/>
        <v>7.7342087110362092</v>
      </c>
      <c r="DI49" s="78">
        <f t="shared" si="43"/>
        <v>21.249933132221493</v>
      </c>
      <c r="DJ49" s="78">
        <f t="shared" si="43"/>
        <v>18.379671661322995</v>
      </c>
      <c r="DK49" s="78">
        <f t="shared" si="43"/>
        <v>9.6527123383985476</v>
      </c>
      <c r="DL49" s="78">
        <f t="shared" si="43"/>
        <v>18.243308834512234</v>
      </c>
      <c r="DM49" s="78">
        <f t="shared" si="43"/>
        <v>17.354805333886983</v>
      </c>
      <c r="DN49" s="78">
        <f t="shared" si="43"/>
        <v>2.6077016209760329</v>
      </c>
      <c r="DO49" s="78">
        <f t="shared" si="43"/>
        <v>23.818567963084124</v>
      </c>
      <c r="DP49" s="78">
        <f t="shared" si="43"/>
        <v>10.713931497632425</v>
      </c>
      <c r="DQ49" s="78">
        <f t="shared" si="43"/>
        <v>21.617842742130804</v>
      </c>
      <c r="DR49" s="78">
        <f t="shared" si="43"/>
        <v>15.297657935095785</v>
      </c>
      <c r="DS49" s="78">
        <f t="shared" si="43"/>
        <v>6.0072605686093645</v>
      </c>
      <c r="DT49" s="78">
        <f t="shared" si="43"/>
        <v>15.217915211306824</v>
      </c>
      <c r="DU49" s="78">
        <f t="shared" si="43"/>
        <v>20.022731070945461</v>
      </c>
      <c r="DV49" s="78">
        <f t="shared" si="43"/>
        <v>12.618283236329969</v>
      </c>
      <c r="DW49" s="78">
        <f t="shared" si="43"/>
        <v>13.462574483770114</v>
      </c>
      <c r="DX49" s="78">
        <f t="shared" si="43"/>
        <v>17.483366679855042</v>
      </c>
      <c r="DY49" s="78">
        <f t="shared" si="43"/>
        <v>2.9931645816249786</v>
      </c>
      <c r="DZ49" s="78">
        <f t="shared" si="43"/>
        <v>17.766352019713246</v>
      </c>
      <c r="EA49" s="78">
        <f t="shared" si="43"/>
        <v>14.52022518178965</v>
      </c>
      <c r="EB49" s="78">
        <f t="shared" si="43"/>
        <v>21.85687320960562</v>
      </c>
      <c r="EC49" s="78">
        <f t="shared" si="43"/>
        <v>20.77315845503572</v>
      </c>
      <c r="ED49" s="78">
        <f t="shared" si="43"/>
        <v>8.3302914634750085</v>
      </c>
      <c r="EE49" s="78">
        <f t="shared" si="43"/>
        <v>13.667968854945798</v>
      </c>
      <c r="EF49" s="78">
        <f t="shared" si="43"/>
        <v>20.425197647538351</v>
      </c>
      <c r="EG49" s="78">
        <f t="shared" si="43"/>
        <v>7.1502879282835039</v>
      </c>
      <c r="EH49" s="78">
        <f t="shared" si="43"/>
        <v>12.114208671329099</v>
      </c>
      <c r="EI49" s="78">
        <f t="shared" si="43"/>
        <v>3.7134073518479291</v>
      </c>
      <c r="EJ49" s="78">
        <f t="shared" si="43"/>
        <v>16.830916048755114</v>
      </c>
      <c r="EK49" s="78">
        <f t="shared" si="43"/>
        <v>15.689844893059396</v>
      </c>
      <c r="EL49" s="78">
        <f t="shared" si="43"/>
        <v>5.3659311725247862</v>
      </c>
      <c r="EM49" s="78">
        <f t="shared" si="43"/>
        <v>4.09069406950894</v>
      </c>
      <c r="EN49" s="79">
        <f t="shared" si="43"/>
        <v>3.9999039754589183</v>
      </c>
      <c r="EO49" s="28"/>
      <c r="EP49" s="29"/>
      <c r="EQ49" s="28"/>
      <c r="ER49" s="69">
        <v>86</v>
      </c>
      <c r="ES49" s="69">
        <v>7</v>
      </c>
      <c r="ET49" s="28"/>
      <c r="EU49" s="129">
        <v>86</v>
      </c>
      <c r="EV49" s="129">
        <v>7</v>
      </c>
      <c r="EW49" s="28"/>
      <c r="EX49" s="29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9"/>
      <c r="IN49" s="28"/>
    </row>
    <row r="50" spans="1:271" ht="15.75" customHeight="1" x14ac:dyDescent="0.25">
      <c r="A50" s="28"/>
      <c r="B50" s="28"/>
      <c r="C50" s="28"/>
      <c r="D50" s="137">
        <v>46</v>
      </c>
      <c r="E50" s="138">
        <v>16.3579243791051</v>
      </c>
      <c r="F50" s="139">
        <v>16.001982926614826</v>
      </c>
      <c r="G50" s="28"/>
      <c r="H50" s="135">
        <v>95</v>
      </c>
      <c r="I50" s="51">
        <v>5</v>
      </c>
      <c r="J50" s="51">
        <v>5</v>
      </c>
      <c r="K50" s="28"/>
      <c r="L50" s="29"/>
      <c r="M50" s="28"/>
      <c r="N50" s="28"/>
      <c r="O50" s="72">
        <v>40</v>
      </c>
      <c r="P50" s="82"/>
      <c r="Q50" s="83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78">
        <v>0</v>
      </c>
      <c r="BE50" s="78">
        <f t="shared" ref="BE50:EN50" si="44">+SQRT(((BE$4-$BD$4)^2)+((BE$5-$BD$5)^2))</f>
        <v>3.312435432470727</v>
      </c>
      <c r="BF50" s="78">
        <f t="shared" si="44"/>
        <v>3.124980123391663</v>
      </c>
      <c r="BG50" s="78">
        <f t="shared" si="44"/>
        <v>4.4224255308845066</v>
      </c>
      <c r="BH50" s="78">
        <f t="shared" si="44"/>
        <v>3.9607313324370055</v>
      </c>
      <c r="BI50" s="78">
        <f t="shared" si="44"/>
        <v>4.4858779029761529</v>
      </c>
      <c r="BJ50" s="78">
        <f t="shared" si="44"/>
        <v>7.6783539042086506</v>
      </c>
      <c r="BK50" s="78">
        <f t="shared" si="44"/>
        <v>10.046887711782142</v>
      </c>
      <c r="BL50" s="78">
        <f t="shared" si="44"/>
        <v>7.3080674603121203</v>
      </c>
      <c r="BM50" s="78">
        <f t="shared" si="44"/>
        <v>10.931065127402464</v>
      </c>
      <c r="BN50" s="78">
        <f t="shared" si="44"/>
        <v>8.3037898611168917</v>
      </c>
      <c r="BO50" s="78">
        <f t="shared" si="44"/>
        <v>8.5287631090297378</v>
      </c>
      <c r="BP50" s="78">
        <f t="shared" si="44"/>
        <v>4.971925963516771</v>
      </c>
      <c r="BQ50" s="78">
        <f t="shared" si="44"/>
        <v>12.606405582753981</v>
      </c>
      <c r="BR50" s="78">
        <f t="shared" si="44"/>
        <v>6.5816609227897453</v>
      </c>
      <c r="BS50" s="78">
        <f t="shared" si="44"/>
        <v>8.6432593187593927</v>
      </c>
      <c r="BT50" s="78">
        <f t="shared" si="44"/>
        <v>10.267229855268249</v>
      </c>
      <c r="BU50" s="78">
        <f t="shared" si="44"/>
        <v>8.9791505617408376</v>
      </c>
      <c r="BV50" s="78">
        <f t="shared" si="44"/>
        <v>9.8452878017680501</v>
      </c>
      <c r="BW50" s="78">
        <f t="shared" si="44"/>
        <v>1.7689394751341274</v>
      </c>
      <c r="BX50" s="78">
        <f t="shared" si="44"/>
        <v>15.70395730150711</v>
      </c>
      <c r="BY50" s="78">
        <f t="shared" si="44"/>
        <v>7.5273618186151294</v>
      </c>
      <c r="BZ50" s="78">
        <f t="shared" si="44"/>
        <v>14.048820173161442</v>
      </c>
      <c r="CA50" s="78">
        <f t="shared" si="44"/>
        <v>4.7550743267125144</v>
      </c>
      <c r="CB50" s="78">
        <f t="shared" si="44"/>
        <v>12.877367047887214</v>
      </c>
      <c r="CC50" s="78">
        <f t="shared" si="44"/>
        <v>0.89982107053941018</v>
      </c>
      <c r="CD50" s="78">
        <f t="shared" si="44"/>
        <v>15.579259082355124</v>
      </c>
      <c r="CE50" s="78">
        <f t="shared" si="44"/>
        <v>7.3864039487865671</v>
      </c>
      <c r="CF50" s="78">
        <f t="shared" si="44"/>
        <v>7.8856024921271946</v>
      </c>
      <c r="CG50" s="78">
        <f t="shared" si="44"/>
        <v>8.9958949446761363</v>
      </c>
      <c r="CH50" s="78">
        <f t="shared" si="44"/>
        <v>15.67085326457287</v>
      </c>
      <c r="CI50" s="78">
        <f t="shared" si="44"/>
        <v>8.5566310301491217</v>
      </c>
      <c r="CJ50" s="78">
        <f t="shared" si="44"/>
        <v>5.9238657919700373</v>
      </c>
      <c r="CK50" s="78">
        <f t="shared" si="44"/>
        <v>8.06361478833451</v>
      </c>
      <c r="CL50" s="78">
        <f t="shared" si="44"/>
        <v>13.448231861962462</v>
      </c>
      <c r="CM50" s="78">
        <f t="shared" si="44"/>
        <v>8.0222625950814948</v>
      </c>
      <c r="CN50" s="78">
        <f t="shared" si="44"/>
        <v>5.5552164299450331</v>
      </c>
      <c r="CO50" s="156">
        <f t="shared" si="44"/>
        <v>7.293766171287416</v>
      </c>
      <c r="CP50" s="78">
        <f t="shared" si="44"/>
        <v>6.5114922354809632</v>
      </c>
      <c r="CQ50" s="78">
        <f t="shared" si="44"/>
        <v>8.5411246783373027</v>
      </c>
      <c r="CR50" s="78">
        <f t="shared" si="44"/>
        <v>3.9418373245032234</v>
      </c>
      <c r="CS50" s="78">
        <f t="shared" si="44"/>
        <v>5.7383100807232363</v>
      </c>
      <c r="CT50" s="78">
        <f t="shared" si="44"/>
        <v>4.9093805569972728</v>
      </c>
      <c r="CU50" s="78">
        <f t="shared" si="44"/>
        <v>10.64987607429577</v>
      </c>
      <c r="CV50" s="78">
        <f t="shared" si="44"/>
        <v>10.575542157757694</v>
      </c>
      <c r="CW50" s="78">
        <f t="shared" si="44"/>
        <v>15.039945452389581</v>
      </c>
      <c r="CX50" s="78">
        <f t="shared" si="44"/>
        <v>12.828257280310888</v>
      </c>
      <c r="CY50" s="78">
        <f t="shared" si="44"/>
        <v>8.0983827228151117</v>
      </c>
      <c r="CZ50" s="78">
        <f t="shared" si="44"/>
        <v>2.4023237094443339</v>
      </c>
      <c r="DA50" s="78">
        <f t="shared" si="44"/>
        <v>3.2069114023719538</v>
      </c>
      <c r="DB50" s="78">
        <f t="shared" si="44"/>
        <v>12.864878140110189</v>
      </c>
      <c r="DC50" s="78">
        <f t="shared" si="44"/>
        <v>10.238596208791272</v>
      </c>
      <c r="DD50" s="78">
        <f t="shared" si="44"/>
        <v>7.9624049660081164</v>
      </c>
      <c r="DE50" s="78">
        <f t="shared" si="44"/>
        <v>8.8221759739186876</v>
      </c>
      <c r="DF50" s="78">
        <f t="shared" si="44"/>
        <v>16.955848654738848</v>
      </c>
      <c r="DG50" s="78">
        <f t="shared" si="44"/>
        <v>12.688353432605835</v>
      </c>
      <c r="DH50" s="78">
        <f t="shared" si="44"/>
        <v>2.0221668430883235</v>
      </c>
      <c r="DI50" s="78">
        <f t="shared" si="44"/>
        <v>14.17251203702012</v>
      </c>
      <c r="DJ50" s="78">
        <f t="shared" si="44"/>
        <v>11.910851628136385</v>
      </c>
      <c r="DK50" s="78">
        <f t="shared" si="44"/>
        <v>8.8967690092399518</v>
      </c>
      <c r="DL50" s="78">
        <f t="shared" si="44"/>
        <v>10.56182788290438</v>
      </c>
      <c r="DM50" s="78">
        <f t="shared" si="44"/>
        <v>12.491325389536836</v>
      </c>
      <c r="DN50" s="78">
        <f t="shared" si="44"/>
        <v>5.9838349521377969</v>
      </c>
      <c r="DO50" s="78">
        <f t="shared" si="44"/>
        <v>16.770332282821901</v>
      </c>
      <c r="DP50" s="78">
        <f t="shared" si="44"/>
        <v>7.0719270413480073</v>
      </c>
      <c r="DQ50" s="78">
        <f t="shared" si="44"/>
        <v>14.698030559294592</v>
      </c>
      <c r="DR50" s="78">
        <f t="shared" si="44"/>
        <v>7.2015378274437047</v>
      </c>
      <c r="DS50" s="78">
        <f t="shared" si="44"/>
        <v>4.4081408019804282</v>
      </c>
      <c r="DT50" s="78">
        <f t="shared" si="44"/>
        <v>7.757470161748536</v>
      </c>
      <c r="DU50" s="78">
        <f t="shared" si="44"/>
        <v>13.290908153947422</v>
      </c>
      <c r="DV50" s="78">
        <f t="shared" si="44"/>
        <v>6.9324588200266657</v>
      </c>
      <c r="DW50" s="78">
        <f t="shared" si="44"/>
        <v>11.276049223620422</v>
      </c>
      <c r="DX50" s="78">
        <f t="shared" si="44"/>
        <v>9.2330486106263514</v>
      </c>
      <c r="DY50" s="78">
        <f t="shared" si="44"/>
        <v>5.6121700366022464</v>
      </c>
      <c r="DZ50" s="78">
        <f t="shared" si="44"/>
        <v>9.332707680877748</v>
      </c>
      <c r="EA50" s="78">
        <f t="shared" si="44"/>
        <v>6.5166968278450614</v>
      </c>
      <c r="EB50" s="78">
        <f t="shared" si="44"/>
        <v>14.527421519025109</v>
      </c>
      <c r="EC50" s="78">
        <f t="shared" si="44"/>
        <v>13.139918533736553</v>
      </c>
      <c r="ED50" s="78">
        <f t="shared" si="44"/>
        <v>7.4688757500583352</v>
      </c>
      <c r="EE50" s="78">
        <f t="shared" si="44"/>
        <v>7.0654320133065935</v>
      </c>
      <c r="EF50" s="78">
        <f t="shared" si="44"/>
        <v>14.24508149987135</v>
      </c>
      <c r="EG50" s="78">
        <f t="shared" si="44"/>
        <v>4.527453239952413</v>
      </c>
      <c r="EH50" s="78">
        <f t="shared" si="44"/>
        <v>10.171875055961131</v>
      </c>
      <c r="EI50" s="78">
        <f t="shared" si="44"/>
        <v>5.689499714777404</v>
      </c>
      <c r="EJ50" s="78">
        <f t="shared" si="44"/>
        <v>9.7461817335370089</v>
      </c>
      <c r="EK50" s="78">
        <f t="shared" si="44"/>
        <v>15.392291767533123</v>
      </c>
      <c r="EL50" s="78">
        <f t="shared" si="44"/>
        <v>6.7608392983270278</v>
      </c>
      <c r="EM50" s="78">
        <f t="shared" si="44"/>
        <v>6.6905086603783532</v>
      </c>
      <c r="EN50" s="79">
        <f t="shared" si="44"/>
        <v>5.2451277621205401</v>
      </c>
      <c r="EO50" s="28"/>
      <c r="EP50" s="29"/>
      <c r="EQ50" s="28"/>
      <c r="ER50" s="69">
        <v>98</v>
      </c>
      <c r="ES50" s="69">
        <v>7</v>
      </c>
      <c r="ET50" s="28"/>
      <c r="EU50" s="129">
        <v>98</v>
      </c>
      <c r="EV50" s="129">
        <v>7</v>
      </c>
      <c r="EW50" s="28"/>
      <c r="EX50" s="29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9"/>
      <c r="IN50" s="28"/>
      <c r="IO50" s="28"/>
      <c r="IP50" s="28"/>
      <c r="IQ50" s="28"/>
      <c r="IR50" s="28"/>
      <c r="IS50" s="28"/>
      <c r="IT50" s="28"/>
      <c r="IU50" s="28"/>
      <c r="IV50" s="28"/>
      <c r="IW50" s="28"/>
      <c r="IX50" s="28"/>
      <c r="IY50" s="28"/>
      <c r="IZ50" s="28"/>
      <c r="JA50" s="28"/>
      <c r="JB50" s="28"/>
      <c r="JC50" s="28"/>
      <c r="JD50" s="28"/>
      <c r="JE50" s="28"/>
      <c r="JF50" s="28"/>
      <c r="JG50" s="28"/>
      <c r="JH50" s="28"/>
      <c r="JI50" s="28"/>
      <c r="JJ50" s="28"/>
      <c r="JK50" s="28"/>
    </row>
    <row r="51" spans="1:271" ht="15.75" customHeight="1" x14ac:dyDescent="0.25">
      <c r="A51" s="28"/>
      <c r="B51" s="28"/>
      <c r="C51" s="28"/>
      <c r="D51" s="137">
        <v>47</v>
      </c>
      <c r="E51" s="141">
        <v>17.961218396171997</v>
      </c>
      <c r="F51" s="142">
        <v>19.117296118714936</v>
      </c>
      <c r="G51" s="28"/>
      <c r="H51" s="135">
        <v>96</v>
      </c>
      <c r="I51" s="51">
        <v>1</v>
      </c>
      <c r="J51" s="51">
        <v>6</v>
      </c>
      <c r="K51" s="28"/>
      <c r="L51" s="29"/>
      <c r="M51" s="28"/>
      <c r="N51" s="28"/>
      <c r="O51" s="72">
        <v>41</v>
      </c>
      <c r="P51" s="82"/>
      <c r="Q51" s="83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78">
        <v>0</v>
      </c>
      <c r="BF51" s="78">
        <f t="shared" ref="BF51:EN51" si="45">+SQRT(((BF$4-$BE$4)^2)+((BF$5-$BE$5)^2))</f>
        <v>3.0827868858568324</v>
      </c>
      <c r="BG51" s="78">
        <f t="shared" si="45"/>
        <v>4.7428753672386881</v>
      </c>
      <c r="BH51" s="78">
        <f t="shared" si="45"/>
        <v>5.0701209591068439</v>
      </c>
      <c r="BI51" s="78">
        <f t="shared" si="45"/>
        <v>2.4176300514104199</v>
      </c>
      <c r="BJ51" s="78">
        <f t="shared" si="45"/>
        <v>8.2469510712379908</v>
      </c>
      <c r="BK51" s="78">
        <f t="shared" si="45"/>
        <v>9.495949199008189</v>
      </c>
      <c r="BL51" s="78">
        <f t="shared" si="45"/>
        <v>6.5510572830645035</v>
      </c>
      <c r="BM51" s="78">
        <f t="shared" si="45"/>
        <v>13.627813161694833</v>
      </c>
      <c r="BN51" s="78">
        <f t="shared" si="45"/>
        <v>11.382593058823383</v>
      </c>
      <c r="BO51" s="78">
        <f t="shared" si="45"/>
        <v>7.4660922890860322</v>
      </c>
      <c r="BP51" s="78">
        <f t="shared" si="45"/>
        <v>1.8347357353085558</v>
      </c>
      <c r="BQ51" s="78">
        <f t="shared" si="45"/>
        <v>15.743655571441851</v>
      </c>
      <c r="BR51" s="78">
        <f t="shared" si="45"/>
        <v>7.113860262865467</v>
      </c>
      <c r="BS51" s="78">
        <f t="shared" si="45"/>
        <v>7.7534013813516962</v>
      </c>
      <c r="BT51" s="78">
        <f t="shared" si="45"/>
        <v>10.855651781158992</v>
      </c>
      <c r="BU51" s="78">
        <f t="shared" si="45"/>
        <v>9.2730482943781603</v>
      </c>
      <c r="BV51" s="78">
        <f t="shared" si="45"/>
        <v>12.649493557696923</v>
      </c>
      <c r="BW51" s="78">
        <f t="shared" si="45"/>
        <v>4.7929819134027642</v>
      </c>
      <c r="BX51" s="78">
        <f t="shared" si="45"/>
        <v>18.538404735914597</v>
      </c>
      <c r="BY51" s="78">
        <f t="shared" si="45"/>
        <v>10.838498631568417</v>
      </c>
      <c r="BZ51" s="78">
        <f t="shared" si="45"/>
        <v>17.261439446666479</v>
      </c>
      <c r="CA51" s="78">
        <f t="shared" si="45"/>
        <v>7.9249777359544531</v>
      </c>
      <c r="CB51" s="78">
        <f t="shared" si="45"/>
        <v>15.708497229813466</v>
      </c>
      <c r="CC51" s="78">
        <f t="shared" si="45"/>
        <v>2.9288553417558161</v>
      </c>
      <c r="CD51" s="78">
        <f t="shared" si="45"/>
        <v>18.505021246476005</v>
      </c>
      <c r="CE51" s="78">
        <f t="shared" si="45"/>
        <v>9.9553130115716808</v>
      </c>
      <c r="CF51" s="78">
        <f t="shared" si="45"/>
        <v>8.9481393020319242</v>
      </c>
      <c r="CG51" s="78">
        <f t="shared" si="45"/>
        <v>11.678252257224669</v>
      </c>
      <c r="CH51" s="78">
        <f t="shared" si="45"/>
        <v>18.828192445767435</v>
      </c>
      <c r="CI51" s="78">
        <f t="shared" si="45"/>
        <v>11.178871876661757</v>
      </c>
      <c r="CJ51" s="78">
        <f t="shared" si="45"/>
        <v>3.6495771133289967</v>
      </c>
      <c r="CK51" s="78">
        <f t="shared" si="45"/>
        <v>7.2588542797660125</v>
      </c>
      <c r="CL51" s="78">
        <f t="shared" si="45"/>
        <v>16.73174976711546</v>
      </c>
      <c r="CM51" s="78">
        <f t="shared" si="45"/>
        <v>11.141865129806432</v>
      </c>
      <c r="CN51" s="78">
        <f t="shared" si="45"/>
        <v>8.4454718512733677</v>
      </c>
      <c r="CO51" s="156">
        <f t="shared" si="45"/>
        <v>10.139623474462788</v>
      </c>
      <c r="CP51" s="78">
        <f t="shared" si="45"/>
        <v>6.596980194969845</v>
      </c>
      <c r="CQ51" s="78">
        <f t="shared" si="45"/>
        <v>11.85289899951038</v>
      </c>
      <c r="CR51" s="78">
        <f t="shared" si="45"/>
        <v>6.9724220556309762</v>
      </c>
      <c r="CS51" s="78">
        <f t="shared" si="45"/>
        <v>4.3291328366941206</v>
      </c>
      <c r="CT51" s="78">
        <f t="shared" si="45"/>
        <v>4.1328895222189113</v>
      </c>
      <c r="CU51" s="78">
        <f t="shared" si="45"/>
        <v>13.939545558573359</v>
      </c>
      <c r="CV51" s="78">
        <f t="shared" si="45"/>
        <v>13.621119292972311</v>
      </c>
      <c r="CW51" s="78">
        <f t="shared" si="45"/>
        <v>18.203177979549981</v>
      </c>
      <c r="CX51" s="78">
        <f t="shared" si="45"/>
        <v>16.013787094451093</v>
      </c>
      <c r="CY51" s="78">
        <f t="shared" si="45"/>
        <v>9.4230722648309495</v>
      </c>
      <c r="CZ51" s="78">
        <f t="shared" si="45"/>
        <v>1.1640807135975426</v>
      </c>
      <c r="DA51" s="78">
        <f t="shared" si="45"/>
        <v>0.9962594459230697</v>
      </c>
      <c r="DB51" s="78">
        <f t="shared" si="45"/>
        <v>16.121458198750243</v>
      </c>
      <c r="DC51" s="78">
        <f t="shared" si="45"/>
        <v>13.547395297474365</v>
      </c>
      <c r="DD51" s="78">
        <f t="shared" si="45"/>
        <v>10.085725549302401</v>
      </c>
      <c r="DE51" s="78">
        <f t="shared" si="45"/>
        <v>11.729318481226356</v>
      </c>
      <c r="DF51" s="78">
        <f t="shared" si="45"/>
        <v>19.814005730008976</v>
      </c>
      <c r="DG51" s="78">
        <f t="shared" si="45"/>
        <v>15.401358939450299</v>
      </c>
      <c r="DH51" s="78">
        <f t="shared" si="45"/>
        <v>4.8261780984314067</v>
      </c>
      <c r="DI51" s="78">
        <f t="shared" si="45"/>
        <v>17.24223919581009</v>
      </c>
      <c r="DJ51" s="78">
        <f t="shared" si="45"/>
        <v>15.14238412942122</v>
      </c>
      <c r="DK51" s="78">
        <f t="shared" si="45"/>
        <v>11.450390353555511</v>
      </c>
      <c r="DL51" s="78">
        <f t="shared" si="45"/>
        <v>10.467007117771375</v>
      </c>
      <c r="DM51" s="78">
        <f t="shared" si="45"/>
        <v>15.79960710684708</v>
      </c>
      <c r="DN51" s="78">
        <f t="shared" si="45"/>
        <v>5.8834015691856081</v>
      </c>
      <c r="DO51" s="78">
        <f t="shared" si="45"/>
        <v>19.816306858537796</v>
      </c>
      <c r="DP51" s="78">
        <f t="shared" si="45"/>
        <v>10.137840709073425</v>
      </c>
      <c r="DQ51" s="78">
        <f t="shared" si="45"/>
        <v>17.804410343484658</v>
      </c>
      <c r="DR51" s="78">
        <f t="shared" si="45"/>
        <v>9.9559822554858588</v>
      </c>
      <c r="DS51" s="78">
        <f t="shared" si="45"/>
        <v>6.3094860738143321</v>
      </c>
      <c r="DT51" s="78">
        <f t="shared" si="45"/>
        <v>7.4334950327366167</v>
      </c>
      <c r="DU51" s="78">
        <f t="shared" si="45"/>
        <v>16.458834494095509</v>
      </c>
      <c r="DV51" s="78">
        <f t="shared" si="45"/>
        <v>10.239326787660989</v>
      </c>
      <c r="DW51" s="78">
        <f t="shared" si="45"/>
        <v>14.269716901867072</v>
      </c>
      <c r="DX51" s="78">
        <f t="shared" si="45"/>
        <v>11.733521887158439</v>
      </c>
      <c r="DY51" s="78">
        <f t="shared" si="45"/>
        <v>5.6298711644649568</v>
      </c>
      <c r="DZ51" s="78">
        <f t="shared" si="45"/>
        <v>11.493731842810584</v>
      </c>
      <c r="EA51" s="78">
        <f t="shared" si="45"/>
        <v>9.3809905368832798</v>
      </c>
      <c r="EB51" s="78">
        <f t="shared" si="45"/>
        <v>17.50761645820424</v>
      </c>
      <c r="EC51" s="78">
        <f t="shared" si="45"/>
        <v>16.011522465102288</v>
      </c>
      <c r="ED51" s="78">
        <f t="shared" si="45"/>
        <v>9.9007470086899119</v>
      </c>
      <c r="EE51" s="78">
        <f t="shared" si="45"/>
        <v>10.348601960753765</v>
      </c>
      <c r="EF51" s="78">
        <f t="shared" si="45"/>
        <v>17.492772492989683</v>
      </c>
      <c r="EG51" s="78">
        <f t="shared" si="45"/>
        <v>6.9440146998060044</v>
      </c>
      <c r="EH51" s="78">
        <f t="shared" si="45"/>
        <v>13.076417327815395</v>
      </c>
      <c r="EI51" s="78">
        <f t="shared" si="45"/>
        <v>4.1793544626084227</v>
      </c>
      <c r="EJ51" s="78">
        <f t="shared" si="45"/>
        <v>9.0255051946917799</v>
      </c>
      <c r="EK51" s="78">
        <f t="shared" si="45"/>
        <v>18.140911827738915</v>
      </c>
      <c r="EL51" s="78">
        <f t="shared" si="45"/>
        <v>8.300172379795697</v>
      </c>
      <c r="EM51" s="78">
        <f t="shared" si="45"/>
        <v>7.712712443901772</v>
      </c>
      <c r="EN51" s="79">
        <f t="shared" si="45"/>
        <v>3.8279400448313252</v>
      </c>
      <c r="EO51" s="28"/>
      <c r="EP51" s="29"/>
      <c r="EQ51" s="28"/>
      <c r="ER51" s="69">
        <v>90</v>
      </c>
      <c r="ES51" s="69">
        <v>7</v>
      </c>
      <c r="ET51" s="28"/>
      <c r="EU51" s="129">
        <v>90</v>
      </c>
      <c r="EV51" s="129">
        <v>7</v>
      </c>
      <c r="EW51" s="28"/>
      <c r="EX51" s="29"/>
      <c r="EY51" s="28"/>
      <c r="EZ51" s="28"/>
      <c r="IM51" s="29"/>
      <c r="IO51" s="28"/>
      <c r="IP51" s="28"/>
      <c r="IQ51" s="28"/>
      <c r="IR51" s="28"/>
      <c r="IS51" s="28"/>
      <c r="IT51" s="28"/>
      <c r="IU51" s="28"/>
      <c r="IV51" s="28"/>
      <c r="IW51" s="28"/>
      <c r="IX51" s="28"/>
      <c r="IY51" s="28"/>
      <c r="IZ51" s="28"/>
      <c r="JA51" s="28"/>
      <c r="JB51" s="28"/>
      <c r="JC51" s="28"/>
      <c r="JD51" s="28"/>
      <c r="JE51" s="28"/>
      <c r="JF51" s="28"/>
      <c r="JG51" s="28"/>
      <c r="JH51" s="28"/>
      <c r="JI51" s="28"/>
      <c r="JJ51" s="28"/>
      <c r="JK51" s="28"/>
    </row>
    <row r="52" spans="1:271" ht="15.75" customHeight="1" x14ac:dyDescent="0.25">
      <c r="A52" s="28"/>
      <c r="B52" s="28"/>
      <c r="C52" s="28"/>
      <c r="D52" s="137">
        <v>48</v>
      </c>
      <c r="E52" s="146">
        <v>15.026575393938272</v>
      </c>
      <c r="F52" s="147">
        <v>18.86420258377062</v>
      </c>
      <c r="G52" s="28"/>
      <c r="H52" s="135">
        <v>97</v>
      </c>
      <c r="I52" s="51">
        <v>2</v>
      </c>
      <c r="J52" s="51">
        <v>2</v>
      </c>
      <c r="K52" s="28"/>
      <c r="L52" s="29"/>
      <c r="M52" s="28"/>
      <c r="N52" s="28"/>
      <c r="O52" s="72">
        <v>42</v>
      </c>
      <c r="P52" s="82"/>
      <c r="Q52" s="83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78">
        <v>0</v>
      </c>
      <c r="BG52" s="78">
        <f t="shared" ref="BG52:EN52" si="46">+SQRT(((BG$4-$BF$4)^2)+((BG$5-$BF$5)^2))</f>
        <v>6.8946477392560963</v>
      </c>
      <c r="BH52" s="78">
        <f t="shared" si="46"/>
        <v>6.76341664763856</v>
      </c>
      <c r="BI52" s="78">
        <f t="shared" si="46"/>
        <v>5.4203890323733841</v>
      </c>
      <c r="BJ52" s="78">
        <f t="shared" si="46"/>
        <v>10.393354340704823</v>
      </c>
      <c r="BK52" s="78">
        <f t="shared" si="46"/>
        <v>12.22404687950438</v>
      </c>
      <c r="BL52" s="78">
        <f t="shared" si="46"/>
        <v>9.3045405488337867</v>
      </c>
      <c r="BM52" s="78">
        <f t="shared" si="46"/>
        <v>13.951083348334556</v>
      </c>
      <c r="BN52" s="78">
        <f t="shared" si="46"/>
        <v>9.2379175719981514</v>
      </c>
      <c r="BO52" s="78">
        <f t="shared" si="46"/>
        <v>10.348420669012624</v>
      </c>
      <c r="BP52" s="78">
        <f t="shared" si="46"/>
        <v>3.5954383811142145</v>
      </c>
      <c r="BQ52" s="78">
        <f t="shared" si="46"/>
        <v>13.597271223714868</v>
      </c>
      <c r="BR52" s="78">
        <f t="shared" si="46"/>
        <v>4.09507282704672</v>
      </c>
      <c r="BS52" s="78">
        <f t="shared" si="46"/>
        <v>5.5482167142023693</v>
      </c>
      <c r="BT52" s="78">
        <f t="shared" si="46"/>
        <v>13.031315832239759</v>
      </c>
      <c r="BU52" s="78">
        <f t="shared" si="46"/>
        <v>11.595167839884498</v>
      </c>
      <c r="BV52" s="78">
        <f t="shared" si="46"/>
        <v>10.113596439176535</v>
      </c>
      <c r="BW52" s="78">
        <f t="shared" si="46"/>
        <v>4.8480999958777513</v>
      </c>
      <c r="BX52" s="78">
        <f t="shared" si="46"/>
        <v>15.942302331544312</v>
      </c>
      <c r="BY52" s="78">
        <f t="shared" si="46"/>
        <v>9.5191254772630973</v>
      </c>
      <c r="BZ52" s="78">
        <f t="shared" si="46"/>
        <v>15.267654469450854</v>
      </c>
      <c r="CA52" s="78">
        <f t="shared" si="46"/>
        <v>7.5272272995983585</v>
      </c>
      <c r="CB52" s="78">
        <f t="shared" si="46"/>
        <v>15.81442017893894</v>
      </c>
      <c r="CC52" s="78">
        <f t="shared" si="46"/>
        <v>3.5942628834282249</v>
      </c>
      <c r="CD52" s="78">
        <f t="shared" si="46"/>
        <v>18.429950916710958</v>
      </c>
      <c r="CE52" s="78">
        <f t="shared" si="46"/>
        <v>10.474800988954911</v>
      </c>
      <c r="CF52" s="78">
        <f t="shared" si="46"/>
        <v>5.8698187200725132</v>
      </c>
      <c r="CG52" s="78">
        <f t="shared" si="46"/>
        <v>12.037139695031694</v>
      </c>
      <c r="CH52" s="78">
        <f t="shared" si="46"/>
        <v>16.680178370889035</v>
      </c>
      <c r="CI52" s="78">
        <f t="shared" si="46"/>
        <v>11.621532044090005</v>
      </c>
      <c r="CJ52" s="78">
        <f t="shared" si="46"/>
        <v>3.3095211387936234</v>
      </c>
      <c r="CK52" s="78">
        <f t="shared" si="46"/>
        <v>10.047362040031826</v>
      </c>
      <c r="CL52" s="78">
        <f t="shared" si="46"/>
        <v>15.011754541401656</v>
      </c>
      <c r="CM52" s="78">
        <f t="shared" si="46"/>
        <v>10.759604894153155</v>
      </c>
      <c r="CN52" s="78">
        <f t="shared" si="46"/>
        <v>6.1871550987827204</v>
      </c>
      <c r="CO52" s="156">
        <f t="shared" si="46"/>
        <v>10.282832244028583</v>
      </c>
      <c r="CP52" s="78">
        <f t="shared" si="46"/>
        <v>3.7204063763798514</v>
      </c>
      <c r="CQ52" s="78">
        <f t="shared" si="46"/>
        <v>10.61747866810437</v>
      </c>
      <c r="CR52" s="78">
        <f t="shared" si="46"/>
        <v>5.0597384672370849</v>
      </c>
      <c r="CS52" s="78">
        <f t="shared" si="46"/>
        <v>2.6889249361207197</v>
      </c>
      <c r="CT52" s="78">
        <f t="shared" si="46"/>
        <v>6.791574711430111</v>
      </c>
      <c r="CU52" s="78">
        <f t="shared" si="46"/>
        <v>12.308286564211873</v>
      </c>
      <c r="CV52" s="78">
        <f t="shared" si="46"/>
        <v>13.358778921476306</v>
      </c>
      <c r="CW52" s="78">
        <f t="shared" si="46"/>
        <v>17.605286135991854</v>
      </c>
      <c r="CX52" s="78">
        <f t="shared" si="46"/>
        <v>15.374170710027244</v>
      </c>
      <c r="CY52" s="78">
        <f t="shared" si="46"/>
        <v>6.3420070339443733</v>
      </c>
      <c r="CZ52" s="78">
        <f t="shared" si="46"/>
        <v>2.1073569733067603</v>
      </c>
      <c r="DA52" s="78">
        <f t="shared" si="46"/>
        <v>3.8384435132048815</v>
      </c>
      <c r="DB52" s="78">
        <f t="shared" si="46"/>
        <v>15.225002555223956</v>
      </c>
      <c r="DC52" s="78">
        <f t="shared" si="46"/>
        <v>12.33549386146891</v>
      </c>
      <c r="DD52" s="78">
        <f t="shared" si="46"/>
        <v>7.1710199734455822</v>
      </c>
      <c r="DE52" s="78">
        <f t="shared" si="46"/>
        <v>11.75090333636852</v>
      </c>
      <c r="DF52" s="78">
        <f t="shared" si="46"/>
        <v>19.850342744856814</v>
      </c>
      <c r="DG52" s="78">
        <f t="shared" si="46"/>
        <v>12.733747882387895</v>
      </c>
      <c r="DH52" s="78">
        <f t="shared" si="46"/>
        <v>3.1132311353946824</v>
      </c>
      <c r="DI52" s="78">
        <f t="shared" si="46"/>
        <v>16.88747781972836</v>
      </c>
      <c r="DJ52" s="78">
        <f t="shared" si="46"/>
        <v>14.361513649061099</v>
      </c>
      <c r="DK52" s="78">
        <f t="shared" si="46"/>
        <v>8.7370892632542496</v>
      </c>
      <c r="DL52" s="78">
        <f t="shared" si="46"/>
        <v>13.006393719465192</v>
      </c>
      <c r="DM52" s="78">
        <f t="shared" si="46"/>
        <v>14.296985394999563</v>
      </c>
      <c r="DN52" s="78">
        <f t="shared" si="46"/>
        <v>3.0735085575349008</v>
      </c>
      <c r="DO52" s="78">
        <f t="shared" si="46"/>
        <v>19.494258705648338</v>
      </c>
      <c r="DP52" s="78">
        <f t="shared" si="46"/>
        <v>8.0244088850795716</v>
      </c>
      <c r="DQ52" s="78">
        <f t="shared" si="46"/>
        <v>17.358990774711359</v>
      </c>
      <c r="DR52" s="78">
        <f t="shared" si="46"/>
        <v>10.234711514981473</v>
      </c>
      <c r="DS52" s="78">
        <f t="shared" si="46"/>
        <v>3.4790629588012547</v>
      </c>
      <c r="DT52" s="78">
        <f t="shared" si="46"/>
        <v>10.026736346615882</v>
      </c>
      <c r="DU52" s="78">
        <f t="shared" si="46"/>
        <v>15.865547596952796</v>
      </c>
      <c r="DV52" s="78">
        <f t="shared" si="46"/>
        <v>8.8721157885087258</v>
      </c>
      <c r="DW52" s="78">
        <f t="shared" si="46"/>
        <v>11.915940286929708</v>
      </c>
      <c r="DX52" s="78">
        <f t="shared" si="46"/>
        <v>12.323903901316598</v>
      </c>
      <c r="DY52" s="78">
        <f t="shared" si="46"/>
        <v>2.7474208133079183</v>
      </c>
      <c r="DZ52" s="78">
        <f t="shared" si="46"/>
        <v>12.457585697131753</v>
      </c>
      <c r="EA52" s="78">
        <f t="shared" si="46"/>
        <v>9.5092880260005845</v>
      </c>
      <c r="EB52" s="78">
        <f t="shared" si="46"/>
        <v>17.337176089357985</v>
      </c>
      <c r="EC52" s="78">
        <f t="shared" si="46"/>
        <v>16.048511338563614</v>
      </c>
      <c r="ED52" s="78">
        <f t="shared" si="46"/>
        <v>7.1532404224750188</v>
      </c>
      <c r="EE52" s="78">
        <f t="shared" si="46"/>
        <v>9.4493260676417741</v>
      </c>
      <c r="EF52" s="78">
        <f t="shared" si="46"/>
        <v>16.617445620987016</v>
      </c>
      <c r="EG52" s="78">
        <f t="shared" si="46"/>
        <v>4.3727678694841554</v>
      </c>
      <c r="EH52" s="78">
        <f t="shared" si="46"/>
        <v>10.637044734650212</v>
      </c>
      <c r="EI52" s="78">
        <f t="shared" si="46"/>
        <v>2.6778789850723528</v>
      </c>
      <c r="EJ52" s="78">
        <f t="shared" si="46"/>
        <v>11.813086330938416</v>
      </c>
      <c r="EK52" s="78">
        <f t="shared" si="46"/>
        <v>15.471726698908725</v>
      </c>
      <c r="EL52" s="78">
        <f t="shared" si="46"/>
        <v>5.2514865575709946</v>
      </c>
      <c r="EM52" s="78">
        <f t="shared" si="46"/>
        <v>4.6315432782591559</v>
      </c>
      <c r="EN52" s="79">
        <f t="shared" si="46"/>
        <v>2.2443690993467578</v>
      </c>
      <c r="EO52" s="28"/>
      <c r="EP52" s="29"/>
      <c r="EQ52" s="28"/>
      <c r="ER52" s="69">
        <v>120</v>
      </c>
      <c r="ES52" s="69">
        <v>7</v>
      </c>
      <c r="ET52" s="28"/>
      <c r="EU52" s="129">
        <v>120</v>
      </c>
      <c r="EV52" s="129">
        <v>7</v>
      </c>
      <c r="EW52" s="28"/>
      <c r="EX52" s="29"/>
      <c r="EY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9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</row>
    <row r="53" spans="1:271" ht="15.75" customHeight="1" x14ac:dyDescent="0.25">
      <c r="A53" s="28"/>
      <c r="B53" s="28"/>
      <c r="C53" s="28"/>
      <c r="D53" s="135">
        <v>49</v>
      </c>
      <c r="E53" s="134">
        <v>16.372045557966814</v>
      </c>
      <c r="F53" s="134">
        <v>7.3504247066221229</v>
      </c>
      <c r="G53" s="28"/>
      <c r="H53" s="135">
        <v>98</v>
      </c>
      <c r="I53" s="51">
        <v>1</v>
      </c>
      <c r="J53" s="51">
        <v>2</v>
      </c>
      <c r="K53" s="28"/>
      <c r="L53" s="29"/>
      <c r="M53" s="28"/>
      <c r="N53" s="28"/>
      <c r="O53" s="72">
        <v>43</v>
      </c>
      <c r="P53" s="82"/>
      <c r="Q53" s="83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78">
        <v>0</v>
      </c>
      <c r="BH53" s="78">
        <f t="shared" ref="BH53:EN53" si="47">+SQRT(((BH$4-$BG$4)^2)+((BH$5-$BG$5)^2))</f>
        <v>1.1088476964601244</v>
      </c>
      <c r="BI53" s="78">
        <f t="shared" si="47"/>
        <v>3.2116043683278006</v>
      </c>
      <c r="BJ53" s="78">
        <f t="shared" si="47"/>
        <v>3.5425365721978928</v>
      </c>
      <c r="BK53" s="78">
        <f t="shared" si="47"/>
        <v>5.6363513550176316</v>
      </c>
      <c r="BL53" s="78">
        <f t="shared" si="47"/>
        <v>3.0640769302502942</v>
      </c>
      <c r="BM53" s="78">
        <f t="shared" si="47"/>
        <v>9.9590845975734261</v>
      </c>
      <c r="BN53" s="78">
        <f t="shared" si="47"/>
        <v>11.710326866845698</v>
      </c>
      <c r="BO53" s="78">
        <f t="shared" si="47"/>
        <v>4.3617454814651397</v>
      </c>
      <c r="BP53" s="78">
        <f t="shared" si="47"/>
        <v>6.368506551700718</v>
      </c>
      <c r="BQ53" s="78">
        <f t="shared" si="47"/>
        <v>15.666975043379479</v>
      </c>
      <c r="BR53" s="78">
        <f t="shared" si="47"/>
        <v>10.830923907058637</v>
      </c>
      <c r="BS53" s="78">
        <f t="shared" si="47"/>
        <v>12.275501375993887</v>
      </c>
      <c r="BT53" s="78">
        <f t="shared" si="47"/>
        <v>6.1803990957151482</v>
      </c>
      <c r="BU53" s="78">
        <f t="shared" si="47"/>
        <v>4.7006080012228395</v>
      </c>
      <c r="BV53" s="78">
        <f t="shared" si="47"/>
        <v>13.635753740924716</v>
      </c>
      <c r="BW53" s="78">
        <f t="shared" si="47"/>
        <v>4.0129814285234184</v>
      </c>
      <c r="BX53" s="78">
        <f t="shared" si="47"/>
        <v>19.30540343901367</v>
      </c>
      <c r="BY53" s="78">
        <f t="shared" si="47"/>
        <v>9.8295177436047432</v>
      </c>
      <c r="BZ53" s="78">
        <f t="shared" si="47"/>
        <v>16.792893340123513</v>
      </c>
      <c r="CA53" s="78">
        <f t="shared" si="47"/>
        <v>6.1451947728406928</v>
      </c>
      <c r="CB53" s="78">
        <f t="shared" si="47"/>
        <v>12.178445803130899</v>
      </c>
      <c r="CC53" s="78">
        <f t="shared" si="47"/>
        <v>3.5693252536647608</v>
      </c>
      <c r="CD53" s="78">
        <f t="shared" si="47"/>
        <v>15.070642275717255</v>
      </c>
      <c r="CE53" s="78">
        <f t="shared" si="47"/>
        <v>6.3803478752633254</v>
      </c>
      <c r="CF53" s="78">
        <f t="shared" si="47"/>
        <v>12.278226931718157</v>
      </c>
      <c r="CG53" s="78">
        <f t="shared" si="47"/>
        <v>8.114857784611786</v>
      </c>
      <c r="CH53" s="78">
        <f t="shared" si="47"/>
        <v>18.578607147767514</v>
      </c>
      <c r="CI53" s="78">
        <f t="shared" si="47"/>
        <v>7.5598219980126906</v>
      </c>
      <c r="CJ53" s="78">
        <f t="shared" si="47"/>
        <v>8.392431546552686</v>
      </c>
      <c r="CK53" s="78">
        <f t="shared" si="47"/>
        <v>3.7854978105140766</v>
      </c>
      <c r="CL53" s="78">
        <f t="shared" si="47"/>
        <v>15.795600892530285</v>
      </c>
      <c r="CM53" s="78">
        <f t="shared" si="47"/>
        <v>8.6485742477548389</v>
      </c>
      <c r="CN53" s="78">
        <f t="shared" si="47"/>
        <v>9.4593998202827851</v>
      </c>
      <c r="CO53" s="156">
        <f t="shared" si="47"/>
        <v>7.0466951970631326</v>
      </c>
      <c r="CP53" s="78">
        <f t="shared" si="47"/>
        <v>10.595814679334907</v>
      </c>
      <c r="CQ53" s="78">
        <f t="shared" si="47"/>
        <v>10.5599229462049</v>
      </c>
      <c r="CR53" s="78">
        <f t="shared" si="47"/>
        <v>7.8129563603785686</v>
      </c>
      <c r="CS53" s="78">
        <f t="shared" si="47"/>
        <v>8.9366707480051204</v>
      </c>
      <c r="CT53" s="78">
        <f t="shared" si="47"/>
        <v>1.5119985805382934</v>
      </c>
      <c r="CU53" s="78">
        <f t="shared" si="47"/>
        <v>13.065498877133653</v>
      </c>
      <c r="CV53" s="78">
        <f t="shared" si="47"/>
        <v>10.69022133124742</v>
      </c>
      <c r="CW53" s="78">
        <f t="shared" si="47"/>
        <v>15.443435067716518</v>
      </c>
      <c r="CX53" s="78">
        <f t="shared" si="47"/>
        <v>13.429140020844374</v>
      </c>
      <c r="CY53" s="78">
        <f t="shared" si="47"/>
        <v>12.517556767045702</v>
      </c>
      <c r="CZ53" s="78">
        <f t="shared" si="47"/>
        <v>4.9907991048629681</v>
      </c>
      <c r="DA53" s="78">
        <f t="shared" si="47"/>
        <v>3.7719536241097242</v>
      </c>
      <c r="DB53" s="78">
        <f t="shared" si="47"/>
        <v>13.900159371704406</v>
      </c>
      <c r="DC53" s="78">
        <f t="shared" si="47"/>
        <v>12.0205912799734</v>
      </c>
      <c r="DD53" s="78">
        <f t="shared" si="47"/>
        <v>12.283479893709146</v>
      </c>
      <c r="DE53" s="78">
        <f t="shared" si="47"/>
        <v>8.5966558999133991</v>
      </c>
      <c r="DF53" s="78">
        <f t="shared" si="47"/>
        <v>16.21121058867357</v>
      </c>
      <c r="DG53" s="78">
        <f t="shared" si="47"/>
        <v>16.507590339809461</v>
      </c>
      <c r="DH53" s="78">
        <f t="shared" si="47"/>
        <v>6.342843942024154</v>
      </c>
      <c r="DI53" s="78">
        <f t="shared" si="47"/>
        <v>14.205354430596135</v>
      </c>
      <c r="DJ53" s="78">
        <f t="shared" si="47"/>
        <v>12.819398021804048</v>
      </c>
      <c r="DK53" s="78">
        <f t="shared" si="47"/>
        <v>12.965292540809212</v>
      </c>
      <c r="DL53" s="78">
        <f t="shared" si="47"/>
        <v>6.1710992133876363</v>
      </c>
      <c r="DM53" s="78">
        <f t="shared" si="47"/>
        <v>14.554249675375054</v>
      </c>
      <c r="DN53" s="78">
        <f t="shared" si="47"/>
        <v>9.9675232002499214</v>
      </c>
      <c r="DO53" s="78">
        <f t="shared" si="47"/>
        <v>16.634246919291158</v>
      </c>
      <c r="DP53" s="78">
        <f t="shared" si="47"/>
        <v>10.58590340777808</v>
      </c>
      <c r="DQ53" s="78">
        <f t="shared" si="47"/>
        <v>14.859330232834065</v>
      </c>
      <c r="DR53" s="78">
        <f t="shared" si="47"/>
        <v>6.7036411566499456</v>
      </c>
      <c r="DS53" s="78">
        <f t="shared" si="47"/>
        <v>8.8277955812714559</v>
      </c>
      <c r="DT53" s="78">
        <f t="shared" si="47"/>
        <v>3.3419266569440782</v>
      </c>
      <c r="DU53" s="78">
        <f t="shared" si="47"/>
        <v>13.7827612472488</v>
      </c>
      <c r="DV53" s="78">
        <f t="shared" si="47"/>
        <v>9.4098090600987341</v>
      </c>
      <c r="DW53" s="78">
        <f t="shared" si="47"/>
        <v>14.724167211874979</v>
      </c>
      <c r="DX53" s="78">
        <f t="shared" si="47"/>
        <v>7.8891076629489136</v>
      </c>
      <c r="DY53" s="78">
        <f t="shared" si="47"/>
        <v>9.6331277005659093</v>
      </c>
      <c r="DZ53" s="78">
        <f t="shared" si="47"/>
        <v>7.2696111238945083</v>
      </c>
      <c r="EA53" s="78">
        <f t="shared" si="47"/>
        <v>6.4395163498140873</v>
      </c>
      <c r="EB53" s="78">
        <f t="shared" si="47"/>
        <v>14.226464265463465</v>
      </c>
      <c r="EC53" s="78">
        <f t="shared" si="47"/>
        <v>12.548031415378709</v>
      </c>
      <c r="ED53" s="78">
        <f t="shared" si="47"/>
        <v>11.663050517526843</v>
      </c>
      <c r="EE53" s="78">
        <f t="shared" si="47"/>
        <v>8.7608040502647899</v>
      </c>
      <c r="EF53" s="78">
        <f t="shared" si="47"/>
        <v>15.158934026169815</v>
      </c>
      <c r="EG53" s="78">
        <f t="shared" si="47"/>
        <v>8.8393499689852195</v>
      </c>
      <c r="EH53" s="78">
        <f t="shared" si="47"/>
        <v>13.812302474099832</v>
      </c>
      <c r="EI53" s="78">
        <f t="shared" si="47"/>
        <v>8.8114597968688724</v>
      </c>
      <c r="EJ53" s="78">
        <f t="shared" si="47"/>
        <v>5.373699498677591</v>
      </c>
      <c r="EK53" s="78">
        <f t="shared" si="47"/>
        <v>19.115733724308946</v>
      </c>
      <c r="EL53" s="78">
        <f t="shared" si="47"/>
        <v>11.183261070347163</v>
      </c>
      <c r="EM53" s="78">
        <f t="shared" si="47"/>
        <v>11.063341418584073</v>
      </c>
      <c r="EN53" s="79">
        <f t="shared" si="47"/>
        <v>8.4150212193157934</v>
      </c>
      <c r="EO53" s="28"/>
      <c r="EP53" s="29"/>
      <c r="EQ53" s="28"/>
      <c r="ER53" s="69">
        <v>20</v>
      </c>
      <c r="ES53" s="69">
        <v>7</v>
      </c>
      <c r="ET53" s="28"/>
      <c r="EU53" s="129">
        <v>20</v>
      </c>
      <c r="EV53" s="129">
        <v>7</v>
      </c>
      <c r="EW53" s="28"/>
      <c r="EX53" s="29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9"/>
      <c r="IN53" s="28"/>
      <c r="IO53" s="28"/>
      <c r="IP53" s="28"/>
      <c r="IQ53" s="28"/>
      <c r="IR53" s="28"/>
      <c r="IS53" s="28"/>
      <c r="IT53" s="28"/>
      <c r="IU53" s="28"/>
      <c r="IV53" s="28"/>
      <c r="IW53" s="28"/>
      <c r="IX53" s="28"/>
      <c r="IY53" s="28"/>
      <c r="IZ53" s="28"/>
      <c r="JA53" s="28"/>
      <c r="JB53" s="28"/>
      <c r="JC53" s="28"/>
      <c r="JD53" s="28"/>
      <c r="JE53" s="28"/>
      <c r="JF53" s="28"/>
      <c r="JG53" s="28"/>
      <c r="JH53" s="28"/>
      <c r="JI53" s="28"/>
      <c r="JJ53" s="28"/>
      <c r="JK53" s="28"/>
    </row>
    <row r="54" spans="1:271" ht="15.75" customHeight="1" x14ac:dyDescent="0.25">
      <c r="A54" s="28"/>
      <c r="B54" s="28"/>
      <c r="C54" s="28"/>
      <c r="D54" s="135">
        <v>50</v>
      </c>
      <c r="E54" s="134">
        <v>5.6938873877969529</v>
      </c>
      <c r="F54" s="134">
        <v>7.431465402672969</v>
      </c>
      <c r="G54" s="28"/>
      <c r="H54" s="135">
        <v>99</v>
      </c>
      <c r="I54" s="51">
        <v>2</v>
      </c>
      <c r="J54" s="51">
        <v>6</v>
      </c>
      <c r="K54" s="28"/>
      <c r="L54" s="29"/>
      <c r="M54" s="28"/>
      <c r="N54" s="28"/>
      <c r="O54" s="72">
        <v>44</v>
      </c>
      <c r="P54" s="82"/>
      <c r="Q54" s="83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78">
        <v>0</v>
      </c>
      <c r="BI54" s="78">
        <f t="shared" ref="BI54:EN54" si="48">+SQRT(((BI$4-$BH$4)^2)+((BI$5-$BH$5)^2))</f>
        <v>3.9983705273518684</v>
      </c>
      <c r="BJ54" s="78">
        <f t="shared" si="48"/>
        <v>3.7176300384555723</v>
      </c>
      <c r="BK54" s="78">
        <f t="shared" si="48"/>
        <v>6.3648288559712105</v>
      </c>
      <c r="BL54" s="78">
        <f t="shared" si="48"/>
        <v>4.0380856252546389</v>
      </c>
      <c r="BM54" s="78">
        <f t="shared" si="48"/>
        <v>9.0358036325784248</v>
      </c>
      <c r="BN54" s="78">
        <f t="shared" si="48"/>
        <v>10.729982408560021</v>
      </c>
      <c r="BO54" s="78">
        <f t="shared" si="48"/>
        <v>5.3431008472250987</v>
      </c>
      <c r="BP54" s="78">
        <f t="shared" si="48"/>
        <v>6.8232599657621016</v>
      </c>
      <c r="BQ54" s="78">
        <f t="shared" si="48"/>
        <v>14.620505611722356</v>
      </c>
      <c r="BR54" s="78">
        <f t="shared" si="48"/>
        <v>10.524319640753147</v>
      </c>
      <c r="BS54" s="78">
        <f t="shared" si="48"/>
        <v>12.268163468334635</v>
      </c>
      <c r="BT54" s="78">
        <f t="shared" si="48"/>
        <v>6.3172455375506846</v>
      </c>
      <c r="BU54" s="78">
        <f t="shared" si="48"/>
        <v>5.0303493574900378</v>
      </c>
      <c r="BV54" s="78">
        <f t="shared" si="48"/>
        <v>12.718373258727334</v>
      </c>
      <c r="BW54" s="78">
        <f t="shared" si="48"/>
        <v>3.1704957033943462</v>
      </c>
      <c r="BX54" s="78">
        <f t="shared" si="48"/>
        <v>18.326187890664528</v>
      </c>
      <c r="BY54" s="78">
        <f t="shared" si="48"/>
        <v>8.7473477801803714</v>
      </c>
      <c r="BZ54" s="78">
        <f t="shared" si="48"/>
        <v>15.715441431671163</v>
      </c>
      <c r="CA54" s="78">
        <f t="shared" si="48"/>
        <v>5.0506882042685808</v>
      </c>
      <c r="CB54" s="78">
        <f t="shared" si="48"/>
        <v>11.234420298433234</v>
      </c>
      <c r="CC54" s="78">
        <f t="shared" si="48"/>
        <v>3.2172675756735836</v>
      </c>
      <c r="CD54" s="78">
        <f t="shared" si="48"/>
        <v>14.117403306009441</v>
      </c>
      <c r="CE54" s="78">
        <f t="shared" si="48"/>
        <v>5.4009301947662927</v>
      </c>
      <c r="CF54" s="78">
        <f t="shared" si="48"/>
        <v>11.834087680288709</v>
      </c>
      <c r="CG54" s="78">
        <f t="shared" si="48"/>
        <v>7.1522198997780482</v>
      </c>
      <c r="CH54" s="78">
        <f t="shared" si="48"/>
        <v>17.510652392515823</v>
      </c>
      <c r="CI54" s="78">
        <f t="shared" si="48"/>
        <v>6.6048639908249056</v>
      </c>
      <c r="CJ54" s="78">
        <f t="shared" si="48"/>
        <v>8.6720740269791552</v>
      </c>
      <c r="CK54" s="78">
        <f t="shared" si="48"/>
        <v>4.7177239737950254</v>
      </c>
      <c r="CL54" s="78">
        <f t="shared" si="48"/>
        <v>14.697828732545908</v>
      </c>
      <c r="CM54" s="78">
        <f t="shared" si="48"/>
        <v>7.5528559816820859</v>
      </c>
      <c r="CN54" s="78">
        <f t="shared" si="48"/>
        <v>8.6100680037868074</v>
      </c>
      <c r="CO54" s="156">
        <f t="shared" si="48"/>
        <v>5.9914282632595155</v>
      </c>
      <c r="CP54" s="78">
        <f t="shared" si="48"/>
        <v>10.384754806352966</v>
      </c>
      <c r="CQ54" s="78">
        <f t="shared" si="48"/>
        <v>9.460700031628722</v>
      </c>
      <c r="CR54" s="78">
        <f t="shared" si="48"/>
        <v>6.9857904965969881</v>
      </c>
      <c r="CS54" s="78">
        <f t="shared" si="48"/>
        <v>9.0319926510726578</v>
      </c>
      <c r="CT54" s="78">
        <f t="shared" si="48"/>
        <v>2.5754820902696887</v>
      </c>
      <c r="CU54" s="78">
        <f t="shared" si="48"/>
        <v>11.976340229284403</v>
      </c>
      <c r="CV54" s="78">
        <f t="shared" si="48"/>
        <v>9.6409435446016847</v>
      </c>
      <c r="CW54" s="78">
        <f t="shared" si="48"/>
        <v>14.391950104886783</v>
      </c>
      <c r="CX54" s="78">
        <f t="shared" si="48"/>
        <v>12.356272985626205</v>
      </c>
      <c r="CY54" s="78">
        <f t="shared" si="48"/>
        <v>12.009222336205649</v>
      </c>
      <c r="CZ54" s="78">
        <f t="shared" si="48"/>
        <v>5.0638195509452064</v>
      </c>
      <c r="DA54" s="78">
        <f t="shared" si="48"/>
        <v>4.179054836452134</v>
      </c>
      <c r="DB54" s="78">
        <f t="shared" si="48"/>
        <v>12.805240180946099</v>
      </c>
      <c r="DC54" s="78">
        <f t="shared" si="48"/>
        <v>10.912922992138752</v>
      </c>
      <c r="DD54" s="78">
        <f t="shared" si="48"/>
        <v>11.583345120353439</v>
      </c>
      <c r="DE54" s="78">
        <f t="shared" si="48"/>
        <v>7.5602605905098716</v>
      </c>
      <c r="DF54" s="78">
        <f t="shared" si="48"/>
        <v>15.297524970911143</v>
      </c>
      <c r="DG54" s="78">
        <f t="shared" si="48"/>
        <v>15.583999058625134</v>
      </c>
      <c r="DH54" s="78">
        <f t="shared" si="48"/>
        <v>5.7240366440182475</v>
      </c>
      <c r="DI54" s="78">
        <f t="shared" si="48"/>
        <v>13.183380370587033</v>
      </c>
      <c r="DJ54" s="78">
        <f t="shared" si="48"/>
        <v>11.727455089982319</v>
      </c>
      <c r="DK54" s="78">
        <f t="shared" si="48"/>
        <v>12.133949390583224</v>
      </c>
      <c r="DL54" s="78">
        <f t="shared" si="48"/>
        <v>6.671914435245502</v>
      </c>
      <c r="DM54" s="78">
        <f t="shared" si="48"/>
        <v>13.44909232824393</v>
      </c>
      <c r="DN54" s="78">
        <f t="shared" si="48"/>
        <v>9.8004792396796105</v>
      </c>
      <c r="DO54" s="78">
        <f t="shared" si="48"/>
        <v>15.640493980457874</v>
      </c>
      <c r="DP54" s="78">
        <f t="shared" si="48"/>
        <v>9.6343167284383586</v>
      </c>
      <c r="DQ54" s="78">
        <f t="shared" si="48"/>
        <v>13.827375386925944</v>
      </c>
      <c r="DR54" s="78">
        <f t="shared" si="48"/>
        <v>5.6669342618507983</v>
      </c>
      <c r="DS54" s="78">
        <f t="shared" si="48"/>
        <v>8.2803490427425963</v>
      </c>
      <c r="DT54" s="78">
        <f t="shared" si="48"/>
        <v>4.0958212512458854</v>
      </c>
      <c r="DU54" s="78">
        <f t="shared" si="48"/>
        <v>12.718755389462119</v>
      </c>
      <c r="DV54" s="78">
        <f t="shared" si="48"/>
        <v>8.3427824838185174</v>
      </c>
      <c r="DW54" s="78">
        <f t="shared" si="48"/>
        <v>13.73304376510089</v>
      </c>
      <c r="DX54" s="78">
        <f t="shared" si="48"/>
        <v>6.9994284086184599</v>
      </c>
      <c r="DY54" s="78">
        <f t="shared" si="48"/>
        <v>9.4465351532896644</v>
      </c>
      <c r="DZ54" s="78">
        <f t="shared" si="48"/>
        <v>6.5258303535858868</v>
      </c>
      <c r="EA54" s="78">
        <f t="shared" si="48"/>
        <v>5.361412321379742</v>
      </c>
      <c r="EB54" s="78">
        <f t="shared" si="48"/>
        <v>13.242079806873081</v>
      </c>
      <c r="EC54" s="78">
        <f t="shared" si="48"/>
        <v>11.591544580835647</v>
      </c>
      <c r="ED54" s="78">
        <f t="shared" si="48"/>
        <v>10.892815624594149</v>
      </c>
      <c r="EE54" s="78">
        <f t="shared" si="48"/>
        <v>7.6576755437421022</v>
      </c>
      <c r="EF54" s="78">
        <f t="shared" si="48"/>
        <v>14.072339418493709</v>
      </c>
      <c r="EG54" s="78">
        <f t="shared" si="48"/>
        <v>8.1636111154897737</v>
      </c>
      <c r="EH54" s="78">
        <f t="shared" si="48"/>
        <v>12.860727560074581</v>
      </c>
      <c r="EI54" s="78">
        <f t="shared" si="48"/>
        <v>8.9265363737753312</v>
      </c>
      <c r="EJ54" s="78">
        <f t="shared" si="48"/>
        <v>6.182897816720339</v>
      </c>
      <c r="EK54" s="78">
        <f t="shared" si="48"/>
        <v>18.161735134062496</v>
      </c>
      <c r="EL54" s="78">
        <f t="shared" si="48"/>
        <v>10.649867257432646</v>
      </c>
      <c r="EM54" s="78">
        <f t="shared" si="48"/>
        <v>10.648328808772654</v>
      </c>
      <c r="EN54" s="79">
        <f t="shared" si="48"/>
        <v>8.5077760798930395</v>
      </c>
      <c r="EO54" s="28"/>
      <c r="EP54" s="29"/>
      <c r="EQ54" s="28"/>
      <c r="ER54" s="69">
        <v>37</v>
      </c>
      <c r="ES54" s="69">
        <v>8</v>
      </c>
      <c r="ET54" s="28"/>
      <c r="EU54" s="129">
        <v>37</v>
      </c>
      <c r="EV54" s="129">
        <v>8</v>
      </c>
      <c r="EW54" s="28"/>
      <c r="EX54" s="29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9"/>
      <c r="IN54" s="28"/>
      <c r="IO54" s="28"/>
      <c r="IP54" s="28"/>
      <c r="IQ54" s="28"/>
      <c r="IR54" s="28"/>
      <c r="IS54" s="28"/>
      <c r="IT54" s="28"/>
      <c r="IU54" s="28"/>
      <c r="IV54" s="28"/>
      <c r="IW54" s="28"/>
      <c r="IX54" s="28"/>
      <c r="IY54" s="28"/>
      <c r="IZ54" s="28"/>
      <c r="JA54" s="28"/>
      <c r="JB54" s="28"/>
      <c r="JC54" s="28"/>
      <c r="JD54" s="28"/>
      <c r="JE54" s="28"/>
      <c r="JF54" s="28"/>
      <c r="JG54" s="28"/>
      <c r="JH54" s="28"/>
      <c r="JI54" s="28"/>
      <c r="JJ54" s="28"/>
      <c r="JK54" s="28"/>
    </row>
    <row r="55" spans="1:271" ht="15.75" customHeight="1" x14ac:dyDescent="0.25">
      <c r="A55" s="28"/>
      <c r="B55" s="28"/>
      <c r="C55" s="28"/>
      <c r="D55" s="135">
        <v>51</v>
      </c>
      <c r="E55" s="134">
        <v>15.8136284232218</v>
      </c>
      <c r="F55" s="134">
        <v>19.905469505750805</v>
      </c>
      <c r="G55" s="28"/>
      <c r="H55" s="135">
        <v>100</v>
      </c>
      <c r="I55" s="51">
        <v>3</v>
      </c>
      <c r="J55" s="51">
        <v>3</v>
      </c>
      <c r="K55" s="28"/>
      <c r="L55" s="29"/>
      <c r="M55" s="28"/>
      <c r="N55" s="28"/>
      <c r="O55" s="72">
        <v>45</v>
      </c>
      <c r="P55" s="82"/>
      <c r="Q55" s="83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78">
        <v>0</v>
      </c>
      <c r="BJ55" s="78">
        <f t="shared" ref="BJ55:EN55" si="49">+SQRT(((BJ$4-$BI$4)^2)+((BJ$5-$BI$5)^2))</f>
        <v>6.3696717782132053</v>
      </c>
      <c r="BK55" s="78">
        <f t="shared" si="49"/>
        <v>7.1500013099191984</v>
      </c>
      <c r="BL55" s="78">
        <f t="shared" si="49"/>
        <v>4.2239387671178621</v>
      </c>
      <c r="BM55" s="78">
        <f t="shared" si="49"/>
        <v>13.029412520608973</v>
      </c>
      <c r="BN55" s="78">
        <f t="shared" si="49"/>
        <v>12.77211700709049</v>
      </c>
      <c r="BO55" s="78">
        <f t="shared" si="49"/>
        <v>5.0615937650450737</v>
      </c>
      <c r="BP55" s="78">
        <f t="shared" si="49"/>
        <v>3.4873863374109306</v>
      </c>
      <c r="BQ55" s="78">
        <f t="shared" si="49"/>
        <v>17.033294004577996</v>
      </c>
      <c r="BR55" s="78">
        <f t="shared" si="49"/>
        <v>9.4989679907477615</v>
      </c>
      <c r="BS55" s="78">
        <f t="shared" si="49"/>
        <v>10.099817702768277</v>
      </c>
      <c r="BT55" s="78">
        <f t="shared" si="49"/>
        <v>8.868540247735698</v>
      </c>
      <c r="BU55" s="78">
        <f t="shared" si="49"/>
        <v>7.2113150182378645</v>
      </c>
      <c r="BV55" s="78">
        <f t="shared" si="49"/>
        <v>14.31872751677567</v>
      </c>
      <c r="BW55" s="78">
        <f t="shared" si="49"/>
        <v>5.2907028312571498</v>
      </c>
      <c r="BX55" s="78">
        <f t="shared" si="49"/>
        <v>20.186935770672349</v>
      </c>
      <c r="BY55" s="78">
        <f t="shared" si="49"/>
        <v>11.63308893012716</v>
      </c>
      <c r="BZ55" s="78">
        <f t="shared" si="49"/>
        <v>18.399808512964626</v>
      </c>
      <c r="CA55" s="78">
        <f t="shared" si="49"/>
        <v>8.2435726105820795</v>
      </c>
      <c r="CB55" s="78">
        <f t="shared" si="49"/>
        <v>15.217725083185687</v>
      </c>
      <c r="CC55" s="78">
        <f t="shared" si="49"/>
        <v>3.6954439938209114</v>
      </c>
      <c r="CD55" s="78">
        <f t="shared" si="49"/>
        <v>18.092300683769629</v>
      </c>
      <c r="CE55" s="78">
        <f t="shared" si="49"/>
        <v>9.3753038269425346</v>
      </c>
      <c r="CF55" s="78">
        <f t="shared" si="49"/>
        <v>11.280131238961696</v>
      </c>
      <c r="CG55" s="78">
        <f t="shared" si="49"/>
        <v>11.131485330066948</v>
      </c>
      <c r="CH55" s="78">
        <f t="shared" si="49"/>
        <v>20.074213433574933</v>
      </c>
      <c r="CI55" s="78">
        <f t="shared" si="49"/>
        <v>10.589683499581065</v>
      </c>
      <c r="CJ55" s="78">
        <f t="shared" si="49"/>
        <v>5.7432873953960284</v>
      </c>
      <c r="CK55" s="78">
        <f t="shared" si="49"/>
        <v>4.8992129532330218</v>
      </c>
      <c r="CL55" s="78">
        <f t="shared" si="49"/>
        <v>17.656000716214322</v>
      </c>
      <c r="CM55" s="78">
        <f t="shared" si="49"/>
        <v>11.208613149853164</v>
      </c>
      <c r="CN55" s="78">
        <f t="shared" si="49"/>
        <v>10.031979252555214</v>
      </c>
      <c r="CO55" s="156">
        <f t="shared" si="49"/>
        <v>9.8521385707908404</v>
      </c>
      <c r="CP55" s="78">
        <f t="shared" si="49"/>
        <v>9.0099672721766115</v>
      </c>
      <c r="CQ55" s="78">
        <f t="shared" si="49"/>
        <v>12.538463762158631</v>
      </c>
      <c r="CR55" s="78">
        <f t="shared" si="49"/>
        <v>8.4276768427466511</v>
      </c>
      <c r="CS55" s="78">
        <f t="shared" si="49"/>
        <v>6.6674363923008277</v>
      </c>
      <c r="CT55" s="78">
        <f t="shared" si="49"/>
        <v>2.0426239255306351</v>
      </c>
      <c r="CU55" s="78">
        <f t="shared" si="49"/>
        <v>14.857356812072585</v>
      </c>
      <c r="CV55" s="78">
        <f t="shared" si="49"/>
        <v>13.484737217348448</v>
      </c>
      <c r="CW55" s="78">
        <f t="shared" si="49"/>
        <v>18.206475694415676</v>
      </c>
      <c r="CX55" s="78">
        <f t="shared" si="49"/>
        <v>16.099688945351037</v>
      </c>
      <c r="CY55" s="78">
        <f t="shared" si="49"/>
        <v>11.708683627051123</v>
      </c>
      <c r="CZ55" s="78">
        <f t="shared" si="49"/>
        <v>3.3298212179847342</v>
      </c>
      <c r="DA55" s="78">
        <f t="shared" si="49"/>
        <v>1.5913941792106991</v>
      </c>
      <c r="DB55" s="78">
        <f t="shared" si="49"/>
        <v>16.406195541893862</v>
      </c>
      <c r="DC55" s="78">
        <f t="shared" si="49"/>
        <v>14.151902577010459</v>
      </c>
      <c r="DD55" s="78">
        <f t="shared" si="49"/>
        <v>12.132818029665552</v>
      </c>
      <c r="DE55" s="78">
        <f t="shared" si="49"/>
        <v>11.44893309409338</v>
      </c>
      <c r="DF55" s="78">
        <f t="shared" si="49"/>
        <v>19.290909333798318</v>
      </c>
      <c r="DG55" s="78">
        <f t="shared" si="49"/>
        <v>17.147550606127187</v>
      </c>
      <c r="DH55" s="78">
        <f t="shared" si="49"/>
        <v>6.4211668821872969</v>
      </c>
      <c r="DI55" s="78">
        <f t="shared" si="49"/>
        <v>17.074957839338754</v>
      </c>
      <c r="DJ55" s="78">
        <f t="shared" si="49"/>
        <v>15.362560482908806</v>
      </c>
      <c r="DK55" s="78">
        <f t="shared" si="49"/>
        <v>13.292298948706268</v>
      </c>
      <c r="DL55" s="78">
        <f t="shared" si="49"/>
        <v>8.2250681672152677</v>
      </c>
      <c r="DM55" s="78">
        <f t="shared" si="49"/>
        <v>16.569638789768657</v>
      </c>
      <c r="DN55" s="78">
        <f t="shared" si="49"/>
        <v>8.2992396058913638</v>
      </c>
      <c r="DO55" s="78">
        <f t="shared" si="49"/>
        <v>19.573010576377314</v>
      </c>
      <c r="DP55" s="78">
        <f t="shared" si="49"/>
        <v>11.547550010123731</v>
      </c>
      <c r="DQ55" s="78">
        <f t="shared" si="49"/>
        <v>17.696035878080547</v>
      </c>
      <c r="DR55" s="78">
        <f t="shared" si="49"/>
        <v>9.5717734304364903</v>
      </c>
      <c r="DS55" s="78">
        <f t="shared" si="49"/>
        <v>8.3738681586045836</v>
      </c>
      <c r="DT55" s="78">
        <f t="shared" si="49"/>
        <v>5.2068142408747056</v>
      </c>
      <c r="DU55" s="78">
        <f t="shared" si="49"/>
        <v>16.497188259956253</v>
      </c>
      <c r="DV55" s="78">
        <f t="shared" si="49"/>
        <v>11.09983428854167</v>
      </c>
      <c r="DW55" s="78">
        <f t="shared" si="49"/>
        <v>15.757256875258053</v>
      </c>
      <c r="DX55" s="78">
        <f t="shared" si="49"/>
        <v>10.997740801170897</v>
      </c>
      <c r="DY55" s="78">
        <f t="shared" si="49"/>
        <v>8.0396633165908131</v>
      </c>
      <c r="DZ55" s="78">
        <f t="shared" si="49"/>
        <v>10.46524908376143</v>
      </c>
      <c r="EA55" s="78">
        <f t="shared" si="49"/>
        <v>9.1589523441790401</v>
      </c>
      <c r="EB55" s="78">
        <f t="shared" si="49"/>
        <v>17.189975691943602</v>
      </c>
      <c r="EC55" s="78">
        <f t="shared" si="49"/>
        <v>15.566864461040705</v>
      </c>
      <c r="ED55" s="78">
        <f t="shared" si="49"/>
        <v>11.801380196267479</v>
      </c>
      <c r="EE55" s="78">
        <f t="shared" si="49"/>
        <v>10.855441412854292</v>
      </c>
      <c r="EF55" s="78">
        <f t="shared" si="49"/>
        <v>17.729423261781797</v>
      </c>
      <c r="EG55" s="78">
        <f t="shared" si="49"/>
        <v>8.81263682074737</v>
      </c>
      <c r="EH55" s="78">
        <f t="shared" si="49"/>
        <v>14.657162948765642</v>
      </c>
      <c r="EI55" s="78">
        <f t="shared" si="49"/>
        <v>6.5032674439371618</v>
      </c>
      <c r="EJ55" s="78">
        <f t="shared" si="49"/>
        <v>6.6526487519272042</v>
      </c>
      <c r="EK55" s="78">
        <f t="shared" si="49"/>
        <v>19.862757229651375</v>
      </c>
      <c r="EL55" s="78">
        <f t="shared" si="49"/>
        <v>10.519413900175786</v>
      </c>
      <c r="EM55" s="78">
        <f t="shared" si="49"/>
        <v>10.037033375347551</v>
      </c>
      <c r="EN55" s="79">
        <f t="shared" si="49"/>
        <v>6.1866216805170842</v>
      </c>
      <c r="EO55" s="28"/>
      <c r="EP55" s="29"/>
      <c r="EQ55" s="28"/>
      <c r="ER55" s="69">
        <v>54</v>
      </c>
      <c r="ES55" s="69">
        <v>8</v>
      </c>
      <c r="ET55" s="28"/>
      <c r="EU55" s="129">
        <v>127</v>
      </c>
      <c r="EV55" s="129">
        <v>8</v>
      </c>
      <c r="EW55" s="28"/>
      <c r="EX55" s="29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9"/>
      <c r="IN55" s="28"/>
      <c r="IO55" s="28"/>
      <c r="IP55" s="28"/>
      <c r="IQ55" s="28"/>
      <c r="IR55" s="28"/>
      <c r="IS55" s="28"/>
      <c r="IT55" s="28"/>
      <c r="IU55" s="28"/>
      <c r="IV55" s="28"/>
      <c r="IW55" s="28"/>
      <c r="IX55" s="28"/>
      <c r="IY55" s="28"/>
      <c r="IZ55" s="28"/>
      <c r="JA55" s="28"/>
      <c r="JB55" s="28"/>
      <c r="JC55" s="28"/>
      <c r="JD55" s="28"/>
      <c r="JE55" s="28"/>
      <c r="JF55" s="28"/>
      <c r="JG55" s="28"/>
      <c r="JH55" s="28"/>
      <c r="JI55" s="28"/>
      <c r="JJ55" s="28"/>
      <c r="JK55" s="28"/>
    </row>
    <row r="56" spans="1:271" ht="15.75" customHeight="1" x14ac:dyDescent="0.25">
      <c r="A56" s="28"/>
      <c r="B56" s="28"/>
      <c r="C56" s="28"/>
      <c r="D56" s="135">
        <v>52</v>
      </c>
      <c r="E56" s="134">
        <v>7.4232608622686627</v>
      </c>
      <c r="F56" s="134">
        <v>19.960324694319837</v>
      </c>
      <c r="G56" s="28"/>
      <c r="H56" s="135">
        <v>101</v>
      </c>
      <c r="I56" s="51">
        <v>5</v>
      </c>
      <c r="J56" s="51">
        <v>6</v>
      </c>
      <c r="K56" s="28"/>
      <c r="L56" s="29"/>
      <c r="M56" s="28"/>
      <c r="N56" s="28"/>
      <c r="O56" s="72">
        <v>46</v>
      </c>
      <c r="P56" s="82"/>
      <c r="Q56" s="83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78">
        <v>0</v>
      </c>
      <c r="BK56" s="78">
        <f t="shared" ref="BK56:EN56" si="50">+SQRT(((BK$4-$BJ$4)^2)+((BK$5-$BJ$5)^2))</f>
        <v>3.5036734993482894</v>
      </c>
      <c r="BL56" s="78">
        <f t="shared" si="50"/>
        <v>3.1567057965723979</v>
      </c>
      <c r="BM56" s="78">
        <f t="shared" si="50"/>
        <v>8.651569744365224</v>
      </c>
      <c r="BN56" s="78">
        <f t="shared" si="50"/>
        <v>13.681208118444182</v>
      </c>
      <c r="BO56" s="78">
        <f t="shared" si="50"/>
        <v>3.9412517759064345</v>
      </c>
      <c r="BP56" s="78">
        <f t="shared" si="50"/>
        <v>9.7722403628362571</v>
      </c>
      <c r="BQ56" s="78">
        <f t="shared" si="50"/>
        <v>17.146916869592076</v>
      </c>
      <c r="BR56" s="78">
        <f t="shared" si="50"/>
        <v>14.233529637363358</v>
      </c>
      <c r="BS56" s="78">
        <f t="shared" si="50"/>
        <v>15.81506595093612</v>
      </c>
      <c r="BT56" s="78">
        <f t="shared" si="50"/>
        <v>2.6415392563486155</v>
      </c>
      <c r="BU56" s="78">
        <f t="shared" si="50"/>
        <v>1.3833991450521976</v>
      </c>
      <c r="BV56" s="78">
        <f t="shared" si="50"/>
        <v>15.852729054266662</v>
      </c>
      <c r="BW56" s="78">
        <f t="shared" si="50"/>
        <v>6.7174316535715288</v>
      </c>
      <c r="BX56" s="78">
        <f t="shared" si="50"/>
        <v>21.175804895514457</v>
      </c>
      <c r="BY56" s="78">
        <f t="shared" si="50"/>
        <v>11.128941309731156</v>
      </c>
      <c r="BZ56" s="78">
        <f t="shared" si="50"/>
        <v>17.954354544892812</v>
      </c>
      <c r="CA56" s="78">
        <f t="shared" si="50"/>
        <v>7.5411068795543059</v>
      </c>
      <c r="CB56" s="78">
        <f t="shared" si="50"/>
        <v>10.853532740849218</v>
      </c>
      <c r="CC56" s="78">
        <f t="shared" si="50"/>
        <v>6.9167975619224089</v>
      </c>
      <c r="CD56" s="78">
        <f t="shared" si="50"/>
        <v>13.688775300610004</v>
      </c>
      <c r="CE56" s="78">
        <f t="shared" si="50"/>
        <v>5.8304316531844398</v>
      </c>
      <c r="CF56" s="78">
        <f t="shared" si="50"/>
        <v>15.546388264794576</v>
      </c>
      <c r="CG56" s="78">
        <f t="shared" si="50"/>
        <v>7.2040825782535043</v>
      </c>
      <c r="CH56" s="78">
        <f t="shared" si="50"/>
        <v>19.818450694634734</v>
      </c>
      <c r="CI56" s="78">
        <f t="shared" si="50"/>
        <v>6.6728007254740556</v>
      </c>
      <c r="CJ56" s="78">
        <f t="shared" si="50"/>
        <v>11.886785631629998</v>
      </c>
      <c r="CK56" s="78">
        <f t="shared" si="50"/>
        <v>3.2549530872206174</v>
      </c>
      <c r="CL56" s="78">
        <f t="shared" si="50"/>
        <v>16.669076430761471</v>
      </c>
      <c r="CM56" s="78">
        <f t="shared" si="50"/>
        <v>8.881652500854555</v>
      </c>
      <c r="CN56" s="78">
        <f t="shared" si="50"/>
        <v>11.974348126800489</v>
      </c>
      <c r="CO56" s="156">
        <f t="shared" si="50"/>
        <v>6.9517554067930618</v>
      </c>
      <c r="CP56" s="78">
        <f t="shared" si="50"/>
        <v>14.063404306472451</v>
      </c>
      <c r="CQ56" s="78">
        <f t="shared" si="50"/>
        <v>11.565691437883906</v>
      </c>
      <c r="CR56" s="78">
        <f t="shared" si="50"/>
        <v>10.422838439063263</v>
      </c>
      <c r="CS56" s="78">
        <f t="shared" si="50"/>
        <v>12.478089227224732</v>
      </c>
      <c r="CT56" s="78">
        <f t="shared" si="50"/>
        <v>4.327641752801588</v>
      </c>
      <c r="CU56" s="78">
        <f t="shared" si="50"/>
        <v>14.155082638694003</v>
      </c>
      <c r="CV56" s="78">
        <f t="shared" si="50"/>
        <v>10.195997394365136</v>
      </c>
      <c r="CW56" s="78">
        <f t="shared" si="50"/>
        <v>14.767223124213217</v>
      </c>
      <c r="CX56" s="78">
        <f t="shared" si="50"/>
        <v>13.050740764435814</v>
      </c>
      <c r="CY56" s="78">
        <f t="shared" si="50"/>
        <v>15.70381324120437</v>
      </c>
      <c r="CZ56" s="78">
        <f t="shared" si="50"/>
        <v>8.5317221467927506</v>
      </c>
      <c r="DA56" s="78">
        <f t="shared" si="50"/>
        <v>7.2585492891235983</v>
      </c>
      <c r="DB56" s="78">
        <f t="shared" si="50"/>
        <v>13.832771672897209</v>
      </c>
      <c r="DC56" s="78">
        <f t="shared" si="50"/>
        <v>12.697916759775</v>
      </c>
      <c r="DD56" s="78">
        <f t="shared" si="50"/>
        <v>15.140322849402517</v>
      </c>
      <c r="DE56" s="78">
        <f t="shared" si="50"/>
        <v>8.1519823814139141</v>
      </c>
      <c r="DF56" s="78">
        <f t="shared" si="50"/>
        <v>14.582785639099143</v>
      </c>
      <c r="DG56" s="78">
        <f t="shared" si="50"/>
        <v>18.666709113156184</v>
      </c>
      <c r="DH56" s="78">
        <f t="shared" si="50"/>
        <v>9.3941309920175797</v>
      </c>
      <c r="DI56" s="78">
        <f t="shared" si="50"/>
        <v>13.312437607054276</v>
      </c>
      <c r="DJ56" s="78">
        <f t="shared" si="50"/>
        <v>12.737773481025528</v>
      </c>
      <c r="DK56" s="78">
        <f t="shared" si="50"/>
        <v>15.485567450216395</v>
      </c>
      <c r="DL56" s="78">
        <f t="shared" si="50"/>
        <v>3.1786868140066091</v>
      </c>
      <c r="DM56" s="78">
        <f t="shared" si="50"/>
        <v>15.264378686208032</v>
      </c>
      <c r="DN56" s="78">
        <f t="shared" si="50"/>
        <v>13.457249903140124</v>
      </c>
      <c r="DO56" s="78">
        <f t="shared" si="50"/>
        <v>15.463469582445251</v>
      </c>
      <c r="DP56" s="78">
        <f t="shared" si="50"/>
        <v>12.715108766681476</v>
      </c>
      <c r="DQ56" s="78">
        <f t="shared" si="50"/>
        <v>14.025552473400426</v>
      </c>
      <c r="DR56" s="78">
        <f t="shared" si="50"/>
        <v>6.4992808665079949</v>
      </c>
      <c r="DS56" s="78">
        <f t="shared" si="50"/>
        <v>11.968808207310698</v>
      </c>
      <c r="DT56" s="78">
        <f t="shared" si="50"/>
        <v>2.1303390689252444</v>
      </c>
      <c r="DU56" s="78">
        <f t="shared" si="50"/>
        <v>13.289387650402647</v>
      </c>
      <c r="DV56" s="78">
        <f t="shared" si="50"/>
        <v>10.886274724452912</v>
      </c>
      <c r="DW56" s="78">
        <f t="shared" si="50"/>
        <v>16.583671190155442</v>
      </c>
      <c r="DX56" s="78">
        <f t="shared" si="50"/>
        <v>6.6060915103522486</v>
      </c>
      <c r="DY56" s="78">
        <f t="shared" si="50"/>
        <v>13.112622784538202</v>
      </c>
      <c r="DZ56" s="78">
        <f t="shared" si="50"/>
        <v>5.4280209581449288</v>
      </c>
      <c r="EA56" s="78">
        <f t="shared" si="50"/>
        <v>6.6723933207762034</v>
      </c>
      <c r="EB56" s="78">
        <f t="shared" si="50"/>
        <v>13.063891039063391</v>
      </c>
      <c r="EC56" s="78">
        <f t="shared" si="50"/>
        <v>11.278263350219158</v>
      </c>
      <c r="ED56" s="78">
        <f t="shared" si="50"/>
        <v>14.363234123010704</v>
      </c>
      <c r="EE56" s="78">
        <f t="shared" si="50"/>
        <v>9.77318474873708</v>
      </c>
      <c r="EF56" s="78">
        <f t="shared" si="50"/>
        <v>14.908897977076823</v>
      </c>
      <c r="EG56" s="78">
        <f t="shared" si="50"/>
        <v>11.770876963549766</v>
      </c>
      <c r="EH56" s="78">
        <f t="shared" si="50"/>
        <v>15.882261521577092</v>
      </c>
      <c r="EI56" s="78">
        <f t="shared" si="50"/>
        <v>12.35122329971745</v>
      </c>
      <c r="EJ56" s="78">
        <f t="shared" si="50"/>
        <v>3.6643912651213961</v>
      </c>
      <c r="EK56" s="78">
        <f t="shared" si="50"/>
        <v>21.115468910841443</v>
      </c>
      <c r="EL56" s="78">
        <f t="shared" si="50"/>
        <v>14.337111805678122</v>
      </c>
      <c r="EM56" s="78">
        <f t="shared" si="50"/>
        <v>14.364909427938121</v>
      </c>
      <c r="EN56" s="79">
        <f t="shared" si="50"/>
        <v>11.956867648515333</v>
      </c>
      <c r="EO56" s="28"/>
      <c r="EP56" s="29"/>
      <c r="EQ56" s="28"/>
      <c r="ER56" s="69">
        <v>78</v>
      </c>
      <c r="ES56" s="69">
        <v>8</v>
      </c>
      <c r="ET56" s="28"/>
      <c r="EU56" s="129">
        <v>54</v>
      </c>
      <c r="EV56" s="129">
        <v>8</v>
      </c>
      <c r="EW56" s="28"/>
      <c r="EX56" s="29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8"/>
      <c r="IF56" s="28"/>
      <c r="IG56" s="28"/>
      <c r="IH56" s="28"/>
      <c r="II56" s="28"/>
      <c r="IJ56" s="28"/>
      <c r="IK56" s="28"/>
      <c r="IL56" s="28"/>
      <c r="IM56" s="29"/>
      <c r="IN56" s="28"/>
      <c r="IO56" s="28"/>
      <c r="IP56" s="28"/>
      <c r="IQ56" s="28"/>
      <c r="IR56" s="28"/>
      <c r="IS56" s="28"/>
      <c r="IT56" s="28"/>
      <c r="IU56" s="28"/>
      <c r="IV56" s="28"/>
      <c r="IW56" s="28"/>
      <c r="IX56" s="28"/>
      <c r="IY56" s="28"/>
      <c r="IZ56" s="28"/>
      <c r="JA56" s="28"/>
      <c r="JB56" s="28"/>
      <c r="JC56" s="28"/>
      <c r="JD56" s="28"/>
      <c r="JE56" s="28"/>
      <c r="JF56" s="28"/>
      <c r="JG56" s="28"/>
      <c r="JH56" s="28"/>
      <c r="JI56" s="28"/>
      <c r="JJ56" s="28"/>
      <c r="JK56" s="28"/>
    </row>
    <row r="57" spans="1:271" ht="15.75" customHeight="1" x14ac:dyDescent="0.25">
      <c r="A57" s="28"/>
      <c r="B57" s="28"/>
      <c r="C57" s="28"/>
      <c r="D57" s="135">
        <v>53</v>
      </c>
      <c r="E57" s="134">
        <v>5.0653765494668956</v>
      </c>
      <c r="F57" s="134">
        <v>3.0986840597345138</v>
      </c>
      <c r="G57" s="28"/>
      <c r="H57" s="135">
        <v>102</v>
      </c>
      <c r="I57" s="51">
        <v>0</v>
      </c>
      <c r="J57" s="51">
        <v>1</v>
      </c>
      <c r="K57" s="28"/>
      <c r="L57" s="29"/>
      <c r="M57" s="28"/>
      <c r="N57" s="28"/>
      <c r="O57" s="72">
        <v>47</v>
      </c>
      <c r="P57" s="82"/>
      <c r="Q57" s="83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78">
        <v>0</v>
      </c>
      <c r="BL57" s="78">
        <f t="shared" ref="BL57:EN57" si="51">+SQRT(((BL$4-$BK$4)^2)+((BL$5-$BK$5)^2))</f>
        <v>2.9455366044220166</v>
      </c>
      <c r="BM57" s="78">
        <f t="shared" si="51"/>
        <v>11.873699218795137</v>
      </c>
      <c r="BN57" s="78">
        <f t="shared" si="51"/>
        <v>16.942433402348961</v>
      </c>
      <c r="BO57" s="78">
        <f t="shared" si="51"/>
        <v>2.2876538155822046</v>
      </c>
      <c r="BP57" s="78">
        <f t="shared" si="51"/>
        <v>10.571624575515179</v>
      </c>
      <c r="BQ57" s="78">
        <f t="shared" si="51"/>
        <v>20.564500218370092</v>
      </c>
      <c r="BR57" s="78">
        <f t="shared" si="51"/>
        <v>16.283732365026424</v>
      </c>
      <c r="BS57" s="78">
        <f t="shared" si="51"/>
        <v>17.239702387324741</v>
      </c>
      <c r="BT57" s="78">
        <f t="shared" si="51"/>
        <v>3.5848091127147312</v>
      </c>
      <c r="BU57" s="78">
        <f t="shared" si="51"/>
        <v>2.4977798156796274</v>
      </c>
      <c r="BV57" s="78">
        <f t="shared" si="51"/>
        <v>19.024969767871099</v>
      </c>
      <c r="BW57" s="78">
        <f t="shared" si="51"/>
        <v>9.5344516158221353</v>
      </c>
      <c r="BX57" s="78">
        <f t="shared" si="51"/>
        <v>24.501192953456794</v>
      </c>
      <c r="BY57" s="78">
        <f t="shared" si="51"/>
        <v>14.552572649160313</v>
      </c>
      <c r="BZ57" s="78">
        <f t="shared" si="51"/>
        <v>21.42704417994096</v>
      </c>
      <c r="CA57" s="78">
        <f t="shared" si="51"/>
        <v>10.89826311074428</v>
      </c>
      <c r="CB57" s="78">
        <f t="shared" si="51"/>
        <v>14.003686307014737</v>
      </c>
      <c r="CC57" s="78">
        <f t="shared" si="51"/>
        <v>9.1741150371718572</v>
      </c>
      <c r="CD57" s="78">
        <f t="shared" si="51"/>
        <v>16.749208271619651</v>
      </c>
      <c r="CE57" s="78">
        <f t="shared" si="51"/>
        <v>9.3121254116711611</v>
      </c>
      <c r="CF57" s="78">
        <f t="shared" si="51"/>
        <v>17.844228546850587</v>
      </c>
      <c r="CG57" s="78">
        <f t="shared" si="51"/>
        <v>10.594099131900945</v>
      </c>
      <c r="CH57" s="78">
        <f t="shared" si="51"/>
        <v>23.284416471252463</v>
      </c>
      <c r="CI57" s="78">
        <f t="shared" si="51"/>
        <v>10.083331494936052</v>
      </c>
      <c r="CJ57" s="78">
        <f t="shared" si="51"/>
        <v>12.868781002032433</v>
      </c>
      <c r="CK57" s="78">
        <f t="shared" si="51"/>
        <v>2.252348983302328</v>
      </c>
      <c r="CL57" s="78">
        <f t="shared" si="51"/>
        <v>20.165614356818054</v>
      </c>
      <c r="CM57" s="78">
        <f t="shared" si="51"/>
        <v>12.385006872066004</v>
      </c>
      <c r="CN57" s="78">
        <f t="shared" si="51"/>
        <v>14.970753654051956</v>
      </c>
      <c r="CO57" s="156">
        <f t="shared" si="51"/>
        <v>10.45207652423078</v>
      </c>
      <c r="CP57" s="78">
        <f t="shared" si="51"/>
        <v>15.936653193490775</v>
      </c>
      <c r="CQ57" s="78">
        <f t="shared" si="51"/>
        <v>15.037022613227853</v>
      </c>
      <c r="CR57" s="78">
        <f t="shared" si="51"/>
        <v>13.350557822448019</v>
      </c>
      <c r="CS57" s="78">
        <f t="shared" si="51"/>
        <v>13.807405595185781</v>
      </c>
      <c r="CT57" s="78">
        <f t="shared" si="51"/>
        <v>5.4357499533806122</v>
      </c>
      <c r="CU57" s="78">
        <f t="shared" si="51"/>
        <v>17.62680282712525</v>
      </c>
      <c r="CV57" s="78">
        <f t="shared" si="51"/>
        <v>13.616639477212665</v>
      </c>
      <c r="CW57" s="78">
        <f t="shared" si="51"/>
        <v>18.089606357756708</v>
      </c>
      <c r="CX57" s="78">
        <f t="shared" si="51"/>
        <v>16.464068097832097</v>
      </c>
      <c r="CY57" s="78">
        <f t="shared" si="51"/>
        <v>18.121683145172366</v>
      </c>
      <c r="CZ57" s="78">
        <f t="shared" si="51"/>
        <v>10.154212423734457</v>
      </c>
      <c r="DA57" s="78">
        <f t="shared" si="51"/>
        <v>8.5353783039999556</v>
      </c>
      <c r="DB57" s="78">
        <f t="shared" si="51"/>
        <v>17.294043438748268</v>
      </c>
      <c r="DC57" s="78">
        <f t="shared" si="51"/>
        <v>16.198406393324511</v>
      </c>
      <c r="DD57" s="78">
        <f t="shared" si="51"/>
        <v>17.909236043274824</v>
      </c>
      <c r="DE57" s="78">
        <f t="shared" si="51"/>
        <v>11.609105915335316</v>
      </c>
      <c r="DF57" s="78">
        <f t="shared" si="51"/>
        <v>17.490442867032463</v>
      </c>
      <c r="DG57" s="78">
        <f t="shared" si="51"/>
        <v>21.875317201953628</v>
      </c>
      <c r="DH57" s="78">
        <f t="shared" si="51"/>
        <v>11.978493232307452</v>
      </c>
      <c r="DI57" s="78">
        <f t="shared" si="51"/>
        <v>16.583198109381879</v>
      </c>
      <c r="DJ57" s="78">
        <f t="shared" si="51"/>
        <v>16.20304659499379</v>
      </c>
      <c r="DK57" s="78">
        <f t="shared" si="51"/>
        <v>18.496447885965416</v>
      </c>
      <c r="DL57" s="78">
        <f t="shared" si="51"/>
        <v>1.5916371455475633</v>
      </c>
      <c r="DM57" s="78">
        <f t="shared" si="51"/>
        <v>18.766439571717594</v>
      </c>
      <c r="DN57" s="78">
        <f t="shared" si="51"/>
        <v>15.259665928914373</v>
      </c>
      <c r="DO57" s="78">
        <f t="shared" si="51"/>
        <v>18.594421669512766</v>
      </c>
      <c r="DP57" s="78">
        <f t="shared" si="51"/>
        <v>15.907885437054439</v>
      </c>
      <c r="DQ57" s="78">
        <f t="shared" si="51"/>
        <v>17.306725007003269</v>
      </c>
      <c r="DR57" s="78">
        <f t="shared" si="51"/>
        <v>9.997711218924902</v>
      </c>
      <c r="DS57" s="78">
        <f t="shared" si="51"/>
        <v>14.454993264190708</v>
      </c>
      <c r="DT57" s="78">
        <f t="shared" si="51"/>
        <v>2.2951103435663112</v>
      </c>
      <c r="DU57" s="78">
        <f t="shared" si="51"/>
        <v>16.675239369327485</v>
      </c>
      <c r="DV57" s="78">
        <f t="shared" si="51"/>
        <v>14.270793658362566</v>
      </c>
      <c r="DW57" s="78">
        <f t="shared" si="51"/>
        <v>19.898081874245531</v>
      </c>
      <c r="DX57" s="78">
        <f t="shared" si="51"/>
        <v>9.9153472414991555</v>
      </c>
      <c r="DY57" s="78">
        <f t="shared" si="51"/>
        <v>14.95916473180807</v>
      </c>
      <c r="DZ57" s="78">
        <f t="shared" si="51"/>
        <v>8.5895821809507726</v>
      </c>
      <c r="EA57" s="78">
        <f t="shared" si="51"/>
        <v>10.172855101838371</v>
      </c>
      <c r="EB57" s="78">
        <f t="shared" si="51"/>
        <v>16.236325855626681</v>
      </c>
      <c r="EC57" s="78">
        <f t="shared" si="51"/>
        <v>14.441885818181337</v>
      </c>
      <c r="ED57" s="78">
        <f t="shared" si="51"/>
        <v>17.252085673270706</v>
      </c>
      <c r="EE57" s="78">
        <f t="shared" si="51"/>
        <v>13.232410455551433</v>
      </c>
      <c r="EF57" s="78">
        <f t="shared" si="51"/>
        <v>18.333879198516414</v>
      </c>
      <c r="EG57" s="78">
        <f t="shared" si="51"/>
        <v>14.469250433142106</v>
      </c>
      <c r="EH57" s="78">
        <f t="shared" si="51"/>
        <v>19.117519317242078</v>
      </c>
      <c r="EI57" s="78">
        <f t="shared" si="51"/>
        <v>13.64720365685559</v>
      </c>
      <c r="EJ57" s="78">
        <f t="shared" si="51"/>
        <v>0.63469949943862158</v>
      </c>
      <c r="EK57" s="78">
        <f t="shared" si="51"/>
        <v>24.395476013218666</v>
      </c>
      <c r="EL57" s="78">
        <f t="shared" si="51"/>
        <v>16.80125956801227</v>
      </c>
      <c r="EM57" s="78">
        <f t="shared" si="51"/>
        <v>16.614077547554853</v>
      </c>
      <c r="EN57" s="79">
        <f t="shared" si="51"/>
        <v>13.316979949890033</v>
      </c>
      <c r="EO57" s="28"/>
      <c r="EP57" s="29"/>
      <c r="EQ57" s="28"/>
      <c r="ER57" s="69">
        <v>102</v>
      </c>
      <c r="ES57" s="69">
        <v>8</v>
      </c>
      <c r="ET57" s="28"/>
      <c r="EU57" s="129">
        <v>78</v>
      </c>
      <c r="EV57" s="129">
        <v>8</v>
      </c>
      <c r="EW57" s="28"/>
      <c r="EX57" s="29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9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  <c r="JD57" s="28"/>
      <c r="JE57" s="28"/>
      <c r="JF57" s="28"/>
      <c r="JG57" s="28"/>
      <c r="JH57" s="28"/>
      <c r="JI57" s="28"/>
      <c r="JJ57" s="28"/>
      <c r="JK57" s="28"/>
    </row>
    <row r="58" spans="1:271" ht="15.75" customHeight="1" x14ac:dyDescent="0.25">
      <c r="A58" s="28"/>
      <c r="B58" s="28"/>
      <c r="C58" s="28"/>
      <c r="D58" s="135">
        <v>54</v>
      </c>
      <c r="E58" s="134">
        <v>2.1445198356877215</v>
      </c>
      <c r="F58" s="134">
        <v>15.245347464279586</v>
      </c>
      <c r="G58" s="28"/>
      <c r="H58" s="135">
        <v>103</v>
      </c>
      <c r="I58" s="51">
        <v>1</v>
      </c>
      <c r="J58" s="51">
        <v>3</v>
      </c>
      <c r="K58" s="28"/>
      <c r="L58" s="29"/>
      <c r="M58" s="28"/>
      <c r="N58" s="28"/>
      <c r="O58" s="72">
        <v>48</v>
      </c>
      <c r="P58" s="82"/>
      <c r="Q58" s="83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78">
        <v>0</v>
      </c>
      <c r="BM58" s="78">
        <f t="shared" ref="BM58:EN58" si="52">+SQRT(((BM$4-$BL$4)^2)+((BM$5-$BL$5)^2))</f>
        <v>11.592125386080205</v>
      </c>
      <c r="BN58" s="78">
        <f t="shared" si="52"/>
        <v>14.758270388904881</v>
      </c>
      <c r="BO58" s="78">
        <f t="shared" si="52"/>
        <v>1.3052544861882174</v>
      </c>
      <c r="BP58" s="78">
        <f t="shared" si="52"/>
        <v>7.681918741351871</v>
      </c>
      <c r="BQ58" s="78">
        <f t="shared" si="52"/>
        <v>18.648781642531599</v>
      </c>
      <c r="BR58" s="78">
        <f t="shared" si="52"/>
        <v>13.38071252892462</v>
      </c>
      <c r="BS58" s="78">
        <f t="shared" si="52"/>
        <v>14.298189048969299</v>
      </c>
      <c r="BT58" s="78">
        <f t="shared" si="52"/>
        <v>5.0759799383788309</v>
      </c>
      <c r="BU58" s="78">
        <f t="shared" si="52"/>
        <v>3.3812989992375595</v>
      </c>
      <c r="BV58" s="78">
        <f t="shared" si="52"/>
        <v>16.699790402571971</v>
      </c>
      <c r="BW58" s="78">
        <f t="shared" si="52"/>
        <v>7.0760748796168045</v>
      </c>
      <c r="BX58" s="78">
        <f t="shared" si="52"/>
        <v>22.355142490185298</v>
      </c>
      <c r="BY58" s="78">
        <f t="shared" si="52"/>
        <v>12.733032112459119</v>
      </c>
      <c r="BZ58" s="78">
        <f t="shared" si="52"/>
        <v>19.700764504905486</v>
      </c>
      <c r="CA58" s="78">
        <f t="shared" si="52"/>
        <v>9.0185464645714433</v>
      </c>
      <c r="CB58" s="78">
        <f t="shared" si="52"/>
        <v>13.824080027213036</v>
      </c>
      <c r="CC58" s="78">
        <f t="shared" si="52"/>
        <v>6.4142307879876279</v>
      </c>
      <c r="CD58" s="78">
        <f t="shared" si="52"/>
        <v>16.695378616877552</v>
      </c>
      <c r="CE58" s="78">
        <f t="shared" si="52"/>
        <v>8.3912313037729707</v>
      </c>
      <c r="CF58" s="78">
        <f t="shared" si="52"/>
        <v>14.99187165455268</v>
      </c>
      <c r="CG58" s="78">
        <f t="shared" si="52"/>
        <v>9.97041277768386</v>
      </c>
      <c r="CH58" s="78">
        <f t="shared" si="52"/>
        <v>21.513186319462822</v>
      </c>
      <c r="CI58" s="78">
        <f t="shared" si="52"/>
        <v>9.4149046044059865</v>
      </c>
      <c r="CJ58" s="78">
        <f t="shared" si="52"/>
        <v>9.9624675337490967</v>
      </c>
      <c r="CK58" s="78">
        <f t="shared" si="52"/>
        <v>0.75798491343065322</v>
      </c>
      <c r="CL58" s="78">
        <f t="shared" si="52"/>
        <v>18.610888261731478</v>
      </c>
      <c r="CM58" s="78">
        <f t="shared" si="52"/>
        <v>11.132613319302502</v>
      </c>
      <c r="CN58" s="78">
        <f t="shared" si="52"/>
        <v>12.515925307604126</v>
      </c>
      <c r="CO58" s="156">
        <f t="shared" si="52"/>
        <v>9.3287469570515</v>
      </c>
      <c r="CP58" s="78">
        <f t="shared" si="52"/>
        <v>13.008697774651916</v>
      </c>
      <c r="CQ58" s="78">
        <f t="shared" si="52"/>
        <v>13.38110909261464</v>
      </c>
      <c r="CR58" s="78">
        <f t="shared" si="52"/>
        <v>10.865742406742509</v>
      </c>
      <c r="CS58" s="78">
        <f t="shared" si="52"/>
        <v>10.86683407648832</v>
      </c>
      <c r="CT58" s="78">
        <f t="shared" si="52"/>
        <v>2.5161520367578869</v>
      </c>
      <c r="CU58" s="78">
        <f t="shared" si="52"/>
        <v>15.934100462222782</v>
      </c>
      <c r="CV58" s="78">
        <f t="shared" si="52"/>
        <v>12.839540352149399</v>
      </c>
      <c r="CW58" s="78">
        <f t="shared" si="52"/>
        <v>17.533658943676954</v>
      </c>
      <c r="CX58" s="78">
        <f t="shared" si="52"/>
        <v>15.673283299370716</v>
      </c>
      <c r="CY58" s="78">
        <f t="shared" si="52"/>
        <v>15.305684369030098</v>
      </c>
      <c r="CZ58" s="78">
        <f t="shared" si="52"/>
        <v>7.2220779353695272</v>
      </c>
      <c r="DA58" s="78">
        <f t="shared" si="52"/>
        <v>5.5901642798258164</v>
      </c>
      <c r="DB58" s="78">
        <f t="shared" si="52"/>
        <v>16.309944022353225</v>
      </c>
      <c r="DC58" s="78">
        <f t="shared" si="52"/>
        <v>14.739604913429453</v>
      </c>
      <c r="DD58" s="78">
        <f t="shared" si="52"/>
        <v>15.256460318754526</v>
      </c>
      <c r="DE58" s="78">
        <f t="shared" si="52"/>
        <v>10.735925668544574</v>
      </c>
      <c r="DF58" s="78">
        <f t="shared" si="52"/>
        <v>17.655533009061852</v>
      </c>
      <c r="DG58" s="78">
        <f t="shared" si="52"/>
        <v>19.571501248498432</v>
      </c>
      <c r="DH58" s="78">
        <f t="shared" si="52"/>
        <v>9.2978802119568602</v>
      </c>
      <c r="DI58" s="78">
        <f t="shared" si="52"/>
        <v>16.15451377502027</v>
      </c>
      <c r="DJ58" s="78">
        <f t="shared" si="52"/>
        <v>15.212422025115831</v>
      </c>
      <c r="DK58" s="78">
        <f t="shared" si="52"/>
        <v>16.012858122588849</v>
      </c>
      <c r="DL58" s="78">
        <f t="shared" si="52"/>
        <v>4.0374131547861056</v>
      </c>
      <c r="DM58" s="78">
        <f t="shared" si="52"/>
        <v>17.305127523174161</v>
      </c>
      <c r="DN58" s="78">
        <f t="shared" si="52"/>
        <v>12.326015526743028</v>
      </c>
      <c r="DO58" s="78">
        <f t="shared" si="52"/>
        <v>18.415459973047078</v>
      </c>
      <c r="DP58" s="78">
        <f t="shared" si="52"/>
        <v>13.644595063682825</v>
      </c>
      <c r="DQ58" s="78">
        <f t="shared" si="52"/>
        <v>16.85005101915463</v>
      </c>
      <c r="DR58" s="78">
        <f t="shared" si="52"/>
        <v>8.9166981755461094</v>
      </c>
      <c r="DS58" s="78">
        <f t="shared" si="52"/>
        <v>11.692485616906621</v>
      </c>
      <c r="DT58" s="78">
        <f t="shared" si="52"/>
        <v>1.1789938734925447</v>
      </c>
      <c r="DU58" s="78">
        <f t="shared" si="52"/>
        <v>15.966375740598574</v>
      </c>
      <c r="DV58" s="78">
        <f t="shared" si="52"/>
        <v>12.356071164207469</v>
      </c>
      <c r="DW58" s="78">
        <f t="shared" si="52"/>
        <v>17.766466382361731</v>
      </c>
      <c r="DX58" s="78">
        <f t="shared" si="52"/>
        <v>9.5002169301917547</v>
      </c>
      <c r="DY58" s="78">
        <f t="shared" si="52"/>
        <v>12.030773975590604</v>
      </c>
      <c r="DZ58" s="78">
        <f t="shared" si="52"/>
        <v>8.4686069244037832</v>
      </c>
      <c r="EA58" s="78">
        <f t="shared" si="52"/>
        <v>8.8613000234656472</v>
      </c>
      <c r="EB58" s="78">
        <f t="shared" si="52"/>
        <v>15.999693050890855</v>
      </c>
      <c r="EC58" s="78">
        <f t="shared" si="52"/>
        <v>14.235245212854318</v>
      </c>
      <c r="ED58" s="78">
        <f t="shared" si="52"/>
        <v>14.683756456695864</v>
      </c>
      <c r="EE58" s="78">
        <f t="shared" si="52"/>
        <v>11.561280747479326</v>
      </c>
      <c r="EF58" s="78">
        <f t="shared" si="52"/>
        <v>17.485246261832589</v>
      </c>
      <c r="EG58" s="78">
        <f t="shared" si="52"/>
        <v>11.810739919342183</v>
      </c>
      <c r="EH58" s="78">
        <f t="shared" si="52"/>
        <v>16.871750741741206</v>
      </c>
      <c r="EI58" s="78">
        <f t="shared" si="52"/>
        <v>10.708397617936116</v>
      </c>
      <c r="EJ58" s="78">
        <f t="shared" si="52"/>
        <v>2.5088320155064316</v>
      </c>
      <c r="EK58" s="78">
        <f t="shared" si="52"/>
        <v>22.175210170228368</v>
      </c>
      <c r="EL58" s="78">
        <f t="shared" si="52"/>
        <v>14.010035667112488</v>
      </c>
      <c r="EM58" s="78">
        <f t="shared" si="52"/>
        <v>13.754250588958639</v>
      </c>
      <c r="EN58" s="79">
        <f t="shared" si="52"/>
        <v>10.374147669095999</v>
      </c>
      <c r="EO58" s="28"/>
      <c r="EP58" s="29"/>
      <c r="EQ58" s="28"/>
      <c r="ER58" s="69">
        <v>113</v>
      </c>
      <c r="ES58" s="69">
        <v>8</v>
      </c>
      <c r="ET58" s="28"/>
      <c r="EU58" s="129">
        <v>102</v>
      </c>
      <c r="EV58" s="129">
        <v>8</v>
      </c>
      <c r="EW58" s="28"/>
      <c r="EX58" s="29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9"/>
      <c r="IN58" s="28"/>
      <c r="IO58" s="28"/>
      <c r="IP58" s="28"/>
      <c r="IQ58" s="28"/>
      <c r="IR58" s="28"/>
      <c r="IS58" s="28"/>
      <c r="IT58" s="28"/>
      <c r="IU58" s="28"/>
      <c r="IV58" s="28"/>
      <c r="IW58" s="28"/>
      <c r="IX58" s="28"/>
      <c r="IY58" s="28"/>
      <c r="IZ58" s="28"/>
      <c r="JA58" s="28"/>
      <c r="JB58" s="28"/>
      <c r="JC58" s="28"/>
      <c r="JD58" s="28"/>
      <c r="JE58" s="28"/>
      <c r="JF58" s="28"/>
      <c r="JG58" s="28"/>
      <c r="JH58" s="28"/>
      <c r="JI58" s="28"/>
      <c r="JJ58" s="28"/>
      <c r="JK58" s="28"/>
    </row>
    <row r="59" spans="1:271" ht="15.75" customHeight="1" x14ac:dyDescent="0.25">
      <c r="A59" s="28"/>
      <c r="B59" s="28"/>
      <c r="C59" s="28"/>
      <c r="D59" s="135">
        <v>55</v>
      </c>
      <c r="E59" s="134">
        <v>0.73424503941131491</v>
      </c>
      <c r="F59" s="134">
        <v>18.454931137010743</v>
      </c>
      <c r="G59" s="28"/>
      <c r="H59" s="135">
        <v>104</v>
      </c>
      <c r="I59" s="51">
        <v>1</v>
      </c>
      <c r="J59" s="51">
        <v>4</v>
      </c>
      <c r="K59" s="28"/>
      <c r="L59" s="29"/>
      <c r="M59" s="28"/>
      <c r="N59" s="28"/>
      <c r="O59" s="73">
        <v>49</v>
      </c>
      <c r="P59" s="82"/>
      <c r="Q59" s="83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78">
        <v>0</v>
      </c>
      <c r="BN59" s="78">
        <f t="shared" ref="BN59:EN59" si="53">+SQRT(((BN$4-$BM$4)^2)+((BN$5-$BM$5)^2))</f>
        <v>10.678465690424902</v>
      </c>
      <c r="BO59" s="78">
        <f t="shared" si="53"/>
        <v>12.567457165413575</v>
      </c>
      <c r="BP59" s="78">
        <f t="shared" si="53"/>
        <v>15.462545884481646</v>
      </c>
      <c r="BQ59" s="78">
        <f t="shared" si="53"/>
        <v>12.079654903852543</v>
      </c>
      <c r="BR59" s="78">
        <f t="shared" si="53"/>
        <v>16.27121057350961</v>
      </c>
      <c r="BS59" s="78">
        <f t="shared" si="53"/>
        <v>19.179438681063555</v>
      </c>
      <c r="BT59" s="78">
        <f t="shared" si="53"/>
        <v>8.7284696557000352</v>
      </c>
      <c r="BU59" s="78">
        <f t="shared" si="53"/>
        <v>9.3764678426598191</v>
      </c>
      <c r="BV59" s="78">
        <f t="shared" si="53"/>
        <v>12.995507441268105</v>
      </c>
      <c r="BW59" s="78">
        <f t="shared" si="53"/>
        <v>9.162216700497634</v>
      </c>
      <c r="BX59" s="78">
        <f t="shared" si="53"/>
        <v>16.551202846687318</v>
      </c>
      <c r="BY59" s="78">
        <f t="shared" si="53"/>
        <v>7.3637643454610284</v>
      </c>
      <c r="BZ59" s="78">
        <f t="shared" si="53"/>
        <v>12.033146888653242</v>
      </c>
      <c r="CA59" s="78">
        <f t="shared" si="53"/>
        <v>6.589506830812871</v>
      </c>
      <c r="CB59" s="78">
        <f t="shared" si="53"/>
        <v>2.2398896923208804</v>
      </c>
      <c r="CC59" s="78">
        <f t="shared" si="53"/>
        <v>10.846298127616892</v>
      </c>
      <c r="CD59" s="78">
        <f t="shared" si="53"/>
        <v>5.1329993402907981</v>
      </c>
      <c r="CE59" s="78">
        <f t="shared" si="53"/>
        <v>3.6840983123096516</v>
      </c>
      <c r="CF59" s="78">
        <f t="shared" si="53"/>
        <v>16.574349818206677</v>
      </c>
      <c r="CG59" s="78">
        <f t="shared" si="53"/>
        <v>1.9514382888234547</v>
      </c>
      <c r="CH59" s="78">
        <f t="shared" si="53"/>
        <v>13.848691509022007</v>
      </c>
      <c r="CI59" s="78">
        <f t="shared" si="53"/>
        <v>2.4564498856596715</v>
      </c>
      <c r="CJ59" s="78">
        <f t="shared" si="53"/>
        <v>16.827738551536132</v>
      </c>
      <c r="CK59" s="78">
        <f t="shared" si="53"/>
        <v>11.859880220862552</v>
      </c>
      <c r="CL59" s="78">
        <f t="shared" si="53"/>
        <v>10.314427602612453</v>
      </c>
      <c r="CM59" s="78">
        <f t="shared" si="53"/>
        <v>4.0119069020936484</v>
      </c>
      <c r="CN59" s="78">
        <f t="shared" si="53"/>
        <v>11.09218487025481</v>
      </c>
      <c r="CO59" s="156">
        <f t="shared" si="53"/>
        <v>3.6749346044761957</v>
      </c>
      <c r="CP59" s="78">
        <f t="shared" si="53"/>
        <v>16.621506355617868</v>
      </c>
      <c r="CQ59" s="78">
        <f t="shared" si="53"/>
        <v>6.8671673172891037</v>
      </c>
      <c r="CR59" s="78">
        <f t="shared" si="53"/>
        <v>10.441529344780719</v>
      </c>
      <c r="CS59" s="78">
        <f t="shared" si="53"/>
        <v>16.629963877793678</v>
      </c>
      <c r="CT59" s="78">
        <f t="shared" si="53"/>
        <v>11.450291344223297</v>
      </c>
      <c r="CU59" s="78">
        <f t="shared" si="53"/>
        <v>8.7748765361224432</v>
      </c>
      <c r="CV59" s="78">
        <f t="shared" si="53"/>
        <v>2.6084592870977295</v>
      </c>
      <c r="CW59" s="78">
        <f t="shared" si="53"/>
        <v>6.2594114582575289</v>
      </c>
      <c r="CX59" s="78">
        <f t="shared" si="53"/>
        <v>4.9835311332606418</v>
      </c>
      <c r="CY59" s="78">
        <f t="shared" si="53"/>
        <v>16.299510551765831</v>
      </c>
      <c r="CZ59" s="78">
        <f t="shared" si="53"/>
        <v>13.14036356061947</v>
      </c>
      <c r="DA59" s="78">
        <f t="shared" si="53"/>
        <v>12.929965486978601</v>
      </c>
      <c r="DB59" s="78">
        <f t="shared" si="53"/>
        <v>6.1419187229382937</v>
      </c>
      <c r="DC59" s="78">
        <f t="shared" si="53"/>
        <v>6.7803251173772816</v>
      </c>
      <c r="DD59" s="78">
        <f t="shared" si="53"/>
        <v>14.499314600484809</v>
      </c>
      <c r="DE59" s="78">
        <f t="shared" si="53"/>
        <v>2.4118854219826362</v>
      </c>
      <c r="DF59" s="78">
        <f t="shared" si="53"/>
        <v>6.2617917280284097</v>
      </c>
      <c r="DG59" s="78">
        <f t="shared" si="53"/>
        <v>15.142316659497368</v>
      </c>
      <c r="DH59" s="78">
        <f t="shared" si="53"/>
        <v>11.198124395206468</v>
      </c>
      <c r="DI59" s="78">
        <f t="shared" si="53"/>
        <v>4.7137956676525032</v>
      </c>
      <c r="DJ59" s="78">
        <f t="shared" si="53"/>
        <v>5.2134083040400521</v>
      </c>
      <c r="DK59" s="78">
        <f t="shared" si="53"/>
        <v>13.630050019651478</v>
      </c>
      <c r="DL59" s="78">
        <f t="shared" si="53"/>
        <v>10.817997006178842</v>
      </c>
      <c r="DM59" s="78">
        <f t="shared" si="53"/>
        <v>8.798534628664326</v>
      </c>
      <c r="DN59" s="78">
        <f t="shared" si="53"/>
        <v>16.321779848743574</v>
      </c>
      <c r="DO59" s="78">
        <f t="shared" si="53"/>
        <v>6.8253585762389815</v>
      </c>
      <c r="DP59" s="78">
        <f t="shared" si="53"/>
        <v>10.461238406783483</v>
      </c>
      <c r="DQ59" s="78">
        <f t="shared" si="53"/>
        <v>5.4406816470375849</v>
      </c>
      <c r="DR59" s="78">
        <f t="shared" si="53"/>
        <v>3.7296780134548255</v>
      </c>
      <c r="DS59" s="78">
        <f t="shared" si="53"/>
        <v>13.198742724014494</v>
      </c>
      <c r="DT59" s="78">
        <f t="shared" si="53"/>
        <v>10.744449212914798</v>
      </c>
      <c r="DU59" s="78">
        <f t="shared" si="53"/>
        <v>5.0426188291360505</v>
      </c>
      <c r="DV59" s="78">
        <f t="shared" si="53"/>
        <v>7.6869203209064398</v>
      </c>
      <c r="DW59" s="78">
        <f t="shared" si="53"/>
        <v>12.581726441584372</v>
      </c>
      <c r="DX59" s="78">
        <f t="shared" si="53"/>
        <v>2.1016789203310124</v>
      </c>
      <c r="DY59" s="78">
        <f t="shared" si="53"/>
        <v>15.937799841036471</v>
      </c>
      <c r="DZ59" s="78">
        <f t="shared" si="53"/>
        <v>3.2847540112115778</v>
      </c>
      <c r="EA59" s="78">
        <f t="shared" si="53"/>
        <v>4.4435838273810688</v>
      </c>
      <c r="EB59" s="78">
        <f t="shared" si="53"/>
        <v>4.4153002071138934</v>
      </c>
      <c r="EC59" s="78">
        <f t="shared" si="53"/>
        <v>2.6433153726510104</v>
      </c>
      <c r="ED59" s="78">
        <f t="shared" si="53"/>
        <v>13.354135179768626</v>
      </c>
      <c r="EE59" s="78">
        <f t="shared" si="53"/>
        <v>6.0870302269659859</v>
      </c>
      <c r="EF59" s="78">
        <f t="shared" si="53"/>
        <v>6.8275806896673243</v>
      </c>
      <c r="EG59" s="78">
        <f t="shared" si="53"/>
        <v>12.283415212054019</v>
      </c>
      <c r="EH59" s="78">
        <f t="shared" si="53"/>
        <v>12.598092393418932</v>
      </c>
      <c r="EI59" s="78">
        <f t="shared" si="53"/>
        <v>16.59737975144904</v>
      </c>
      <c r="EJ59" s="78">
        <f t="shared" si="53"/>
        <v>12.196299616667392</v>
      </c>
      <c r="EK59" s="78">
        <f t="shared" si="53"/>
        <v>16.83825965638119</v>
      </c>
      <c r="EL59" s="78">
        <f t="shared" si="53"/>
        <v>15.045378339698418</v>
      </c>
      <c r="EM59" s="78">
        <f t="shared" si="53"/>
        <v>15.780006551155624</v>
      </c>
      <c r="EN59" s="79">
        <f t="shared" si="53"/>
        <v>16.153853112258766</v>
      </c>
      <c r="EO59" s="28"/>
      <c r="EP59" s="29"/>
      <c r="EQ59" s="28"/>
      <c r="ER59" s="69">
        <v>127</v>
      </c>
      <c r="ES59" s="69">
        <v>8</v>
      </c>
      <c r="ET59" s="28"/>
      <c r="EU59" s="129">
        <v>113</v>
      </c>
      <c r="EV59" s="129">
        <v>8</v>
      </c>
      <c r="EW59" s="28"/>
      <c r="EX59" s="29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9"/>
      <c r="IN59" s="28"/>
      <c r="IO59" s="28"/>
      <c r="IP59" s="28"/>
      <c r="IQ59" s="28"/>
      <c r="IR59" s="28"/>
      <c r="IS59" s="28"/>
      <c r="IT59" s="28"/>
      <c r="IU59" s="28"/>
      <c r="IV59" s="28"/>
      <c r="IW59" s="28"/>
      <c r="IX59" s="28"/>
      <c r="IY59" s="28"/>
      <c r="IZ59" s="28"/>
      <c r="JA59" s="28"/>
      <c r="JB59" s="28"/>
      <c r="JC59" s="28"/>
      <c r="JD59" s="28"/>
      <c r="JE59" s="28"/>
      <c r="JF59" s="28"/>
      <c r="JG59" s="28"/>
      <c r="JH59" s="28"/>
      <c r="JI59" s="28"/>
      <c r="JJ59" s="28"/>
      <c r="JK59" s="28"/>
    </row>
    <row r="60" spans="1:271" ht="15.75" customHeight="1" x14ac:dyDescent="0.25">
      <c r="A60" s="28"/>
      <c r="B60" s="28"/>
      <c r="C60" s="28"/>
      <c r="D60" s="135">
        <v>56</v>
      </c>
      <c r="E60" s="134">
        <v>18.979796042759848</v>
      </c>
      <c r="F60" s="134">
        <v>15.680239826991722</v>
      </c>
      <c r="G60" s="28"/>
      <c r="H60" s="135">
        <v>105</v>
      </c>
      <c r="I60" s="51">
        <v>3</v>
      </c>
      <c r="J60" s="51">
        <v>0</v>
      </c>
      <c r="K60" s="28"/>
      <c r="L60" s="29"/>
      <c r="M60" s="28"/>
      <c r="N60" s="28"/>
      <c r="O60" s="73">
        <v>50</v>
      </c>
      <c r="P60" s="82"/>
      <c r="Q60" s="83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78">
        <v>0</v>
      </c>
      <c r="BO60" s="78">
        <f t="shared" ref="BO60:EN60" si="54">+SQRT(((BO$4-$BN$4)^2)+((BO$5-$BN$5)^2))</f>
        <v>16.062687726145466</v>
      </c>
      <c r="BP60" s="78">
        <f t="shared" si="54"/>
        <v>12.647649890951774</v>
      </c>
      <c r="BQ60" s="78">
        <f t="shared" si="54"/>
        <v>4.3781297422088707</v>
      </c>
      <c r="BR60" s="78">
        <f t="shared" si="54"/>
        <v>8.5822353086281407</v>
      </c>
      <c r="BS60" s="78">
        <f t="shared" si="54"/>
        <v>12.08779752560487</v>
      </c>
      <c r="BT60" s="78">
        <f t="shared" si="54"/>
        <v>15.638339051552538</v>
      </c>
      <c r="BU60" s="78">
        <f t="shared" si="54"/>
        <v>15.041841334220221</v>
      </c>
      <c r="BV60" s="78">
        <f t="shared" si="54"/>
        <v>2.3715564646439722</v>
      </c>
      <c r="BW60" s="78">
        <f t="shared" si="54"/>
        <v>7.7646458484095096</v>
      </c>
      <c r="BX60" s="78">
        <f t="shared" si="54"/>
        <v>7.59692078242277</v>
      </c>
      <c r="BY60" s="78">
        <f t="shared" si="54"/>
        <v>3.326649884212217</v>
      </c>
      <c r="BZ60" s="78">
        <f t="shared" si="54"/>
        <v>6.0382201303595613</v>
      </c>
      <c r="CA60" s="78">
        <f t="shared" si="54"/>
        <v>6.1786897417240327</v>
      </c>
      <c r="CB60" s="78">
        <f t="shared" si="54"/>
        <v>11.370753871244018</v>
      </c>
      <c r="CC60" s="78">
        <f t="shared" si="54"/>
        <v>9.0797409478762496</v>
      </c>
      <c r="CD60" s="78">
        <f t="shared" si="54"/>
        <v>12.955531284807458</v>
      </c>
      <c r="CE60" s="78">
        <f t="shared" si="54"/>
        <v>9.2750315760934683</v>
      </c>
      <c r="CF60" s="78">
        <f t="shared" si="54"/>
        <v>7.7162649344779854</v>
      </c>
      <c r="CG60" s="78">
        <f t="shared" si="54"/>
        <v>9.5976992889824206</v>
      </c>
      <c r="CH60" s="78">
        <f t="shared" si="54"/>
        <v>7.4691595047717838</v>
      </c>
      <c r="CI60" s="78">
        <f t="shared" si="54"/>
        <v>9.6164474909501205</v>
      </c>
      <c r="CJ60" s="78">
        <f t="shared" si="54"/>
        <v>12.439422078966434</v>
      </c>
      <c r="CK60" s="78">
        <f t="shared" si="54"/>
        <v>15.447668271686098</v>
      </c>
      <c r="CL60" s="78">
        <f t="shared" si="54"/>
        <v>6.0261218731724204</v>
      </c>
      <c r="CM60" s="78">
        <f t="shared" si="54"/>
        <v>6.7537040760280735</v>
      </c>
      <c r="CN60" s="78">
        <f t="shared" si="54"/>
        <v>3.0516129566221979</v>
      </c>
      <c r="CO60" s="156">
        <f t="shared" si="54"/>
        <v>8.1300650730639195</v>
      </c>
      <c r="CP60" s="78">
        <f t="shared" si="54"/>
        <v>9.3943648970334657</v>
      </c>
      <c r="CQ60" s="78">
        <f t="shared" si="54"/>
        <v>3.9224705102000721</v>
      </c>
      <c r="CR60" s="78">
        <f t="shared" si="54"/>
        <v>4.4119645962360243</v>
      </c>
      <c r="CS60" s="78">
        <f t="shared" si="54"/>
        <v>11.31347043773774</v>
      </c>
      <c r="CT60" s="78">
        <f t="shared" si="54"/>
        <v>12.768438058421465</v>
      </c>
      <c r="CU60" s="78">
        <f t="shared" si="54"/>
        <v>3.742881614668252</v>
      </c>
      <c r="CV60" s="78">
        <f t="shared" si="54"/>
        <v>8.5240115936725207</v>
      </c>
      <c r="CW60" s="78">
        <f t="shared" si="54"/>
        <v>10.827943188033114</v>
      </c>
      <c r="CX60" s="78">
        <f t="shared" si="54"/>
        <v>8.8670880305237496</v>
      </c>
      <c r="CY60" s="78">
        <f t="shared" si="54"/>
        <v>7.0998254602957243</v>
      </c>
      <c r="CZ60" s="78">
        <f t="shared" si="54"/>
        <v>10.253988934918397</v>
      </c>
      <c r="DA60" s="78">
        <f t="shared" si="54"/>
        <v>11.487872601228059</v>
      </c>
      <c r="DB60" s="78">
        <f t="shared" si="54"/>
        <v>8.0375317683242624</v>
      </c>
      <c r="DC60" s="78">
        <f t="shared" si="54"/>
        <v>4.9522047275810346</v>
      </c>
      <c r="DD60" s="78">
        <f t="shared" si="54"/>
        <v>4.6633171460793434</v>
      </c>
      <c r="DE60" s="78">
        <f t="shared" si="54"/>
        <v>8.4412988345631952</v>
      </c>
      <c r="DF60" s="78">
        <f t="shared" si="54"/>
        <v>14.484625620458994</v>
      </c>
      <c r="DG60" s="78">
        <f t="shared" si="54"/>
        <v>5.0101088281709556</v>
      </c>
      <c r="DH60" s="78">
        <f t="shared" si="54"/>
        <v>6.5576316368011547</v>
      </c>
      <c r="DI60" s="78">
        <f t="shared" si="54"/>
        <v>10.886293524753283</v>
      </c>
      <c r="DJ60" s="78">
        <f t="shared" si="54"/>
        <v>7.6811385439371831</v>
      </c>
      <c r="DK60" s="78">
        <f t="shared" si="54"/>
        <v>3.1022925880402581</v>
      </c>
      <c r="DL60" s="78">
        <f t="shared" si="54"/>
        <v>16.85631084388061</v>
      </c>
      <c r="DM60" s="78">
        <f t="shared" si="54"/>
        <v>5.7498141345527953</v>
      </c>
      <c r="DN60" s="78">
        <f t="shared" si="54"/>
        <v>9.5657573689475566</v>
      </c>
      <c r="DO60" s="78">
        <f t="shared" si="54"/>
        <v>13.197891544635331</v>
      </c>
      <c r="DP60" s="78">
        <f t="shared" si="54"/>
        <v>1.2447891801616771</v>
      </c>
      <c r="DQ60" s="78">
        <f t="shared" si="54"/>
        <v>11.027418921349813</v>
      </c>
      <c r="DR60" s="78">
        <f t="shared" si="54"/>
        <v>8.4973148897953958</v>
      </c>
      <c r="DS60" s="78">
        <f t="shared" si="54"/>
        <v>6.1019273984500817</v>
      </c>
      <c r="DT60" s="78">
        <f t="shared" si="54"/>
        <v>14.761252981063137</v>
      </c>
      <c r="DU60" s="78">
        <f t="shared" si="54"/>
        <v>9.3890704991032248</v>
      </c>
      <c r="DV60" s="78">
        <f t="shared" si="54"/>
        <v>3.1446370570402746</v>
      </c>
      <c r="DW60" s="78">
        <f t="shared" si="54"/>
        <v>3.0209744436737349</v>
      </c>
      <c r="DX60" s="78">
        <f t="shared" si="54"/>
        <v>10.442053685660856</v>
      </c>
      <c r="DY60" s="78">
        <f t="shared" si="54"/>
        <v>9.2933044312085311</v>
      </c>
      <c r="DZ60" s="78">
        <f t="shared" si="54"/>
        <v>11.612272004233432</v>
      </c>
      <c r="EA60" s="78">
        <f t="shared" si="54"/>
        <v>7.8225393492907855</v>
      </c>
      <c r="EB60" s="78">
        <f t="shared" si="54"/>
        <v>11.774915399235585</v>
      </c>
      <c r="EC60" s="78">
        <f t="shared" si="54"/>
        <v>11.346758658185111</v>
      </c>
      <c r="ED60" s="78">
        <f t="shared" si="54"/>
        <v>3.5452703881993188</v>
      </c>
      <c r="EE60" s="78">
        <f t="shared" si="54"/>
        <v>4.7416469146610893</v>
      </c>
      <c r="EF60" s="78">
        <f t="shared" si="54"/>
        <v>9.2611435091806076</v>
      </c>
      <c r="EG60" s="78">
        <f t="shared" si="54"/>
        <v>4.9676046010190831</v>
      </c>
      <c r="EH60" s="78">
        <f t="shared" si="54"/>
        <v>2.2134201418579069</v>
      </c>
      <c r="EI60" s="78">
        <f t="shared" si="54"/>
        <v>11.412177736394755</v>
      </c>
      <c r="EJ60" s="78">
        <f t="shared" si="54"/>
        <v>16.849745879904457</v>
      </c>
      <c r="EK60" s="78">
        <f t="shared" si="54"/>
        <v>7.4530884821505472</v>
      </c>
      <c r="EL60" s="78">
        <f t="shared" si="54"/>
        <v>6.3618512200495374</v>
      </c>
      <c r="EM60" s="78">
        <f t="shared" si="54"/>
        <v>7.5833535152217904</v>
      </c>
      <c r="EN60" s="79">
        <f t="shared" si="54"/>
        <v>11.092389282669098</v>
      </c>
      <c r="EO60" s="28"/>
      <c r="EP60" s="29"/>
      <c r="EQ60" s="28"/>
      <c r="ER60" s="69">
        <v>14</v>
      </c>
      <c r="ES60" s="69">
        <v>8</v>
      </c>
      <c r="ET60" s="28"/>
      <c r="EU60" s="129">
        <v>14</v>
      </c>
      <c r="EV60" s="129">
        <v>8</v>
      </c>
      <c r="EW60" s="28"/>
      <c r="EX60" s="29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9"/>
      <c r="IN60" s="28"/>
      <c r="IO60" s="28"/>
      <c r="IP60" s="28"/>
      <c r="IQ60" s="28"/>
      <c r="IR60" s="28"/>
      <c r="IS60" s="28"/>
      <c r="IT60" s="28"/>
      <c r="IU60" s="28"/>
      <c r="IV60" s="28"/>
      <c r="IW60" s="28"/>
      <c r="IX60" s="28"/>
      <c r="IY60" s="28"/>
      <c r="IZ60" s="28"/>
      <c r="JA60" s="28"/>
      <c r="JB60" s="28"/>
      <c r="JC60" s="28"/>
      <c r="JD60" s="28"/>
      <c r="JE60" s="28"/>
      <c r="JF60" s="28"/>
      <c r="JG60" s="28"/>
      <c r="JH60" s="28"/>
      <c r="JI60" s="28"/>
      <c r="JJ60" s="28"/>
      <c r="JK60" s="28"/>
    </row>
    <row r="61" spans="1:271" ht="15.75" customHeight="1" x14ac:dyDescent="0.25">
      <c r="A61" s="28"/>
      <c r="B61" s="28"/>
      <c r="C61" s="28"/>
      <c r="D61" s="135">
        <v>57</v>
      </c>
      <c r="E61" s="134">
        <v>17.580881379021694</v>
      </c>
      <c r="F61" s="134">
        <v>16.648643093074888</v>
      </c>
      <c r="G61" s="28"/>
      <c r="H61" s="135">
        <v>106</v>
      </c>
      <c r="I61" s="51">
        <v>1</v>
      </c>
      <c r="J61" s="51">
        <v>6</v>
      </c>
      <c r="K61" s="28"/>
      <c r="L61" s="29"/>
      <c r="M61" s="28"/>
      <c r="N61" s="28"/>
      <c r="O61" s="73">
        <v>51</v>
      </c>
      <c r="P61" s="82"/>
      <c r="Q61" s="83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78">
        <v>0</v>
      </c>
      <c r="BP61" s="78">
        <f t="shared" ref="BP61:EN61" si="55">+SQRT(((BP$4-$BO$4)^2)+((BP$5-$BO$5)^2))</f>
        <v>8.3905468772665603</v>
      </c>
      <c r="BQ61" s="78">
        <f t="shared" si="55"/>
        <v>19.949760784783884</v>
      </c>
      <c r="BR61" s="78">
        <f t="shared" si="55"/>
        <v>14.441650425737489</v>
      </c>
      <c r="BS61" s="78">
        <f t="shared" si="55"/>
        <v>15.148988903393086</v>
      </c>
      <c r="BT61" s="78">
        <f t="shared" si="55"/>
        <v>5.2798847746212996</v>
      </c>
      <c r="BU61" s="78">
        <f t="shared" si="55"/>
        <v>3.7054151308708909</v>
      </c>
      <c r="BV61" s="78">
        <f t="shared" si="55"/>
        <v>17.995725311711023</v>
      </c>
      <c r="BW61" s="78">
        <f t="shared" si="55"/>
        <v>8.3692970129873139</v>
      </c>
      <c r="BX61" s="78">
        <f t="shared" si="55"/>
        <v>23.659465693707936</v>
      </c>
      <c r="BY61" s="78">
        <f t="shared" si="55"/>
        <v>14.024003535887745</v>
      </c>
      <c r="BZ61" s="78">
        <f t="shared" si="55"/>
        <v>20.989101217286965</v>
      </c>
      <c r="CA61" s="78">
        <f t="shared" si="55"/>
        <v>10.309003969669501</v>
      </c>
      <c r="CB61" s="78">
        <f t="shared" si="55"/>
        <v>14.781863874175324</v>
      </c>
      <c r="CC61" s="78">
        <f t="shared" si="55"/>
        <v>7.6301755037276369</v>
      </c>
      <c r="CD61" s="78">
        <f t="shared" si="55"/>
        <v>17.626763950165703</v>
      </c>
      <c r="CE61" s="78">
        <f t="shared" si="55"/>
        <v>9.5109951081951483</v>
      </c>
      <c r="CF61" s="78">
        <f t="shared" si="55"/>
        <v>16.111467706748165</v>
      </c>
      <c r="CG61" s="78">
        <f t="shared" si="55"/>
        <v>11.028763305443205</v>
      </c>
      <c r="CH61" s="78">
        <f t="shared" si="55"/>
        <v>22.806094370514227</v>
      </c>
      <c r="CI61" s="78">
        <f t="shared" si="55"/>
        <v>10.480498646281054</v>
      </c>
      <c r="CJ61" s="78">
        <f t="shared" si="55"/>
        <v>10.700002121765584</v>
      </c>
      <c r="CK61" s="78">
        <f t="shared" si="55"/>
        <v>0.72112160059625907</v>
      </c>
      <c r="CL61" s="78">
        <f t="shared" si="55"/>
        <v>19.880232775164323</v>
      </c>
      <c r="CM61" s="78">
        <f t="shared" si="55"/>
        <v>12.340233727090704</v>
      </c>
      <c r="CN61" s="78">
        <f t="shared" si="55"/>
        <v>13.799935003549683</v>
      </c>
      <c r="CO61" s="156">
        <f t="shared" si="55"/>
        <v>10.501522793760314</v>
      </c>
      <c r="CP61" s="78">
        <f t="shared" si="55"/>
        <v>14.019245839070713</v>
      </c>
      <c r="CQ61" s="78">
        <f t="shared" si="55"/>
        <v>14.656426848034044</v>
      </c>
      <c r="CR61" s="78">
        <f t="shared" si="55"/>
        <v>12.147382701649557</v>
      </c>
      <c r="CS61" s="78">
        <f t="shared" si="55"/>
        <v>11.720027857446579</v>
      </c>
      <c r="CT61" s="78">
        <f t="shared" si="55"/>
        <v>3.6463248378115893</v>
      </c>
      <c r="CU61" s="78">
        <f t="shared" si="55"/>
        <v>17.216504790790946</v>
      </c>
      <c r="CV61" s="78">
        <f t="shared" si="55"/>
        <v>13.95262940280174</v>
      </c>
      <c r="CW61" s="78">
        <f t="shared" si="55"/>
        <v>18.607616997255803</v>
      </c>
      <c r="CX61" s="78">
        <f t="shared" si="55"/>
        <v>16.799272890625364</v>
      </c>
      <c r="CY61" s="78">
        <f t="shared" si="55"/>
        <v>16.45550295367913</v>
      </c>
      <c r="CZ61" s="78">
        <f t="shared" si="55"/>
        <v>8.2451415525793408</v>
      </c>
      <c r="DA61" s="78">
        <f t="shared" si="55"/>
        <v>6.5511481970994296</v>
      </c>
      <c r="DB61" s="78">
        <f t="shared" si="55"/>
        <v>17.48000928689618</v>
      </c>
      <c r="DC61" s="78">
        <f t="shared" si="55"/>
        <v>15.991216792926169</v>
      </c>
      <c r="DD61" s="78">
        <f t="shared" si="55"/>
        <v>16.489643009065734</v>
      </c>
      <c r="DE61" s="78">
        <f t="shared" si="55"/>
        <v>11.861393655140153</v>
      </c>
      <c r="DF61" s="78">
        <f t="shared" si="55"/>
        <v>18.521292363690211</v>
      </c>
      <c r="DG61" s="78">
        <f t="shared" si="55"/>
        <v>20.868068498232923</v>
      </c>
      <c r="DH61" s="78">
        <f t="shared" si="55"/>
        <v>10.534057936096652</v>
      </c>
      <c r="DI61" s="78">
        <f t="shared" si="55"/>
        <v>17.191403423463882</v>
      </c>
      <c r="DJ61" s="78">
        <f t="shared" si="55"/>
        <v>16.38119779179355</v>
      </c>
      <c r="DK61" s="78">
        <f t="shared" si="55"/>
        <v>17.288417001190222</v>
      </c>
      <c r="DL61" s="78">
        <f t="shared" si="55"/>
        <v>3.7336670425242247</v>
      </c>
      <c r="DM61" s="78">
        <f t="shared" si="55"/>
        <v>18.560803741759827</v>
      </c>
      <c r="DN61" s="78">
        <f t="shared" si="55"/>
        <v>13.321044502764535</v>
      </c>
      <c r="DO61" s="78">
        <f t="shared" si="55"/>
        <v>19.389064688904348</v>
      </c>
      <c r="DP61" s="78">
        <f t="shared" si="55"/>
        <v>14.946359806742674</v>
      </c>
      <c r="DQ61" s="78">
        <f t="shared" si="55"/>
        <v>17.896463640788816</v>
      </c>
      <c r="DR61" s="78">
        <f t="shared" si="55"/>
        <v>10.077551959271794</v>
      </c>
      <c r="DS61" s="78">
        <f t="shared" si="55"/>
        <v>12.884536009769947</v>
      </c>
      <c r="DT61" s="78">
        <f t="shared" si="55"/>
        <v>1.8230979971107812</v>
      </c>
      <c r="DU61" s="78">
        <f t="shared" si="55"/>
        <v>17.073897114601525</v>
      </c>
      <c r="DV61" s="78">
        <f t="shared" si="55"/>
        <v>13.653787429265472</v>
      </c>
      <c r="DW61" s="78">
        <f t="shared" si="55"/>
        <v>19.07147217582855</v>
      </c>
      <c r="DX61" s="78">
        <f t="shared" si="55"/>
        <v>10.497635292877296</v>
      </c>
      <c r="DY61" s="78">
        <f t="shared" si="55"/>
        <v>13.042801361286442</v>
      </c>
      <c r="DZ61" s="78">
        <f t="shared" si="55"/>
        <v>9.3669834834162291</v>
      </c>
      <c r="EA61" s="78">
        <f t="shared" si="55"/>
        <v>10.06907829973386</v>
      </c>
      <c r="EB61" s="78">
        <f t="shared" si="55"/>
        <v>16.982748507448676</v>
      </c>
      <c r="EC61" s="78">
        <f t="shared" si="55"/>
        <v>15.202818571558042</v>
      </c>
      <c r="ED61" s="78">
        <f t="shared" si="55"/>
        <v>15.942680442345443</v>
      </c>
      <c r="EE61" s="78">
        <f t="shared" si="55"/>
        <v>12.835202973718355</v>
      </c>
      <c r="EF61" s="78">
        <f t="shared" si="55"/>
        <v>18.628772441019724</v>
      </c>
      <c r="EG61" s="78">
        <f t="shared" si="55"/>
        <v>13.047981509057227</v>
      </c>
      <c r="EH61" s="78">
        <f t="shared" si="55"/>
        <v>18.17322204668519</v>
      </c>
      <c r="EI61" s="78">
        <f t="shared" si="55"/>
        <v>11.551832510084637</v>
      </c>
      <c r="EJ61" s="78">
        <f t="shared" si="55"/>
        <v>1.6899298412875934</v>
      </c>
      <c r="EK61" s="78">
        <f t="shared" si="55"/>
        <v>23.476726225894083</v>
      </c>
      <c r="EL61" s="78">
        <f t="shared" si="55"/>
        <v>15.179571093515673</v>
      </c>
      <c r="EM61" s="78">
        <f t="shared" si="55"/>
        <v>14.869014310288241</v>
      </c>
      <c r="EN61" s="79">
        <f t="shared" si="55"/>
        <v>11.245202395356509</v>
      </c>
      <c r="EO61" s="28"/>
      <c r="EP61" s="29"/>
      <c r="EQ61" s="28"/>
      <c r="ER61" s="69">
        <v>37</v>
      </c>
      <c r="ES61" s="69">
        <v>9</v>
      </c>
      <c r="ET61" s="28"/>
      <c r="EU61" s="129">
        <v>37</v>
      </c>
      <c r="EV61" s="129">
        <v>9</v>
      </c>
      <c r="EW61" s="28"/>
      <c r="EX61" s="29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9"/>
      <c r="IN61" s="28"/>
      <c r="IO61" s="28"/>
      <c r="IP61" s="28"/>
      <c r="IQ61" s="28"/>
      <c r="IR61" s="28"/>
      <c r="IS61" s="28"/>
      <c r="IT61" s="28"/>
      <c r="IU61" s="28"/>
      <c r="IV61" s="28"/>
      <c r="IW61" s="28"/>
      <c r="IX61" s="28"/>
      <c r="IY61" s="28"/>
      <c r="IZ61" s="28"/>
      <c r="JA61" s="28"/>
      <c r="JB61" s="28"/>
      <c r="JC61" s="28"/>
      <c r="JD61" s="28"/>
      <c r="JE61" s="28"/>
      <c r="JF61" s="28"/>
      <c r="JG61" s="28"/>
      <c r="JH61" s="28"/>
      <c r="JI61" s="28"/>
      <c r="JJ61" s="28"/>
      <c r="JK61" s="28"/>
    </row>
    <row r="62" spans="1:271" ht="15.75" customHeight="1" x14ac:dyDescent="0.25">
      <c r="A62" s="28"/>
      <c r="B62" s="28"/>
      <c r="C62" s="28"/>
      <c r="D62" s="135">
        <v>58</v>
      </c>
      <c r="E62" s="134">
        <v>3.3846482175577819</v>
      </c>
      <c r="F62" s="134">
        <v>6.8913778915900696</v>
      </c>
      <c r="G62" s="28"/>
      <c r="H62" s="135">
        <v>107</v>
      </c>
      <c r="I62" s="51">
        <v>1</v>
      </c>
      <c r="J62" s="51">
        <v>5</v>
      </c>
      <c r="K62" s="28"/>
      <c r="L62" s="29"/>
      <c r="M62" s="28"/>
      <c r="N62" s="28"/>
      <c r="O62" s="73">
        <v>52</v>
      </c>
      <c r="P62" s="82"/>
      <c r="Q62" s="83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78">
        <v>0</v>
      </c>
      <c r="BQ62" s="78">
        <f t="shared" ref="BQ62:EN62" si="56">+SQRT(((BQ$4-$BP$4)^2)+((BQ$5-$BP$5)^2))</f>
        <v>17.025702432571045</v>
      </c>
      <c r="BR62" s="78">
        <f t="shared" si="56"/>
        <v>7.0778610544080935</v>
      </c>
      <c r="BS62" s="78">
        <f t="shared" si="56"/>
        <v>6.8563213490051425</v>
      </c>
      <c r="BT62" s="78">
        <f t="shared" si="56"/>
        <v>12.323661462790252</v>
      </c>
      <c r="BU62" s="78">
        <f t="shared" si="56"/>
        <v>10.683842454397501</v>
      </c>
      <c r="BV62" s="78">
        <f t="shared" si="56"/>
        <v>13.678733955545711</v>
      </c>
      <c r="BW62" s="78">
        <f t="shared" si="56"/>
        <v>6.5668320392016692</v>
      </c>
      <c r="BX62" s="78">
        <f t="shared" si="56"/>
        <v>19.52733139229094</v>
      </c>
      <c r="BY62" s="78">
        <f t="shared" si="56"/>
        <v>12.422421204397182</v>
      </c>
      <c r="BZ62" s="78">
        <f t="shared" si="56"/>
        <v>18.624241424496805</v>
      </c>
      <c r="CA62" s="78">
        <f t="shared" si="56"/>
        <v>9.6833342675442182</v>
      </c>
      <c r="CB62" s="78">
        <f t="shared" si="56"/>
        <v>17.540410582216182</v>
      </c>
      <c r="CC62" s="78">
        <f t="shared" si="56"/>
        <v>4.7179023250229566</v>
      </c>
      <c r="CD62" s="78">
        <f t="shared" si="56"/>
        <v>20.330953490981475</v>
      </c>
      <c r="CE62" s="78">
        <f t="shared" si="56"/>
        <v>11.789633686388408</v>
      </c>
      <c r="CF62" s="78">
        <f t="shared" si="56"/>
        <v>9.0648140392729619</v>
      </c>
      <c r="CG62" s="78">
        <f t="shared" si="56"/>
        <v>13.512927792540234</v>
      </c>
      <c r="CH62" s="78">
        <f t="shared" si="56"/>
        <v>20.116636538522958</v>
      </c>
      <c r="CI62" s="78">
        <f t="shared" si="56"/>
        <v>13.013461452814811</v>
      </c>
      <c r="CJ62" s="78">
        <f t="shared" si="56"/>
        <v>2.3118208245701153</v>
      </c>
      <c r="CK62" s="78">
        <f t="shared" si="56"/>
        <v>8.3224003954742294</v>
      </c>
      <c r="CL62" s="78">
        <f t="shared" si="56"/>
        <v>18.210307058606791</v>
      </c>
      <c r="CM62" s="78">
        <f t="shared" si="56"/>
        <v>12.924285635307067</v>
      </c>
      <c r="CN62" s="78">
        <f t="shared" si="56"/>
        <v>9.6273117662200018</v>
      </c>
      <c r="CO62" s="156">
        <f t="shared" si="56"/>
        <v>11.96653909561023</v>
      </c>
      <c r="CP62" s="78">
        <f t="shared" si="56"/>
        <v>6.3646397076044128</v>
      </c>
      <c r="CQ62" s="78">
        <f t="shared" si="56"/>
        <v>13.46789310018802</v>
      </c>
      <c r="CR62" s="78">
        <f t="shared" si="56"/>
        <v>8.2954193163780623</v>
      </c>
      <c r="CS62" s="78">
        <f t="shared" si="56"/>
        <v>3.5180742539535887</v>
      </c>
      <c r="CT62" s="78">
        <f t="shared" si="56"/>
        <v>5.4882776424767501</v>
      </c>
      <c r="CU62" s="78">
        <f t="shared" si="56"/>
        <v>15.440691910933051</v>
      </c>
      <c r="CV62" s="78">
        <f t="shared" si="56"/>
        <v>15.425593684191373</v>
      </c>
      <c r="CW62" s="78">
        <f t="shared" si="56"/>
        <v>19.97565255095131</v>
      </c>
      <c r="CX62" s="78">
        <f t="shared" si="56"/>
        <v>17.775241861573463</v>
      </c>
      <c r="CY62" s="78">
        <f t="shared" si="56"/>
        <v>9.6583462153421689</v>
      </c>
      <c r="CZ62" s="78">
        <f t="shared" si="56"/>
        <v>2.5793640652733472</v>
      </c>
      <c r="DA62" s="78">
        <f t="shared" si="56"/>
        <v>2.6443299809237666</v>
      </c>
      <c r="DB62" s="78">
        <f t="shared" si="56"/>
        <v>17.836501349302011</v>
      </c>
      <c r="DC62" s="78">
        <f t="shared" si="56"/>
        <v>15.178108597100458</v>
      </c>
      <c r="DD62" s="78">
        <f t="shared" si="56"/>
        <v>10.74310551799257</v>
      </c>
      <c r="DE62" s="78">
        <f t="shared" si="56"/>
        <v>13.552704566454091</v>
      </c>
      <c r="DF62" s="78">
        <f t="shared" si="56"/>
        <v>21.645620666890423</v>
      </c>
      <c r="DG62" s="78">
        <f t="shared" si="56"/>
        <v>16.326050621449795</v>
      </c>
      <c r="DH62" s="78">
        <f t="shared" si="56"/>
        <v>6.1553692597294036</v>
      </c>
      <c r="DI62" s="78">
        <f t="shared" si="56"/>
        <v>19.044007109322532</v>
      </c>
      <c r="DJ62" s="78">
        <f t="shared" si="56"/>
        <v>16.877067776216517</v>
      </c>
      <c r="DK62" s="78">
        <f t="shared" si="56"/>
        <v>12.330758380066424</v>
      </c>
      <c r="DL62" s="78">
        <f t="shared" si="56"/>
        <v>11.703843872650062</v>
      </c>
      <c r="DM62" s="78">
        <f t="shared" si="56"/>
        <v>17.352819485089871</v>
      </c>
      <c r="DN62" s="78">
        <f t="shared" si="56"/>
        <v>5.6336883792938863</v>
      </c>
      <c r="DO62" s="78">
        <f t="shared" si="56"/>
        <v>21.624689146344661</v>
      </c>
      <c r="DP62" s="78">
        <f t="shared" si="56"/>
        <v>11.410253923257766</v>
      </c>
      <c r="DQ62" s="78">
        <f t="shared" si="56"/>
        <v>19.596713093372664</v>
      </c>
      <c r="DR62" s="78">
        <f t="shared" si="56"/>
        <v>11.788102457247588</v>
      </c>
      <c r="DS62" s="78">
        <f t="shared" si="56"/>
        <v>7.0740734140414032</v>
      </c>
      <c r="DT62" s="78">
        <f t="shared" si="56"/>
        <v>8.6928042956901059</v>
      </c>
      <c r="DU62" s="78">
        <f t="shared" si="56"/>
        <v>18.228495613962291</v>
      </c>
      <c r="DV62" s="78">
        <f t="shared" si="56"/>
        <v>11.803940587389731</v>
      </c>
      <c r="DW62" s="78">
        <f t="shared" si="56"/>
        <v>15.427745326576074</v>
      </c>
      <c r="DX62" s="78">
        <f t="shared" si="56"/>
        <v>13.564362972647253</v>
      </c>
      <c r="DY62" s="78">
        <f t="shared" si="56"/>
        <v>5.4859247133882043</v>
      </c>
      <c r="DZ62" s="78">
        <f t="shared" si="56"/>
        <v>13.297543503836376</v>
      </c>
      <c r="EA62" s="78">
        <f t="shared" si="56"/>
        <v>11.205113513894881</v>
      </c>
      <c r="EB62" s="78">
        <f t="shared" si="56"/>
        <v>19.326447018391271</v>
      </c>
      <c r="EC62" s="78">
        <f t="shared" si="56"/>
        <v>17.841086227546029</v>
      </c>
      <c r="ED62" s="78">
        <f t="shared" si="56"/>
        <v>10.747924363007137</v>
      </c>
      <c r="EE62" s="78">
        <f t="shared" si="56"/>
        <v>12.03586749196392</v>
      </c>
      <c r="EF62" s="78">
        <f t="shared" si="56"/>
        <v>19.215701819016079</v>
      </c>
      <c r="EG62" s="78">
        <f t="shared" si="56"/>
        <v>7.9197933027315495</v>
      </c>
      <c r="EH62" s="78">
        <f t="shared" si="56"/>
        <v>14.175284721879555</v>
      </c>
      <c r="EI62" s="78">
        <f t="shared" si="56"/>
        <v>3.3283697766073153</v>
      </c>
      <c r="EJ62" s="78">
        <f t="shared" si="56"/>
        <v>10.041218716817085</v>
      </c>
      <c r="EK62" s="78">
        <f t="shared" si="56"/>
        <v>19.065238844484686</v>
      </c>
      <c r="EL62" s="78">
        <f t="shared" si="56"/>
        <v>8.7180092910167115</v>
      </c>
      <c r="EM62" s="78">
        <f t="shared" si="56"/>
        <v>7.8921000564637387</v>
      </c>
      <c r="EN62" s="79">
        <f t="shared" si="56"/>
        <v>3.1371635403206861</v>
      </c>
      <c r="EO62" s="28"/>
      <c r="EP62" s="29"/>
      <c r="EQ62" s="28"/>
      <c r="ER62" s="69">
        <v>68</v>
      </c>
      <c r="ES62" s="69">
        <v>9</v>
      </c>
      <c r="ET62" s="28"/>
      <c r="EU62" s="129">
        <v>68</v>
      </c>
      <c r="EV62" s="129">
        <v>9</v>
      </c>
      <c r="EW62" s="28"/>
      <c r="EX62" s="29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9"/>
      <c r="IN62" s="28"/>
      <c r="IO62" s="28"/>
      <c r="IP62" s="28"/>
      <c r="IQ62" s="28"/>
      <c r="IR62" s="28"/>
      <c r="IS62" s="28"/>
      <c r="IT62" s="28"/>
      <c r="IU62" s="28"/>
      <c r="IV62" s="28"/>
      <c r="IW62" s="28"/>
      <c r="IX62" s="28"/>
      <c r="IY62" s="28"/>
      <c r="IZ62" s="28"/>
      <c r="JA62" s="28"/>
      <c r="JB62" s="28"/>
      <c r="JC62" s="28"/>
      <c r="JD62" s="28"/>
      <c r="JE62" s="28"/>
      <c r="JF62" s="28"/>
      <c r="JG62" s="28"/>
      <c r="JH62" s="28"/>
      <c r="JI62" s="28"/>
      <c r="JJ62" s="28"/>
      <c r="JK62" s="28"/>
    </row>
    <row r="63" spans="1:271" ht="15.75" customHeight="1" x14ac:dyDescent="0.25">
      <c r="A63" s="28"/>
      <c r="B63" s="28"/>
      <c r="C63" s="28"/>
      <c r="D63" s="135">
        <v>59</v>
      </c>
      <c r="E63" s="134">
        <v>9.9747332313934756</v>
      </c>
      <c r="F63" s="134">
        <v>13.909434529998709</v>
      </c>
      <c r="G63" s="28"/>
      <c r="H63" s="135">
        <v>108</v>
      </c>
      <c r="I63" s="51">
        <v>2</v>
      </c>
      <c r="J63" s="51">
        <v>3</v>
      </c>
      <c r="K63" s="28"/>
      <c r="L63" s="29"/>
      <c r="M63" s="28"/>
      <c r="N63" s="28"/>
      <c r="O63" s="73">
        <v>53</v>
      </c>
      <c r="P63" s="82"/>
      <c r="Q63" s="83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78">
        <v>0</v>
      </c>
      <c r="BR63" s="78">
        <f t="shared" ref="BR63:EN63" si="57">+SQRT(((BR$4-$BQ$4)^2)+((BR$5-$BQ$5)^2))</f>
        <v>12.492911422312391</v>
      </c>
      <c r="BS63" s="78">
        <f t="shared" si="57"/>
        <v>15.955344698744401</v>
      </c>
      <c r="BT63" s="78">
        <f t="shared" si="57"/>
        <v>18.759174165190053</v>
      </c>
      <c r="BU63" s="78">
        <f t="shared" si="57"/>
        <v>18.445575375786248</v>
      </c>
      <c r="BV63" s="78">
        <f t="shared" si="57"/>
        <v>4.1484182802457576</v>
      </c>
      <c r="BW63" s="78">
        <f t="shared" si="57"/>
        <v>11.8732518191393</v>
      </c>
      <c r="BX63" s="78">
        <f t="shared" si="57"/>
        <v>4.4717183972899912</v>
      </c>
      <c r="BY63" s="78">
        <f t="shared" si="57"/>
        <v>6.0180243968054628</v>
      </c>
      <c r="BZ63" s="78">
        <f t="shared" si="57"/>
        <v>1.9015949040408049</v>
      </c>
      <c r="CA63" s="78">
        <f t="shared" si="57"/>
        <v>9.6824845903049912</v>
      </c>
      <c r="CB63" s="78">
        <f t="shared" si="57"/>
        <v>11.948822853908881</v>
      </c>
      <c r="CC63" s="78">
        <f t="shared" si="57"/>
        <v>13.340546449648363</v>
      </c>
      <c r="CD63" s="78">
        <f t="shared" si="57"/>
        <v>12.576120008816922</v>
      </c>
      <c r="CE63" s="78">
        <f t="shared" si="57"/>
        <v>11.946902876624339</v>
      </c>
      <c r="CF63" s="78">
        <f t="shared" si="57"/>
        <v>11.221239207644237</v>
      </c>
      <c r="CG63" s="78">
        <f t="shared" si="57"/>
        <v>11.657156252783905</v>
      </c>
      <c r="CH63" s="78">
        <f t="shared" si="57"/>
        <v>3.091044871007063</v>
      </c>
      <c r="CI63" s="78">
        <f t="shared" si="57"/>
        <v>11.872273211454273</v>
      </c>
      <c r="CJ63" s="78">
        <f t="shared" si="57"/>
        <v>16.758737168544769</v>
      </c>
      <c r="CK63" s="78">
        <f t="shared" si="57"/>
        <v>19.29505495094395</v>
      </c>
      <c r="CL63" s="78">
        <f t="shared" si="57"/>
        <v>2.9667696563062931</v>
      </c>
      <c r="CM63" s="78">
        <f t="shared" si="57"/>
        <v>8.8610210973695818</v>
      </c>
      <c r="CN63" s="78">
        <f t="shared" si="57"/>
        <v>7.4141350839323401</v>
      </c>
      <c r="CO63" s="156">
        <f t="shared" si="57"/>
        <v>10.695708622673402</v>
      </c>
      <c r="CP63" s="78">
        <f t="shared" si="57"/>
        <v>13.380798079324105</v>
      </c>
      <c r="CQ63" s="78">
        <f t="shared" si="57"/>
        <v>5.7184665071305698</v>
      </c>
      <c r="CR63" s="78">
        <f t="shared" si="57"/>
        <v>8.7725912146085392</v>
      </c>
      <c r="CS63" s="78">
        <f t="shared" si="57"/>
        <v>15.568295417369489</v>
      </c>
      <c r="CT63" s="78">
        <f t="shared" si="57"/>
        <v>16.849492684390917</v>
      </c>
      <c r="CU63" s="78">
        <f t="shared" si="57"/>
        <v>3.3219785945282396</v>
      </c>
      <c r="CV63" s="78">
        <f t="shared" si="57"/>
        <v>9.5129860940456652</v>
      </c>
      <c r="CW63" s="78">
        <f t="shared" si="57"/>
        <v>9.7380347133630476</v>
      </c>
      <c r="CX63" s="78">
        <f t="shared" si="57"/>
        <v>8.4565476890510514</v>
      </c>
      <c r="CY63" s="78">
        <f t="shared" si="57"/>
        <v>10.477631975209215</v>
      </c>
      <c r="CZ63" s="78">
        <f t="shared" si="57"/>
        <v>14.622901518600427</v>
      </c>
      <c r="DA63" s="78">
        <f t="shared" si="57"/>
        <v>15.808502577438253</v>
      </c>
      <c r="DB63" s="78">
        <f t="shared" si="57"/>
        <v>7.1978372910581232</v>
      </c>
      <c r="DC63" s="78">
        <f t="shared" si="57"/>
        <v>5.2996427930490713</v>
      </c>
      <c r="DD63" s="78">
        <f t="shared" si="57"/>
        <v>7.9768515781697085</v>
      </c>
      <c r="DE63" s="78">
        <f t="shared" si="57"/>
        <v>10.362293519231853</v>
      </c>
      <c r="DF63" s="78">
        <f t="shared" si="57"/>
        <v>13.986634314210296</v>
      </c>
      <c r="DG63" s="78">
        <f t="shared" si="57"/>
        <v>3.979272257194943</v>
      </c>
      <c r="DH63" s="78">
        <f t="shared" si="57"/>
        <v>10.924802996335817</v>
      </c>
      <c r="DI63" s="78">
        <f t="shared" si="57"/>
        <v>10.447904534023607</v>
      </c>
      <c r="DJ63" s="78">
        <f t="shared" si="57"/>
        <v>7.4700671277819337</v>
      </c>
      <c r="DK63" s="78">
        <f t="shared" si="57"/>
        <v>5.889076408608017</v>
      </c>
      <c r="DL63" s="78">
        <f t="shared" si="57"/>
        <v>20.256324978641079</v>
      </c>
      <c r="DM63" s="78">
        <f t="shared" si="57"/>
        <v>3.8784481057286331</v>
      </c>
      <c r="DN63" s="78">
        <f t="shared" si="57"/>
        <v>13.656124246311721</v>
      </c>
      <c r="DO63" s="78">
        <f t="shared" si="57"/>
        <v>12.160498597672881</v>
      </c>
      <c r="DP63" s="78">
        <f t="shared" si="57"/>
        <v>5.6183928514935024</v>
      </c>
      <c r="DQ63" s="78">
        <f t="shared" si="57"/>
        <v>10.291864530931853</v>
      </c>
      <c r="DR63" s="78">
        <f t="shared" si="57"/>
        <v>11.139955205048784</v>
      </c>
      <c r="DS63" s="78">
        <f t="shared" si="57"/>
        <v>10.355110005018215</v>
      </c>
      <c r="DT63" s="78">
        <f t="shared" si="57"/>
        <v>18.499324866133954</v>
      </c>
      <c r="DU63" s="78">
        <f t="shared" si="57"/>
        <v>8.8724279714870491</v>
      </c>
      <c r="DV63" s="78">
        <f t="shared" si="57"/>
        <v>6.3084181489435256</v>
      </c>
      <c r="DW63" s="78">
        <f t="shared" si="57"/>
        <v>2.0872590271228759</v>
      </c>
      <c r="DX63" s="78">
        <f t="shared" si="57"/>
        <v>12.578816797634767</v>
      </c>
      <c r="DY63" s="78">
        <f t="shared" si="57"/>
        <v>13.422496335508949</v>
      </c>
      <c r="DZ63" s="78">
        <f t="shared" si="57"/>
        <v>13.981944086334227</v>
      </c>
      <c r="EA63" s="78">
        <f t="shared" si="57"/>
        <v>10.670792636788859</v>
      </c>
      <c r="EB63" s="78">
        <f t="shared" si="57"/>
        <v>11.514225347876351</v>
      </c>
      <c r="EC63" s="78">
        <f t="shared" si="57"/>
        <v>11.762413568820284</v>
      </c>
      <c r="ED63" s="78">
        <f t="shared" si="57"/>
        <v>7.1629243345326339</v>
      </c>
      <c r="EE63" s="78">
        <f t="shared" si="57"/>
        <v>7.4116650883432298</v>
      </c>
      <c r="EF63" s="78">
        <f t="shared" si="57"/>
        <v>7.9156618982774338</v>
      </c>
      <c r="EG63" s="78">
        <f t="shared" si="57"/>
        <v>9.2722444775033548</v>
      </c>
      <c r="EH63" s="78">
        <f t="shared" si="57"/>
        <v>3.3877949524346826</v>
      </c>
      <c r="EI63" s="78">
        <f t="shared" si="57"/>
        <v>15.679587191072761</v>
      </c>
      <c r="EJ63" s="78">
        <f t="shared" si="57"/>
        <v>20.55318588891916</v>
      </c>
      <c r="EK63" s="78">
        <f t="shared" si="57"/>
        <v>4.8184028216713344</v>
      </c>
      <c r="EL63" s="78">
        <f t="shared" si="57"/>
        <v>10.122771726103405</v>
      </c>
      <c r="EM63" s="78">
        <f t="shared" si="57"/>
        <v>11.407197669771755</v>
      </c>
      <c r="EN63" s="79">
        <f t="shared" si="57"/>
        <v>15.382205839517528</v>
      </c>
      <c r="EO63" s="28"/>
      <c r="EP63" s="29"/>
      <c r="EQ63" s="28"/>
      <c r="ER63" s="69">
        <v>87</v>
      </c>
      <c r="ES63" s="69">
        <v>9</v>
      </c>
      <c r="ET63" s="28"/>
      <c r="EU63" s="129">
        <v>87</v>
      </c>
      <c r="EV63" s="129">
        <v>9</v>
      </c>
      <c r="EW63" s="28"/>
      <c r="EX63" s="29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9"/>
      <c r="IN63" s="28"/>
      <c r="IO63" s="28"/>
      <c r="IP63" s="28"/>
      <c r="IQ63" s="28"/>
      <c r="IR63" s="28"/>
      <c r="IS63" s="28"/>
      <c r="IT63" s="28"/>
      <c r="IU63" s="28"/>
      <c r="IV63" s="28"/>
      <c r="IW63" s="28"/>
      <c r="IX63" s="28"/>
      <c r="IY63" s="28"/>
      <c r="IZ63" s="28"/>
      <c r="JA63" s="28"/>
      <c r="JB63" s="28"/>
      <c r="JC63" s="28"/>
      <c r="JD63" s="28"/>
      <c r="JE63" s="28"/>
      <c r="JF63" s="28"/>
      <c r="JG63" s="28"/>
      <c r="JH63" s="28"/>
      <c r="JI63" s="28"/>
      <c r="JJ63" s="28"/>
      <c r="JK63" s="28"/>
    </row>
    <row r="64" spans="1:271" ht="15.75" customHeight="1" x14ac:dyDescent="0.25">
      <c r="A64" s="28"/>
      <c r="B64" s="28"/>
      <c r="C64" s="28"/>
      <c r="D64" s="135">
        <v>60</v>
      </c>
      <c r="E64" s="134">
        <v>0.86393913878018469</v>
      </c>
      <c r="F64" s="134">
        <v>1.5676095648963577</v>
      </c>
      <c r="G64" s="28"/>
      <c r="H64" s="135">
        <v>109</v>
      </c>
      <c r="I64" s="51">
        <v>0</v>
      </c>
      <c r="J64" s="51">
        <v>4</v>
      </c>
      <c r="K64" s="28"/>
      <c r="L64" s="29"/>
      <c r="M64" s="28"/>
      <c r="N64" s="28"/>
      <c r="O64" s="73">
        <v>54</v>
      </c>
      <c r="P64" s="82"/>
      <c r="Q64" s="83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78">
        <v>0</v>
      </c>
      <c r="BS64" s="78">
        <f t="shared" ref="BS64:EN64" si="58">+SQRT(((BS$4-$BR$4)^2)+((BS$5-$BR$5)^2))</f>
        <v>3.505752751303902</v>
      </c>
      <c r="BT64" s="78">
        <f t="shared" si="58"/>
        <v>16.840892385368246</v>
      </c>
      <c r="BU64" s="78">
        <f t="shared" si="58"/>
        <v>15.500016010259989</v>
      </c>
      <c r="BV64" s="78">
        <f t="shared" si="58"/>
        <v>8.4455151426625203</v>
      </c>
      <c r="BW64" s="78">
        <f t="shared" si="58"/>
        <v>7.9433560407593955</v>
      </c>
      <c r="BX64" s="78">
        <f t="shared" si="58"/>
        <v>13.737554402640832</v>
      </c>
      <c r="BY64" s="78">
        <f t="shared" si="58"/>
        <v>10.248327758290486</v>
      </c>
      <c r="BZ64" s="78">
        <f t="shared" si="58"/>
        <v>14.352104881493027</v>
      </c>
      <c r="CA64" s="78">
        <f t="shared" si="58"/>
        <v>9.7019176720202278</v>
      </c>
      <c r="CB64" s="78">
        <f t="shared" si="58"/>
        <v>17.82000652848216</v>
      </c>
      <c r="CC64" s="78">
        <f t="shared" si="58"/>
        <v>7.317319902753197</v>
      </c>
      <c r="CD64" s="78">
        <f t="shared" si="58"/>
        <v>20.130554247181113</v>
      </c>
      <c r="CE64" s="78">
        <f t="shared" si="58"/>
        <v>13.19049697466774</v>
      </c>
      <c r="CF64" s="78">
        <f t="shared" si="58"/>
        <v>2.0351432539096965</v>
      </c>
      <c r="CG64" s="78">
        <f t="shared" si="58"/>
        <v>14.499456266649162</v>
      </c>
      <c r="CH64" s="78">
        <f t="shared" si="58"/>
        <v>15.402323079178522</v>
      </c>
      <c r="CI64" s="78">
        <f t="shared" si="58"/>
        <v>14.189329693581618</v>
      </c>
      <c r="CJ64" s="78">
        <f t="shared" si="58"/>
        <v>5.4851450795026313</v>
      </c>
      <c r="CK64" s="78">
        <f t="shared" si="58"/>
        <v>14.127974483917752</v>
      </c>
      <c r="CL64" s="78">
        <f t="shared" si="58"/>
        <v>14.595448002670377</v>
      </c>
      <c r="CM64" s="78">
        <f t="shared" si="58"/>
        <v>12.549429000081727</v>
      </c>
      <c r="CN64" s="78">
        <f t="shared" si="58"/>
        <v>5.9621069215116371</v>
      </c>
      <c r="CO64" s="156">
        <f t="shared" si="58"/>
        <v>12.666664436409386</v>
      </c>
      <c r="CP64" s="78">
        <f t="shared" si="58"/>
        <v>0.95640207726959092</v>
      </c>
      <c r="CQ64" s="78">
        <f t="shared" si="58"/>
        <v>11.33140985777807</v>
      </c>
      <c r="CR64" s="78">
        <f t="shared" si="58"/>
        <v>5.919203625852794</v>
      </c>
      <c r="CS64" s="78">
        <f t="shared" si="58"/>
        <v>3.9495746108105334</v>
      </c>
      <c r="CT64" s="78">
        <f t="shared" si="58"/>
        <v>10.86465406074274</v>
      </c>
      <c r="CU64" s="78">
        <f t="shared" si="58"/>
        <v>12.238149758475252</v>
      </c>
      <c r="CV64" s="78">
        <f t="shared" si="58"/>
        <v>15.08315283210365</v>
      </c>
      <c r="CW64" s="78">
        <f t="shared" si="58"/>
        <v>18.700257670740307</v>
      </c>
      <c r="CX64" s="78">
        <f t="shared" si="58"/>
        <v>16.521933783422128</v>
      </c>
      <c r="CY64" s="78">
        <f t="shared" si="58"/>
        <v>2.7452182559646041</v>
      </c>
      <c r="CZ64" s="78">
        <f t="shared" si="58"/>
        <v>6.2021491864866292</v>
      </c>
      <c r="DA64" s="78">
        <f t="shared" si="58"/>
        <v>7.9270221416007063</v>
      </c>
      <c r="DB64" s="78">
        <f t="shared" si="58"/>
        <v>16.042477279723027</v>
      </c>
      <c r="DC64" s="78">
        <f t="shared" si="58"/>
        <v>12.913254316994992</v>
      </c>
      <c r="DD64" s="78">
        <f t="shared" si="58"/>
        <v>4.691040772127069</v>
      </c>
      <c r="DE64" s="78">
        <f t="shared" si="58"/>
        <v>13.895777767870818</v>
      </c>
      <c r="DF64" s="78">
        <f t="shared" si="58"/>
        <v>21.633468866666142</v>
      </c>
      <c r="DG64" s="78">
        <f t="shared" si="58"/>
        <v>10.502746326963152</v>
      </c>
      <c r="DH64" s="78">
        <f t="shared" si="58"/>
        <v>5.2784313685920372</v>
      </c>
      <c r="DI64" s="78">
        <f t="shared" si="58"/>
        <v>18.316695618405745</v>
      </c>
      <c r="DJ64" s="78">
        <f t="shared" si="58"/>
        <v>15.385002093141448</v>
      </c>
      <c r="DK64" s="78">
        <f t="shared" si="58"/>
        <v>6.7448131115747012</v>
      </c>
      <c r="DL64" s="78">
        <f t="shared" si="58"/>
        <v>16.994895170136392</v>
      </c>
      <c r="DM64" s="78">
        <f t="shared" si="58"/>
        <v>14.282690994986144</v>
      </c>
      <c r="DN64" s="78">
        <f t="shared" si="58"/>
        <v>1.5438306249719882</v>
      </c>
      <c r="DO64" s="78">
        <f t="shared" si="58"/>
        <v>20.864448593373226</v>
      </c>
      <c r="DP64" s="78">
        <f t="shared" si="58"/>
        <v>7.6431959443342592</v>
      </c>
      <c r="DQ64" s="78">
        <f t="shared" si="58"/>
        <v>18.65682186735863</v>
      </c>
      <c r="DR64" s="78">
        <f t="shared" si="58"/>
        <v>12.75131683770991</v>
      </c>
      <c r="DS64" s="78">
        <f t="shared" si="58"/>
        <v>3.0969834375436189</v>
      </c>
      <c r="DT64" s="78">
        <f t="shared" si="58"/>
        <v>14.056661208612955</v>
      </c>
      <c r="DU64" s="78">
        <f t="shared" si="58"/>
        <v>17.04665040594627</v>
      </c>
      <c r="DV64" s="78">
        <f t="shared" si="58"/>
        <v>9.6261697380812414</v>
      </c>
      <c r="DW64" s="78">
        <f t="shared" si="58"/>
        <v>10.5052208001085</v>
      </c>
      <c r="DX64" s="78">
        <f t="shared" si="58"/>
        <v>14.985865838985811</v>
      </c>
      <c r="DY64" s="78">
        <f t="shared" si="58"/>
        <v>1.5979964124999098</v>
      </c>
      <c r="DZ64" s="78">
        <f t="shared" si="58"/>
        <v>15.437799143585329</v>
      </c>
      <c r="EA64" s="78">
        <f t="shared" si="58"/>
        <v>11.950080809506904</v>
      </c>
      <c r="EB64" s="78">
        <f t="shared" si="58"/>
        <v>18.967411749227338</v>
      </c>
      <c r="EC64" s="78">
        <f t="shared" si="58"/>
        <v>17.968363472735717</v>
      </c>
      <c r="ED64" s="78">
        <f t="shared" si="58"/>
        <v>5.3317042867614122</v>
      </c>
      <c r="EE64" s="78">
        <f t="shared" si="58"/>
        <v>10.764035768522545</v>
      </c>
      <c r="EF64" s="78">
        <f t="shared" si="58"/>
        <v>17.390460230898459</v>
      </c>
      <c r="EG64" s="78">
        <f t="shared" si="58"/>
        <v>4.1672328841853288</v>
      </c>
      <c r="EH64" s="78">
        <f t="shared" si="58"/>
        <v>9.1503429717524707</v>
      </c>
      <c r="EI64" s="78">
        <f t="shared" si="58"/>
        <v>4.1331755514313242</v>
      </c>
      <c r="EJ64" s="78">
        <f t="shared" si="58"/>
        <v>15.889194580717023</v>
      </c>
      <c r="EK64" s="78">
        <f t="shared" si="58"/>
        <v>13.104986224007359</v>
      </c>
      <c r="EL64" s="78">
        <f t="shared" si="58"/>
        <v>2.3999119876897206</v>
      </c>
      <c r="EM64" s="78">
        <f t="shared" si="58"/>
        <v>1.1273985181475874</v>
      </c>
      <c r="EN64" s="79">
        <f t="shared" si="58"/>
        <v>4.093937967159035</v>
      </c>
      <c r="EO64" s="28"/>
      <c r="EP64" s="29"/>
      <c r="EQ64" s="28"/>
      <c r="ER64" s="69">
        <v>126</v>
      </c>
      <c r="ES64" s="69">
        <v>9</v>
      </c>
      <c r="ET64" s="28"/>
      <c r="EU64" s="129">
        <v>126</v>
      </c>
      <c r="EV64" s="129">
        <v>9</v>
      </c>
      <c r="EW64" s="28"/>
      <c r="EX64" s="29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9"/>
      <c r="IN64" s="28"/>
      <c r="IO64" s="28"/>
      <c r="IP64" s="28"/>
      <c r="IQ64" s="28"/>
      <c r="IR64" s="28"/>
      <c r="IS64" s="28"/>
      <c r="IT64" s="28"/>
      <c r="IU64" s="28"/>
      <c r="IV64" s="28"/>
      <c r="IW64" s="28"/>
      <c r="IX64" s="28"/>
      <c r="IY64" s="28"/>
      <c r="IZ64" s="28"/>
      <c r="JA64" s="28"/>
      <c r="JB64" s="28"/>
      <c r="JC64" s="28"/>
      <c r="JD64" s="28"/>
      <c r="JE64" s="28"/>
      <c r="JF64" s="28"/>
      <c r="JG64" s="28"/>
      <c r="JH64" s="28"/>
      <c r="JI64" s="28"/>
      <c r="JJ64" s="28"/>
      <c r="JK64" s="28"/>
    </row>
    <row r="65" spans="1:271" ht="15.75" customHeight="1" x14ac:dyDescent="0.25">
      <c r="A65" s="28"/>
      <c r="B65" s="28"/>
      <c r="C65" s="28"/>
      <c r="D65" s="135">
        <v>61</v>
      </c>
      <c r="E65" s="134">
        <v>9.013983889151941</v>
      </c>
      <c r="F65" s="134">
        <v>7.6401725511358896</v>
      </c>
      <c r="G65" s="28"/>
      <c r="H65" s="135">
        <v>110</v>
      </c>
      <c r="I65" s="51">
        <v>4</v>
      </c>
      <c r="J65" s="51">
        <v>5</v>
      </c>
      <c r="K65" s="28"/>
      <c r="L65" s="29"/>
      <c r="M65" s="28"/>
      <c r="N65" s="28"/>
      <c r="O65" s="73">
        <v>55</v>
      </c>
      <c r="P65" s="82"/>
      <c r="Q65" s="83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78">
        <v>0</v>
      </c>
      <c r="BT65" s="78">
        <f t="shared" ref="BT65:EN65" si="59">+SQRT(((BT$4-$BS$4)^2)+((BT$5-$BS$5)^2))</f>
        <v>18.455325607577009</v>
      </c>
      <c r="BU65" s="78">
        <f t="shared" si="59"/>
        <v>16.943194281384681</v>
      </c>
      <c r="BV65" s="78">
        <f t="shared" si="59"/>
        <v>11.863405947130355</v>
      </c>
      <c r="BW65" s="78">
        <f t="shared" si="59"/>
        <v>10.29796880120151</v>
      </c>
      <c r="BX65" s="78">
        <f t="shared" si="59"/>
        <v>16.887819588076223</v>
      </c>
      <c r="BY65" s="78">
        <f t="shared" si="59"/>
        <v>13.620318597252345</v>
      </c>
      <c r="BZ65" s="78">
        <f t="shared" si="59"/>
        <v>17.826950180247028</v>
      </c>
      <c r="CA65" s="78">
        <f t="shared" si="59"/>
        <v>12.602679919282268</v>
      </c>
      <c r="CB65" s="78">
        <f t="shared" si="59"/>
        <v>20.881214168313509</v>
      </c>
      <c r="CC65" s="78">
        <f t="shared" si="59"/>
        <v>9.1390038543444589</v>
      </c>
      <c r="CD65" s="78">
        <f t="shared" si="59"/>
        <v>23.319931379027981</v>
      </c>
      <c r="CE65" s="78">
        <f t="shared" si="59"/>
        <v>15.858506373381779</v>
      </c>
      <c r="CF65" s="78">
        <f t="shared" si="59"/>
        <v>4.902997026245834</v>
      </c>
      <c r="CG65" s="78">
        <f t="shared" si="59"/>
        <v>17.322070281368493</v>
      </c>
      <c r="CH65" s="78">
        <f t="shared" si="59"/>
        <v>18.816735721351687</v>
      </c>
      <c r="CI65" s="78">
        <f t="shared" si="59"/>
        <v>16.951766247095872</v>
      </c>
      <c r="CJ65" s="78">
        <f t="shared" si="59"/>
        <v>4.5985552793396076</v>
      </c>
      <c r="CK65" s="78">
        <f t="shared" si="59"/>
        <v>14.993975814733814</v>
      </c>
      <c r="CL65" s="78">
        <f t="shared" si="59"/>
        <v>18.100462637175543</v>
      </c>
      <c r="CM65" s="78">
        <f t="shared" si="59"/>
        <v>15.652691170708424</v>
      </c>
      <c r="CN65" s="78">
        <f t="shared" si="59"/>
        <v>9.4087789108401534</v>
      </c>
      <c r="CO65" s="156">
        <f t="shared" si="59"/>
        <v>15.513176230952983</v>
      </c>
      <c r="CP65" s="78">
        <f t="shared" si="59"/>
        <v>2.7512870636907341</v>
      </c>
      <c r="CQ65" s="78">
        <f t="shared" si="59"/>
        <v>14.719439403005548</v>
      </c>
      <c r="CR65" s="78">
        <f t="shared" si="59"/>
        <v>9.1393046524136317</v>
      </c>
      <c r="CS65" s="78">
        <f t="shared" si="59"/>
        <v>3.4328267912159025</v>
      </c>
      <c r="CT65" s="78">
        <f t="shared" si="59"/>
        <v>11.878849921594584</v>
      </c>
      <c r="CU65" s="78">
        <f t="shared" si="59"/>
        <v>15.73270597323376</v>
      </c>
      <c r="CV65" s="78">
        <f t="shared" si="59"/>
        <v>18.234809590346583</v>
      </c>
      <c r="CW65" s="78">
        <f t="shared" si="59"/>
        <v>22.057539110847255</v>
      </c>
      <c r="CX65" s="78">
        <f t="shared" si="59"/>
        <v>19.856089971409357</v>
      </c>
      <c r="CY65" s="78">
        <f t="shared" si="59"/>
        <v>5.7079413497676823</v>
      </c>
      <c r="CZ65" s="78">
        <f t="shared" si="59"/>
        <v>7.2849103194294509</v>
      </c>
      <c r="DA65" s="78">
        <f t="shared" si="59"/>
        <v>8.7342655031282987</v>
      </c>
      <c r="DB65" s="78">
        <f t="shared" si="59"/>
        <v>19.445267990406375</v>
      </c>
      <c r="DC65" s="78">
        <f t="shared" si="59"/>
        <v>16.339142192824948</v>
      </c>
      <c r="DD65" s="78">
        <f t="shared" si="59"/>
        <v>8.0404235359378351</v>
      </c>
      <c r="DE65" s="78">
        <f t="shared" si="59"/>
        <v>16.868389495130327</v>
      </c>
      <c r="DF65" s="78">
        <f t="shared" si="59"/>
        <v>24.799296601246873</v>
      </c>
      <c r="DG65" s="78">
        <f t="shared" si="59"/>
        <v>13.708277477203133</v>
      </c>
      <c r="DH65" s="78">
        <f t="shared" si="59"/>
        <v>7.9814208041312353</v>
      </c>
      <c r="DI65" s="78">
        <f t="shared" si="59"/>
        <v>21.584762256883096</v>
      </c>
      <c r="DJ65" s="78">
        <f t="shared" si="59"/>
        <v>18.741573258601548</v>
      </c>
      <c r="DK65" s="78">
        <f t="shared" si="59"/>
        <v>10.134496699555504</v>
      </c>
      <c r="DL65" s="78">
        <f t="shared" si="59"/>
        <v>18.212567957361909</v>
      </c>
      <c r="DM65" s="78">
        <f t="shared" si="59"/>
        <v>17.779373725754418</v>
      </c>
      <c r="DN65" s="78">
        <f t="shared" si="59"/>
        <v>2.8719214167925826</v>
      </c>
      <c r="DO65" s="78">
        <f t="shared" si="59"/>
        <v>24.160357877228883</v>
      </c>
      <c r="DP65" s="78">
        <f t="shared" si="59"/>
        <v>11.13352645725025</v>
      </c>
      <c r="DQ65" s="78">
        <f t="shared" si="59"/>
        <v>21.96343508251994</v>
      </c>
      <c r="DR65" s="78">
        <f t="shared" si="59"/>
        <v>15.52933383671923</v>
      </c>
      <c r="DS65" s="78">
        <f t="shared" si="59"/>
        <v>6.3672025038711224</v>
      </c>
      <c r="DT65" s="78">
        <f t="shared" si="59"/>
        <v>15.181631817963764</v>
      </c>
      <c r="DU65" s="78">
        <f t="shared" si="59"/>
        <v>20.375461927128772</v>
      </c>
      <c r="DV65" s="78">
        <f t="shared" si="59"/>
        <v>12.983810446186183</v>
      </c>
      <c r="DW65" s="78">
        <f t="shared" si="59"/>
        <v>13.93938308776246</v>
      </c>
      <c r="DX65" s="78">
        <f t="shared" si="59"/>
        <v>17.69925696632761</v>
      </c>
      <c r="DY65" s="78">
        <f t="shared" si="59"/>
        <v>3.2505916606598366</v>
      </c>
      <c r="DZ65" s="78">
        <f t="shared" si="59"/>
        <v>17.94358780366095</v>
      </c>
      <c r="EA65" s="78">
        <f t="shared" si="59"/>
        <v>14.759315691142206</v>
      </c>
      <c r="EB65" s="78">
        <f t="shared" si="59"/>
        <v>22.175553377446221</v>
      </c>
      <c r="EC65" s="78">
        <f t="shared" si="59"/>
        <v>21.065395244403206</v>
      </c>
      <c r="ED65" s="78">
        <f t="shared" si="59"/>
        <v>8.7963566919298621</v>
      </c>
      <c r="EE65" s="78">
        <f t="shared" si="59"/>
        <v>13.99938952644267</v>
      </c>
      <c r="EF65" s="78">
        <f t="shared" si="59"/>
        <v>20.807419943842447</v>
      </c>
      <c r="EG65" s="78">
        <f t="shared" si="59"/>
        <v>7.5245959247286853</v>
      </c>
      <c r="EH65" s="78">
        <f t="shared" si="59"/>
        <v>12.589391535058523</v>
      </c>
      <c r="EI65" s="78">
        <f t="shared" si="59"/>
        <v>3.597434610090263</v>
      </c>
      <c r="EJ65" s="78">
        <f t="shared" si="59"/>
        <v>16.752160899223803</v>
      </c>
      <c r="EK65" s="78">
        <f t="shared" si="59"/>
        <v>16.192136447768593</v>
      </c>
      <c r="EL65" s="78">
        <f t="shared" si="59"/>
        <v>5.8329774378633417</v>
      </c>
      <c r="EM65" s="78">
        <f t="shared" si="59"/>
        <v>4.5517779198582948</v>
      </c>
      <c r="EN65" s="79">
        <f t="shared" si="59"/>
        <v>3.9255198782481004</v>
      </c>
      <c r="EO65" s="28"/>
      <c r="EP65" s="29"/>
      <c r="EQ65" s="28"/>
      <c r="ER65" s="69">
        <v>107</v>
      </c>
      <c r="ES65" s="69">
        <v>9</v>
      </c>
      <c r="ET65" s="28"/>
      <c r="EU65" s="129">
        <v>107</v>
      </c>
      <c r="EV65" s="129">
        <v>9</v>
      </c>
      <c r="EW65" s="28"/>
      <c r="EX65" s="29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9"/>
      <c r="IN65" s="28"/>
      <c r="IO65" s="28"/>
      <c r="IP65" s="28"/>
      <c r="IQ65" s="28"/>
      <c r="IR65" s="28"/>
      <c r="IS65" s="28"/>
      <c r="IT65" s="28"/>
      <c r="IU65" s="28"/>
      <c r="IV65" s="28"/>
      <c r="IW65" s="28"/>
      <c r="IX65" s="28"/>
      <c r="IY65" s="28"/>
      <c r="IZ65" s="28"/>
      <c r="JA65" s="28"/>
      <c r="JB65" s="28"/>
      <c r="JC65" s="28"/>
      <c r="JD65" s="28"/>
      <c r="JE65" s="28"/>
      <c r="JF65" s="28"/>
      <c r="JG65" s="28"/>
      <c r="JH65" s="28"/>
      <c r="JI65" s="28"/>
      <c r="JJ65" s="28"/>
      <c r="JK65" s="28"/>
    </row>
    <row r="66" spans="1:271" ht="15.75" customHeight="1" x14ac:dyDescent="0.25">
      <c r="A66" s="28"/>
      <c r="B66" s="28"/>
      <c r="C66" s="28"/>
      <c r="D66" s="135">
        <v>62</v>
      </c>
      <c r="E66" s="134">
        <v>5.9146688668202501</v>
      </c>
      <c r="F66" s="134">
        <v>1.3972829492498264</v>
      </c>
      <c r="G66" s="28"/>
      <c r="H66" s="135">
        <v>111</v>
      </c>
      <c r="I66" s="51">
        <v>4</v>
      </c>
      <c r="J66" s="51">
        <v>1</v>
      </c>
      <c r="K66" s="28"/>
      <c r="L66" s="29"/>
      <c r="M66" s="28"/>
      <c r="N66" s="28"/>
      <c r="O66" s="73">
        <v>56</v>
      </c>
      <c r="P66" s="82"/>
      <c r="Q66" s="83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78">
        <v>0</v>
      </c>
      <c r="BU66" s="78">
        <f t="shared" ref="BU66:EN66" si="60">+SQRT(((BU$4-$BT$4)^2)+((BU$5-$BT$5)^2))</f>
        <v>1.7014015170388723</v>
      </c>
      <c r="BV66" s="78">
        <f t="shared" si="60"/>
        <v>17.901193530305648</v>
      </c>
      <c r="BW66" s="78">
        <f t="shared" si="60"/>
        <v>9.1775218679397401</v>
      </c>
      <c r="BX66" s="78">
        <f t="shared" si="60"/>
        <v>22.964115578007295</v>
      </c>
      <c r="BY66" s="78">
        <f t="shared" si="60"/>
        <v>12.804690300092654</v>
      </c>
      <c r="BZ66" s="78">
        <f t="shared" si="60"/>
        <v>19.35717968338647</v>
      </c>
      <c r="CA66" s="78">
        <f t="shared" si="60"/>
        <v>9.4672032185670716</v>
      </c>
      <c r="CB66" s="78">
        <f t="shared" si="60"/>
        <v>10.737627504902756</v>
      </c>
      <c r="CC66" s="78">
        <f t="shared" si="60"/>
        <v>9.5320428205553895</v>
      </c>
      <c r="CD66" s="78">
        <f t="shared" si="60"/>
        <v>13.377925946564757</v>
      </c>
      <c r="CE66" s="78">
        <f t="shared" si="60"/>
        <v>6.8873736981208271</v>
      </c>
      <c r="CF66" s="78">
        <f t="shared" si="60"/>
        <v>18.099860013436274</v>
      </c>
      <c r="CG66" s="78">
        <f t="shared" si="60"/>
        <v>7.7771075843745958</v>
      </c>
      <c r="CH66" s="78">
        <f t="shared" si="60"/>
        <v>21.23878377726734</v>
      </c>
      <c r="CI66" s="78">
        <f t="shared" si="60"/>
        <v>7.3419201288090461</v>
      </c>
      <c r="CJ66" s="78">
        <f t="shared" si="60"/>
        <v>14.481571890182915</v>
      </c>
      <c r="CK66" s="78">
        <f t="shared" si="60"/>
        <v>4.798132475028714</v>
      </c>
      <c r="CL66" s="78">
        <f t="shared" si="60"/>
        <v>17.917001976751777</v>
      </c>
      <c r="CM66" s="78">
        <f t="shared" si="60"/>
        <v>10.069163150809056</v>
      </c>
      <c r="CN66" s="78">
        <f t="shared" si="60"/>
        <v>14.231454781903228</v>
      </c>
      <c r="CO66" s="156">
        <f t="shared" si="60"/>
        <v>8.1327788405999737</v>
      </c>
      <c r="CP66" s="78">
        <f t="shared" si="60"/>
        <v>16.69179990968458</v>
      </c>
      <c r="CQ66" s="78">
        <f t="shared" si="60"/>
        <v>13.056967186818778</v>
      </c>
      <c r="CR66" s="78">
        <f t="shared" si="60"/>
        <v>12.750543557860453</v>
      </c>
      <c r="CS66" s="78">
        <f t="shared" si="60"/>
        <v>15.110610282392663</v>
      </c>
      <c r="CT66" s="78">
        <f t="shared" si="60"/>
        <v>6.8376540045183436</v>
      </c>
      <c r="CU66" s="78">
        <f t="shared" si="60"/>
        <v>15.60341157676209</v>
      </c>
      <c r="CV66" s="78">
        <f t="shared" si="60"/>
        <v>10.786247701859814</v>
      </c>
      <c r="CW66" s="78">
        <f t="shared" si="60"/>
        <v>14.986881964491982</v>
      </c>
      <c r="CX66" s="78">
        <f t="shared" si="60"/>
        <v>13.56400309785379</v>
      </c>
      <c r="CY66" s="78">
        <f t="shared" si="60"/>
        <v>18.222561076667301</v>
      </c>
      <c r="CZ66" s="78">
        <f t="shared" si="60"/>
        <v>11.171068572321932</v>
      </c>
      <c r="DA66" s="78">
        <f t="shared" si="60"/>
        <v>9.8623921255135034</v>
      </c>
      <c r="DB66" s="78">
        <f t="shared" si="60"/>
        <v>14.537138888047004</v>
      </c>
      <c r="DC66" s="78">
        <f t="shared" si="60"/>
        <v>13.9435311960105</v>
      </c>
      <c r="DD66" s="78">
        <f t="shared" si="60"/>
        <v>17.515090779675191</v>
      </c>
      <c r="DE66" s="78">
        <f t="shared" si="60"/>
        <v>8.9563306303370904</v>
      </c>
      <c r="DF66" s="78">
        <f t="shared" si="60"/>
        <v>14.023839275782684</v>
      </c>
      <c r="DG66" s="78">
        <f t="shared" si="60"/>
        <v>20.648390737391438</v>
      </c>
      <c r="DH66" s="78">
        <f t="shared" si="60"/>
        <v>11.904374334941588</v>
      </c>
      <c r="DI66" s="78">
        <f t="shared" si="60"/>
        <v>13.420715357278102</v>
      </c>
      <c r="DJ66" s="78">
        <f t="shared" si="60"/>
        <v>13.47842193324599</v>
      </c>
      <c r="DK66" s="78">
        <f t="shared" si="60"/>
        <v>17.694717701758176</v>
      </c>
      <c r="DL66" s="78">
        <f t="shared" si="60"/>
        <v>2.1801037116911681</v>
      </c>
      <c r="DM66" s="78">
        <f t="shared" si="60"/>
        <v>16.443917526512362</v>
      </c>
      <c r="DN66" s="78">
        <f t="shared" si="60"/>
        <v>16.09193056080624</v>
      </c>
      <c r="DO66" s="78">
        <f t="shared" si="60"/>
        <v>15.264939968139464</v>
      </c>
      <c r="DP66" s="78">
        <f t="shared" si="60"/>
        <v>14.774234149811365</v>
      </c>
      <c r="DQ66" s="78">
        <f t="shared" si="60"/>
        <v>14.15064933079592</v>
      </c>
      <c r="DR66" s="78">
        <f t="shared" si="60"/>
        <v>7.6735115625850758</v>
      </c>
      <c r="DS66" s="78">
        <f t="shared" si="60"/>
        <v>14.487891589562508</v>
      </c>
      <c r="DT66" s="78">
        <f t="shared" si="60"/>
        <v>3.8984720938552111</v>
      </c>
      <c r="DU66" s="78">
        <f t="shared" si="60"/>
        <v>13.706771623284807</v>
      </c>
      <c r="DV66" s="78">
        <f t="shared" si="60"/>
        <v>12.667160946638985</v>
      </c>
      <c r="DW66" s="78">
        <f t="shared" si="60"/>
        <v>18.425731908236504</v>
      </c>
      <c r="DX66" s="78">
        <f t="shared" si="60"/>
        <v>6.9663518874881856</v>
      </c>
      <c r="DY66" s="78">
        <f t="shared" si="60"/>
        <v>15.744882110373554</v>
      </c>
      <c r="DZ66" s="78">
        <f t="shared" si="60"/>
        <v>5.5044249195420445</v>
      </c>
      <c r="EA66" s="78">
        <f t="shared" si="60"/>
        <v>8.0884358571282018</v>
      </c>
      <c r="EB66" s="78">
        <f t="shared" si="60"/>
        <v>12.964608013438804</v>
      </c>
      <c r="EC66" s="78">
        <f t="shared" si="60"/>
        <v>11.182794916114785</v>
      </c>
      <c r="ED66" s="78">
        <f t="shared" si="60"/>
        <v>16.672166038874938</v>
      </c>
      <c r="EE66" s="78">
        <f t="shared" si="60"/>
        <v>11.357506899976219</v>
      </c>
      <c r="EF66" s="78">
        <f t="shared" si="60"/>
        <v>15.442669183105005</v>
      </c>
      <c r="EG66" s="78">
        <f t="shared" si="60"/>
        <v>14.20939400965295</v>
      </c>
      <c r="EH66" s="78">
        <f t="shared" si="60"/>
        <v>17.851706345393072</v>
      </c>
      <c r="EI66" s="78">
        <f t="shared" si="60"/>
        <v>14.981195186643582</v>
      </c>
      <c r="EJ66" s="78">
        <f t="shared" si="60"/>
        <v>4.1120241323056694</v>
      </c>
      <c r="EK66" s="78">
        <f t="shared" si="60"/>
        <v>22.980572134322145</v>
      </c>
      <c r="EL66" s="78">
        <f t="shared" si="60"/>
        <v>16.847970569607192</v>
      </c>
      <c r="EM66" s="78">
        <f t="shared" si="60"/>
        <v>16.934924576083233</v>
      </c>
      <c r="EN66" s="79">
        <f t="shared" si="60"/>
        <v>14.590357863802703</v>
      </c>
      <c r="EO66" s="28"/>
      <c r="EP66" s="29"/>
      <c r="EQ66" s="28"/>
      <c r="ER66" s="69">
        <v>17</v>
      </c>
      <c r="ES66" s="69">
        <v>9</v>
      </c>
      <c r="ET66" s="28"/>
      <c r="EU66" s="129">
        <v>17</v>
      </c>
      <c r="EV66" s="129">
        <v>9</v>
      </c>
      <c r="EW66" s="28"/>
      <c r="EX66" s="29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9"/>
      <c r="IN66" s="28"/>
      <c r="IO66" s="28"/>
      <c r="IP66" s="28"/>
      <c r="IQ66" s="28"/>
      <c r="IR66" s="28"/>
      <c r="IS66" s="28"/>
      <c r="IT66" s="28"/>
      <c r="IU66" s="28"/>
      <c r="IV66" s="28"/>
      <c r="IW66" s="28"/>
      <c r="IX66" s="28"/>
      <c r="IY66" s="28"/>
      <c r="IZ66" s="28"/>
      <c r="JA66" s="28"/>
      <c r="JB66" s="28"/>
      <c r="JC66" s="28"/>
      <c r="JD66" s="28"/>
      <c r="JE66" s="28"/>
      <c r="JF66" s="28"/>
      <c r="JG66" s="28"/>
      <c r="JH66" s="28"/>
      <c r="JI66" s="28"/>
      <c r="JJ66" s="28"/>
      <c r="JK66" s="28"/>
    </row>
    <row r="67" spans="1:271" x14ac:dyDescent="0.25">
      <c r="A67" s="28"/>
      <c r="B67" s="28"/>
      <c r="C67" s="28"/>
      <c r="D67" s="135">
        <v>63</v>
      </c>
      <c r="E67" s="134">
        <v>10.813909089930421</v>
      </c>
      <c r="F67" s="134">
        <v>10.890017801317248</v>
      </c>
      <c r="G67" s="28"/>
      <c r="H67" s="135">
        <v>112</v>
      </c>
      <c r="I67" s="51">
        <v>0</v>
      </c>
      <c r="J67" s="51">
        <v>5</v>
      </c>
      <c r="K67" s="28"/>
      <c r="L67" s="29"/>
      <c r="M67" s="28"/>
      <c r="N67" s="28"/>
      <c r="O67" s="73">
        <v>57</v>
      </c>
      <c r="P67" s="82"/>
      <c r="Q67" s="83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80"/>
      <c r="BS67" s="80"/>
      <c r="BT67" s="80"/>
      <c r="BU67" s="78">
        <v>0</v>
      </c>
      <c r="BV67" s="78">
        <f t="shared" ref="BV67:EN67" si="61">+SQRT(((BV$4-$BU$4)^2)+((BV$5-$BU$5)^2))</f>
        <v>17.226063397850194</v>
      </c>
      <c r="BW67" s="78">
        <f t="shared" si="61"/>
        <v>8.0843523671162458</v>
      </c>
      <c r="BX67" s="78">
        <f t="shared" si="61"/>
        <v>22.514300569673839</v>
      </c>
      <c r="BY67" s="78">
        <f t="shared" si="61"/>
        <v>12.431583732852358</v>
      </c>
      <c r="BZ67" s="78">
        <f t="shared" si="61"/>
        <v>19.201679630087082</v>
      </c>
      <c r="CA67" s="78">
        <f t="shared" si="61"/>
        <v>8.8855882873448468</v>
      </c>
      <c r="CB67" s="78">
        <f t="shared" si="61"/>
        <v>11.513861593676616</v>
      </c>
      <c r="CC67" s="78">
        <f t="shared" si="61"/>
        <v>8.1883782308888513</v>
      </c>
      <c r="CD67" s="78">
        <f t="shared" si="61"/>
        <v>14.277143385149319</v>
      </c>
      <c r="CE67" s="78">
        <f t="shared" si="61"/>
        <v>6.9066315966497918</v>
      </c>
      <c r="CF67" s="78">
        <f t="shared" si="61"/>
        <v>16.861669314433808</v>
      </c>
      <c r="CG67" s="78">
        <f t="shared" si="61"/>
        <v>8.1170774088607445</v>
      </c>
      <c r="CH67" s="78">
        <f t="shared" si="61"/>
        <v>21.072809627676445</v>
      </c>
      <c r="CI67" s="78">
        <f t="shared" si="61"/>
        <v>7.6158081491986538</v>
      </c>
      <c r="CJ67" s="78">
        <f t="shared" si="61"/>
        <v>12.873444014161491</v>
      </c>
      <c r="CK67" s="78">
        <f t="shared" si="61"/>
        <v>3.1571428426816799</v>
      </c>
      <c r="CL67" s="78">
        <f t="shared" si="61"/>
        <v>17.870529618233078</v>
      </c>
      <c r="CM67" s="78">
        <f t="shared" si="61"/>
        <v>10.036202549467395</v>
      </c>
      <c r="CN67" s="78">
        <f t="shared" si="61"/>
        <v>13.357713572385018</v>
      </c>
      <c r="CO67" s="156">
        <f t="shared" si="61"/>
        <v>8.0872107292524742</v>
      </c>
      <c r="CP67" s="78">
        <f t="shared" si="61"/>
        <v>15.291996292825729</v>
      </c>
      <c r="CQ67" s="78">
        <f t="shared" si="61"/>
        <v>12.823349251548104</v>
      </c>
      <c r="CR67" s="78">
        <f t="shared" si="61"/>
        <v>11.804100504222719</v>
      </c>
      <c r="CS67" s="78">
        <f t="shared" si="61"/>
        <v>13.56590653548348</v>
      </c>
      <c r="CT67" s="78">
        <f t="shared" si="61"/>
        <v>5.1974154075178616</v>
      </c>
      <c r="CU67" s="78">
        <f t="shared" si="61"/>
        <v>15.407951335306905</v>
      </c>
      <c r="CV67" s="78">
        <f t="shared" si="61"/>
        <v>11.146309211390122</v>
      </c>
      <c r="CW67" s="78">
        <f t="shared" si="61"/>
        <v>15.593277841402879</v>
      </c>
      <c r="CX67" s="78">
        <f t="shared" si="61"/>
        <v>13.98753555759003</v>
      </c>
      <c r="CY67" s="78">
        <f t="shared" si="61"/>
        <v>17.038331169261074</v>
      </c>
      <c r="CZ67" s="78">
        <f t="shared" si="61"/>
        <v>9.6655322281613554</v>
      </c>
      <c r="DA67" s="78">
        <f t="shared" si="61"/>
        <v>8.2768654278955189</v>
      </c>
      <c r="DB67" s="78">
        <f t="shared" si="61"/>
        <v>14.845084549230366</v>
      </c>
      <c r="DC67" s="78">
        <f t="shared" si="61"/>
        <v>13.888826339611917</v>
      </c>
      <c r="DD67" s="78">
        <f t="shared" si="61"/>
        <v>16.514847264644711</v>
      </c>
      <c r="DE67" s="78">
        <f t="shared" si="61"/>
        <v>9.1660103378316613</v>
      </c>
      <c r="DF67" s="78">
        <f t="shared" si="61"/>
        <v>15.057148850496787</v>
      </c>
      <c r="DG67" s="78">
        <f t="shared" si="61"/>
        <v>20.033742872282289</v>
      </c>
      <c r="DH67" s="78">
        <f t="shared" si="61"/>
        <v>10.739770959055331</v>
      </c>
      <c r="DI67" s="78">
        <f t="shared" si="61"/>
        <v>14.085445254672409</v>
      </c>
      <c r="DJ67" s="78">
        <f t="shared" si="61"/>
        <v>13.758956020065908</v>
      </c>
      <c r="DK67" s="78">
        <f t="shared" si="61"/>
        <v>16.868783268028238</v>
      </c>
      <c r="DL67" s="78">
        <f t="shared" si="61"/>
        <v>1.8183808313466259</v>
      </c>
      <c r="DM67" s="78">
        <f t="shared" si="61"/>
        <v>16.44221715283286</v>
      </c>
      <c r="DN67" s="78">
        <f t="shared" si="61"/>
        <v>14.667749689833379</v>
      </c>
      <c r="DO67" s="78">
        <f t="shared" si="61"/>
        <v>16.110697752424251</v>
      </c>
      <c r="DP67" s="78">
        <f t="shared" si="61"/>
        <v>14.087803186787941</v>
      </c>
      <c r="DQ67" s="78">
        <f t="shared" si="61"/>
        <v>14.808948499503455</v>
      </c>
      <c r="DR67" s="78">
        <f t="shared" si="61"/>
        <v>7.6269938302764917</v>
      </c>
      <c r="DS67" s="78">
        <f t="shared" si="61"/>
        <v>13.306809191022021</v>
      </c>
      <c r="DT67" s="78">
        <f t="shared" si="61"/>
        <v>2.2023564693978734</v>
      </c>
      <c r="DU67" s="78">
        <f t="shared" si="61"/>
        <v>14.189587108071542</v>
      </c>
      <c r="DV67" s="78">
        <f t="shared" si="61"/>
        <v>12.211496465470988</v>
      </c>
      <c r="DW67" s="78">
        <f t="shared" si="61"/>
        <v>17.928519464150508</v>
      </c>
      <c r="DX67" s="78">
        <f t="shared" si="61"/>
        <v>7.4220267376506595</v>
      </c>
      <c r="DY67" s="78">
        <f t="shared" si="61"/>
        <v>14.331788986886046</v>
      </c>
      <c r="DZ67" s="78">
        <f t="shared" si="61"/>
        <v>6.0929052093925611</v>
      </c>
      <c r="EA67" s="78">
        <f t="shared" si="61"/>
        <v>7.8811722105865218</v>
      </c>
      <c r="EB67" s="78">
        <f t="shared" si="61"/>
        <v>13.745286520228341</v>
      </c>
      <c r="EC67" s="78">
        <f t="shared" si="61"/>
        <v>11.950761571668291</v>
      </c>
      <c r="ED67" s="78">
        <f t="shared" si="61"/>
        <v>15.744493878878568</v>
      </c>
      <c r="EE67" s="78">
        <f t="shared" si="61"/>
        <v>11.049087917950535</v>
      </c>
      <c r="EF67" s="78">
        <f t="shared" si="61"/>
        <v>15.860959600896736</v>
      </c>
      <c r="EG67" s="78">
        <f t="shared" si="61"/>
        <v>13.13583586332518</v>
      </c>
      <c r="EH67" s="78">
        <f t="shared" si="61"/>
        <v>17.246271809846252</v>
      </c>
      <c r="EI67" s="78">
        <f t="shared" si="61"/>
        <v>13.429290525566765</v>
      </c>
      <c r="EJ67" s="78">
        <f t="shared" si="61"/>
        <v>2.8528370103465264</v>
      </c>
      <c r="EK67" s="78">
        <f t="shared" si="61"/>
        <v>22.4670580884458</v>
      </c>
      <c r="EL67" s="78">
        <f t="shared" si="61"/>
        <v>15.676350777592486</v>
      </c>
      <c r="EM67" s="78">
        <f t="shared" si="61"/>
        <v>15.669479231029722</v>
      </c>
      <c r="EN67" s="79">
        <f t="shared" si="61"/>
        <v>13.04968199241311</v>
      </c>
      <c r="EO67" s="28"/>
      <c r="EP67" s="29"/>
      <c r="EQ67" s="28"/>
      <c r="ER67" s="69">
        <v>6</v>
      </c>
      <c r="ES67" s="69">
        <v>10</v>
      </c>
      <c r="ET67" s="28"/>
      <c r="EU67" s="129">
        <v>6</v>
      </c>
      <c r="EV67" s="129">
        <v>10</v>
      </c>
      <c r="EW67" s="28"/>
      <c r="EX67" s="29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9"/>
      <c r="IN67" s="28"/>
      <c r="IO67" s="28"/>
      <c r="IP67" s="28"/>
      <c r="IQ67" s="28"/>
      <c r="IR67" s="28"/>
      <c r="IS67" s="28"/>
      <c r="IT67" s="28"/>
      <c r="IU67" s="28"/>
      <c r="IV67" s="28"/>
      <c r="IW67" s="28"/>
      <c r="IX67" s="28"/>
      <c r="IY67" s="28"/>
      <c r="IZ67" s="28"/>
      <c r="JA67" s="28"/>
      <c r="JB67" s="28"/>
      <c r="JC67" s="28"/>
      <c r="JD67" s="28"/>
      <c r="JE67" s="28"/>
      <c r="JF67" s="28"/>
      <c r="JG67" s="28"/>
      <c r="JH67" s="28"/>
      <c r="JI67" s="28"/>
      <c r="JJ67" s="28"/>
      <c r="JK67" s="28"/>
    </row>
    <row r="68" spans="1:271" s="215" customFormat="1" ht="23.25" customHeight="1" x14ac:dyDescent="0.25">
      <c r="A68" s="46"/>
      <c r="B68" s="46"/>
      <c r="C68" s="46"/>
      <c r="D68" s="135">
        <v>64</v>
      </c>
      <c r="E68" s="134">
        <v>16.835239255914324</v>
      </c>
      <c r="F68" s="134">
        <v>5.1589509030034169</v>
      </c>
      <c r="G68" s="46"/>
      <c r="H68" s="135">
        <v>113</v>
      </c>
      <c r="I68" s="51">
        <v>3</v>
      </c>
      <c r="J68" s="51">
        <v>4</v>
      </c>
      <c r="K68" s="46"/>
      <c r="L68" s="29"/>
      <c r="M68" s="46"/>
      <c r="N68" s="46"/>
      <c r="O68" s="73">
        <v>58</v>
      </c>
      <c r="P68" s="82"/>
      <c r="Q68" s="83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0"/>
      <c r="BK68" s="80"/>
      <c r="BL68" s="80"/>
      <c r="BM68" s="80"/>
      <c r="BN68" s="80"/>
      <c r="BO68" s="80"/>
      <c r="BP68" s="80"/>
      <c r="BQ68" s="80"/>
      <c r="BR68" s="80"/>
      <c r="BS68" s="80"/>
      <c r="BT68" s="80"/>
      <c r="BU68" s="80"/>
      <c r="BV68" s="78">
        <v>0</v>
      </c>
      <c r="BW68" s="78">
        <f t="shared" ref="BW68:EN68" si="62">+SQRT(((BW$4-$BV$4)^2)+((BW$5-$BV$5)^2))</f>
        <v>9.6271667415441282</v>
      </c>
      <c r="BX68" s="78">
        <f t="shared" si="62"/>
        <v>5.8903720982751988</v>
      </c>
      <c r="BY68" s="78">
        <f t="shared" si="62"/>
        <v>5.6789183429282382</v>
      </c>
      <c r="BZ68" s="78">
        <f t="shared" si="62"/>
        <v>6.0486431305825219</v>
      </c>
      <c r="CA68" s="78">
        <f t="shared" si="62"/>
        <v>8.4370041032009713</v>
      </c>
      <c r="CB68" s="78">
        <f t="shared" si="62"/>
        <v>13.561699840060639</v>
      </c>
      <c r="CC68" s="78">
        <f t="shared" si="62"/>
        <v>10.692682382378903</v>
      </c>
      <c r="CD68" s="78">
        <f t="shared" si="62"/>
        <v>14.93610025937093</v>
      </c>
      <c r="CE68" s="78">
        <f t="shared" si="62"/>
        <v>11.635857350234401</v>
      </c>
      <c r="CF68" s="78">
        <f t="shared" si="62"/>
        <v>7.0800410719772913</v>
      </c>
      <c r="CG68" s="78">
        <f t="shared" si="62"/>
        <v>11.963667883868998</v>
      </c>
      <c r="CH68" s="78">
        <f t="shared" si="62"/>
        <v>6.9584704240869506</v>
      </c>
      <c r="CI68" s="78">
        <f t="shared" si="62"/>
        <v>11.987684663934189</v>
      </c>
      <c r="CJ68" s="78">
        <f t="shared" si="62"/>
        <v>13.080757237395694</v>
      </c>
      <c r="CK68" s="78">
        <f t="shared" si="62"/>
        <v>17.413145806526547</v>
      </c>
      <c r="CL68" s="78">
        <f t="shared" si="62"/>
        <v>6.7164534597556713</v>
      </c>
      <c r="CM68" s="78">
        <f t="shared" si="62"/>
        <v>9.1082252081160515</v>
      </c>
      <c r="CN68" s="78">
        <f t="shared" si="62"/>
        <v>4.2901808029831825</v>
      </c>
      <c r="CO68" s="156">
        <f t="shared" si="62"/>
        <v>10.499524516101724</v>
      </c>
      <c r="CP68" s="78">
        <f t="shared" si="62"/>
        <v>9.3618745821241429</v>
      </c>
      <c r="CQ68" s="78">
        <f t="shared" si="62"/>
        <v>6.1594055382122406</v>
      </c>
      <c r="CR68" s="78">
        <f t="shared" si="62"/>
        <v>5.9264784077228061</v>
      </c>
      <c r="CS68" s="78">
        <f t="shared" si="62"/>
        <v>11.775061510145921</v>
      </c>
      <c r="CT68" s="78">
        <f t="shared" si="62"/>
        <v>14.566781770908301</v>
      </c>
      <c r="CU68" s="78">
        <f t="shared" si="62"/>
        <v>5.2381974568058771</v>
      </c>
      <c r="CV68" s="78">
        <f t="shared" si="62"/>
        <v>10.75418183951369</v>
      </c>
      <c r="CW68" s="78">
        <f t="shared" si="62"/>
        <v>12.554332632651164</v>
      </c>
      <c r="CX68" s="78">
        <f t="shared" si="62"/>
        <v>10.765387313093425</v>
      </c>
      <c r="CY68" s="78">
        <f t="shared" si="62"/>
        <v>6.3303315473433406</v>
      </c>
      <c r="CZ68" s="78">
        <f t="shared" si="62"/>
        <v>11.488322549652464</v>
      </c>
      <c r="DA68" s="78">
        <f t="shared" si="62"/>
        <v>12.912830921963735</v>
      </c>
      <c r="DB68" s="78">
        <f t="shared" si="62"/>
        <v>9.7736293264242935</v>
      </c>
      <c r="DC68" s="78">
        <f t="shared" si="62"/>
        <v>6.8893590829078484</v>
      </c>
      <c r="DD68" s="78">
        <f t="shared" si="62"/>
        <v>3.8409760983351759</v>
      </c>
      <c r="DE68" s="78">
        <f t="shared" si="62"/>
        <v>10.794105485238505</v>
      </c>
      <c r="DF68" s="78">
        <f t="shared" si="62"/>
        <v>16.448112966716689</v>
      </c>
      <c r="DG68" s="78">
        <f t="shared" si="62"/>
        <v>2.8730923659310945</v>
      </c>
      <c r="DH68" s="78">
        <f t="shared" si="62"/>
        <v>7.9107180931762828</v>
      </c>
      <c r="DI68" s="78">
        <f t="shared" si="62"/>
        <v>12.820352288371028</v>
      </c>
      <c r="DJ68" s="78">
        <f t="shared" si="62"/>
        <v>9.6013825454098534</v>
      </c>
      <c r="DK68" s="78">
        <f t="shared" si="62"/>
        <v>1.7437654433880241</v>
      </c>
      <c r="DL68" s="78">
        <f t="shared" si="62"/>
        <v>19.031224501108529</v>
      </c>
      <c r="DM68" s="78">
        <f t="shared" si="62"/>
        <v>6.9602402195013662</v>
      </c>
      <c r="DN68" s="78">
        <f t="shared" si="62"/>
        <v>9.7042416287785773</v>
      </c>
      <c r="DO68" s="78">
        <f t="shared" si="62"/>
        <v>14.97960097987208</v>
      </c>
      <c r="DP68" s="78">
        <f t="shared" si="62"/>
        <v>3.1384952433421365</v>
      </c>
      <c r="DQ68" s="78">
        <f t="shared" si="62"/>
        <v>12.874215588966344</v>
      </c>
      <c r="DR68" s="78">
        <f t="shared" si="62"/>
        <v>10.862697917351547</v>
      </c>
      <c r="DS68" s="78">
        <f t="shared" si="62"/>
        <v>6.6785984356762409</v>
      </c>
      <c r="DT68" s="78">
        <f t="shared" si="62"/>
        <v>16.799278612441832</v>
      </c>
      <c r="DU68" s="78">
        <f t="shared" si="62"/>
        <v>11.268959385765129</v>
      </c>
      <c r="DV68" s="78">
        <f t="shared" si="62"/>
        <v>5.5157061897361652</v>
      </c>
      <c r="DW68" s="78">
        <f t="shared" si="62"/>
        <v>2.0830329065776145</v>
      </c>
      <c r="DX68" s="78">
        <f t="shared" si="62"/>
        <v>12.81212159403645</v>
      </c>
      <c r="DY68" s="78">
        <f t="shared" si="62"/>
        <v>9.507582741778668</v>
      </c>
      <c r="DZ68" s="78">
        <f t="shared" si="62"/>
        <v>13.981707099428373</v>
      </c>
      <c r="EA68" s="78">
        <f t="shared" si="62"/>
        <v>10.176949778887604</v>
      </c>
      <c r="EB68" s="78">
        <f t="shared" si="62"/>
        <v>13.772860198018629</v>
      </c>
      <c r="EC68" s="78">
        <f t="shared" si="62"/>
        <v>13.503761380165367</v>
      </c>
      <c r="ED68" s="78">
        <f t="shared" si="62"/>
        <v>3.1484260374714159</v>
      </c>
      <c r="EE68" s="78">
        <f t="shared" si="62"/>
        <v>7.111367685474697</v>
      </c>
      <c r="EF68" s="78">
        <f t="shared" si="62"/>
        <v>10.859363518139348</v>
      </c>
      <c r="EG68" s="78">
        <f t="shared" si="62"/>
        <v>5.7598938458183104</v>
      </c>
      <c r="EH68" s="78">
        <f t="shared" si="62"/>
        <v>0.77627386496759743</v>
      </c>
      <c r="EI68" s="78">
        <f t="shared" si="62"/>
        <v>11.905798415896847</v>
      </c>
      <c r="EJ68" s="78">
        <f t="shared" si="62"/>
        <v>18.891428483621116</v>
      </c>
      <c r="EK68" s="78">
        <f t="shared" si="62"/>
        <v>5.5472639935017414</v>
      </c>
      <c r="EL68" s="78">
        <f t="shared" si="62"/>
        <v>6.0503426077006157</v>
      </c>
      <c r="EM68" s="78">
        <f t="shared" si="62"/>
        <v>7.3372305071003119</v>
      </c>
      <c r="EN68" s="79">
        <f t="shared" si="62"/>
        <v>11.654123359179662</v>
      </c>
      <c r="EO68" s="46"/>
      <c r="EP68" s="29"/>
      <c r="EQ68" s="46"/>
      <c r="ER68" s="129">
        <v>122</v>
      </c>
      <c r="ES68" s="129">
        <v>10</v>
      </c>
      <c r="ET68" s="46"/>
      <c r="EU68" s="129">
        <v>95</v>
      </c>
      <c r="EV68" s="129">
        <v>10</v>
      </c>
      <c r="EW68" s="46"/>
      <c r="EX68" s="29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29"/>
      <c r="IN68" s="46"/>
      <c r="IO68" s="46"/>
      <c r="IP68" s="46"/>
      <c r="IQ68" s="46"/>
      <c r="IR68" s="46"/>
      <c r="IS68" s="46"/>
      <c r="IT68" s="46"/>
      <c r="IU68" s="46"/>
      <c r="IV68" s="46"/>
      <c r="IW68" s="46"/>
      <c r="IX68" s="46"/>
      <c r="IY68" s="46"/>
      <c r="IZ68" s="46"/>
      <c r="JA68" s="46"/>
      <c r="JB68" s="46"/>
      <c r="JC68" s="46"/>
      <c r="JD68" s="46"/>
      <c r="JE68" s="46"/>
      <c r="JF68" s="46"/>
      <c r="JG68" s="46"/>
      <c r="JH68" s="46"/>
      <c r="JI68" s="46"/>
      <c r="JJ68" s="46"/>
      <c r="JK68" s="46"/>
    </row>
    <row r="69" spans="1:271" ht="15.75" customHeight="1" x14ac:dyDescent="0.25">
      <c r="A69" s="28"/>
      <c r="B69" s="28"/>
      <c r="C69" s="28"/>
      <c r="D69" s="135">
        <v>65</v>
      </c>
      <c r="E69" s="134">
        <v>9.4477714368051977</v>
      </c>
      <c r="F69" s="134">
        <v>15.698874321260593</v>
      </c>
      <c r="G69" s="28"/>
      <c r="H69" s="135">
        <v>114</v>
      </c>
      <c r="I69" s="51">
        <v>1</v>
      </c>
      <c r="J69" s="51">
        <v>0</v>
      </c>
      <c r="K69" s="28"/>
      <c r="L69" s="29"/>
      <c r="M69" s="28"/>
      <c r="N69" s="28"/>
      <c r="O69" s="73">
        <v>59</v>
      </c>
      <c r="P69" s="82"/>
      <c r="Q69" s="83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78">
        <v>0</v>
      </c>
      <c r="BX69" s="78">
        <f t="shared" ref="BX69:EN69" si="63">+SQRT(((BX$4-$BW$4)^2)+((BX$5-$BW$5)^2))</f>
        <v>15.340378498173404</v>
      </c>
      <c r="BY69" s="78">
        <f t="shared" si="63"/>
        <v>6.3424510292340841</v>
      </c>
      <c r="BZ69" s="78">
        <f t="shared" si="63"/>
        <v>13.154393175822067</v>
      </c>
      <c r="CA69" s="78">
        <f t="shared" si="63"/>
        <v>3.1338623937551371</v>
      </c>
      <c r="CB69" s="78">
        <f t="shared" si="63"/>
        <v>11.119240379576274</v>
      </c>
      <c r="CC69" s="78">
        <f t="shared" si="63"/>
        <v>1.8654177814921444</v>
      </c>
      <c r="CD69" s="78">
        <f t="shared" si="63"/>
        <v>13.841234974093867</v>
      </c>
      <c r="CE69" s="78">
        <f t="shared" si="63"/>
        <v>5.6296592516763528</v>
      </c>
      <c r="CF69" s="78">
        <f t="shared" si="63"/>
        <v>8.9769402691037392</v>
      </c>
      <c r="CG69" s="78">
        <f t="shared" si="63"/>
        <v>7.2272397379767197</v>
      </c>
      <c r="CH69" s="78">
        <f t="shared" si="63"/>
        <v>14.869744426983621</v>
      </c>
      <c r="CI69" s="78">
        <f t="shared" si="63"/>
        <v>6.7911623036265283</v>
      </c>
      <c r="CJ69" s="78">
        <f t="shared" si="63"/>
        <v>7.6816029902786136</v>
      </c>
      <c r="CK69" s="78">
        <f t="shared" si="63"/>
        <v>7.7973094358175654</v>
      </c>
      <c r="CL69" s="78">
        <f t="shared" si="63"/>
        <v>12.366500708870184</v>
      </c>
      <c r="CM69" s="78">
        <f t="shared" si="63"/>
        <v>6.3574825824847299</v>
      </c>
      <c r="CN69" s="78">
        <f t="shared" si="63"/>
        <v>5.4541568754726875</v>
      </c>
      <c r="CO69" s="156">
        <f t="shared" si="63"/>
        <v>5.5302289546834649</v>
      </c>
      <c r="CP69" s="78">
        <f t="shared" si="63"/>
        <v>8.0103745789054202</v>
      </c>
      <c r="CQ69" s="78">
        <f t="shared" si="63"/>
        <v>7.2627087292465831</v>
      </c>
      <c r="CR69" s="78">
        <f t="shared" si="63"/>
        <v>3.8188082227741202</v>
      </c>
      <c r="CS69" s="78">
        <f t="shared" si="63"/>
        <v>7.4948487304703137</v>
      </c>
      <c r="CT69" s="78">
        <f t="shared" si="63"/>
        <v>5.0051219863389864</v>
      </c>
      <c r="CU69" s="78">
        <f t="shared" si="63"/>
        <v>9.5697268802691831</v>
      </c>
      <c r="CV69" s="78">
        <f t="shared" si="63"/>
        <v>8.8725061934397988</v>
      </c>
      <c r="CW69" s="78">
        <f t="shared" si="63"/>
        <v>13.413014336749367</v>
      </c>
      <c r="CX69" s="78">
        <f t="shared" si="63"/>
        <v>11.220866018991147</v>
      </c>
      <c r="CY69" s="78">
        <f t="shared" si="63"/>
        <v>9.0549939572700229</v>
      </c>
      <c r="CZ69" s="78">
        <f t="shared" si="63"/>
        <v>4.0667168311887627</v>
      </c>
      <c r="DA69" s="78">
        <f t="shared" si="63"/>
        <v>4.4020709040648418</v>
      </c>
      <c r="DB69" s="78">
        <f t="shared" si="63"/>
        <v>11.349999184079623</v>
      </c>
      <c r="DC69" s="78">
        <f t="shared" si="63"/>
        <v>8.9051497170698664</v>
      </c>
      <c r="DD69" s="78">
        <f t="shared" si="63"/>
        <v>8.4387168263873527</v>
      </c>
      <c r="DE69" s="78">
        <f t="shared" si="63"/>
        <v>7.0714666204683141</v>
      </c>
      <c r="DF69" s="78">
        <f t="shared" si="63"/>
        <v>15.204792897596224</v>
      </c>
      <c r="DG69" s="78">
        <f t="shared" si="63"/>
        <v>12.499970683776802</v>
      </c>
      <c r="DH69" s="78">
        <f t="shared" si="63"/>
        <v>2.7530563701357131</v>
      </c>
      <c r="DI69" s="78">
        <f t="shared" si="63"/>
        <v>12.484910927548087</v>
      </c>
      <c r="DJ69" s="78">
        <f t="shared" si="63"/>
        <v>10.357327467227368</v>
      </c>
      <c r="DK69" s="78">
        <f t="shared" si="63"/>
        <v>8.9717323292182183</v>
      </c>
      <c r="DL69" s="78">
        <f t="shared" si="63"/>
        <v>9.7943980332914649</v>
      </c>
      <c r="DM69" s="78">
        <f t="shared" si="63"/>
        <v>11.286594932844963</v>
      </c>
      <c r="DN69" s="78">
        <f t="shared" si="63"/>
        <v>7.5510525726710362</v>
      </c>
      <c r="DO69" s="78">
        <f t="shared" si="63"/>
        <v>15.073415148511168</v>
      </c>
      <c r="DP69" s="78">
        <f t="shared" si="63"/>
        <v>6.6057618123113864</v>
      </c>
      <c r="DQ69" s="78">
        <f t="shared" si="63"/>
        <v>13.030933682705385</v>
      </c>
      <c r="DR69" s="78">
        <f t="shared" si="63"/>
        <v>5.4326339466784761</v>
      </c>
      <c r="DS69" s="78">
        <f t="shared" si="63"/>
        <v>5.3297071211590472</v>
      </c>
      <c r="DT69" s="78">
        <f t="shared" si="63"/>
        <v>7.2580256348492691</v>
      </c>
      <c r="DU69" s="78">
        <f t="shared" si="63"/>
        <v>11.667480205216622</v>
      </c>
      <c r="DV69" s="78">
        <f t="shared" si="63"/>
        <v>5.8134787825024965</v>
      </c>
      <c r="DW69" s="78">
        <f t="shared" si="63"/>
        <v>10.785620180075691</v>
      </c>
      <c r="DX69" s="78">
        <f t="shared" si="63"/>
        <v>7.4783152671222819</v>
      </c>
      <c r="DY69" s="78">
        <f t="shared" si="63"/>
        <v>7.1692297813632946</v>
      </c>
      <c r="DZ69" s="78">
        <f t="shared" si="63"/>
        <v>7.6458044022937592</v>
      </c>
      <c r="EA69" s="78">
        <f t="shared" si="63"/>
        <v>4.753627446267922</v>
      </c>
      <c r="EB69" s="78">
        <f t="shared" si="63"/>
        <v>12.803879673381001</v>
      </c>
      <c r="EC69" s="78">
        <f t="shared" si="63"/>
        <v>11.388350047772187</v>
      </c>
      <c r="ED69" s="78">
        <f t="shared" si="63"/>
        <v>7.7235954260821424</v>
      </c>
      <c r="EE69" s="78">
        <f t="shared" si="63"/>
        <v>5.6348254286232695</v>
      </c>
      <c r="EF69" s="78">
        <f t="shared" si="63"/>
        <v>12.713767483033047</v>
      </c>
      <c r="EG69" s="78">
        <f t="shared" si="63"/>
        <v>5.0535227014509809</v>
      </c>
      <c r="EH69" s="78">
        <f t="shared" si="63"/>
        <v>9.8244781033025053</v>
      </c>
      <c r="EI69" s="78">
        <f t="shared" si="63"/>
        <v>7.4514155437080474</v>
      </c>
      <c r="EJ69" s="78">
        <f t="shared" si="63"/>
        <v>9.336845609812336</v>
      </c>
      <c r="EK69" s="78">
        <f t="shared" si="63"/>
        <v>15.1245351511738</v>
      </c>
      <c r="EL69" s="78">
        <f t="shared" si="63"/>
        <v>7.6771265904251456</v>
      </c>
      <c r="EM69" s="78">
        <f t="shared" si="63"/>
        <v>7.860451080939348</v>
      </c>
      <c r="EN69" s="79">
        <f t="shared" si="63"/>
        <v>7.0070521884566537</v>
      </c>
      <c r="EO69" s="28"/>
      <c r="EP69" s="29"/>
      <c r="EQ69" s="28"/>
      <c r="ER69" s="69">
        <v>58</v>
      </c>
      <c r="ES69" s="69">
        <v>10</v>
      </c>
      <c r="ET69" s="28"/>
      <c r="EU69" s="129">
        <v>111</v>
      </c>
      <c r="EV69" s="129">
        <v>10</v>
      </c>
      <c r="EW69" s="28"/>
      <c r="EX69" s="29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9"/>
      <c r="IN69" s="28"/>
      <c r="IO69" s="28"/>
      <c r="IP69" s="28"/>
      <c r="IQ69" s="28"/>
      <c r="IR69" s="28"/>
      <c r="IS69" s="28"/>
      <c r="IT69" s="28"/>
      <c r="IU69" s="28"/>
      <c r="IV69" s="28"/>
      <c r="IW69" s="28"/>
      <c r="IX69" s="28"/>
      <c r="IY69" s="28"/>
      <c r="IZ69" s="28"/>
      <c r="JA69" s="28"/>
      <c r="JB69" s="28"/>
      <c r="JC69" s="28"/>
      <c r="JD69" s="28"/>
      <c r="JE69" s="28"/>
      <c r="JF69" s="28"/>
      <c r="JG69" s="28"/>
      <c r="JH69" s="28"/>
      <c r="JI69" s="28"/>
      <c r="JJ69" s="28"/>
      <c r="JK69" s="28"/>
    </row>
    <row r="70" spans="1:271" ht="15.75" customHeight="1" x14ac:dyDescent="0.25">
      <c r="A70" s="28"/>
      <c r="B70" s="28"/>
      <c r="C70" s="28"/>
      <c r="D70" s="135">
        <v>66</v>
      </c>
      <c r="E70" s="134">
        <v>17.620458276418965</v>
      </c>
      <c r="F70" s="134">
        <v>2.3715545625198811</v>
      </c>
      <c r="G70" s="28"/>
      <c r="H70" s="135">
        <v>115</v>
      </c>
      <c r="I70" s="51">
        <v>4</v>
      </c>
      <c r="J70" s="51">
        <v>1</v>
      </c>
      <c r="K70" s="28"/>
      <c r="L70" s="29"/>
      <c r="M70" s="28"/>
      <c r="N70" s="28"/>
      <c r="O70" s="73">
        <v>60</v>
      </c>
      <c r="P70" s="82"/>
      <c r="Q70" s="83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W70" s="80"/>
      <c r="BX70" s="78">
        <v>0</v>
      </c>
      <c r="BY70" s="78">
        <f t="shared" ref="BY70:EN70" si="64">+SQRT(((BY$4-$BX$4)^2)+((BY$5-$BX$5)^2))</f>
        <v>10.163623893814087</v>
      </c>
      <c r="BZ70" s="78">
        <f t="shared" si="64"/>
        <v>5.0536008886441826</v>
      </c>
      <c r="CA70" s="78">
        <f t="shared" si="64"/>
        <v>13.634852304124189</v>
      </c>
      <c r="CB70" s="78">
        <f t="shared" si="64"/>
        <v>16.370099573257505</v>
      </c>
      <c r="CC70" s="78">
        <f t="shared" si="64"/>
        <v>16.534050336656151</v>
      </c>
      <c r="CD70" s="78">
        <f t="shared" si="64"/>
        <v>16.775793905781583</v>
      </c>
      <c r="CE70" s="78">
        <f t="shared" si="64"/>
        <v>16.254760306620369</v>
      </c>
      <c r="CF70" s="78">
        <f t="shared" si="64"/>
        <v>11.992610289136321</v>
      </c>
      <c r="CG70" s="78">
        <f t="shared" si="64"/>
        <v>16.08170008491998</v>
      </c>
      <c r="CH70" s="78">
        <f t="shared" si="64"/>
        <v>4.0442071050107238</v>
      </c>
      <c r="CI70" s="78">
        <f t="shared" si="64"/>
        <v>16.269055187987291</v>
      </c>
      <c r="CJ70" s="78">
        <f t="shared" si="64"/>
        <v>18.776991748483944</v>
      </c>
      <c r="CK70" s="78">
        <f t="shared" si="64"/>
        <v>23.043899072435941</v>
      </c>
      <c r="CL70" s="78">
        <f t="shared" si="64"/>
        <v>6.8475734882881891</v>
      </c>
      <c r="CM70" s="78">
        <f t="shared" si="64"/>
        <v>13.245692628071504</v>
      </c>
      <c r="CN70" s="78">
        <f t="shared" si="64"/>
        <v>10.157417686901958</v>
      </c>
      <c r="CO70" s="156">
        <f t="shared" si="64"/>
        <v>15.015530889533318</v>
      </c>
      <c r="CP70" s="78">
        <f t="shared" si="64"/>
        <v>14.692041200252348</v>
      </c>
      <c r="CQ70" s="78">
        <f t="shared" si="64"/>
        <v>10.059763926042185</v>
      </c>
      <c r="CR70" s="78">
        <f t="shared" si="64"/>
        <v>11.765291283593447</v>
      </c>
      <c r="CS70" s="78">
        <f t="shared" si="64"/>
        <v>17.388777287552109</v>
      </c>
      <c r="CT70" s="78">
        <f t="shared" si="64"/>
        <v>20.332964281629277</v>
      </c>
      <c r="CU70" s="78">
        <f t="shared" si="64"/>
        <v>7.7847436860843446</v>
      </c>
      <c r="CV70" s="78">
        <f t="shared" si="64"/>
        <v>13.983031622942393</v>
      </c>
      <c r="CW70" s="78">
        <f t="shared" si="64"/>
        <v>13.780349770321976</v>
      </c>
      <c r="CX70" s="78">
        <f t="shared" si="64"/>
        <v>12.769489786740538</v>
      </c>
      <c r="CY70" s="78">
        <f t="shared" si="64"/>
        <v>11.186044204560005</v>
      </c>
      <c r="CZ70" s="78">
        <f t="shared" si="64"/>
        <v>17.376472176197929</v>
      </c>
      <c r="DA70" s="78">
        <f t="shared" si="64"/>
        <v>18.798497957772305</v>
      </c>
      <c r="DB70" s="78">
        <f t="shared" si="64"/>
        <v>11.458221609332945</v>
      </c>
      <c r="DC70" s="78">
        <f t="shared" si="64"/>
        <v>9.7709522830956672</v>
      </c>
      <c r="DD70" s="78">
        <f t="shared" si="64"/>
        <v>9.0909235663757038</v>
      </c>
      <c r="DE70" s="78">
        <f t="shared" si="64"/>
        <v>14.793191914780822</v>
      </c>
      <c r="DF70" s="78">
        <f t="shared" si="64"/>
        <v>18.113727427205074</v>
      </c>
      <c r="DG70" s="78">
        <f t="shared" si="64"/>
        <v>3.2514685374337997</v>
      </c>
      <c r="DH70" s="78">
        <f t="shared" si="64"/>
        <v>13.794073966842157</v>
      </c>
      <c r="DI70" s="78">
        <f t="shared" si="64"/>
        <v>14.687389245944241</v>
      </c>
      <c r="DJ70" s="78">
        <f t="shared" si="64"/>
        <v>11.85667686021179</v>
      </c>
      <c r="DK70" s="78">
        <f t="shared" si="64"/>
        <v>7.2265114252105551</v>
      </c>
      <c r="DL70" s="78">
        <f t="shared" si="64"/>
        <v>24.332660490630804</v>
      </c>
      <c r="DM70" s="78">
        <f t="shared" si="64"/>
        <v>8.1317373373127264</v>
      </c>
      <c r="DN70" s="78">
        <f t="shared" si="64"/>
        <v>15.155747812651157</v>
      </c>
      <c r="DO70" s="78">
        <f t="shared" si="64"/>
        <v>16.124005948169064</v>
      </c>
      <c r="DP70" s="78">
        <f t="shared" si="64"/>
        <v>8.7353841041065259</v>
      </c>
      <c r="DQ70" s="78">
        <f t="shared" si="64"/>
        <v>14.443208252478207</v>
      </c>
      <c r="DR70" s="78">
        <f t="shared" si="64"/>
        <v>15.446159850509202</v>
      </c>
      <c r="DS70" s="78">
        <f t="shared" si="64"/>
        <v>12.47185646996695</v>
      </c>
      <c r="DT70" s="78">
        <f t="shared" si="64"/>
        <v>22.343883160206804</v>
      </c>
      <c r="DU70" s="78">
        <f t="shared" si="64"/>
        <v>13.143688208774133</v>
      </c>
      <c r="DV70" s="78">
        <f t="shared" si="64"/>
        <v>10.312323839520495</v>
      </c>
      <c r="DW70" s="78">
        <f t="shared" si="64"/>
        <v>4.6036862787319528</v>
      </c>
      <c r="DX70" s="78">
        <f t="shared" si="64"/>
        <v>16.99947914363419</v>
      </c>
      <c r="DY70" s="78">
        <f t="shared" si="64"/>
        <v>15.021339596777061</v>
      </c>
      <c r="DZ70" s="78">
        <f t="shared" si="64"/>
        <v>18.374296238055916</v>
      </c>
      <c r="EA70" s="78">
        <f t="shared" si="64"/>
        <v>14.911758311082092</v>
      </c>
      <c r="EB70" s="78">
        <f t="shared" si="64"/>
        <v>15.77437786204815</v>
      </c>
      <c r="EC70" s="78">
        <f t="shared" si="64"/>
        <v>16.162538790016555</v>
      </c>
      <c r="ED70" s="78">
        <f t="shared" si="64"/>
        <v>8.8117169262078434</v>
      </c>
      <c r="EE70" s="78">
        <f t="shared" si="64"/>
        <v>11.631347622014649</v>
      </c>
      <c r="EF70" s="78">
        <f t="shared" si="64"/>
        <v>11.957878092270784</v>
      </c>
      <c r="EG70" s="78">
        <f t="shared" si="64"/>
        <v>11.626173924300149</v>
      </c>
      <c r="EH70" s="78">
        <f t="shared" si="64"/>
        <v>5.5386275689551878</v>
      </c>
      <c r="EI70" s="78">
        <f t="shared" si="64"/>
        <v>17.536535586118291</v>
      </c>
      <c r="EJ70" s="78">
        <f t="shared" si="64"/>
        <v>24.428420705010257</v>
      </c>
      <c r="EK70" s="78">
        <f t="shared" si="64"/>
        <v>0.88744792300340136</v>
      </c>
      <c r="EL70" s="78">
        <f t="shared" si="64"/>
        <v>11.388513561054506</v>
      </c>
      <c r="EM70" s="78">
        <f t="shared" si="64"/>
        <v>12.613077362016426</v>
      </c>
      <c r="EN70" s="79">
        <f t="shared" si="64"/>
        <v>17.328761836283007</v>
      </c>
      <c r="EO70" s="28"/>
      <c r="EP70" s="29"/>
      <c r="EQ70" s="28"/>
      <c r="ER70" s="69">
        <v>111</v>
      </c>
      <c r="ES70" s="69">
        <v>10</v>
      </c>
      <c r="ET70" s="28"/>
      <c r="EU70" s="129">
        <v>122</v>
      </c>
      <c r="EV70" s="129">
        <v>10</v>
      </c>
      <c r="EW70" s="28"/>
      <c r="EX70" s="29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9"/>
      <c r="IN70" s="28"/>
      <c r="IO70" s="28"/>
      <c r="IP70" s="28"/>
      <c r="IQ70" s="28"/>
      <c r="IR70" s="28"/>
      <c r="IS70" s="28"/>
      <c r="IT70" s="28"/>
      <c r="IU70" s="28"/>
      <c r="IV70" s="28"/>
      <c r="IW70" s="28"/>
      <c r="IX70" s="28"/>
      <c r="IY70" s="28"/>
      <c r="IZ70" s="28"/>
      <c r="JA70" s="28"/>
      <c r="JB70" s="28"/>
      <c r="JC70" s="28"/>
      <c r="JD70" s="28"/>
      <c r="JE70" s="28"/>
      <c r="JF70" s="28"/>
      <c r="JG70" s="28"/>
      <c r="JH70" s="28"/>
      <c r="JI70" s="28"/>
      <c r="JJ70" s="28"/>
      <c r="JK70" s="28"/>
    </row>
    <row r="71" spans="1:271" x14ac:dyDescent="0.25">
      <c r="A71" s="28"/>
      <c r="B71" s="28"/>
      <c r="C71" s="28"/>
      <c r="D71" s="135">
        <v>67</v>
      </c>
      <c r="E71" s="134">
        <v>14.449117113701421</v>
      </c>
      <c r="F71" s="134">
        <v>10.492864296017263</v>
      </c>
      <c r="G71" s="28"/>
      <c r="H71" s="135">
        <v>116</v>
      </c>
      <c r="I71" s="51">
        <v>5</v>
      </c>
      <c r="J71" s="51">
        <v>2</v>
      </c>
      <c r="K71" s="28"/>
      <c r="L71" s="29"/>
      <c r="M71" s="28"/>
      <c r="N71" s="28"/>
      <c r="O71" s="73">
        <v>61</v>
      </c>
      <c r="P71" s="82"/>
      <c r="Q71" s="83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78">
        <v>0</v>
      </c>
      <c r="BZ71" s="78">
        <f t="shared" ref="BZ71:EN71" si="65">+SQRT(((BZ$4-$BY$4)^2)+((BZ$5-$BY$5)^2))</f>
        <v>6.9698941304002613</v>
      </c>
      <c r="CA71" s="78">
        <f t="shared" si="65"/>
        <v>3.7149999836505767</v>
      </c>
      <c r="CB71" s="78">
        <f t="shared" si="65"/>
        <v>8.2053943463596308</v>
      </c>
      <c r="CC71" s="78">
        <f t="shared" si="65"/>
        <v>8.070368384176156</v>
      </c>
      <c r="CD71" s="78">
        <f t="shared" si="65"/>
        <v>10.091072137719138</v>
      </c>
      <c r="CE71" s="78">
        <f t="shared" si="65"/>
        <v>6.1382834212763395</v>
      </c>
      <c r="CF71" s="78">
        <f t="shared" si="65"/>
        <v>9.9592719714620479</v>
      </c>
      <c r="CG71" s="78">
        <f t="shared" si="65"/>
        <v>6.2917597133845948</v>
      </c>
      <c r="CH71" s="78">
        <f t="shared" si="65"/>
        <v>8.7830808349560296</v>
      </c>
      <c r="CI71" s="78">
        <f t="shared" si="65"/>
        <v>6.3456402083025152</v>
      </c>
      <c r="CJ71" s="78">
        <f t="shared" si="65"/>
        <v>12.824640571701455</v>
      </c>
      <c r="CK71" s="78">
        <f t="shared" si="65"/>
        <v>13.352097711216699</v>
      </c>
      <c r="CL71" s="78">
        <f t="shared" si="65"/>
        <v>6.0307909463068263</v>
      </c>
      <c r="CM71" s="78">
        <f t="shared" si="65"/>
        <v>3.4295502450590853</v>
      </c>
      <c r="CN71" s="78">
        <f t="shared" si="65"/>
        <v>4.3424091984886992</v>
      </c>
      <c r="CO71" s="156">
        <f t="shared" si="65"/>
        <v>4.9310772673691803</v>
      </c>
      <c r="CP71" s="78">
        <f t="shared" si="65"/>
        <v>10.873316320729417</v>
      </c>
      <c r="CQ71" s="78">
        <f t="shared" si="65"/>
        <v>1.112461382144478</v>
      </c>
      <c r="CR71" s="78">
        <f t="shared" si="65"/>
        <v>4.5754609855498733</v>
      </c>
      <c r="CS71" s="78">
        <f t="shared" si="65"/>
        <v>12.023063936086904</v>
      </c>
      <c r="CT71" s="78">
        <f t="shared" si="65"/>
        <v>11.121958579808657</v>
      </c>
      <c r="CU71" s="78">
        <f t="shared" si="65"/>
        <v>3.2499378383023307</v>
      </c>
      <c r="CV71" s="78">
        <f t="shared" si="65"/>
        <v>5.3326983768938616</v>
      </c>
      <c r="CW71" s="78">
        <f t="shared" si="65"/>
        <v>8.4520103111056653</v>
      </c>
      <c r="CX71" s="78">
        <f t="shared" si="65"/>
        <v>6.2819279105011097</v>
      </c>
      <c r="CY71" s="78">
        <f t="shared" si="65"/>
        <v>9.5111352005915428</v>
      </c>
      <c r="CZ71" s="78">
        <f t="shared" si="65"/>
        <v>9.8525021526353527</v>
      </c>
      <c r="DA71" s="78">
        <f t="shared" si="65"/>
        <v>10.651560161123692</v>
      </c>
      <c r="DB71" s="78">
        <f t="shared" si="65"/>
        <v>5.8333071202397386</v>
      </c>
      <c r="DC71" s="78">
        <f t="shared" si="65"/>
        <v>2.8179150950080327</v>
      </c>
      <c r="DD71" s="78">
        <f t="shared" si="65"/>
        <v>7.3825055153014185</v>
      </c>
      <c r="DE71" s="78">
        <f t="shared" si="65"/>
        <v>5.1163091815554704</v>
      </c>
      <c r="DF71" s="78">
        <f t="shared" si="65"/>
        <v>11.622227018896288</v>
      </c>
      <c r="DG71" s="78">
        <f t="shared" si="65"/>
        <v>8.0899664328653191</v>
      </c>
      <c r="DH71" s="78">
        <f t="shared" si="65"/>
        <v>6.4226328040210854</v>
      </c>
      <c r="DI71" s="78">
        <f t="shared" si="65"/>
        <v>8.1479835127574489</v>
      </c>
      <c r="DJ71" s="78">
        <f t="shared" si="65"/>
        <v>5.1368545713606171</v>
      </c>
      <c r="DK71" s="78">
        <f t="shared" si="65"/>
        <v>6.2842695939524402</v>
      </c>
      <c r="DL71" s="78">
        <f t="shared" si="65"/>
        <v>14.244697216926426</v>
      </c>
      <c r="DM71" s="78">
        <f t="shared" si="65"/>
        <v>4.9688541989694226</v>
      </c>
      <c r="DN71" s="78">
        <f t="shared" si="65"/>
        <v>10.826525736242886</v>
      </c>
      <c r="DO71" s="78">
        <f t="shared" si="65"/>
        <v>10.646220687552331</v>
      </c>
      <c r="DP71" s="78">
        <f t="shared" si="65"/>
        <v>3.1844917156198358</v>
      </c>
      <c r="DQ71" s="78">
        <f t="shared" si="65"/>
        <v>8.4346492276720433</v>
      </c>
      <c r="DR71" s="78">
        <f t="shared" si="65"/>
        <v>5.3360676635382482</v>
      </c>
      <c r="DS71" s="78">
        <f t="shared" si="65"/>
        <v>7.2539762597413979</v>
      </c>
      <c r="DT71" s="78">
        <f t="shared" si="65"/>
        <v>12.516716998020202</v>
      </c>
      <c r="DU71" s="78">
        <f t="shared" si="65"/>
        <v>6.8093250322874557</v>
      </c>
      <c r="DV71" s="78">
        <f t="shared" si="65"/>
        <v>0.65183893364635725</v>
      </c>
      <c r="DW71" s="78">
        <f t="shared" si="65"/>
        <v>5.6832456201624799</v>
      </c>
      <c r="DX71" s="78">
        <f t="shared" si="65"/>
        <v>7.1550588014497549</v>
      </c>
      <c r="DY71" s="78">
        <f t="shared" si="65"/>
        <v>10.483734810115918</v>
      </c>
      <c r="DZ71" s="78">
        <f t="shared" si="65"/>
        <v>8.3907028551561886</v>
      </c>
      <c r="EA71" s="78">
        <f t="shared" si="65"/>
        <v>4.754373470211271</v>
      </c>
      <c r="EB71" s="78">
        <f t="shared" si="65"/>
        <v>8.9058448810335396</v>
      </c>
      <c r="EC71" s="78">
        <f t="shared" si="65"/>
        <v>8.2320330870989125</v>
      </c>
      <c r="ED71" s="78">
        <f t="shared" si="65"/>
        <v>6.204952990843017</v>
      </c>
      <c r="EE71" s="78">
        <f t="shared" si="65"/>
        <v>1.4914762142611562</v>
      </c>
      <c r="EF71" s="78">
        <f t="shared" si="65"/>
        <v>7.2092553182337111</v>
      </c>
      <c r="EG71" s="78">
        <f t="shared" si="65"/>
        <v>6.100727509158995</v>
      </c>
      <c r="EH71" s="78">
        <f t="shared" si="65"/>
        <v>5.3747556593987396</v>
      </c>
      <c r="EI71" s="78">
        <f t="shared" si="65"/>
        <v>12.07092161421205</v>
      </c>
      <c r="EJ71" s="78">
        <f t="shared" si="65"/>
        <v>14.555240575521131</v>
      </c>
      <c r="EK71" s="78">
        <f t="shared" si="65"/>
        <v>10.220568717669842</v>
      </c>
      <c r="EL71" s="78">
        <f t="shared" si="65"/>
        <v>8.4466128757840657</v>
      </c>
      <c r="EM71" s="78">
        <f t="shared" si="65"/>
        <v>9.4622153643284257</v>
      </c>
      <c r="EN71" s="79">
        <f t="shared" si="65"/>
        <v>11.677537279550704</v>
      </c>
      <c r="EO71" s="28"/>
      <c r="EP71" s="29"/>
      <c r="EQ71" s="28"/>
      <c r="ER71" s="69">
        <v>95</v>
      </c>
      <c r="ES71" s="69">
        <v>10</v>
      </c>
      <c r="ET71" s="28"/>
      <c r="EU71" s="129">
        <v>58</v>
      </c>
      <c r="EV71" s="129">
        <v>10</v>
      </c>
      <c r="EW71" s="28"/>
      <c r="EX71" s="29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9"/>
      <c r="IN71" s="28"/>
      <c r="IO71" s="28"/>
      <c r="IP71" s="28"/>
      <c r="IQ71" s="28"/>
      <c r="IR71" s="28"/>
      <c r="IS71" s="28"/>
      <c r="IT71" s="28"/>
      <c r="IU71" s="28"/>
      <c r="IV71" s="28"/>
      <c r="IW71" s="28"/>
      <c r="IX71" s="28"/>
      <c r="IY71" s="28"/>
      <c r="IZ71" s="28"/>
      <c r="JA71" s="28"/>
      <c r="JB71" s="28"/>
      <c r="JC71" s="28"/>
      <c r="JD71" s="28"/>
      <c r="JE71" s="28"/>
      <c r="JF71" s="28"/>
      <c r="JG71" s="28"/>
      <c r="JH71" s="28"/>
      <c r="JI71" s="28"/>
      <c r="JJ71" s="28"/>
      <c r="JK71" s="28"/>
    </row>
    <row r="72" spans="1:271" ht="23.25" customHeight="1" x14ac:dyDescent="0.25">
      <c r="A72" s="28"/>
      <c r="B72" s="28"/>
      <c r="C72" s="28"/>
      <c r="D72" s="135">
        <v>68</v>
      </c>
      <c r="E72" s="134">
        <v>1.0046201494446017</v>
      </c>
      <c r="F72" s="134">
        <v>13.559394686400863</v>
      </c>
      <c r="G72" s="28"/>
      <c r="H72" s="135">
        <v>117</v>
      </c>
      <c r="I72" s="51">
        <v>6</v>
      </c>
      <c r="J72" s="51">
        <v>5</v>
      </c>
      <c r="K72" s="28"/>
      <c r="L72" s="29"/>
      <c r="M72" s="28"/>
      <c r="N72" s="28"/>
      <c r="O72" s="73">
        <v>62</v>
      </c>
      <c r="P72" s="82"/>
      <c r="Q72" s="83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80"/>
      <c r="BJ72" s="80"/>
      <c r="BK72" s="80"/>
      <c r="BL72" s="80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78">
        <v>0</v>
      </c>
      <c r="CA72" s="78">
        <f t="shared" ref="CA72:EN72" si="66">+SQRT(((CA$4-$BZ$4)^2)+((CA$5-$BZ$5)^2))</f>
        <v>10.682442124130421</v>
      </c>
      <c r="CB72" s="78">
        <f t="shared" si="66"/>
        <v>11.550281529792034</v>
      </c>
      <c r="CC72" s="78">
        <f t="shared" si="66"/>
        <v>14.731541994713488</v>
      </c>
      <c r="CD72" s="78">
        <f t="shared" si="66"/>
        <v>11.746263698653172</v>
      </c>
      <c r="CE72" s="78">
        <f t="shared" si="66"/>
        <v>12.472626303804537</v>
      </c>
      <c r="CF72" s="78">
        <f t="shared" si="66"/>
        <v>13.115850727800666</v>
      </c>
      <c r="CG72" s="78">
        <f t="shared" si="66"/>
        <v>11.918451906274527</v>
      </c>
      <c r="CH72" s="78">
        <f t="shared" si="66"/>
        <v>1.8821668401679557</v>
      </c>
      <c r="CI72" s="78">
        <f t="shared" si="66"/>
        <v>12.21226844339405</v>
      </c>
      <c r="CJ72" s="78">
        <f t="shared" si="66"/>
        <v>18.477435570041887</v>
      </c>
      <c r="CK72" s="78">
        <f t="shared" si="66"/>
        <v>20.312459031465984</v>
      </c>
      <c r="CL72" s="78">
        <f t="shared" si="66"/>
        <v>1.8291292421649974</v>
      </c>
      <c r="CM72" s="78">
        <f t="shared" si="66"/>
        <v>9.2983386594962401</v>
      </c>
      <c r="CN72" s="78">
        <f t="shared" si="66"/>
        <v>9.0874147971396599</v>
      </c>
      <c r="CO72" s="156">
        <f t="shared" si="66"/>
        <v>11.224496821990131</v>
      </c>
      <c r="CP72" s="78">
        <f t="shared" si="66"/>
        <v>15.228670677152689</v>
      </c>
      <c r="CQ72" s="78">
        <f t="shared" si="66"/>
        <v>6.3901932420026037</v>
      </c>
      <c r="CR72" s="78">
        <f t="shared" si="66"/>
        <v>10.33041163966962</v>
      </c>
      <c r="CS72" s="78">
        <f t="shared" si="66"/>
        <v>17.332306715639337</v>
      </c>
      <c r="CT72" s="78">
        <f t="shared" si="66"/>
        <v>18.05476083643811</v>
      </c>
      <c r="CU72" s="78">
        <f t="shared" si="66"/>
        <v>3.8002677043567052</v>
      </c>
      <c r="CV72" s="78">
        <f t="shared" si="66"/>
        <v>9.4246892753920175</v>
      </c>
      <c r="CW72" s="78">
        <f t="shared" si="66"/>
        <v>8.7278765422425764</v>
      </c>
      <c r="CX72" s="78">
        <f t="shared" si="66"/>
        <v>7.8312544104661734</v>
      </c>
      <c r="CY72" s="78">
        <f t="shared" si="66"/>
        <v>12.375942930564982</v>
      </c>
      <c r="CZ72" s="78">
        <f t="shared" si="66"/>
        <v>16.165793041971458</v>
      </c>
      <c r="DA72" s="78">
        <f t="shared" si="66"/>
        <v>17.254413891313451</v>
      </c>
      <c r="DB72" s="78">
        <f t="shared" si="66"/>
        <v>6.4933510440345694</v>
      </c>
      <c r="DC72" s="78">
        <f t="shared" si="66"/>
        <v>5.4577585590210935</v>
      </c>
      <c r="DD72" s="78">
        <f t="shared" si="66"/>
        <v>9.8708080303617862</v>
      </c>
      <c r="DE72" s="78">
        <f t="shared" si="66"/>
        <v>10.625073726966274</v>
      </c>
      <c r="DF72" s="78">
        <f t="shared" si="66"/>
        <v>13.065349798453694</v>
      </c>
      <c r="DG72" s="78">
        <f t="shared" si="66"/>
        <v>5.5910636379609651</v>
      </c>
      <c r="DH72" s="78">
        <f t="shared" si="66"/>
        <v>12.479740175215237</v>
      </c>
      <c r="DI72" s="78">
        <f t="shared" si="66"/>
        <v>9.6819703326479321</v>
      </c>
      <c r="DJ72" s="78">
        <f t="shared" si="66"/>
        <v>7.0284684030631954</v>
      </c>
      <c r="DK72" s="78">
        <f t="shared" si="66"/>
        <v>7.7874555561336836</v>
      </c>
      <c r="DL72" s="78">
        <f t="shared" si="66"/>
        <v>20.990523293027124</v>
      </c>
      <c r="DM72" s="78">
        <f t="shared" si="66"/>
        <v>3.2648529984838661</v>
      </c>
      <c r="DN72" s="78">
        <f t="shared" si="66"/>
        <v>15.480624812139112</v>
      </c>
      <c r="DO72" s="78">
        <f t="shared" si="66"/>
        <v>11.073593750347047</v>
      </c>
      <c r="DP72" s="78">
        <f t="shared" si="66"/>
        <v>7.2434801621580736</v>
      </c>
      <c r="DQ72" s="78">
        <f t="shared" si="66"/>
        <v>9.4059012561243662</v>
      </c>
      <c r="DR72" s="78">
        <f t="shared" si="66"/>
        <v>11.68373215699097</v>
      </c>
      <c r="DS72" s="78">
        <f t="shared" si="66"/>
        <v>12.113387529377432</v>
      </c>
      <c r="DT72" s="78">
        <f t="shared" si="66"/>
        <v>19.452858259552638</v>
      </c>
      <c r="DU72" s="78">
        <f t="shared" si="66"/>
        <v>8.1677031369685142</v>
      </c>
      <c r="DV72" s="78">
        <f t="shared" si="66"/>
        <v>7.391713697332813</v>
      </c>
      <c r="DW72" s="78">
        <f t="shared" si="66"/>
        <v>3.9872647258639811</v>
      </c>
      <c r="DX72" s="78">
        <f t="shared" si="66"/>
        <v>12.838650512114745</v>
      </c>
      <c r="DY72" s="78">
        <f t="shared" si="66"/>
        <v>15.235349971384666</v>
      </c>
      <c r="DZ72" s="78">
        <f t="shared" si="66"/>
        <v>14.303295483651866</v>
      </c>
      <c r="EA72" s="78">
        <f t="shared" si="66"/>
        <v>11.32734863404492</v>
      </c>
      <c r="EB72" s="78">
        <f t="shared" si="66"/>
        <v>10.77484546368572</v>
      </c>
      <c r="EC72" s="78">
        <f t="shared" si="66"/>
        <v>11.301890838768339</v>
      </c>
      <c r="ED72" s="78">
        <f t="shared" si="66"/>
        <v>9.0305935690325558</v>
      </c>
      <c r="EE72" s="78">
        <f t="shared" si="66"/>
        <v>8.1985680278153428</v>
      </c>
      <c r="EF72" s="78">
        <f t="shared" si="66"/>
        <v>6.9081117054122458</v>
      </c>
      <c r="EG72" s="78">
        <f t="shared" si="66"/>
        <v>10.998984003464466</v>
      </c>
      <c r="EH72" s="78">
        <f t="shared" si="66"/>
        <v>5.2847584804053618</v>
      </c>
      <c r="EI72" s="78">
        <f t="shared" si="66"/>
        <v>17.436394233414585</v>
      </c>
      <c r="EJ72" s="78">
        <f t="shared" si="66"/>
        <v>21.466543002231017</v>
      </c>
      <c r="EK72" s="78">
        <f t="shared" si="66"/>
        <v>5.6629296250683474</v>
      </c>
      <c r="EL72" s="78">
        <f t="shared" si="66"/>
        <v>11.994456664368128</v>
      </c>
      <c r="EM72" s="78">
        <f t="shared" si="66"/>
        <v>13.275756447956306</v>
      </c>
      <c r="EN72" s="79">
        <f t="shared" si="66"/>
        <v>17.124303665692999</v>
      </c>
      <c r="EO72" s="28"/>
      <c r="EP72" s="29"/>
      <c r="EQ72" s="28"/>
      <c r="ER72" s="69">
        <v>6</v>
      </c>
      <c r="ES72" s="69">
        <v>10</v>
      </c>
      <c r="ET72" s="28"/>
      <c r="EU72" s="129">
        <v>6</v>
      </c>
      <c r="EV72" s="129">
        <v>10</v>
      </c>
      <c r="EW72" s="28"/>
      <c r="EX72" s="29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  <c r="HY72" s="28"/>
      <c r="HZ72" s="28"/>
      <c r="IA72" s="28"/>
      <c r="IB72" s="28"/>
      <c r="IC72" s="28"/>
      <c r="ID72" s="28"/>
      <c r="IE72" s="28"/>
      <c r="IF72" s="28"/>
      <c r="IG72" s="28"/>
      <c r="IH72" s="28"/>
      <c r="II72" s="28"/>
      <c r="IJ72" s="28"/>
      <c r="IK72" s="28"/>
      <c r="IL72" s="28"/>
      <c r="IM72" s="29"/>
      <c r="IN72" s="28"/>
      <c r="IO72" s="28"/>
      <c r="IP72" s="28"/>
      <c r="IQ72" s="28"/>
      <c r="IR72" s="28"/>
      <c r="IS72" s="28"/>
      <c r="IT72" s="28"/>
      <c r="IU72" s="28"/>
      <c r="IV72" s="28"/>
      <c r="IW72" s="28"/>
      <c r="IX72" s="28"/>
      <c r="IY72" s="28"/>
      <c r="IZ72" s="28"/>
      <c r="JA72" s="28"/>
      <c r="JB72" s="28"/>
      <c r="JC72" s="28"/>
      <c r="JD72" s="28"/>
      <c r="JE72" s="28"/>
      <c r="JF72" s="28"/>
      <c r="JG72" s="28"/>
      <c r="JH72" s="28"/>
      <c r="JI72" s="28"/>
      <c r="JJ72" s="28"/>
      <c r="JK72" s="28"/>
    </row>
    <row r="73" spans="1:271" ht="15.75" customHeight="1" x14ac:dyDescent="0.25">
      <c r="A73" s="28"/>
      <c r="B73" s="28"/>
      <c r="C73" s="28"/>
      <c r="D73" s="135">
        <v>69</v>
      </c>
      <c r="E73" s="134">
        <v>15.179350696111065</v>
      </c>
      <c r="F73" s="134">
        <v>8.8949603525653007</v>
      </c>
      <c r="G73" s="28"/>
      <c r="H73" s="135">
        <v>118</v>
      </c>
      <c r="I73" s="51">
        <v>5</v>
      </c>
      <c r="J73" s="51">
        <v>6</v>
      </c>
      <c r="K73" s="28"/>
      <c r="L73" s="29"/>
      <c r="M73" s="28"/>
      <c r="N73" s="28"/>
      <c r="O73" s="73">
        <v>63</v>
      </c>
      <c r="P73" s="82"/>
      <c r="Q73" s="83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0"/>
      <c r="CA73" s="78">
        <v>0</v>
      </c>
      <c r="CB73" s="78">
        <f t="shared" ref="CB73:EN73" si="67">+SQRT(((CB$4-$CA$4)^2)+((CB$5-$CA$5)^2))</f>
        <v>8.3127338920920746</v>
      </c>
      <c r="CC73" s="78">
        <f t="shared" si="67"/>
        <v>4.9991432382647449</v>
      </c>
      <c r="CD73" s="78">
        <f t="shared" si="67"/>
        <v>10.903821705201805</v>
      </c>
      <c r="CE73" s="78">
        <f t="shared" si="67"/>
        <v>3.6568385639594649</v>
      </c>
      <c r="CF73" s="78">
        <f t="shared" si="67"/>
        <v>10.166008187708492</v>
      </c>
      <c r="CG73" s="78">
        <f t="shared" si="67"/>
        <v>4.7997223503858706</v>
      </c>
      <c r="CH73" s="78">
        <f t="shared" si="67"/>
        <v>12.497581713591668</v>
      </c>
      <c r="CI73" s="78">
        <f t="shared" si="67"/>
        <v>4.5180635848988837</v>
      </c>
      <c r="CJ73" s="78">
        <f t="shared" si="67"/>
        <v>10.625679429069415</v>
      </c>
      <c r="CK73" s="78">
        <f t="shared" si="67"/>
        <v>9.6380803988047461</v>
      </c>
      <c r="CL73" s="78">
        <f t="shared" si="67"/>
        <v>9.6508517662328366</v>
      </c>
      <c r="CM73" s="78">
        <f t="shared" si="67"/>
        <v>3.2705232146112553</v>
      </c>
      <c r="CN73" s="78">
        <f t="shared" si="67"/>
        <v>5.098846365939953</v>
      </c>
      <c r="CO73" s="156">
        <f t="shared" si="67"/>
        <v>2.966356727226632</v>
      </c>
      <c r="CP73" s="78">
        <f t="shared" si="67"/>
        <v>10.032218884422415</v>
      </c>
      <c r="CQ73" s="78">
        <f t="shared" si="67"/>
        <v>4.4179903115208665</v>
      </c>
      <c r="CR73" s="78">
        <f t="shared" si="67"/>
        <v>4.0209958823021985</v>
      </c>
      <c r="CS73" s="78">
        <f t="shared" si="67"/>
        <v>10.213776018110112</v>
      </c>
      <c r="CT73" s="78">
        <f t="shared" si="67"/>
        <v>7.4932114429763192</v>
      </c>
      <c r="CU73" s="78">
        <f t="shared" si="67"/>
        <v>6.9273094057109645</v>
      </c>
      <c r="CV73" s="78">
        <f t="shared" si="67"/>
        <v>5.8474337155794833</v>
      </c>
      <c r="CW73" s="78">
        <f t="shared" si="67"/>
        <v>10.293677422245782</v>
      </c>
      <c r="CX73" s="78">
        <f t="shared" si="67"/>
        <v>8.0925245693968009</v>
      </c>
      <c r="CY73" s="78">
        <f t="shared" si="67"/>
        <v>9.9951426611524319</v>
      </c>
      <c r="CZ73" s="78">
        <f t="shared" si="67"/>
        <v>7.1449855583616229</v>
      </c>
      <c r="DA73" s="78">
        <f t="shared" si="67"/>
        <v>7.513829269756509</v>
      </c>
      <c r="DB73" s="78">
        <f t="shared" si="67"/>
        <v>8.2263296035994582</v>
      </c>
      <c r="DC73" s="78">
        <f t="shared" si="67"/>
        <v>5.9402365311423608</v>
      </c>
      <c r="DD73" s="78">
        <f t="shared" si="67"/>
        <v>8.5891208869455298</v>
      </c>
      <c r="DE73" s="78">
        <f t="shared" si="67"/>
        <v>4.2693065871088809</v>
      </c>
      <c r="DF73" s="78">
        <f t="shared" si="67"/>
        <v>12.324896219823001</v>
      </c>
      <c r="DG73" s="78">
        <f t="shared" si="67"/>
        <v>11.187293904399864</v>
      </c>
      <c r="DH73" s="78">
        <f t="shared" si="67"/>
        <v>4.6267185709530141</v>
      </c>
      <c r="DI73" s="78">
        <f t="shared" si="67"/>
        <v>9.4244259415686784</v>
      </c>
      <c r="DJ73" s="78">
        <f t="shared" si="67"/>
        <v>7.2248881604696349</v>
      </c>
      <c r="DK73" s="78">
        <f t="shared" si="67"/>
        <v>8.3601121813566941</v>
      </c>
      <c r="DL73" s="78">
        <f t="shared" si="67"/>
        <v>10.703536485061599</v>
      </c>
      <c r="DM73" s="78">
        <f t="shared" si="67"/>
        <v>8.4331632019122171</v>
      </c>
      <c r="DN73" s="78">
        <f t="shared" si="67"/>
        <v>9.7387550660856945</v>
      </c>
      <c r="DO73" s="78">
        <f t="shared" si="67"/>
        <v>12.026524855573721</v>
      </c>
      <c r="DP73" s="78">
        <f t="shared" si="67"/>
        <v>5.3221100788204243</v>
      </c>
      <c r="DQ73" s="78">
        <f t="shared" si="67"/>
        <v>9.9432462203124974</v>
      </c>
      <c r="DR73" s="78">
        <f t="shared" si="67"/>
        <v>3.0894626494927606</v>
      </c>
      <c r="DS73" s="78">
        <f t="shared" si="67"/>
        <v>6.6588193466075616</v>
      </c>
      <c r="DT73" s="78">
        <f t="shared" si="67"/>
        <v>8.8176965079728404</v>
      </c>
      <c r="DU73" s="78">
        <f t="shared" si="67"/>
        <v>8.5457642874791713</v>
      </c>
      <c r="DV73" s="78">
        <f t="shared" si="67"/>
        <v>3.3760282907419121</v>
      </c>
      <c r="DW73" s="78">
        <f t="shared" si="67"/>
        <v>9.0436036614918773</v>
      </c>
      <c r="DX73" s="78">
        <f t="shared" si="67"/>
        <v>5.3425995013581709</v>
      </c>
      <c r="DY73" s="78">
        <f t="shared" si="67"/>
        <v>9.3558242170739341</v>
      </c>
      <c r="DZ73" s="78">
        <f t="shared" si="67"/>
        <v>6.0592775726219283</v>
      </c>
      <c r="EA73" s="78">
        <f t="shared" si="67"/>
        <v>2.2765079165947788</v>
      </c>
      <c r="EB73" s="78">
        <f t="shared" si="67"/>
        <v>9.82008694493652</v>
      </c>
      <c r="EC73" s="78">
        <f t="shared" si="67"/>
        <v>8.5303803406589065</v>
      </c>
      <c r="ED73" s="78">
        <f t="shared" si="67"/>
        <v>7.5707236323045946</v>
      </c>
      <c r="EE73" s="78">
        <f t="shared" si="67"/>
        <v>2.6420892787973105</v>
      </c>
      <c r="EF73" s="78">
        <f t="shared" si="67"/>
        <v>9.5841596219614029</v>
      </c>
      <c r="EG73" s="78">
        <f t="shared" si="67"/>
        <v>5.8432968676050896</v>
      </c>
      <c r="EH73" s="78">
        <f t="shared" si="67"/>
        <v>8.3913225425299505</v>
      </c>
      <c r="EI73" s="78">
        <f t="shared" si="67"/>
        <v>10.204518523541038</v>
      </c>
      <c r="EJ73" s="78">
        <f t="shared" si="67"/>
        <v>10.871868297251385</v>
      </c>
      <c r="EK73" s="78">
        <f t="shared" si="67"/>
        <v>13.582276510100218</v>
      </c>
      <c r="EL73" s="78">
        <f t="shared" si="67"/>
        <v>8.6695639524487333</v>
      </c>
      <c r="EM73" s="78">
        <f t="shared" si="67"/>
        <v>9.2766876023838076</v>
      </c>
      <c r="EN73" s="79">
        <f t="shared" si="67"/>
        <v>9.768024365797265</v>
      </c>
      <c r="EO73" s="28"/>
      <c r="EP73" s="29"/>
      <c r="EQ73" s="28"/>
      <c r="ER73" s="69">
        <v>2</v>
      </c>
      <c r="ES73" s="69">
        <v>11</v>
      </c>
      <c r="ET73" s="28"/>
      <c r="EU73" s="129">
        <v>2</v>
      </c>
      <c r="EV73" s="129">
        <v>11</v>
      </c>
      <c r="EW73" s="28"/>
      <c r="EX73" s="29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9"/>
      <c r="IN73" s="28"/>
      <c r="IO73" s="28"/>
      <c r="IP73" s="28"/>
      <c r="IQ73" s="28"/>
      <c r="IR73" s="28"/>
      <c r="IS73" s="28"/>
      <c r="IT73" s="28"/>
      <c r="IU73" s="28"/>
      <c r="IV73" s="28"/>
      <c r="IW73" s="28"/>
      <c r="IX73" s="28"/>
      <c r="IY73" s="28"/>
      <c r="IZ73" s="28"/>
      <c r="JA73" s="28"/>
      <c r="JB73" s="28"/>
      <c r="JC73" s="28"/>
      <c r="JD73" s="28"/>
      <c r="JE73" s="28"/>
      <c r="JF73" s="28"/>
      <c r="JG73" s="28"/>
      <c r="JH73" s="28"/>
      <c r="JI73" s="28"/>
      <c r="JJ73" s="28"/>
      <c r="JK73" s="28"/>
    </row>
    <row r="74" spans="1:271" ht="15.75" customHeight="1" x14ac:dyDescent="0.25">
      <c r="A74" s="28"/>
      <c r="B74" s="28"/>
      <c r="C74" s="28"/>
      <c r="D74" s="135">
        <v>70</v>
      </c>
      <c r="E74" s="134">
        <v>4.609146937440431</v>
      </c>
      <c r="F74" s="134">
        <v>4.1493693452222202E-2</v>
      </c>
      <c r="G74" s="28"/>
      <c r="H74" s="135">
        <v>119</v>
      </c>
      <c r="I74" s="51">
        <v>5</v>
      </c>
      <c r="J74" s="51">
        <v>1</v>
      </c>
      <c r="K74" s="28"/>
      <c r="L74" s="29"/>
      <c r="M74" s="28"/>
      <c r="N74" s="28"/>
      <c r="O74" s="73">
        <v>64</v>
      </c>
      <c r="P74" s="82"/>
      <c r="Q74" s="83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0"/>
      <c r="BD74" s="80"/>
      <c r="BE74" s="80"/>
      <c r="BF74" s="80"/>
      <c r="BG74" s="80"/>
      <c r="BH74" s="80"/>
      <c r="BI74" s="80"/>
      <c r="BJ74" s="80"/>
      <c r="BK74" s="80"/>
      <c r="BL74" s="80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80"/>
      <c r="BZ74" s="80"/>
      <c r="CA74" s="80"/>
      <c r="CB74" s="78">
        <v>0</v>
      </c>
      <c r="CC74" s="78">
        <f t="shared" ref="CC74:EN74" si="68">+SQRT(((CC$4-$CB$4)^2)+((CC$5-$CB$5)^2))</f>
        <v>12.871078682111262</v>
      </c>
      <c r="CD74" s="78">
        <f t="shared" si="68"/>
        <v>2.8958845400159303</v>
      </c>
      <c r="CE74" s="78">
        <f t="shared" si="68"/>
        <v>5.8433047979487753</v>
      </c>
      <c r="CF74" s="78">
        <f t="shared" si="68"/>
        <v>17.921382676907076</v>
      </c>
      <c r="CG74" s="78">
        <f t="shared" si="68"/>
        <v>4.0865307449844304</v>
      </c>
      <c r="CH74" s="78">
        <f t="shared" si="68"/>
        <v>13.253893830547829</v>
      </c>
      <c r="CI74" s="78">
        <f t="shared" si="68"/>
        <v>4.629639746024413</v>
      </c>
      <c r="CJ74" s="78">
        <f t="shared" si="68"/>
        <v>18.799910976975429</v>
      </c>
      <c r="CK74" s="78">
        <f t="shared" si="68"/>
        <v>14.077900619124124</v>
      </c>
      <c r="CL74" s="78">
        <f t="shared" si="68"/>
        <v>9.7413230568548883</v>
      </c>
      <c r="CM74" s="78">
        <f t="shared" si="68"/>
        <v>5.2726186427052175</v>
      </c>
      <c r="CN74" s="78">
        <f t="shared" si="68"/>
        <v>12.314232826624199</v>
      </c>
      <c r="CO74" s="156">
        <f t="shared" si="68"/>
        <v>5.5937264160406235</v>
      </c>
      <c r="CP74" s="78">
        <f t="shared" si="68"/>
        <v>18.250309607761803</v>
      </c>
      <c r="CQ74" s="78">
        <f t="shared" si="68"/>
        <v>7.4483136645195556</v>
      </c>
      <c r="CR74" s="78">
        <f t="shared" si="68"/>
        <v>11.90940638887376</v>
      </c>
      <c r="CS74" s="78">
        <f t="shared" si="68"/>
        <v>18.503213326245877</v>
      </c>
      <c r="CT74" s="78">
        <f t="shared" si="68"/>
        <v>13.675199136672044</v>
      </c>
      <c r="CU74" s="78">
        <f t="shared" si="68"/>
        <v>8.7957222384269809</v>
      </c>
      <c r="CV74" s="78">
        <f t="shared" si="68"/>
        <v>2.8729616444571939</v>
      </c>
      <c r="CW74" s="78">
        <f t="shared" si="68"/>
        <v>4.4083291161724087</v>
      </c>
      <c r="CX74" s="78">
        <f t="shared" si="68"/>
        <v>3.8185813903920702</v>
      </c>
      <c r="CY74" s="78">
        <f t="shared" si="68"/>
        <v>17.567470785332549</v>
      </c>
      <c r="CZ74" s="78">
        <f t="shared" si="68"/>
        <v>15.155524696958086</v>
      </c>
      <c r="DA74" s="78">
        <f t="shared" si="68"/>
        <v>15.050283056033303</v>
      </c>
      <c r="DB74" s="78">
        <f t="shared" si="68"/>
        <v>5.154594077399703</v>
      </c>
      <c r="DC74" s="78">
        <f t="shared" si="68"/>
        <v>6.8264516325640798</v>
      </c>
      <c r="DD74" s="78">
        <f t="shared" si="68"/>
        <v>15.568975126399767</v>
      </c>
      <c r="DE74" s="78">
        <f t="shared" si="68"/>
        <v>4.0644873522827103</v>
      </c>
      <c r="DF74" s="78">
        <f t="shared" si="68"/>
        <v>4.1057179561016657</v>
      </c>
      <c r="DG74" s="78">
        <f t="shared" si="68"/>
        <v>15.388268999047506</v>
      </c>
      <c r="DH74" s="78">
        <f t="shared" si="68"/>
        <v>12.930360872630638</v>
      </c>
      <c r="DI74" s="78">
        <f t="shared" si="68"/>
        <v>2.7803084842528039</v>
      </c>
      <c r="DJ74" s="78">
        <f t="shared" si="68"/>
        <v>4.5282672311538557</v>
      </c>
      <c r="DK74" s="78">
        <f t="shared" si="68"/>
        <v>14.441346955523199</v>
      </c>
      <c r="DL74" s="78">
        <f t="shared" si="68"/>
        <v>12.873714674315954</v>
      </c>
      <c r="DM74" s="78">
        <f t="shared" si="68"/>
        <v>8.2963913191786212</v>
      </c>
      <c r="DN74" s="78">
        <f t="shared" si="68"/>
        <v>18.009903877726362</v>
      </c>
      <c r="DO74" s="78">
        <f t="shared" si="68"/>
        <v>4.6104516683192314</v>
      </c>
      <c r="DP74" s="78">
        <f t="shared" si="68"/>
        <v>11.38971275688947</v>
      </c>
      <c r="DQ74" s="78">
        <f t="shared" si="68"/>
        <v>3.4974593052159761</v>
      </c>
      <c r="DR74" s="78">
        <f t="shared" si="68"/>
        <v>5.752518510365892</v>
      </c>
      <c r="DS74" s="78">
        <f t="shared" si="68"/>
        <v>14.723648599402516</v>
      </c>
      <c r="DT74" s="78">
        <f t="shared" si="68"/>
        <v>12.959016632027916</v>
      </c>
      <c r="DU74" s="78">
        <f t="shared" si="68"/>
        <v>3.6536833825674075</v>
      </c>
      <c r="DV74" s="78">
        <f t="shared" si="68"/>
        <v>8.6621814962967765</v>
      </c>
      <c r="DW74" s="78">
        <f t="shared" si="68"/>
        <v>12.808491271929636</v>
      </c>
      <c r="DX74" s="78">
        <f t="shared" si="68"/>
        <v>4.3415567943887829</v>
      </c>
      <c r="DY74" s="78">
        <f t="shared" si="68"/>
        <v>17.630673184868609</v>
      </c>
      <c r="DZ74" s="78">
        <f t="shared" si="68"/>
        <v>5.4389425154791349</v>
      </c>
      <c r="EA74" s="78">
        <f t="shared" si="68"/>
        <v>6.3679326607449678</v>
      </c>
      <c r="EB74" s="78">
        <f t="shared" si="68"/>
        <v>2.2337987872822556</v>
      </c>
      <c r="EC74" s="78">
        <f t="shared" si="68"/>
        <v>0.44632543202029357</v>
      </c>
      <c r="ED74" s="78">
        <f t="shared" si="68"/>
        <v>14.396154479897499</v>
      </c>
      <c r="EE74" s="78">
        <f t="shared" si="68"/>
        <v>7.1936415297714218</v>
      </c>
      <c r="EF74" s="78">
        <f t="shared" si="68"/>
        <v>5.4185833346590924</v>
      </c>
      <c r="EG74" s="78">
        <f t="shared" si="68"/>
        <v>13.721784212168819</v>
      </c>
      <c r="EH74" s="78">
        <f t="shared" si="68"/>
        <v>13.058808446593519</v>
      </c>
      <c r="EI74" s="78">
        <f t="shared" si="68"/>
        <v>18.48420643086758</v>
      </c>
      <c r="EJ74" s="78">
        <f t="shared" si="68"/>
        <v>14.353037639212555</v>
      </c>
      <c r="EK74" s="78">
        <f t="shared" si="68"/>
        <v>16.767225671081441</v>
      </c>
      <c r="EL74" s="78">
        <f t="shared" si="68"/>
        <v>16.385438548317122</v>
      </c>
      <c r="EM74" s="78">
        <f t="shared" si="68"/>
        <v>17.230627516109209</v>
      </c>
      <c r="EN74" s="79">
        <f t="shared" si="68"/>
        <v>18.043697846324037</v>
      </c>
      <c r="EO74" s="28"/>
      <c r="EP74" s="29"/>
      <c r="EQ74" s="28"/>
      <c r="ER74" s="69">
        <v>60</v>
      </c>
      <c r="ES74" s="69">
        <v>11</v>
      </c>
      <c r="ET74" s="28"/>
      <c r="EU74" s="129">
        <v>60</v>
      </c>
      <c r="EV74" s="129">
        <v>11</v>
      </c>
      <c r="EW74" s="28"/>
      <c r="EX74" s="29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  <c r="IJ74" s="28"/>
      <c r="IK74" s="28"/>
      <c r="IL74" s="28"/>
      <c r="IM74" s="29"/>
      <c r="IN74" s="28"/>
      <c r="IO74" s="28"/>
      <c r="IP74" s="28"/>
      <c r="IQ74" s="28"/>
      <c r="IR74" s="28"/>
      <c r="IS74" s="28"/>
      <c r="IT74" s="28"/>
      <c r="IU74" s="28"/>
      <c r="IV74" s="28"/>
      <c r="IW74" s="28"/>
      <c r="IX74" s="28"/>
      <c r="IY74" s="28"/>
      <c r="IZ74" s="28"/>
      <c r="JA74" s="28"/>
      <c r="JB74" s="28"/>
      <c r="JC74" s="28"/>
      <c r="JD74" s="28"/>
      <c r="JE74" s="28"/>
      <c r="JF74" s="28"/>
      <c r="JG74" s="28"/>
      <c r="JH74" s="28"/>
      <c r="JI74" s="28"/>
      <c r="JJ74" s="28"/>
      <c r="JK74" s="28"/>
    </row>
    <row r="75" spans="1:271" ht="15.75" customHeight="1" x14ac:dyDescent="0.25">
      <c r="A75" s="28"/>
      <c r="B75" s="28"/>
      <c r="C75" s="28"/>
      <c r="D75" s="135">
        <v>71</v>
      </c>
      <c r="E75" s="134">
        <v>15.096194295056275</v>
      </c>
      <c r="F75" s="134">
        <v>9.4495553828038119</v>
      </c>
      <c r="G75" s="28"/>
      <c r="H75" s="135">
        <v>120</v>
      </c>
      <c r="I75" s="51">
        <v>0</v>
      </c>
      <c r="J75" s="51">
        <v>6</v>
      </c>
      <c r="K75" s="28"/>
      <c r="L75" s="29"/>
      <c r="M75" s="28"/>
      <c r="N75" s="28"/>
      <c r="O75" s="73">
        <v>65</v>
      </c>
      <c r="P75" s="82"/>
      <c r="Q75" s="83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  <c r="BA75" s="80"/>
      <c r="BB75" s="80"/>
      <c r="BC75" s="80"/>
      <c r="BD75" s="80"/>
      <c r="BE75" s="80"/>
      <c r="BF75" s="80"/>
      <c r="BG75" s="80"/>
      <c r="BH75" s="80"/>
      <c r="BI75" s="80"/>
      <c r="BJ75" s="80"/>
      <c r="BK75" s="80"/>
      <c r="BL75" s="80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80"/>
      <c r="CA75" s="80"/>
      <c r="CB75" s="80"/>
      <c r="CC75" s="78">
        <v>0</v>
      </c>
      <c r="CD75" s="78">
        <f t="shared" ref="CD75:EN75" si="69">+SQRT(((CD$4-$CC$4)^2)+((CD$5-$CC$5)^2))</f>
        <v>15.633626007107777</v>
      </c>
      <c r="CE75" s="78">
        <f t="shared" si="69"/>
        <v>7.219141151324207</v>
      </c>
      <c r="CF75" s="78">
        <f t="shared" si="69"/>
        <v>8.7100044069586104</v>
      </c>
      <c r="CG75" s="78">
        <f t="shared" si="69"/>
        <v>8.8963051936808082</v>
      </c>
      <c r="CH75" s="78">
        <f t="shared" si="69"/>
        <v>16.387978983691728</v>
      </c>
      <c r="CI75" s="78">
        <f t="shared" si="69"/>
        <v>8.4236968119803475</v>
      </c>
      <c r="CJ75" s="78">
        <f t="shared" si="69"/>
        <v>6.0063972820795346</v>
      </c>
      <c r="CK75" s="78">
        <f t="shared" si="69"/>
        <v>7.1705958854793801</v>
      </c>
      <c r="CL75" s="78">
        <f t="shared" si="69"/>
        <v>14.054582932348756</v>
      </c>
      <c r="CM75" s="78">
        <f t="shared" si="69"/>
        <v>8.2144275341293742</v>
      </c>
      <c r="CN75" s="78">
        <f t="shared" si="69"/>
        <v>6.4045877156019735</v>
      </c>
      <c r="CO75" s="156">
        <f t="shared" si="69"/>
        <v>7.280353434753561</v>
      </c>
      <c r="CP75" s="78">
        <f t="shared" si="69"/>
        <v>7.1688215931367045</v>
      </c>
      <c r="CQ75" s="78">
        <f t="shared" si="69"/>
        <v>9.0395749381293786</v>
      </c>
      <c r="CR75" s="78">
        <f t="shared" si="69"/>
        <v>4.7707672435098223</v>
      </c>
      <c r="CS75" s="78">
        <f t="shared" si="69"/>
        <v>6.049264272992553</v>
      </c>
      <c r="CT75" s="78">
        <f t="shared" si="69"/>
        <v>4.0097554365505221</v>
      </c>
      <c r="CU75" s="78">
        <f t="shared" si="69"/>
        <v>11.251715172221022</v>
      </c>
      <c r="CV75" s="78">
        <f t="shared" si="69"/>
        <v>10.707762970861181</v>
      </c>
      <c r="CW75" s="78">
        <f t="shared" si="69"/>
        <v>15.274530548412333</v>
      </c>
      <c r="CX75" s="78">
        <f t="shared" si="69"/>
        <v>13.085298441524962</v>
      </c>
      <c r="CY75" s="78">
        <f t="shared" si="69"/>
        <v>8.9524684152999381</v>
      </c>
      <c r="CZ75" s="78">
        <f t="shared" si="69"/>
        <v>2.2944572492605926</v>
      </c>
      <c r="DA75" s="78">
        <f t="shared" si="69"/>
        <v>2.5832991095845701</v>
      </c>
      <c r="DB75" s="78">
        <f t="shared" si="69"/>
        <v>13.209772254724562</v>
      </c>
      <c r="DC75" s="78">
        <f t="shared" si="69"/>
        <v>10.709314250841091</v>
      </c>
      <c r="DD75" s="78">
        <f t="shared" si="69"/>
        <v>8.862024804542477</v>
      </c>
      <c r="DE75" s="78">
        <f t="shared" si="69"/>
        <v>8.8534687897406492</v>
      </c>
      <c r="DF75" s="78">
        <f t="shared" si="69"/>
        <v>16.970734145619549</v>
      </c>
      <c r="DG75" s="78">
        <f t="shared" si="69"/>
        <v>13.545181317168225</v>
      </c>
      <c r="DH75" s="78">
        <f t="shared" si="69"/>
        <v>2.9192247520124575</v>
      </c>
      <c r="DI75" s="78">
        <f t="shared" si="69"/>
        <v>14.326188488591209</v>
      </c>
      <c r="DJ75" s="78">
        <f t="shared" si="69"/>
        <v>12.221450677932992</v>
      </c>
      <c r="DK75" s="78">
        <f t="shared" si="69"/>
        <v>9.7800279716153611</v>
      </c>
      <c r="DL75" s="78">
        <f t="shared" si="69"/>
        <v>9.732282673641997</v>
      </c>
      <c r="DM75" s="78">
        <f t="shared" si="69"/>
        <v>13.037347336828832</v>
      </c>
      <c r="DN75" s="78">
        <f t="shared" si="69"/>
        <v>6.594194648055403</v>
      </c>
      <c r="DO75" s="78">
        <f t="shared" si="69"/>
        <v>16.907296680809608</v>
      </c>
      <c r="DP75" s="78">
        <f t="shared" si="69"/>
        <v>7.8596634875319769</v>
      </c>
      <c r="DQ75" s="78">
        <f t="shared" si="69"/>
        <v>14.881581199546702</v>
      </c>
      <c r="DR75" s="78">
        <f t="shared" si="69"/>
        <v>7.13258091214818</v>
      </c>
      <c r="DS75" s="78">
        <f t="shared" si="69"/>
        <v>5.2865955534048279</v>
      </c>
      <c r="DT75" s="78">
        <f t="shared" si="69"/>
        <v>6.8899678894629357</v>
      </c>
      <c r="DU75" s="78">
        <f t="shared" si="69"/>
        <v>13.529999989700691</v>
      </c>
      <c r="DV75" s="78">
        <f t="shared" si="69"/>
        <v>7.5031940354962341</v>
      </c>
      <c r="DW75" s="78">
        <f t="shared" si="69"/>
        <v>12.07265865363328</v>
      </c>
      <c r="DX75" s="78">
        <f t="shared" si="69"/>
        <v>9.0447215092252549</v>
      </c>
      <c r="DY75" s="78">
        <f t="shared" si="69"/>
        <v>6.2358055447235863</v>
      </c>
      <c r="DZ75" s="78">
        <f t="shared" si="69"/>
        <v>9.0029462895278201</v>
      </c>
      <c r="EA75" s="78">
        <f t="shared" si="69"/>
        <v>6.5112793441732464</v>
      </c>
      <c r="EB75" s="78">
        <f t="shared" si="69"/>
        <v>14.616341566751876</v>
      </c>
      <c r="EC75" s="78">
        <f t="shared" si="69"/>
        <v>13.157948752846544</v>
      </c>
      <c r="ED75" s="78">
        <f t="shared" si="69"/>
        <v>8.3632359409482611</v>
      </c>
      <c r="EE75" s="78">
        <f t="shared" si="69"/>
        <v>7.466880755531963</v>
      </c>
      <c r="EF75" s="78">
        <f t="shared" si="69"/>
        <v>14.576204344201701</v>
      </c>
      <c r="EG75" s="78">
        <f t="shared" si="69"/>
        <v>5.4270378276576361</v>
      </c>
      <c r="EH75" s="78">
        <f t="shared" si="69"/>
        <v>10.996708043110782</v>
      </c>
      <c r="EI75" s="78">
        <f t="shared" si="69"/>
        <v>5.9733588840625176</v>
      </c>
      <c r="EJ75" s="78">
        <f t="shared" si="69"/>
        <v>8.8620407180636125</v>
      </c>
      <c r="EK75" s="78">
        <f t="shared" si="69"/>
        <v>16.239393970730994</v>
      </c>
      <c r="EL75" s="78">
        <f t="shared" si="69"/>
        <v>7.6271445579027866</v>
      </c>
      <c r="EM75" s="78">
        <f t="shared" si="69"/>
        <v>7.4991759062263474</v>
      </c>
      <c r="EN75" s="79">
        <f t="shared" si="69"/>
        <v>5.5349250698397245</v>
      </c>
      <c r="EO75" s="28"/>
      <c r="EP75" s="29"/>
      <c r="EQ75" s="28"/>
      <c r="ER75" s="69">
        <v>125</v>
      </c>
      <c r="ES75" s="69">
        <v>11</v>
      </c>
      <c r="ET75" s="28"/>
      <c r="EU75" s="129">
        <v>125</v>
      </c>
      <c r="EV75" s="129">
        <v>11</v>
      </c>
      <c r="EW75" s="28"/>
      <c r="EX75" s="29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8"/>
      <c r="HM75" s="28"/>
      <c r="HN75" s="28"/>
      <c r="HO75" s="28"/>
      <c r="HP75" s="28"/>
      <c r="HQ75" s="28"/>
      <c r="HR75" s="28"/>
      <c r="HS75" s="28"/>
      <c r="HT75" s="28"/>
      <c r="HU75" s="28"/>
      <c r="HV75" s="28"/>
      <c r="HW75" s="28"/>
      <c r="HX75" s="28"/>
      <c r="HY75" s="28"/>
      <c r="HZ75" s="28"/>
      <c r="IA75" s="28"/>
      <c r="IB75" s="28"/>
      <c r="IC75" s="28"/>
      <c r="ID75" s="28"/>
      <c r="IE75" s="28"/>
      <c r="IF75" s="28"/>
      <c r="IG75" s="28"/>
      <c r="IH75" s="28"/>
      <c r="II75" s="28"/>
      <c r="IJ75" s="28"/>
      <c r="IK75" s="28"/>
      <c r="IL75" s="28"/>
      <c r="IM75" s="29"/>
      <c r="IN75" s="28"/>
      <c r="IO75" s="28"/>
      <c r="IP75" s="28"/>
      <c r="IQ75" s="28"/>
      <c r="IR75" s="28"/>
      <c r="IS75" s="28"/>
      <c r="IT75" s="28"/>
      <c r="IU75" s="28"/>
      <c r="IV75" s="28"/>
      <c r="IW75" s="28"/>
      <c r="IX75" s="28"/>
      <c r="IY75" s="28"/>
      <c r="IZ75" s="28"/>
      <c r="JA75" s="28"/>
      <c r="JB75" s="28"/>
      <c r="JC75" s="28"/>
      <c r="JD75" s="28"/>
      <c r="JE75" s="28"/>
      <c r="JF75" s="28"/>
      <c r="JG75" s="28"/>
      <c r="JH75" s="28"/>
      <c r="JI75" s="28"/>
      <c r="JJ75" s="28"/>
      <c r="JK75" s="28"/>
    </row>
    <row r="76" spans="1:271" ht="15.75" customHeight="1" x14ac:dyDescent="0.25">
      <c r="A76" s="28"/>
      <c r="B76" s="28"/>
      <c r="C76" s="28"/>
      <c r="D76" s="135">
        <v>72</v>
      </c>
      <c r="E76" s="134">
        <v>5.1137344957406405</v>
      </c>
      <c r="F76" s="134">
        <v>19.857351458826724</v>
      </c>
      <c r="G76" s="28"/>
      <c r="H76" s="135">
        <v>121</v>
      </c>
      <c r="I76" s="51">
        <v>3</v>
      </c>
      <c r="J76" s="51">
        <v>0</v>
      </c>
      <c r="K76" s="28"/>
      <c r="L76" s="29"/>
      <c r="M76" s="28"/>
      <c r="N76" s="28"/>
      <c r="O76" s="73">
        <v>66</v>
      </c>
      <c r="P76" s="82"/>
      <c r="Q76" s="83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  <c r="BE76" s="80"/>
      <c r="BF76" s="80"/>
      <c r="BG76" s="80"/>
      <c r="BH76" s="80"/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0"/>
      <c r="CA76" s="80"/>
      <c r="CB76" s="80"/>
      <c r="CC76" s="80"/>
      <c r="CD76" s="78">
        <v>0</v>
      </c>
      <c r="CE76" s="78">
        <f t="shared" ref="CE76:EN76" si="70">+SQRT(((CE$4-$CD$4)^2)+((CE$5-$CD$5)^2))</f>
        <v>8.718547846846171</v>
      </c>
      <c r="CF76" s="78">
        <f t="shared" si="70"/>
        <v>20.031321556485885</v>
      </c>
      <c r="CG76" s="78">
        <f t="shared" si="70"/>
        <v>6.9651869551530909</v>
      </c>
      <c r="CH76" s="78">
        <f t="shared" si="70"/>
        <v>13.218298166306875</v>
      </c>
      <c r="CI76" s="78">
        <f t="shared" si="70"/>
        <v>7.5146526373176439</v>
      </c>
      <c r="CJ76" s="78">
        <f t="shared" si="70"/>
        <v>21.498168127193509</v>
      </c>
      <c r="CK76" s="78">
        <f t="shared" si="70"/>
        <v>16.928399635535399</v>
      </c>
      <c r="CL76" s="78">
        <f t="shared" si="70"/>
        <v>9.9307645224179577</v>
      </c>
      <c r="CM76" s="78">
        <f t="shared" si="70"/>
        <v>7.6933404916182768</v>
      </c>
      <c r="CN76" s="78">
        <f t="shared" si="70"/>
        <v>14.392500782997738</v>
      </c>
      <c r="CO76" s="156">
        <f t="shared" si="70"/>
        <v>8.3654611400213721</v>
      </c>
      <c r="CP76" s="78">
        <f t="shared" si="70"/>
        <v>20.634618819792028</v>
      </c>
      <c r="CQ76" s="78">
        <f t="shared" si="70"/>
        <v>9.1480849024467279</v>
      </c>
      <c r="CR76" s="78">
        <f t="shared" si="70"/>
        <v>14.221057085820984</v>
      </c>
      <c r="CS76" s="78">
        <f t="shared" si="70"/>
        <v>21.114349613053772</v>
      </c>
      <c r="CT76" s="78">
        <f t="shared" si="70"/>
        <v>16.56921402049948</v>
      </c>
      <c r="CU76" s="78">
        <f t="shared" si="70"/>
        <v>9.7999260529698979</v>
      </c>
      <c r="CV76" s="78">
        <f t="shared" si="70"/>
        <v>5.092702309916076</v>
      </c>
      <c r="CW76" s="78">
        <f t="shared" si="70"/>
        <v>3.1534509941456759</v>
      </c>
      <c r="CX76" s="78">
        <f t="shared" si="70"/>
        <v>4.1960278762568128</v>
      </c>
      <c r="CY76" s="78">
        <f t="shared" si="70"/>
        <v>19.601395401875042</v>
      </c>
      <c r="CZ76" s="78">
        <f t="shared" si="70"/>
        <v>17.901649861063156</v>
      </c>
      <c r="DA76" s="78">
        <f t="shared" si="70"/>
        <v>17.878134636510612</v>
      </c>
      <c r="DB76" s="78">
        <f t="shared" si="70"/>
        <v>5.3802054898568166</v>
      </c>
      <c r="DC76" s="78">
        <f t="shared" si="70"/>
        <v>8.0524858887184489</v>
      </c>
      <c r="DD76" s="78">
        <f t="shared" si="70"/>
        <v>17.429749027882192</v>
      </c>
      <c r="DE76" s="78">
        <f t="shared" si="70"/>
        <v>6.7802875969695311</v>
      </c>
      <c r="DF76" s="78">
        <f t="shared" si="70"/>
        <v>1.5339063363051266</v>
      </c>
      <c r="DG76" s="78">
        <f t="shared" si="70"/>
        <v>16.344716123754807</v>
      </c>
      <c r="DH76" s="78">
        <f t="shared" si="70"/>
        <v>15.456154445445193</v>
      </c>
      <c r="DI76" s="78">
        <f t="shared" si="70"/>
        <v>2.1421644554013337</v>
      </c>
      <c r="DJ76" s="78">
        <f t="shared" si="70"/>
        <v>5.3371237381094669</v>
      </c>
      <c r="DK76" s="78">
        <f t="shared" si="70"/>
        <v>16.055953530205159</v>
      </c>
      <c r="DL76" s="78">
        <f t="shared" si="70"/>
        <v>15.544231973631938</v>
      </c>
      <c r="DM76" s="78">
        <f t="shared" si="70"/>
        <v>8.7053465131904133</v>
      </c>
      <c r="DN76" s="78">
        <f t="shared" si="70"/>
        <v>20.452373129156147</v>
      </c>
      <c r="DO76" s="78">
        <f t="shared" si="70"/>
        <v>1.9389549569784073</v>
      </c>
      <c r="DP76" s="78">
        <f t="shared" si="70"/>
        <v>13.211761197677271</v>
      </c>
      <c r="DQ76" s="78">
        <f t="shared" si="70"/>
        <v>2.3473119191362697</v>
      </c>
      <c r="DR76" s="78">
        <f t="shared" si="70"/>
        <v>8.5704654883182858</v>
      </c>
      <c r="DS76" s="78">
        <f t="shared" si="70"/>
        <v>17.043566686114865</v>
      </c>
      <c r="DT76" s="78">
        <f t="shared" si="70"/>
        <v>15.806111088175568</v>
      </c>
      <c r="DU76" s="78">
        <f t="shared" si="70"/>
        <v>3.7270133085839823</v>
      </c>
      <c r="DV76" s="78">
        <f t="shared" si="70"/>
        <v>10.642254268068035</v>
      </c>
      <c r="DW76" s="78">
        <f t="shared" si="70"/>
        <v>13.826425200727492</v>
      </c>
      <c r="DX76" s="78">
        <f t="shared" si="70"/>
        <v>7.2333600193841123</v>
      </c>
      <c r="DY76" s="78">
        <f t="shared" si="70"/>
        <v>20.080215483413852</v>
      </c>
      <c r="DZ76" s="78">
        <f t="shared" si="70"/>
        <v>8.2607631857491413</v>
      </c>
      <c r="EA76" s="78">
        <f t="shared" si="70"/>
        <v>9.1261450924545198</v>
      </c>
      <c r="EB76" s="78">
        <f t="shared" si="70"/>
        <v>1.1869031702024626</v>
      </c>
      <c r="EC76" s="78">
        <f t="shared" si="70"/>
        <v>2.5259611402524369</v>
      </c>
      <c r="ED76" s="78">
        <f t="shared" si="70"/>
        <v>16.251382955851692</v>
      </c>
      <c r="EE76" s="78">
        <f t="shared" si="70"/>
        <v>9.3674491932314528</v>
      </c>
      <c r="EF76" s="78">
        <f t="shared" si="70"/>
        <v>4.8739693579675123</v>
      </c>
      <c r="EG76" s="78">
        <f t="shared" si="70"/>
        <v>15.975271313695352</v>
      </c>
      <c r="EH76" s="78">
        <f t="shared" si="70"/>
        <v>14.333104282544785</v>
      </c>
      <c r="EI76" s="78">
        <f t="shared" si="70"/>
        <v>21.10768174084512</v>
      </c>
      <c r="EJ76" s="78">
        <f t="shared" si="70"/>
        <v>17.12790661738817</v>
      </c>
      <c r="EK76" s="78">
        <f t="shared" si="70"/>
        <v>17.301669991272924</v>
      </c>
      <c r="EL76" s="78">
        <f t="shared" si="70"/>
        <v>18.506620982324691</v>
      </c>
      <c r="EM76" s="78">
        <f t="shared" si="70"/>
        <v>19.450991918692186</v>
      </c>
      <c r="EN76" s="79">
        <f t="shared" si="70"/>
        <v>20.671703230824598</v>
      </c>
      <c r="EO76" s="28"/>
      <c r="EP76" s="29"/>
      <c r="EQ76" s="28"/>
      <c r="ER76" s="69">
        <v>70</v>
      </c>
      <c r="ES76" s="69">
        <v>11</v>
      </c>
      <c r="ET76" s="28"/>
      <c r="EU76" s="129">
        <v>70</v>
      </c>
      <c r="EV76" s="129">
        <v>11</v>
      </c>
      <c r="EW76" s="28"/>
      <c r="EX76" s="29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  <c r="FX76" s="28"/>
      <c r="FY76" s="28"/>
      <c r="FZ76" s="28"/>
      <c r="GA76" s="28"/>
      <c r="GB76" s="28"/>
      <c r="GC76" s="28"/>
      <c r="GD76" s="28"/>
      <c r="GE76" s="28"/>
      <c r="GF76" s="28"/>
      <c r="GG76" s="28"/>
      <c r="GH76" s="28"/>
      <c r="GI76" s="28"/>
      <c r="GJ76" s="28"/>
      <c r="GK76" s="28"/>
      <c r="GL76" s="28"/>
      <c r="GM76" s="28"/>
      <c r="GN76" s="28"/>
      <c r="GO76" s="28"/>
      <c r="GP76" s="28"/>
      <c r="GQ76" s="28"/>
      <c r="GR76" s="28"/>
      <c r="GS76" s="28"/>
      <c r="GT76" s="28"/>
      <c r="GU76" s="28"/>
      <c r="GV76" s="28"/>
      <c r="GW76" s="28"/>
      <c r="GX76" s="28"/>
      <c r="GY76" s="28"/>
      <c r="GZ76" s="28"/>
      <c r="HA76" s="28"/>
      <c r="HB76" s="28"/>
      <c r="HC76" s="28"/>
      <c r="HD76" s="28"/>
      <c r="HE76" s="28"/>
      <c r="HF76" s="28"/>
      <c r="HG76" s="28"/>
      <c r="HH76" s="28"/>
      <c r="HI76" s="28"/>
      <c r="HJ76" s="28"/>
      <c r="HK76" s="28"/>
      <c r="HL76" s="28"/>
      <c r="HM76" s="28"/>
      <c r="HN76" s="28"/>
      <c r="HO76" s="28"/>
      <c r="HP76" s="28"/>
      <c r="HQ76" s="28"/>
      <c r="HR76" s="28"/>
      <c r="HS76" s="28"/>
      <c r="HT76" s="28"/>
      <c r="HU76" s="28"/>
      <c r="HV76" s="28"/>
      <c r="HW76" s="28"/>
      <c r="HX76" s="28"/>
      <c r="HY76" s="28"/>
      <c r="HZ76" s="28"/>
      <c r="IA76" s="28"/>
      <c r="IB76" s="28"/>
      <c r="IC76" s="28"/>
      <c r="ID76" s="28"/>
      <c r="IE76" s="28"/>
      <c r="IF76" s="28"/>
      <c r="IG76" s="28"/>
      <c r="IH76" s="28"/>
      <c r="II76" s="28"/>
      <c r="IJ76" s="28"/>
      <c r="IK76" s="28"/>
      <c r="IL76" s="28"/>
      <c r="IM76" s="29"/>
      <c r="IN76" s="28"/>
      <c r="IO76" s="28"/>
      <c r="IP76" s="28"/>
      <c r="IQ76" s="28"/>
      <c r="IR76" s="28"/>
      <c r="IS76" s="28"/>
      <c r="IT76" s="28"/>
      <c r="IU76" s="28"/>
      <c r="IV76" s="28"/>
      <c r="IW76" s="28"/>
      <c r="IX76" s="28"/>
      <c r="IY76" s="28"/>
      <c r="IZ76" s="28"/>
      <c r="JA76" s="28"/>
      <c r="JB76" s="28"/>
      <c r="JC76" s="28"/>
      <c r="JD76" s="28"/>
      <c r="JE76" s="28"/>
      <c r="JF76" s="28"/>
      <c r="JG76" s="28"/>
      <c r="JH76" s="28"/>
      <c r="JI76" s="28"/>
      <c r="JJ76" s="28"/>
      <c r="JK76" s="28"/>
    </row>
    <row r="77" spans="1:271" ht="15.75" customHeight="1" x14ac:dyDescent="0.25">
      <c r="A77" s="28"/>
      <c r="B77" s="28"/>
      <c r="C77" s="28"/>
      <c r="D77" s="135">
        <v>73</v>
      </c>
      <c r="E77" s="134">
        <v>15.710102570194817</v>
      </c>
      <c r="F77" s="134">
        <v>19.191817797561477</v>
      </c>
      <c r="G77" s="28"/>
      <c r="H77" s="135">
        <v>122</v>
      </c>
      <c r="I77" s="51">
        <v>0</v>
      </c>
      <c r="J77" s="51">
        <v>6</v>
      </c>
      <c r="K77" s="28"/>
      <c r="L77" s="29"/>
      <c r="M77" s="28"/>
      <c r="N77" s="28"/>
      <c r="O77" s="73">
        <v>67</v>
      </c>
      <c r="P77" s="82"/>
      <c r="Q77" s="83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0"/>
      <c r="CA77" s="80"/>
      <c r="CB77" s="80"/>
      <c r="CC77" s="80"/>
      <c r="CD77" s="80"/>
      <c r="CE77" s="78">
        <v>0</v>
      </c>
      <c r="CF77" s="78">
        <f t="shared" ref="CF77:EN77" si="71">+SQRT(((CF$4-$CE$4)^2)+((CF$5-$CE$5)^2))</f>
        <v>13.789782712467119</v>
      </c>
      <c r="CG77" s="78">
        <f t="shared" si="71"/>
        <v>1.7568546033688033</v>
      </c>
      <c r="CH77" s="78">
        <f t="shared" si="71"/>
        <v>14.354656406262968</v>
      </c>
      <c r="CI77" s="78">
        <f t="shared" si="71"/>
        <v>1.2276817042787498</v>
      </c>
      <c r="CJ77" s="78">
        <f t="shared" si="71"/>
        <v>13.222820744687853</v>
      </c>
      <c r="CK77" s="78">
        <f t="shared" si="71"/>
        <v>8.7898735112353137</v>
      </c>
      <c r="CL77" s="78">
        <f t="shared" si="71"/>
        <v>11.037528702140127</v>
      </c>
      <c r="CM77" s="78">
        <f t="shared" si="71"/>
        <v>3.1825590201487608</v>
      </c>
      <c r="CN77" s="78">
        <f t="shared" si="71"/>
        <v>8.7177768493887182</v>
      </c>
      <c r="CO77" s="156">
        <f t="shared" si="71"/>
        <v>1.2537289153064957</v>
      </c>
      <c r="CP77" s="78">
        <f t="shared" si="71"/>
        <v>13.422289743482519</v>
      </c>
      <c r="CQ77" s="78">
        <f t="shared" si="71"/>
        <v>6.2285661532286731</v>
      </c>
      <c r="CR77" s="78">
        <f t="shared" si="71"/>
        <v>7.6701217880596078</v>
      </c>
      <c r="CS77" s="78">
        <f t="shared" si="71"/>
        <v>13.122957469084009</v>
      </c>
      <c r="CT77" s="78">
        <f t="shared" si="71"/>
        <v>7.8894924213506155</v>
      </c>
      <c r="CU77" s="78">
        <f t="shared" si="71"/>
        <v>8.7360917289403908</v>
      </c>
      <c r="CV77" s="78">
        <f t="shared" si="71"/>
        <v>4.4484075776575347</v>
      </c>
      <c r="CW77" s="78">
        <f t="shared" si="71"/>
        <v>9.1601473886344511</v>
      </c>
      <c r="CX77" s="78">
        <f t="shared" si="71"/>
        <v>7.2888184688564914</v>
      </c>
      <c r="CY77" s="78">
        <f t="shared" si="71"/>
        <v>13.643701334662277</v>
      </c>
      <c r="CZ77" s="78">
        <f t="shared" si="71"/>
        <v>9.5111908966521934</v>
      </c>
      <c r="DA77" s="78">
        <f t="shared" si="71"/>
        <v>9.2463897841490397</v>
      </c>
      <c r="DB77" s="78">
        <f t="shared" si="71"/>
        <v>8.0076674147145646</v>
      </c>
      <c r="DC77" s="78">
        <f t="shared" si="71"/>
        <v>7.058661069986119</v>
      </c>
      <c r="DD77" s="78">
        <f t="shared" si="71"/>
        <v>12.217955600397293</v>
      </c>
      <c r="DE77" s="78">
        <f t="shared" si="71"/>
        <v>2.3504124301146656</v>
      </c>
      <c r="DF77" s="78">
        <f t="shared" si="71"/>
        <v>9.9291931796966804</v>
      </c>
      <c r="DG77" s="78">
        <f t="shared" si="71"/>
        <v>14.203104964021247</v>
      </c>
      <c r="DH77" s="78">
        <f t="shared" si="71"/>
        <v>7.9498684140495337</v>
      </c>
      <c r="DI77" s="78">
        <f t="shared" si="71"/>
        <v>7.847585892645407</v>
      </c>
      <c r="DJ77" s="78">
        <f t="shared" si="71"/>
        <v>6.9108406880188022</v>
      </c>
      <c r="DK77" s="78">
        <f t="shared" si="71"/>
        <v>11.819646264155653</v>
      </c>
      <c r="DL77" s="78">
        <f t="shared" si="71"/>
        <v>8.6264416816844953</v>
      </c>
      <c r="DM77" s="78">
        <f t="shared" si="71"/>
        <v>9.5776057186202461</v>
      </c>
      <c r="DN77" s="78">
        <f t="shared" si="71"/>
        <v>13.045291393623407</v>
      </c>
      <c r="DO77" s="78">
        <f t="shared" si="71"/>
        <v>10.253903210575363</v>
      </c>
      <c r="DP77" s="78">
        <f t="shared" si="71"/>
        <v>8.6589592674634357</v>
      </c>
      <c r="DQ77" s="78">
        <f t="shared" si="71"/>
        <v>8.5191081227784498</v>
      </c>
      <c r="DR77" s="78">
        <f t="shared" si="71"/>
        <v>0.80878737426859626</v>
      </c>
      <c r="DS77" s="78">
        <f t="shared" si="71"/>
        <v>10.219894417209485</v>
      </c>
      <c r="DT77" s="78">
        <f t="shared" si="71"/>
        <v>7.7316625301686654</v>
      </c>
      <c r="DU77" s="78">
        <f t="shared" si="71"/>
        <v>7.5751469413134984</v>
      </c>
      <c r="DV77" s="78">
        <f t="shared" si="71"/>
        <v>6.1455069373084239</v>
      </c>
      <c r="DW77" s="78">
        <f t="shared" si="71"/>
        <v>11.821069495070088</v>
      </c>
      <c r="DX77" s="78">
        <f t="shared" si="71"/>
        <v>1.8491129341987818</v>
      </c>
      <c r="DY77" s="78">
        <f t="shared" si="71"/>
        <v>12.659478508635233</v>
      </c>
      <c r="DZ77" s="78">
        <f t="shared" si="71"/>
        <v>2.4192964803826396</v>
      </c>
      <c r="EA77" s="78">
        <f t="shared" si="71"/>
        <v>1.4758370126390812</v>
      </c>
      <c r="EB77" s="78">
        <f t="shared" si="71"/>
        <v>7.8473405715271003</v>
      </c>
      <c r="EC77" s="78">
        <f t="shared" si="71"/>
        <v>6.1926372738341025</v>
      </c>
      <c r="ED77" s="78">
        <f t="shared" si="71"/>
        <v>11.167133348760014</v>
      </c>
      <c r="EE77" s="78">
        <f t="shared" si="71"/>
        <v>4.6479654162740189</v>
      </c>
      <c r="EF77" s="78">
        <f t="shared" si="71"/>
        <v>9.1206989042541995</v>
      </c>
      <c r="EG77" s="78">
        <f t="shared" si="71"/>
        <v>9.4757391311306645</v>
      </c>
      <c r="EH77" s="78">
        <f t="shared" si="71"/>
        <v>11.442666892276575</v>
      </c>
      <c r="EI77" s="78">
        <f t="shared" si="71"/>
        <v>13.075903337816515</v>
      </c>
      <c r="EJ77" s="78">
        <f t="shared" si="71"/>
        <v>9.493823063078036</v>
      </c>
      <c r="EK77" s="78">
        <f t="shared" si="71"/>
        <v>16.349431621670998</v>
      </c>
      <c r="EL77" s="78">
        <f t="shared" si="71"/>
        <v>12.307909143876479</v>
      </c>
      <c r="EM77" s="78">
        <f t="shared" si="71"/>
        <v>12.853924190043054</v>
      </c>
      <c r="EN77" s="79">
        <f t="shared" si="71"/>
        <v>12.631531317990374</v>
      </c>
      <c r="EO77" s="28"/>
      <c r="EP77" s="29"/>
      <c r="EQ77" s="28"/>
      <c r="ER77" s="69">
        <v>11</v>
      </c>
      <c r="ES77" s="69">
        <v>11</v>
      </c>
      <c r="ET77" s="28"/>
      <c r="EU77" s="129">
        <v>11</v>
      </c>
      <c r="EV77" s="129">
        <v>11</v>
      </c>
      <c r="EW77" s="28"/>
      <c r="EX77" s="29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8"/>
      <c r="HM77" s="28"/>
      <c r="HN77" s="28"/>
      <c r="HO77" s="28"/>
      <c r="HP77" s="28"/>
      <c r="HQ77" s="28"/>
      <c r="HR77" s="28"/>
      <c r="HS77" s="28"/>
      <c r="HT77" s="28"/>
      <c r="HU77" s="28"/>
      <c r="HV77" s="28"/>
      <c r="HW77" s="28"/>
      <c r="HX77" s="28"/>
      <c r="HY77" s="28"/>
      <c r="HZ77" s="28"/>
      <c r="IA77" s="28"/>
      <c r="IB77" s="28"/>
      <c r="IC77" s="28"/>
      <c r="ID77" s="28"/>
      <c r="IE77" s="28"/>
      <c r="IF77" s="28"/>
      <c r="IG77" s="28"/>
      <c r="IH77" s="28"/>
      <c r="II77" s="28"/>
      <c r="IJ77" s="28"/>
      <c r="IK77" s="28"/>
      <c r="IL77" s="28"/>
      <c r="IM77" s="29"/>
      <c r="IN77" s="28"/>
      <c r="IO77" s="28"/>
      <c r="IP77" s="28"/>
      <c r="IQ77" s="28"/>
      <c r="IR77" s="28"/>
      <c r="IS77" s="28"/>
      <c r="IT77" s="28"/>
      <c r="IU77" s="28"/>
      <c r="IV77" s="28"/>
      <c r="IW77" s="28"/>
      <c r="IX77" s="28"/>
      <c r="IY77" s="28"/>
      <c r="IZ77" s="28"/>
      <c r="JA77" s="28"/>
      <c r="JB77" s="28"/>
      <c r="JC77" s="28"/>
      <c r="JD77" s="28"/>
      <c r="JE77" s="28"/>
      <c r="JF77" s="28"/>
      <c r="JG77" s="28"/>
      <c r="JH77" s="28"/>
      <c r="JI77" s="28"/>
      <c r="JJ77" s="28"/>
      <c r="JK77" s="28"/>
    </row>
    <row r="78" spans="1:271" ht="15.75" customHeight="1" x14ac:dyDescent="0.25">
      <c r="A78" s="28"/>
      <c r="B78" s="28"/>
      <c r="C78" s="28"/>
      <c r="D78" s="135">
        <v>74</v>
      </c>
      <c r="E78" s="134">
        <v>7.7090225517087436</v>
      </c>
      <c r="F78" s="134">
        <v>1.7522599035302164</v>
      </c>
      <c r="G78" s="28"/>
      <c r="H78" s="135">
        <v>123</v>
      </c>
      <c r="I78" s="51">
        <v>5</v>
      </c>
      <c r="J78" s="51">
        <v>4</v>
      </c>
      <c r="K78" s="28"/>
      <c r="L78" s="29"/>
      <c r="M78" s="28"/>
      <c r="N78" s="28"/>
      <c r="O78" s="73">
        <v>68</v>
      </c>
      <c r="P78" s="82"/>
      <c r="Q78" s="83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0"/>
      <c r="CA78" s="80"/>
      <c r="CB78" s="80"/>
      <c r="CC78" s="80"/>
      <c r="CD78" s="80"/>
      <c r="CE78" s="80"/>
      <c r="CF78" s="78">
        <v>0</v>
      </c>
      <c r="CG78" s="78">
        <f t="shared" ref="CG78:EN78" si="72">+SQRT(((CG$4-$CF$4)^2)+((CG$5-$CF$5)^2))</f>
        <v>14.922464063460275</v>
      </c>
      <c r="CH78" s="78">
        <f t="shared" si="72"/>
        <v>13.990220177700612</v>
      </c>
      <c r="CI78" s="78">
        <f t="shared" si="72"/>
        <v>14.678666186090018</v>
      </c>
      <c r="CJ78" s="78">
        <f t="shared" si="72"/>
        <v>7.5199122480439025</v>
      </c>
      <c r="CK78" s="78">
        <f t="shared" si="72"/>
        <v>15.747234783609782</v>
      </c>
      <c r="CL78" s="78">
        <f t="shared" si="72"/>
        <v>13.577829110441737</v>
      </c>
      <c r="CM78" s="78">
        <f t="shared" si="72"/>
        <v>12.67926671650798</v>
      </c>
      <c r="CN78" s="78">
        <f t="shared" si="72"/>
        <v>5.6397760765791922</v>
      </c>
      <c r="CO78" s="156">
        <f t="shared" si="72"/>
        <v>13.10218703791114</v>
      </c>
      <c r="CP78" s="78">
        <f t="shared" si="72"/>
        <v>2.9301285861773625</v>
      </c>
      <c r="CQ78" s="78">
        <f t="shared" si="72"/>
        <v>10.975081409172116</v>
      </c>
      <c r="CR78" s="78">
        <f t="shared" si="72"/>
        <v>6.1599724689998254</v>
      </c>
      <c r="CS78" s="78">
        <f t="shared" si="72"/>
        <v>5.9824294474899951</v>
      </c>
      <c r="CT78" s="78">
        <f t="shared" si="72"/>
        <v>12.485397125584299</v>
      </c>
      <c r="CU78" s="78">
        <f t="shared" si="72"/>
        <v>11.457872515491264</v>
      </c>
      <c r="CV78" s="78">
        <f t="shared" si="72"/>
        <v>15.09748898361366</v>
      </c>
      <c r="CW78" s="78">
        <f t="shared" si="72"/>
        <v>18.314713212088922</v>
      </c>
      <c r="CX78" s="78">
        <f t="shared" si="72"/>
        <v>16.206445272715616</v>
      </c>
      <c r="CY78" s="78">
        <f t="shared" si="72"/>
        <v>0.80656713521206957</v>
      </c>
      <c r="CZ78" s="78">
        <f t="shared" si="72"/>
        <v>7.951120991227536</v>
      </c>
      <c r="DA78" s="78">
        <f t="shared" si="72"/>
        <v>9.6908447994443279</v>
      </c>
      <c r="DB78" s="78">
        <f t="shared" si="72"/>
        <v>15.574410182834967</v>
      </c>
      <c r="DC78" s="78">
        <f t="shared" si="72"/>
        <v>12.421563341203521</v>
      </c>
      <c r="DD78" s="78">
        <f t="shared" si="72"/>
        <v>3.2450763185430169</v>
      </c>
      <c r="DE78" s="78">
        <f t="shared" si="72"/>
        <v>14.164514311084751</v>
      </c>
      <c r="DF78" s="78">
        <f t="shared" si="72"/>
        <v>21.55699050318588</v>
      </c>
      <c r="DG78" s="78">
        <f t="shared" si="72"/>
        <v>8.8053101488457433</v>
      </c>
      <c r="DH78" s="78">
        <f t="shared" si="72"/>
        <v>6.2238937001529573</v>
      </c>
      <c r="DI78" s="78">
        <f t="shared" si="72"/>
        <v>18.106912790225479</v>
      </c>
      <c r="DJ78" s="78">
        <f t="shared" si="72"/>
        <v>15.035357141797519</v>
      </c>
      <c r="DK78" s="78">
        <f t="shared" si="72"/>
        <v>5.3362871206466869</v>
      </c>
      <c r="DL78" s="78">
        <f t="shared" si="72"/>
        <v>18.440934692201793</v>
      </c>
      <c r="DM78" s="78">
        <f t="shared" si="72"/>
        <v>13.460647825481221</v>
      </c>
      <c r="DN78" s="78">
        <f t="shared" si="72"/>
        <v>3.5766170379610656</v>
      </c>
      <c r="DO78" s="78">
        <f t="shared" si="72"/>
        <v>20.583554539506888</v>
      </c>
      <c r="DP78" s="78">
        <f t="shared" si="72"/>
        <v>7.0040886958527704</v>
      </c>
      <c r="DQ78" s="78">
        <f t="shared" si="72"/>
        <v>18.374009079350348</v>
      </c>
      <c r="DR78" s="78">
        <f t="shared" si="72"/>
        <v>13.255210645326407</v>
      </c>
      <c r="DS78" s="78">
        <f t="shared" si="72"/>
        <v>3.6623416510008013</v>
      </c>
      <c r="DT78" s="78">
        <f t="shared" si="72"/>
        <v>15.578581593515551</v>
      </c>
      <c r="DU78" s="78">
        <f t="shared" si="72"/>
        <v>16.736307131452563</v>
      </c>
      <c r="DV78" s="78">
        <f t="shared" si="72"/>
        <v>9.3901346996807469</v>
      </c>
      <c r="DW78" s="78">
        <f t="shared" si="72"/>
        <v>9.1624310431762375</v>
      </c>
      <c r="DX78" s="78">
        <f t="shared" si="72"/>
        <v>15.508200111793352</v>
      </c>
      <c r="DY78" s="78">
        <f t="shared" si="72"/>
        <v>3.6201272047004163</v>
      </c>
      <c r="DZ78" s="78">
        <f t="shared" si="72"/>
        <v>16.135634815047464</v>
      </c>
      <c r="EA78" s="78">
        <f t="shared" si="72"/>
        <v>12.441962789939916</v>
      </c>
      <c r="EB78" s="78">
        <f t="shared" si="72"/>
        <v>18.849893621252448</v>
      </c>
      <c r="EC78" s="78">
        <f t="shared" si="72"/>
        <v>18.021123936823646</v>
      </c>
      <c r="ED78" s="78">
        <f t="shared" si="72"/>
        <v>4.1983190629532663</v>
      </c>
      <c r="EE78" s="78">
        <f t="shared" si="72"/>
        <v>10.736371931445525</v>
      </c>
      <c r="EF78" s="78">
        <f t="shared" si="72"/>
        <v>16.870869623021449</v>
      </c>
      <c r="EG78" s="78">
        <f t="shared" si="72"/>
        <v>4.3233378228948425</v>
      </c>
      <c r="EH78" s="78">
        <f t="shared" si="72"/>
        <v>7.8335172221881608</v>
      </c>
      <c r="EI78" s="78">
        <f t="shared" si="72"/>
        <v>6.1671952614079766</v>
      </c>
      <c r="EJ78" s="78">
        <f t="shared" si="72"/>
        <v>17.488632751700585</v>
      </c>
      <c r="EK78" s="78">
        <f t="shared" si="72"/>
        <v>11.312067958501084</v>
      </c>
      <c r="EL78" s="78">
        <f t="shared" si="72"/>
        <v>1.5360704430879144</v>
      </c>
      <c r="EM78" s="78">
        <f t="shared" si="72"/>
        <v>1.244938865475022</v>
      </c>
      <c r="EN78" s="79">
        <f t="shared" si="72"/>
        <v>6.1260240273182109</v>
      </c>
      <c r="EO78" s="28"/>
      <c r="EP78" s="29"/>
      <c r="EQ78" s="28"/>
      <c r="ER78" s="69">
        <v>23</v>
      </c>
      <c r="ES78" s="69">
        <v>12</v>
      </c>
      <c r="ET78" s="28"/>
      <c r="EU78" s="129">
        <v>23</v>
      </c>
      <c r="EV78" s="129">
        <v>12</v>
      </c>
      <c r="EW78" s="28"/>
      <c r="EX78" s="29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28"/>
      <c r="HN78" s="28"/>
      <c r="HO78" s="28"/>
      <c r="HP78" s="28"/>
      <c r="HQ78" s="28"/>
      <c r="HR78" s="28"/>
      <c r="HS78" s="28"/>
      <c r="HT78" s="28"/>
      <c r="HU78" s="28"/>
      <c r="HV78" s="28"/>
      <c r="HW78" s="28"/>
      <c r="HX78" s="28"/>
      <c r="HY78" s="28"/>
      <c r="HZ78" s="28"/>
      <c r="IA78" s="28"/>
      <c r="IB78" s="28"/>
      <c r="IC78" s="28"/>
      <c r="ID78" s="28"/>
      <c r="IE78" s="28"/>
      <c r="IF78" s="28"/>
      <c r="IG78" s="28"/>
      <c r="IH78" s="28"/>
      <c r="II78" s="28"/>
      <c r="IJ78" s="28"/>
      <c r="IK78" s="28"/>
      <c r="IL78" s="28"/>
      <c r="IM78" s="29"/>
      <c r="IN78" s="28"/>
      <c r="IO78" s="28"/>
      <c r="IP78" s="28"/>
      <c r="IQ78" s="28"/>
      <c r="IR78" s="28"/>
      <c r="IS78" s="28"/>
      <c r="IT78" s="28"/>
      <c r="IU78" s="28"/>
      <c r="IV78" s="28"/>
      <c r="IW78" s="28"/>
      <c r="IX78" s="28"/>
      <c r="IY78" s="28"/>
      <c r="IZ78" s="28"/>
      <c r="JA78" s="28"/>
      <c r="JB78" s="28"/>
      <c r="JC78" s="28"/>
      <c r="JD78" s="28"/>
      <c r="JE78" s="28"/>
      <c r="JF78" s="28"/>
      <c r="JG78" s="28"/>
      <c r="JH78" s="28"/>
      <c r="JI78" s="28"/>
      <c r="JJ78" s="28"/>
      <c r="JK78" s="28"/>
    </row>
    <row r="79" spans="1:271" ht="15.75" customHeight="1" x14ac:dyDescent="0.25">
      <c r="A79" s="28"/>
      <c r="B79" s="28"/>
      <c r="C79" s="28"/>
      <c r="D79" s="135">
        <v>75</v>
      </c>
      <c r="E79" s="134">
        <v>12.420026328220121</v>
      </c>
      <c r="F79" s="134">
        <v>8.0410338571399897</v>
      </c>
      <c r="G79" s="28"/>
      <c r="H79" s="135">
        <v>124</v>
      </c>
      <c r="I79" s="51">
        <v>1</v>
      </c>
      <c r="J79" s="51">
        <v>1</v>
      </c>
      <c r="K79" s="28"/>
      <c r="L79" s="29"/>
      <c r="M79" s="28"/>
      <c r="N79" s="28"/>
      <c r="O79" s="73">
        <v>69</v>
      </c>
      <c r="P79" s="82"/>
      <c r="Q79" s="83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0"/>
      <c r="CA79" s="80"/>
      <c r="CB79" s="80"/>
      <c r="CC79" s="80"/>
      <c r="CD79" s="80"/>
      <c r="CE79" s="80"/>
      <c r="CF79" s="80"/>
      <c r="CG79" s="78">
        <v>0</v>
      </c>
      <c r="CH79" s="78">
        <f t="shared" ref="CH79:EN79" si="73">+SQRT(((CH$4-$CG$4)^2)+((CH$5-$CG$5)^2))</f>
        <v>13.788149962335108</v>
      </c>
      <c r="CI79" s="78">
        <f t="shared" si="73"/>
        <v>0.56079464566063775</v>
      </c>
      <c r="CJ79" s="78">
        <f t="shared" si="73"/>
        <v>14.882561884964533</v>
      </c>
      <c r="CK79" s="78">
        <f t="shared" si="73"/>
        <v>10.310527183147164</v>
      </c>
      <c r="CL79" s="78">
        <f t="shared" si="73"/>
        <v>10.335568309952551</v>
      </c>
      <c r="CM79" s="78">
        <f t="shared" si="73"/>
        <v>2.8884358097119125</v>
      </c>
      <c r="CN79" s="78">
        <f t="shared" si="73"/>
        <v>9.5805104771184979</v>
      </c>
      <c r="CO79" s="156">
        <f t="shared" si="73"/>
        <v>1.8333679160704877</v>
      </c>
      <c r="CP79" s="78">
        <f t="shared" si="73"/>
        <v>14.805404276525364</v>
      </c>
      <c r="CQ79" s="78">
        <f t="shared" si="73"/>
        <v>6.0664468379125287</v>
      </c>
      <c r="CR79" s="78">
        <f t="shared" si="73"/>
        <v>8.7628632777634667</v>
      </c>
      <c r="CS79" s="78">
        <f t="shared" si="73"/>
        <v>14.7092340731273</v>
      </c>
      <c r="CT79" s="78">
        <f t="shared" si="73"/>
        <v>9.6195423849777164</v>
      </c>
      <c r="CU79" s="78">
        <f t="shared" si="73"/>
        <v>8.347884581090371</v>
      </c>
      <c r="CV79" s="78">
        <f t="shared" si="73"/>
        <v>3.033361349402194</v>
      </c>
      <c r="CW79" s="78">
        <f t="shared" si="73"/>
        <v>7.5792552862878972</v>
      </c>
      <c r="CX79" s="78">
        <f t="shared" si="73"/>
        <v>5.8707855086141905</v>
      </c>
      <c r="CY79" s="78">
        <f t="shared" si="73"/>
        <v>14.70070273798618</v>
      </c>
      <c r="CZ79" s="78">
        <f t="shared" si="73"/>
        <v>11.190615410002302</v>
      </c>
      <c r="DA79" s="78">
        <f t="shared" si="73"/>
        <v>10.988707093053458</v>
      </c>
      <c r="DB79" s="78">
        <f t="shared" si="73"/>
        <v>6.7674396658623719</v>
      </c>
      <c r="DC79" s="78">
        <f t="shared" si="73"/>
        <v>6.4694217044956321</v>
      </c>
      <c r="DD79" s="78">
        <f t="shared" si="73"/>
        <v>13.054025940829588</v>
      </c>
      <c r="DE79" s="78">
        <f t="shared" si="73"/>
        <v>1.2988150012342246</v>
      </c>
      <c r="DF79" s="78">
        <f t="shared" si="73"/>
        <v>8.1744905314333245</v>
      </c>
      <c r="DG79" s="78">
        <f t="shared" si="73"/>
        <v>14.335023394567454</v>
      </c>
      <c r="DH79" s="78">
        <f t="shared" si="73"/>
        <v>9.3506593502733342</v>
      </c>
      <c r="DI79" s="78">
        <f t="shared" si="73"/>
        <v>6.1867920976498647</v>
      </c>
      <c r="DJ79" s="78">
        <f t="shared" si="73"/>
        <v>5.7020145326716767</v>
      </c>
      <c r="DK79" s="78">
        <f t="shared" si="73"/>
        <v>12.391382965585525</v>
      </c>
      <c r="DL79" s="78">
        <f t="shared" si="73"/>
        <v>9.7206587839051934</v>
      </c>
      <c r="DM79" s="78">
        <f t="shared" si="73"/>
        <v>8.8260060232932567</v>
      </c>
      <c r="DN79" s="78">
        <f t="shared" si="73"/>
        <v>14.47689578877843</v>
      </c>
      <c r="DO79" s="78">
        <f t="shared" si="73"/>
        <v>8.5318749609974844</v>
      </c>
      <c r="DP79" s="78">
        <f t="shared" si="73"/>
        <v>9.1922362731578193</v>
      </c>
      <c r="DQ79" s="78">
        <f t="shared" si="73"/>
        <v>6.8796484529394943</v>
      </c>
      <c r="DR79" s="78">
        <f t="shared" si="73"/>
        <v>1.8027431277549475</v>
      </c>
      <c r="DS79" s="78">
        <f t="shared" si="73"/>
        <v>11.456862630141513</v>
      </c>
      <c r="DT79" s="78">
        <f t="shared" si="73"/>
        <v>9.2191409016988448</v>
      </c>
      <c r="DU79" s="78">
        <f t="shared" si="73"/>
        <v>6.0881171810755861</v>
      </c>
      <c r="DV79" s="78">
        <f t="shared" si="73"/>
        <v>6.47805227602342</v>
      </c>
      <c r="DW79" s="78">
        <f t="shared" si="73"/>
        <v>11.840703686255026</v>
      </c>
      <c r="DX79" s="78">
        <f t="shared" si="73"/>
        <v>0.92371741963890497</v>
      </c>
      <c r="DY79" s="78">
        <f t="shared" si="73"/>
        <v>14.091655755244584</v>
      </c>
      <c r="DZ79" s="78">
        <f t="shared" si="73"/>
        <v>2.3968580521535272</v>
      </c>
      <c r="EA79" s="78">
        <f t="shared" si="73"/>
        <v>2.5643957024562058</v>
      </c>
      <c r="EB79" s="78">
        <f t="shared" si="73"/>
        <v>6.1171674544541643</v>
      </c>
      <c r="EC79" s="78">
        <f t="shared" si="73"/>
        <v>4.4393820105848834</v>
      </c>
      <c r="ED79" s="78">
        <f t="shared" si="73"/>
        <v>11.942981327768372</v>
      </c>
      <c r="EE79" s="78">
        <f t="shared" si="73"/>
        <v>4.8598507078329103</v>
      </c>
      <c r="EF79" s="78">
        <f t="shared" si="73"/>
        <v>7.7440426372715692</v>
      </c>
      <c r="EG79" s="78">
        <f t="shared" si="73"/>
        <v>10.603826430837483</v>
      </c>
      <c r="EH79" s="78">
        <f t="shared" si="73"/>
        <v>11.66115397718815</v>
      </c>
      <c r="EI79" s="78">
        <f t="shared" si="73"/>
        <v>14.67251420383316</v>
      </c>
      <c r="EJ79" s="78">
        <f t="shared" si="73"/>
        <v>10.844890468058827</v>
      </c>
      <c r="EK79" s="78">
        <f t="shared" si="73"/>
        <v>16.270899530267304</v>
      </c>
      <c r="EL79" s="78">
        <f t="shared" si="73"/>
        <v>13.407623283894228</v>
      </c>
      <c r="EM79" s="78">
        <f t="shared" si="73"/>
        <v>14.067928669575315</v>
      </c>
      <c r="EN79" s="79">
        <f t="shared" si="73"/>
        <v>14.228503971099835</v>
      </c>
      <c r="EO79" s="28"/>
      <c r="EP79" s="29"/>
      <c r="EQ79" s="28"/>
      <c r="ER79" s="69">
        <v>106</v>
      </c>
      <c r="ES79" s="69">
        <v>12</v>
      </c>
      <c r="ET79" s="28"/>
      <c r="EU79" s="129">
        <v>106</v>
      </c>
      <c r="EV79" s="129">
        <v>12</v>
      </c>
      <c r="EW79" s="28"/>
      <c r="EX79" s="29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28"/>
      <c r="HN79" s="28"/>
      <c r="HO79" s="28"/>
      <c r="HP79" s="28"/>
      <c r="HQ79" s="28"/>
      <c r="HR79" s="28"/>
      <c r="HS79" s="28"/>
      <c r="HT79" s="28"/>
      <c r="HU79" s="28"/>
      <c r="HV79" s="28"/>
      <c r="HW79" s="28"/>
      <c r="HX79" s="28"/>
      <c r="HY79" s="28"/>
      <c r="HZ79" s="28"/>
      <c r="IA79" s="28"/>
      <c r="IB79" s="28"/>
      <c r="IC79" s="28"/>
      <c r="ID79" s="28"/>
      <c r="IE79" s="28"/>
      <c r="IF79" s="28"/>
      <c r="IG79" s="28"/>
      <c r="IH79" s="28"/>
      <c r="II79" s="28"/>
      <c r="IJ79" s="28"/>
      <c r="IK79" s="28"/>
      <c r="IL79" s="28"/>
      <c r="IM79" s="29"/>
      <c r="IN79" s="28"/>
      <c r="IO79" s="28"/>
      <c r="IP79" s="28"/>
      <c r="IQ79" s="28"/>
      <c r="IR79" s="28"/>
      <c r="IS79" s="28"/>
      <c r="IT79" s="28"/>
      <c r="IU79" s="28"/>
      <c r="IV79" s="28"/>
      <c r="IW79" s="28"/>
      <c r="IX79" s="28"/>
      <c r="IY79" s="28"/>
      <c r="IZ79" s="28"/>
      <c r="JA79" s="28"/>
      <c r="JB79" s="28"/>
      <c r="JC79" s="28"/>
      <c r="JD79" s="28"/>
      <c r="JE79" s="28"/>
      <c r="JF79" s="28"/>
      <c r="JG79" s="28"/>
      <c r="JH79" s="28"/>
      <c r="JI79" s="28"/>
      <c r="JJ79" s="28"/>
      <c r="JK79" s="28"/>
    </row>
    <row r="80" spans="1:271" ht="15.75" customHeight="1" x14ac:dyDescent="0.25">
      <c r="A80" s="28"/>
      <c r="B80" s="28"/>
      <c r="C80" s="28"/>
      <c r="D80" s="135">
        <v>76</v>
      </c>
      <c r="E80" s="134">
        <v>5.7313460179153974</v>
      </c>
      <c r="F80" s="134">
        <v>10.482848447794332</v>
      </c>
      <c r="G80" s="28"/>
      <c r="H80" s="135">
        <v>125</v>
      </c>
      <c r="I80" s="51">
        <v>3</v>
      </c>
      <c r="J80" s="51">
        <v>2</v>
      </c>
      <c r="K80" s="28"/>
      <c r="L80" s="29"/>
      <c r="M80" s="28"/>
      <c r="N80" s="28"/>
      <c r="O80" s="73">
        <v>70</v>
      </c>
      <c r="P80" s="82"/>
      <c r="Q80" s="83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0"/>
      <c r="CA80" s="80"/>
      <c r="CB80" s="80"/>
      <c r="CC80" s="80"/>
      <c r="CD80" s="80"/>
      <c r="CE80" s="80"/>
      <c r="CF80" s="80"/>
      <c r="CG80" s="80"/>
      <c r="CH80" s="78">
        <v>0</v>
      </c>
      <c r="CI80" s="78">
        <f t="shared" ref="CI80:EN80" si="74">+SQRT(((CI$4-$CH$4)^2)+((CI$5-$CH$5)^2))</f>
        <v>14.088640354254293</v>
      </c>
      <c r="CJ80" s="78">
        <f t="shared" si="74"/>
        <v>19.822281089257721</v>
      </c>
      <c r="CK80" s="78">
        <f t="shared" si="74"/>
        <v>22.135178545763061</v>
      </c>
      <c r="CL80" s="78">
        <f t="shared" si="74"/>
        <v>3.5406143322141106</v>
      </c>
      <c r="CM80" s="78">
        <f t="shared" si="74"/>
        <v>11.180450781956898</v>
      </c>
      <c r="CN80" s="78">
        <f t="shared" si="74"/>
        <v>10.501486555828247</v>
      </c>
      <c r="CO80" s="156">
        <f t="shared" si="74"/>
        <v>13.106239742678229</v>
      </c>
      <c r="CP80" s="78">
        <f t="shared" si="74"/>
        <v>16.313083833550373</v>
      </c>
      <c r="CQ80" s="78">
        <f t="shared" si="74"/>
        <v>8.2529915086470975</v>
      </c>
      <c r="CR80" s="78">
        <f t="shared" si="74"/>
        <v>11.859620886426821</v>
      </c>
      <c r="CS80" s="78">
        <f t="shared" si="74"/>
        <v>18.604629219714283</v>
      </c>
      <c r="CT80" s="78">
        <f t="shared" si="74"/>
        <v>19.810711314685843</v>
      </c>
      <c r="CU80" s="78">
        <f t="shared" si="74"/>
        <v>5.6650890607855109</v>
      </c>
      <c r="CV80" s="78">
        <f t="shared" si="74"/>
        <v>11.242485228528274</v>
      </c>
      <c r="CW80" s="78">
        <f t="shared" si="74"/>
        <v>10.116180809442035</v>
      </c>
      <c r="CX80" s="78">
        <f t="shared" si="74"/>
        <v>9.4757629299251622</v>
      </c>
      <c r="CY80" s="78">
        <f t="shared" si="74"/>
        <v>13.215514352108787</v>
      </c>
      <c r="CZ80" s="78">
        <f t="shared" si="74"/>
        <v>17.710725465730501</v>
      </c>
      <c r="DA80" s="78">
        <f t="shared" si="74"/>
        <v>18.876351297931624</v>
      </c>
      <c r="DB80" s="78">
        <f t="shared" si="74"/>
        <v>8.1268086539996904</v>
      </c>
      <c r="DC80" s="78">
        <f t="shared" si="74"/>
        <v>7.3351918361111794</v>
      </c>
      <c r="DD80" s="78">
        <f t="shared" si="74"/>
        <v>10.779155090614433</v>
      </c>
      <c r="DE80" s="78">
        <f t="shared" si="74"/>
        <v>12.496973210604494</v>
      </c>
      <c r="DF80" s="78">
        <f t="shared" si="74"/>
        <v>14.458769910363733</v>
      </c>
      <c r="DG80" s="78">
        <f t="shared" si="74"/>
        <v>5.6818478439502282</v>
      </c>
      <c r="DH80" s="78">
        <f t="shared" si="74"/>
        <v>14.01274956245811</v>
      </c>
      <c r="DI80" s="78">
        <f t="shared" si="74"/>
        <v>11.22075227056901</v>
      </c>
      <c r="DJ80" s="78">
        <f t="shared" si="74"/>
        <v>8.7643828335868115</v>
      </c>
      <c r="DK80" s="78">
        <f t="shared" si="74"/>
        <v>8.6823261139743355</v>
      </c>
      <c r="DL80" s="78">
        <f t="shared" si="74"/>
        <v>22.8645245395678</v>
      </c>
      <c r="DM80" s="78">
        <f t="shared" si="74"/>
        <v>5.0504164486556542</v>
      </c>
      <c r="DN80" s="78">
        <f t="shared" si="74"/>
        <v>16.629369890968658</v>
      </c>
      <c r="DO80" s="78">
        <f t="shared" si="74"/>
        <v>12.357129795202139</v>
      </c>
      <c r="DP80" s="78">
        <f t="shared" si="74"/>
        <v>8.7091393286825891</v>
      </c>
      <c r="DQ80" s="78">
        <f t="shared" si="74"/>
        <v>10.871899883128551</v>
      </c>
      <c r="DR80" s="78">
        <f t="shared" si="74"/>
        <v>13.565277125716751</v>
      </c>
      <c r="DS80" s="78">
        <f t="shared" si="74"/>
        <v>13.404682533871595</v>
      </c>
      <c r="DT80" s="78">
        <f t="shared" si="74"/>
        <v>21.291033466533353</v>
      </c>
      <c r="DU80" s="78">
        <f t="shared" si="74"/>
        <v>9.7656872567570154</v>
      </c>
      <c r="DV80" s="78">
        <f t="shared" si="74"/>
        <v>9.1690628074433267</v>
      </c>
      <c r="DW80" s="78">
        <f t="shared" si="74"/>
        <v>4.9034892325665158</v>
      </c>
      <c r="DX80" s="78">
        <f t="shared" si="74"/>
        <v>14.706868889353069</v>
      </c>
      <c r="DY80" s="78">
        <f t="shared" si="74"/>
        <v>16.412797324177824</v>
      </c>
      <c r="DZ80" s="78">
        <f t="shared" si="74"/>
        <v>16.176202141360193</v>
      </c>
      <c r="EA80" s="78">
        <f t="shared" si="74"/>
        <v>13.202797049833709</v>
      </c>
      <c r="EB80" s="78">
        <f t="shared" si="74"/>
        <v>12.315302362959883</v>
      </c>
      <c r="EC80" s="78">
        <f t="shared" si="74"/>
        <v>12.981083160520967</v>
      </c>
      <c r="ED80" s="78">
        <f t="shared" si="74"/>
        <v>10.083421321639237</v>
      </c>
      <c r="EE80" s="78">
        <f t="shared" si="74"/>
        <v>10.052038230164039</v>
      </c>
      <c r="EF80" s="78">
        <f t="shared" si="74"/>
        <v>8.3443351177647127</v>
      </c>
      <c r="EG80" s="78">
        <f t="shared" si="74"/>
        <v>12.341295062071451</v>
      </c>
      <c r="EH80" s="78">
        <f t="shared" si="74"/>
        <v>6.2582917789243568</v>
      </c>
      <c r="EI80" s="78">
        <f t="shared" si="74"/>
        <v>18.721241286203174</v>
      </c>
      <c r="EJ80" s="78">
        <f t="shared" si="74"/>
        <v>23.314537023208054</v>
      </c>
      <c r="EK80" s="78">
        <f t="shared" si="74"/>
        <v>4.8334643840609779</v>
      </c>
      <c r="EL80" s="78">
        <f t="shared" si="74"/>
        <v>13.008697971121904</v>
      </c>
      <c r="EM80" s="78">
        <f t="shared" si="74"/>
        <v>14.295681943656518</v>
      </c>
      <c r="EN80" s="79">
        <f t="shared" si="74"/>
        <v>18.434115432637075</v>
      </c>
      <c r="EO80" s="28"/>
      <c r="EP80" s="29"/>
      <c r="EQ80" s="28"/>
      <c r="ER80" s="69">
        <v>77</v>
      </c>
      <c r="ES80" s="69">
        <v>12</v>
      </c>
      <c r="ET80" s="28"/>
      <c r="EU80" s="129">
        <v>77</v>
      </c>
      <c r="EV80" s="129">
        <v>12</v>
      </c>
      <c r="EW80" s="28"/>
      <c r="EX80" s="29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28"/>
      <c r="GV80" s="28"/>
      <c r="GW80" s="28"/>
      <c r="GX80" s="28"/>
      <c r="GY80" s="28"/>
      <c r="GZ80" s="28"/>
      <c r="HA80" s="28"/>
      <c r="HB80" s="28"/>
      <c r="HC80" s="28"/>
      <c r="HD80" s="28"/>
      <c r="HE80" s="28"/>
      <c r="HF80" s="28"/>
      <c r="HG80" s="28"/>
      <c r="HH80" s="28"/>
      <c r="HI80" s="28"/>
      <c r="HJ80" s="28"/>
      <c r="HK80" s="28"/>
      <c r="HL80" s="28"/>
      <c r="HM80" s="28"/>
      <c r="HN80" s="28"/>
      <c r="HO80" s="28"/>
      <c r="HP80" s="28"/>
      <c r="HQ80" s="28"/>
      <c r="HR80" s="28"/>
      <c r="HS80" s="28"/>
      <c r="HT80" s="28"/>
      <c r="HU80" s="28"/>
      <c r="HV80" s="28"/>
      <c r="HW80" s="28"/>
      <c r="HX80" s="28"/>
      <c r="HY80" s="28"/>
      <c r="HZ80" s="28"/>
      <c r="IA80" s="28"/>
      <c r="IB80" s="28"/>
      <c r="IC80" s="28"/>
      <c r="ID80" s="28"/>
      <c r="IE80" s="28"/>
      <c r="IF80" s="28"/>
      <c r="IG80" s="28"/>
      <c r="IH80" s="28"/>
      <c r="II80" s="28"/>
      <c r="IJ80" s="28"/>
      <c r="IK80" s="28"/>
      <c r="IL80" s="28"/>
      <c r="IM80" s="29"/>
      <c r="IN80" s="28"/>
      <c r="IO80" s="28"/>
      <c r="IP80" s="28"/>
      <c r="IQ80" s="28"/>
      <c r="IR80" s="28"/>
      <c r="IS80" s="28"/>
      <c r="IT80" s="28"/>
      <c r="IU80" s="28"/>
      <c r="IV80" s="28"/>
      <c r="IW80" s="28"/>
      <c r="IX80" s="28"/>
      <c r="IY80" s="28"/>
      <c r="IZ80" s="28"/>
      <c r="JA80" s="28"/>
      <c r="JB80" s="28"/>
      <c r="JC80" s="28"/>
      <c r="JD80" s="28"/>
      <c r="JE80" s="28"/>
      <c r="JF80" s="28"/>
      <c r="JG80" s="28"/>
      <c r="JH80" s="28"/>
      <c r="JI80" s="28"/>
      <c r="JJ80" s="28"/>
      <c r="JK80" s="28"/>
    </row>
    <row r="81" spans="1:271" ht="15.75" customHeight="1" x14ac:dyDescent="0.25">
      <c r="A81" s="28"/>
      <c r="B81" s="28"/>
      <c r="C81" s="28"/>
      <c r="D81" s="135">
        <v>77</v>
      </c>
      <c r="E81" s="134">
        <v>13.512815404075996</v>
      </c>
      <c r="F81" s="134">
        <v>9.6590925636899385</v>
      </c>
      <c r="G81" s="28"/>
      <c r="H81" s="135">
        <v>126</v>
      </c>
      <c r="I81" s="51">
        <v>5</v>
      </c>
      <c r="J81" s="51">
        <v>6</v>
      </c>
      <c r="K81" s="28"/>
      <c r="L81" s="29"/>
      <c r="M81" s="28"/>
      <c r="N81" s="28"/>
      <c r="O81" s="73">
        <v>71</v>
      </c>
      <c r="P81" s="82"/>
      <c r="Q81" s="83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0"/>
      <c r="CA81" s="80"/>
      <c r="CB81" s="80"/>
      <c r="CC81" s="80"/>
      <c r="CD81" s="80"/>
      <c r="CE81" s="80"/>
      <c r="CF81" s="80"/>
      <c r="CG81" s="80"/>
      <c r="CH81" s="80"/>
      <c r="CI81" s="78">
        <v>0</v>
      </c>
      <c r="CJ81" s="78">
        <f t="shared" ref="CJ81:EN81" si="75">+SQRT(((CJ$4-$CI$4)^2)+((CJ$5-$CI$5)^2))</f>
        <v>14.421224733185134</v>
      </c>
      <c r="CK81" s="78">
        <f t="shared" si="75"/>
        <v>9.7615859535366187</v>
      </c>
      <c r="CL81" s="78">
        <f t="shared" si="75"/>
        <v>10.668583039043092</v>
      </c>
      <c r="CM81" s="78">
        <f t="shared" si="75"/>
        <v>3.0242036761730011</v>
      </c>
      <c r="CN81" s="78">
        <f t="shared" si="75"/>
        <v>9.4216812624937578</v>
      </c>
      <c r="CO81" s="156">
        <f t="shared" si="75"/>
        <v>1.5971833152696171</v>
      </c>
      <c r="CP81" s="78">
        <f t="shared" si="75"/>
        <v>14.46653084732054</v>
      </c>
      <c r="CQ81" s="78">
        <f t="shared" si="75"/>
        <v>6.217521678740682</v>
      </c>
      <c r="CR81" s="78">
        <f t="shared" si="75"/>
        <v>8.5222000312972046</v>
      </c>
      <c r="CS81" s="78">
        <f t="shared" si="75"/>
        <v>14.284040220685666</v>
      </c>
      <c r="CT81" s="78">
        <f t="shared" si="75"/>
        <v>9.0631437030872632</v>
      </c>
      <c r="CU81" s="78">
        <f t="shared" si="75"/>
        <v>8.5823277800812292</v>
      </c>
      <c r="CV81" s="78">
        <f t="shared" si="75"/>
        <v>3.5333309812287124</v>
      </c>
      <c r="CW81" s="78">
        <f t="shared" si="75"/>
        <v>8.1274837130486688</v>
      </c>
      <c r="CX81" s="78">
        <f t="shared" si="75"/>
        <v>6.3836582816904901</v>
      </c>
      <c r="CY81" s="78">
        <f t="shared" si="75"/>
        <v>14.48401680636376</v>
      </c>
      <c r="CZ81" s="78">
        <f t="shared" si="75"/>
        <v>10.717710637731061</v>
      </c>
      <c r="DA81" s="78">
        <f t="shared" si="75"/>
        <v>10.473966692441195</v>
      </c>
      <c r="DB81" s="78">
        <f t="shared" si="75"/>
        <v>7.2385694979043311</v>
      </c>
      <c r="DC81" s="78">
        <f t="shared" si="75"/>
        <v>6.7545308464127531</v>
      </c>
      <c r="DD81" s="78">
        <f t="shared" si="75"/>
        <v>12.912290244779635</v>
      </c>
      <c r="DE81" s="78">
        <f t="shared" si="75"/>
        <v>1.6213107014240986</v>
      </c>
      <c r="DF81" s="78">
        <f t="shared" si="75"/>
        <v>8.7061700426319852</v>
      </c>
      <c r="DG81" s="78">
        <f t="shared" si="75"/>
        <v>14.425836418683541</v>
      </c>
      <c r="DH81" s="78">
        <f t="shared" si="75"/>
        <v>8.9986918447440729</v>
      </c>
      <c r="DI81" s="78">
        <f t="shared" si="75"/>
        <v>6.7452206949831002</v>
      </c>
      <c r="DJ81" s="78">
        <f t="shared" si="75"/>
        <v>6.1613169656525963</v>
      </c>
      <c r="DK81" s="78">
        <f t="shared" si="75"/>
        <v>12.337086611680544</v>
      </c>
      <c r="DL81" s="78">
        <f t="shared" si="75"/>
        <v>9.2459076462210135</v>
      </c>
      <c r="DM81" s="78">
        <f t="shared" si="75"/>
        <v>9.1691949356222064</v>
      </c>
      <c r="DN81" s="78">
        <f t="shared" si="75"/>
        <v>14.118293376513192</v>
      </c>
      <c r="DO81" s="78">
        <f t="shared" si="75"/>
        <v>9.0916935237131238</v>
      </c>
      <c r="DP81" s="78">
        <f t="shared" si="75"/>
        <v>9.1414382473462403</v>
      </c>
      <c r="DQ81" s="78">
        <f t="shared" si="75"/>
        <v>7.4359806816582994</v>
      </c>
      <c r="DR81" s="78">
        <f t="shared" si="75"/>
        <v>1.4380151558095255</v>
      </c>
      <c r="DS81" s="78">
        <f t="shared" si="75"/>
        <v>11.170385937761147</v>
      </c>
      <c r="DT81" s="78">
        <f t="shared" si="75"/>
        <v>8.6738284655640552</v>
      </c>
      <c r="DU81" s="78">
        <f t="shared" si="75"/>
        <v>6.6169137975948402</v>
      </c>
      <c r="DV81" s="78">
        <f t="shared" si="75"/>
        <v>6.4765750748016986</v>
      </c>
      <c r="DW81" s="78">
        <f t="shared" si="75"/>
        <v>11.961680082448083</v>
      </c>
      <c r="DX81" s="78">
        <f t="shared" si="75"/>
        <v>0.85182500614902157</v>
      </c>
      <c r="DY81" s="78">
        <f t="shared" si="75"/>
        <v>13.732557567791698</v>
      </c>
      <c r="DZ81" s="78">
        <f t="shared" si="75"/>
        <v>2.1097805916685535</v>
      </c>
      <c r="EA81" s="78">
        <f t="shared" si="75"/>
        <v>2.2442689256390236</v>
      </c>
      <c r="EB81" s="78">
        <f t="shared" si="75"/>
        <v>6.6762384292741572</v>
      </c>
      <c r="EC81" s="78">
        <f t="shared" si="75"/>
        <v>4.989822150780082</v>
      </c>
      <c r="ED81" s="78">
        <f t="shared" si="75"/>
        <v>11.819637728578872</v>
      </c>
      <c r="EE81" s="78">
        <f t="shared" si="75"/>
        <v>4.878971585685913</v>
      </c>
      <c r="EF81" s="78">
        <f t="shared" si="75"/>
        <v>8.250724085491445</v>
      </c>
      <c r="EG81" s="78">
        <f t="shared" si="75"/>
        <v>10.355410598680336</v>
      </c>
      <c r="EH81" s="78">
        <f t="shared" si="75"/>
        <v>11.719291828910688</v>
      </c>
      <c r="EI81" s="78">
        <f t="shared" si="75"/>
        <v>14.242477212378478</v>
      </c>
      <c r="EJ81" s="78">
        <f t="shared" si="75"/>
        <v>10.321962594753902</v>
      </c>
      <c r="EK81" s="78">
        <f t="shared" si="75"/>
        <v>16.429718196465306</v>
      </c>
      <c r="EL81" s="78">
        <f t="shared" si="75"/>
        <v>13.174023846054896</v>
      </c>
      <c r="EM81" s="78">
        <f t="shared" si="75"/>
        <v>13.793296304663087</v>
      </c>
      <c r="EN81" s="79">
        <f t="shared" si="75"/>
        <v>13.798136889888172</v>
      </c>
      <c r="EO81" s="28"/>
      <c r="EP81" s="29"/>
      <c r="EQ81" s="28"/>
      <c r="ER81" s="69">
        <v>115</v>
      </c>
      <c r="ES81" s="69">
        <v>12</v>
      </c>
      <c r="ET81" s="28"/>
      <c r="EU81" s="129">
        <v>115</v>
      </c>
      <c r="EV81" s="129">
        <v>12</v>
      </c>
      <c r="EW81" s="28"/>
      <c r="EX81" s="29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28"/>
      <c r="IF81" s="28"/>
      <c r="IG81" s="28"/>
      <c r="IH81" s="28"/>
      <c r="II81" s="28"/>
      <c r="IJ81" s="28"/>
      <c r="IK81" s="28"/>
      <c r="IL81" s="28"/>
      <c r="IM81" s="29"/>
      <c r="IN81" s="28"/>
      <c r="IO81" s="28"/>
      <c r="IP81" s="28"/>
      <c r="IQ81" s="28"/>
      <c r="IR81" s="28"/>
      <c r="IS81" s="28"/>
      <c r="IT81" s="28"/>
      <c r="IU81" s="28"/>
      <c r="IV81" s="28"/>
      <c r="IW81" s="28"/>
      <c r="IX81" s="28"/>
      <c r="IY81" s="28"/>
      <c r="IZ81" s="28"/>
      <c r="JA81" s="28"/>
      <c r="JB81" s="28"/>
      <c r="JC81" s="28"/>
      <c r="JD81" s="28"/>
      <c r="JE81" s="28"/>
      <c r="JF81" s="28"/>
      <c r="JG81" s="28"/>
      <c r="JH81" s="28"/>
      <c r="JI81" s="28"/>
      <c r="JJ81" s="28"/>
      <c r="JK81" s="28"/>
    </row>
    <row r="82" spans="1:271" ht="15.75" customHeight="1" x14ac:dyDescent="0.25">
      <c r="A82" s="28"/>
      <c r="B82" s="28"/>
      <c r="C82" s="28"/>
      <c r="D82" s="135">
        <v>78</v>
      </c>
      <c r="E82" s="134">
        <v>2.2957731252588309</v>
      </c>
      <c r="F82" s="134">
        <v>16.189713588089365</v>
      </c>
      <c r="G82" s="28"/>
      <c r="H82" s="135">
        <v>127</v>
      </c>
      <c r="I82" s="51">
        <v>4</v>
      </c>
      <c r="J82" s="51">
        <v>1</v>
      </c>
      <c r="K82" s="28"/>
      <c r="L82" s="29"/>
      <c r="M82" s="28"/>
      <c r="N82" s="28"/>
      <c r="O82" s="73">
        <v>72</v>
      </c>
      <c r="P82" s="82"/>
      <c r="Q82" s="83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0"/>
      <c r="CA82" s="80"/>
      <c r="CB82" s="80"/>
      <c r="CC82" s="80"/>
      <c r="CD82" s="80"/>
      <c r="CE82" s="80"/>
      <c r="CF82" s="80"/>
      <c r="CG82" s="80"/>
      <c r="CH82" s="80"/>
      <c r="CI82" s="80"/>
      <c r="CJ82" s="78">
        <v>0</v>
      </c>
      <c r="CK82" s="78">
        <f t="shared" ref="CK82:EN82" si="76">+SQRT(((CK$4-$CJ$4)^2)+((CK$5-$CJ$5)^2))</f>
        <v>10.617247827172013</v>
      </c>
      <c r="CL82" s="78">
        <f t="shared" si="76"/>
        <v>18.290157471140581</v>
      </c>
      <c r="CM82" s="78">
        <f t="shared" si="76"/>
        <v>13.892705352280675</v>
      </c>
      <c r="CN82" s="78">
        <f t="shared" si="76"/>
        <v>9.3948257405967031</v>
      </c>
      <c r="CO82" s="156">
        <f t="shared" si="76"/>
        <v>13.211701048578114</v>
      </c>
      <c r="CP82" s="78">
        <f t="shared" si="76"/>
        <v>4.6251998698861208</v>
      </c>
      <c r="CQ82" s="78">
        <f t="shared" si="76"/>
        <v>13.919963721862704</v>
      </c>
      <c r="CR82" s="78">
        <f t="shared" si="76"/>
        <v>8.3610548403677267</v>
      </c>
      <c r="CS82" s="78">
        <f t="shared" si="76"/>
        <v>1.5446178430810966</v>
      </c>
      <c r="CT82" s="78">
        <f t="shared" si="76"/>
        <v>7.6845107408518274</v>
      </c>
      <c r="CU82" s="78">
        <f t="shared" si="76"/>
        <v>15.605506370376157</v>
      </c>
      <c r="CV82" s="78">
        <f t="shared" si="76"/>
        <v>16.471196926428004</v>
      </c>
      <c r="CW82" s="78">
        <f t="shared" si="76"/>
        <v>20.829799839548929</v>
      </c>
      <c r="CX82" s="78">
        <f t="shared" si="76"/>
        <v>18.601820097927902</v>
      </c>
      <c r="CY82" s="78">
        <f t="shared" si="76"/>
        <v>8.2125679754533625</v>
      </c>
      <c r="CZ82" s="78">
        <f t="shared" si="76"/>
        <v>3.7280556294171694</v>
      </c>
      <c r="DA82" s="78">
        <f t="shared" si="76"/>
        <v>4.6293185287902761</v>
      </c>
      <c r="DB82" s="78">
        <f t="shared" si="76"/>
        <v>18.500676168729651</v>
      </c>
      <c r="DC82" s="78">
        <f t="shared" si="76"/>
        <v>15.63937781431178</v>
      </c>
      <c r="DD82" s="78">
        <f t="shared" si="76"/>
        <v>9.7385837052912159</v>
      </c>
      <c r="DE82" s="78">
        <f t="shared" si="76"/>
        <v>14.746041654475945</v>
      </c>
      <c r="DF82" s="78">
        <f t="shared" si="76"/>
        <v>22.879623796536496</v>
      </c>
      <c r="DG82" s="78">
        <f t="shared" si="76"/>
        <v>15.529763551410381</v>
      </c>
      <c r="DH82" s="78">
        <f t="shared" si="76"/>
        <v>6.4065240879558063</v>
      </c>
      <c r="DI82" s="78">
        <f t="shared" si="76"/>
        <v>20.045035952166767</v>
      </c>
      <c r="DJ82" s="78">
        <f t="shared" si="76"/>
        <v>17.615246518418839</v>
      </c>
      <c r="DK82" s="78">
        <f t="shared" si="76"/>
        <v>11.560812123047938</v>
      </c>
      <c r="DL82" s="78">
        <f t="shared" si="76"/>
        <v>13.96692147326252</v>
      </c>
      <c r="DM82" s="78">
        <f t="shared" si="76"/>
        <v>17.601686193461269</v>
      </c>
      <c r="DN82" s="78">
        <f t="shared" si="76"/>
        <v>3.9440819129365052</v>
      </c>
      <c r="DO82" s="78">
        <f t="shared" si="76"/>
        <v>22.649625927896949</v>
      </c>
      <c r="DP82" s="78">
        <f t="shared" si="76"/>
        <v>11.251211352198139</v>
      </c>
      <c r="DQ82" s="78">
        <f t="shared" si="76"/>
        <v>20.5441977955265</v>
      </c>
      <c r="DR82" s="78">
        <f t="shared" si="76"/>
        <v>13.100912978185494</v>
      </c>
      <c r="DS82" s="78">
        <f t="shared" si="76"/>
        <v>6.426962523195928</v>
      </c>
      <c r="DT82" s="78">
        <f t="shared" si="76"/>
        <v>10.942127907389594</v>
      </c>
      <c r="DU82" s="78">
        <f t="shared" si="76"/>
        <v>19.084033539011102</v>
      </c>
      <c r="DV82" s="78">
        <f t="shared" si="76"/>
        <v>12.178801712998665</v>
      </c>
      <c r="DW82" s="78">
        <f t="shared" si="76"/>
        <v>14.986088530737641</v>
      </c>
      <c r="DX82" s="78">
        <f t="shared" si="76"/>
        <v>15.05108505753638</v>
      </c>
      <c r="DY82" s="78">
        <f t="shared" si="76"/>
        <v>3.9288243171440222</v>
      </c>
      <c r="DZ82" s="78">
        <f t="shared" si="76"/>
        <v>14.961889639444113</v>
      </c>
      <c r="EA82" s="78">
        <f t="shared" si="76"/>
        <v>12.435213660922662</v>
      </c>
      <c r="EB82" s="78">
        <f t="shared" si="76"/>
        <v>20.436226482777979</v>
      </c>
      <c r="EC82" s="78">
        <f t="shared" si="76"/>
        <v>19.063774249690546</v>
      </c>
      <c r="ED82" s="78">
        <f t="shared" si="76"/>
        <v>9.9866392755531521</v>
      </c>
      <c r="EE82" s="78">
        <f t="shared" si="76"/>
        <v>12.702618989518308</v>
      </c>
      <c r="EF82" s="78">
        <f t="shared" si="76"/>
        <v>19.892848971529801</v>
      </c>
      <c r="EG82" s="78">
        <f t="shared" si="76"/>
        <v>7.4870694649479539</v>
      </c>
      <c r="EH82" s="78">
        <f t="shared" si="76"/>
        <v>13.668418821785322</v>
      </c>
      <c r="EI82" s="78">
        <f t="shared" si="76"/>
        <v>1.3547085290729843</v>
      </c>
      <c r="EJ82" s="78">
        <f t="shared" si="76"/>
        <v>12.345338302198925</v>
      </c>
      <c r="EK82" s="78">
        <f t="shared" si="76"/>
        <v>18.231009155331392</v>
      </c>
      <c r="EL82" s="78">
        <f t="shared" si="76"/>
        <v>7.5196289713988822</v>
      </c>
      <c r="EM82" s="78">
        <f t="shared" si="76"/>
        <v>6.47433211397182</v>
      </c>
      <c r="EN82" s="79">
        <f t="shared" si="76"/>
        <v>1.4544899507004927</v>
      </c>
      <c r="EO82" s="28"/>
      <c r="EP82" s="29"/>
      <c r="EQ82" s="28"/>
      <c r="ER82" s="69">
        <v>67</v>
      </c>
      <c r="ES82" s="69">
        <v>12</v>
      </c>
      <c r="ET82" s="28"/>
      <c r="EU82" s="129">
        <v>67</v>
      </c>
      <c r="EV82" s="129">
        <v>12</v>
      </c>
      <c r="EW82" s="28"/>
      <c r="EX82" s="29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28"/>
      <c r="IF82" s="28"/>
      <c r="IG82" s="28"/>
      <c r="IH82" s="28"/>
      <c r="II82" s="28"/>
      <c r="IJ82" s="28"/>
      <c r="IK82" s="28"/>
      <c r="IL82" s="28"/>
      <c r="IM82" s="29"/>
      <c r="IN82" s="28"/>
      <c r="IO82" s="28"/>
      <c r="IP82" s="28"/>
      <c r="IQ82" s="28"/>
      <c r="IR82" s="28"/>
      <c r="IS82" s="28"/>
      <c r="IT82" s="28"/>
      <c r="IU82" s="28"/>
      <c r="IV82" s="28"/>
      <c r="IW82" s="28"/>
      <c r="IX82" s="28"/>
      <c r="IY82" s="28"/>
      <c r="IZ82" s="28"/>
      <c r="JA82" s="28"/>
      <c r="JB82" s="28"/>
      <c r="JC82" s="28"/>
      <c r="JD82" s="28"/>
      <c r="JE82" s="28"/>
      <c r="JF82" s="28"/>
      <c r="JG82" s="28"/>
      <c r="JH82" s="28"/>
      <c r="JI82" s="28"/>
      <c r="JJ82" s="28"/>
      <c r="JK82" s="28"/>
    </row>
    <row r="83" spans="1:271" ht="15.75" customHeight="1" x14ac:dyDescent="0.25">
      <c r="A83" s="28"/>
      <c r="B83" s="28"/>
      <c r="C83" s="28"/>
      <c r="D83" s="135">
        <v>79</v>
      </c>
      <c r="E83" s="134">
        <v>9.5396975991592523</v>
      </c>
      <c r="F83" s="134">
        <v>6.6597668076433543</v>
      </c>
      <c r="G83" s="28"/>
      <c r="H83" s="135">
        <v>128</v>
      </c>
      <c r="I83" s="51">
        <v>2</v>
      </c>
      <c r="J83" s="51">
        <v>4</v>
      </c>
      <c r="K83" s="28"/>
      <c r="L83" s="29"/>
      <c r="M83" s="28"/>
      <c r="N83" s="28"/>
      <c r="O83" s="73">
        <v>73</v>
      </c>
      <c r="P83" s="82"/>
      <c r="Q83" s="83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  <c r="CD83" s="80"/>
      <c r="CE83" s="80"/>
      <c r="CF83" s="80"/>
      <c r="CG83" s="80"/>
      <c r="CH83" s="80"/>
      <c r="CI83" s="80"/>
      <c r="CJ83" s="80"/>
      <c r="CK83" s="78">
        <v>0</v>
      </c>
      <c r="CL83" s="78">
        <f t="shared" ref="CL83:EN83" si="77">+SQRT(((CL$4-$CK$4)^2)+((CL$5-$CK$5)^2))</f>
        <v>19.187377647857073</v>
      </c>
      <c r="CM83" s="78">
        <f t="shared" si="77"/>
        <v>11.626030456005527</v>
      </c>
      <c r="CN83" s="78">
        <f t="shared" si="77"/>
        <v>13.244686839062787</v>
      </c>
      <c r="CO83" s="156">
        <f t="shared" si="77"/>
        <v>9.7826847682464777</v>
      </c>
      <c r="CP83" s="78">
        <f t="shared" si="77"/>
        <v>13.746158159347896</v>
      </c>
      <c r="CQ83" s="78">
        <f t="shared" si="77"/>
        <v>13.96875798059685</v>
      </c>
      <c r="CR83" s="78">
        <f t="shared" si="77"/>
        <v>11.597065260841763</v>
      </c>
      <c r="CS83" s="78">
        <f t="shared" si="77"/>
        <v>11.561204475553509</v>
      </c>
      <c r="CT83" s="78">
        <f t="shared" si="77"/>
        <v>3.2661855462294649</v>
      </c>
      <c r="CU83" s="78">
        <f t="shared" si="77"/>
        <v>16.534256191607334</v>
      </c>
      <c r="CV83" s="78">
        <f t="shared" si="77"/>
        <v>13.231681891052965</v>
      </c>
      <c r="CW83" s="78">
        <f t="shared" si="77"/>
        <v>17.888959187429915</v>
      </c>
      <c r="CX83" s="78">
        <f t="shared" si="77"/>
        <v>16.078170388161595</v>
      </c>
      <c r="CY83" s="78">
        <f t="shared" si="77"/>
        <v>16.063195678891695</v>
      </c>
      <c r="CZ83" s="78">
        <f t="shared" si="77"/>
        <v>7.9590964021739934</v>
      </c>
      <c r="DA83" s="78">
        <f t="shared" si="77"/>
        <v>6.3092314460751773</v>
      </c>
      <c r="DB83" s="78">
        <f t="shared" si="77"/>
        <v>16.760280154867964</v>
      </c>
      <c r="DC83" s="78">
        <f t="shared" si="77"/>
        <v>15.289508890049163</v>
      </c>
      <c r="DD83" s="78">
        <f t="shared" si="77"/>
        <v>16.008444723840991</v>
      </c>
      <c r="DE83" s="78">
        <f t="shared" si="77"/>
        <v>11.140272223826672</v>
      </c>
      <c r="DF83" s="78">
        <f t="shared" si="77"/>
        <v>17.837219610584672</v>
      </c>
      <c r="DG83" s="78">
        <f t="shared" si="77"/>
        <v>20.283325879000923</v>
      </c>
      <c r="DH83" s="78">
        <f t="shared" si="77"/>
        <v>10.050131422968523</v>
      </c>
      <c r="DI83" s="78">
        <f t="shared" si="77"/>
        <v>16.476264974061422</v>
      </c>
      <c r="DJ83" s="78">
        <f t="shared" si="77"/>
        <v>15.66142750195495</v>
      </c>
      <c r="DK83" s="78">
        <f t="shared" si="77"/>
        <v>16.747532081505472</v>
      </c>
      <c r="DL83" s="78">
        <f t="shared" si="77"/>
        <v>3.4910445235494456</v>
      </c>
      <c r="DM83" s="78">
        <f t="shared" si="77"/>
        <v>17.860545210352441</v>
      </c>
      <c r="DN83" s="78">
        <f t="shared" si="77"/>
        <v>13.059812113860986</v>
      </c>
      <c r="DO83" s="78">
        <f t="shared" si="77"/>
        <v>18.683316527382843</v>
      </c>
      <c r="DP83" s="78">
        <f t="shared" si="77"/>
        <v>14.345769373257356</v>
      </c>
      <c r="DQ83" s="78">
        <f t="shared" si="77"/>
        <v>17.180336055109859</v>
      </c>
      <c r="DR83" s="78">
        <f t="shared" si="77"/>
        <v>9.3577756876714311</v>
      </c>
      <c r="DS83" s="78">
        <f t="shared" si="77"/>
        <v>12.450038005555481</v>
      </c>
      <c r="DT83" s="78">
        <f t="shared" si="77"/>
        <v>1.124974805771281</v>
      </c>
      <c r="DU83" s="78">
        <f t="shared" si="77"/>
        <v>16.353207689221044</v>
      </c>
      <c r="DV83" s="78">
        <f t="shared" si="77"/>
        <v>12.992895529034188</v>
      </c>
      <c r="DW83" s="78">
        <f t="shared" si="77"/>
        <v>18.449899414828266</v>
      </c>
      <c r="DX83" s="78">
        <f t="shared" si="77"/>
        <v>9.7860045522553865</v>
      </c>
      <c r="DY83" s="78">
        <f t="shared" si="77"/>
        <v>12.768219986599886</v>
      </c>
      <c r="DZ83" s="78">
        <f t="shared" si="77"/>
        <v>8.6714162123869283</v>
      </c>
      <c r="EA83" s="78">
        <f t="shared" si="77"/>
        <v>9.3555132060638595</v>
      </c>
      <c r="EB83" s="78">
        <f t="shared" si="77"/>
        <v>16.275048232676461</v>
      </c>
      <c r="EC83" s="78">
        <f t="shared" si="77"/>
        <v>14.497284106167166</v>
      </c>
      <c r="ED83" s="78">
        <f t="shared" si="77"/>
        <v>15.427670480267858</v>
      </c>
      <c r="EE83" s="78">
        <f t="shared" si="77"/>
        <v>12.147040423638312</v>
      </c>
      <c r="EF83" s="78">
        <f t="shared" si="77"/>
        <v>17.907762390222583</v>
      </c>
      <c r="EG83" s="78">
        <f t="shared" si="77"/>
        <v>12.562223619511741</v>
      </c>
      <c r="EH83" s="78">
        <f t="shared" si="77"/>
        <v>17.573070036870011</v>
      </c>
      <c r="EI83" s="78">
        <f t="shared" si="77"/>
        <v>11.399585814607741</v>
      </c>
      <c r="EJ83" s="78">
        <f t="shared" si="77"/>
        <v>1.7705475332984133</v>
      </c>
      <c r="EK83" s="78">
        <f t="shared" si="77"/>
        <v>22.875634829004802</v>
      </c>
      <c r="EL83" s="78">
        <f t="shared" si="77"/>
        <v>14.768015556765087</v>
      </c>
      <c r="EM83" s="78">
        <f t="shared" si="77"/>
        <v>14.509019060280739</v>
      </c>
      <c r="EN83" s="79">
        <f t="shared" si="77"/>
        <v>11.073581716053724</v>
      </c>
      <c r="EO83" s="28"/>
      <c r="EP83" s="29"/>
      <c r="EQ83" s="28"/>
      <c r="ER83" s="69">
        <v>112</v>
      </c>
      <c r="ES83" s="69">
        <v>12</v>
      </c>
      <c r="ET83" s="28"/>
      <c r="EU83" s="129">
        <v>112</v>
      </c>
      <c r="EV83" s="129">
        <v>12</v>
      </c>
      <c r="EW83" s="28"/>
      <c r="EX83" s="29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  <c r="HY83" s="28"/>
      <c r="HZ83" s="28"/>
      <c r="IA83" s="28"/>
      <c r="IB83" s="28"/>
      <c r="IC83" s="28"/>
      <c r="ID83" s="28"/>
      <c r="IE83" s="28"/>
      <c r="IF83" s="28"/>
      <c r="IG83" s="28"/>
      <c r="IH83" s="28"/>
      <c r="II83" s="28"/>
      <c r="IJ83" s="28"/>
      <c r="IK83" s="28"/>
      <c r="IL83" s="28"/>
      <c r="IM83" s="29"/>
      <c r="IN83" s="28"/>
      <c r="IO83" s="28"/>
      <c r="IP83" s="28"/>
      <c r="IQ83" s="28"/>
      <c r="IR83" s="28"/>
      <c r="IS83" s="28"/>
      <c r="IT83" s="28"/>
      <c r="IU83" s="28"/>
      <c r="IV83" s="28"/>
      <c r="IW83" s="28"/>
      <c r="IX83" s="28"/>
      <c r="IY83" s="28"/>
      <c r="IZ83" s="28"/>
      <c r="JA83" s="28"/>
      <c r="JB83" s="28"/>
      <c r="JC83" s="28"/>
      <c r="JD83" s="28"/>
      <c r="JE83" s="28"/>
      <c r="JF83" s="28"/>
      <c r="JG83" s="28"/>
      <c r="JH83" s="28"/>
      <c r="JI83" s="28"/>
      <c r="JJ83" s="28"/>
      <c r="JK83" s="28"/>
    </row>
    <row r="84" spans="1:271" ht="15.75" customHeight="1" x14ac:dyDescent="0.25">
      <c r="A84" s="28"/>
      <c r="B84" s="28"/>
      <c r="C84" s="28"/>
      <c r="D84" s="135">
        <v>80</v>
      </c>
      <c r="E84" s="134">
        <v>6.8719304692394232</v>
      </c>
      <c r="F84" s="134">
        <v>11.683246923013076</v>
      </c>
      <c r="G84" s="28"/>
      <c r="H84" s="28"/>
      <c r="I84" s="28"/>
      <c r="J84" s="28"/>
      <c r="K84" s="28"/>
      <c r="L84" s="29"/>
      <c r="M84" s="28"/>
      <c r="N84" s="28"/>
      <c r="O84" s="73">
        <v>74</v>
      </c>
      <c r="P84" s="82"/>
      <c r="Q84" s="83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80"/>
      <c r="CJ84" s="80"/>
      <c r="CK84" s="80"/>
      <c r="CL84" s="78">
        <v>0</v>
      </c>
      <c r="CM84" s="78">
        <f t="shared" ref="CM84:EN84" si="78">+SQRT(((CM$4-$CL$4)^2)+((CM$5-$CL$5)^2))</f>
        <v>7.8576226953134602</v>
      </c>
      <c r="CN84" s="78">
        <f t="shared" si="78"/>
        <v>8.951780873186781</v>
      </c>
      <c r="CO84" s="156">
        <f t="shared" si="78"/>
        <v>9.8082625469018545</v>
      </c>
      <c r="CP84" s="78">
        <f t="shared" si="78"/>
        <v>15.418927921446123</v>
      </c>
      <c r="CQ84" s="78">
        <f t="shared" si="78"/>
        <v>5.2378426039044008</v>
      </c>
      <c r="CR84" s="78">
        <f t="shared" si="78"/>
        <v>9.9662042090090583</v>
      </c>
      <c r="CS84" s="78">
        <f t="shared" si="78"/>
        <v>17.256945821625386</v>
      </c>
      <c r="CT84" s="78">
        <f t="shared" si="78"/>
        <v>17.128627685872921</v>
      </c>
      <c r="CU84" s="78">
        <f t="shared" si="78"/>
        <v>2.8028760503938868</v>
      </c>
      <c r="CV84" s="78">
        <f t="shared" si="78"/>
        <v>7.7112812719316981</v>
      </c>
      <c r="CW84" s="78">
        <f t="shared" si="78"/>
        <v>6.9458580377420969</v>
      </c>
      <c r="CX84" s="78">
        <f t="shared" si="78"/>
        <v>6.0045736282882549</v>
      </c>
      <c r="CY84" s="78">
        <f t="shared" si="78"/>
        <v>12.888246889475615</v>
      </c>
      <c r="CZ84" s="78">
        <f t="shared" si="78"/>
        <v>15.684321089649918</v>
      </c>
      <c r="DA84" s="78">
        <f t="shared" si="78"/>
        <v>16.623041460644757</v>
      </c>
      <c r="DB84" s="78">
        <f t="shared" si="78"/>
        <v>4.6647855122672031</v>
      </c>
      <c r="DC84" s="78">
        <f t="shared" si="78"/>
        <v>3.9841070673567596</v>
      </c>
      <c r="DD84" s="78">
        <f t="shared" si="78"/>
        <v>10.367998406027684</v>
      </c>
      <c r="DE84" s="78">
        <f t="shared" si="78"/>
        <v>9.0578960862508744</v>
      </c>
      <c r="DF84" s="78">
        <f t="shared" si="78"/>
        <v>11.268834115252151</v>
      </c>
      <c r="DG84" s="78">
        <f t="shared" si="78"/>
        <v>6.9447579532980424</v>
      </c>
      <c r="DH84" s="78">
        <f t="shared" si="78"/>
        <v>12.065707626396279</v>
      </c>
      <c r="DI84" s="78">
        <f t="shared" si="78"/>
        <v>7.8567105060007254</v>
      </c>
      <c r="DJ84" s="78">
        <f t="shared" si="78"/>
        <v>5.2321089415761577</v>
      </c>
      <c r="DK84" s="78">
        <f t="shared" si="78"/>
        <v>8.3741690715995052</v>
      </c>
      <c r="DL84" s="78">
        <f t="shared" si="78"/>
        <v>19.634826266868416</v>
      </c>
      <c r="DM84" s="78">
        <f t="shared" si="78"/>
        <v>1.5210185417525721</v>
      </c>
      <c r="DN84" s="78">
        <f t="shared" si="78"/>
        <v>15.587963384031282</v>
      </c>
      <c r="DO84" s="78">
        <f t="shared" si="78"/>
        <v>9.3246050030364263</v>
      </c>
      <c r="DP84" s="78">
        <f t="shared" si="78"/>
        <v>7.0992128618579216</v>
      </c>
      <c r="DQ84" s="78">
        <f t="shared" si="78"/>
        <v>7.595744567121355</v>
      </c>
      <c r="DR84" s="78">
        <f t="shared" si="78"/>
        <v>10.270705153629159</v>
      </c>
      <c r="DS84" s="78">
        <f t="shared" si="78"/>
        <v>12.083449258529665</v>
      </c>
      <c r="DT84" s="78">
        <f t="shared" si="78"/>
        <v>18.276670146173071</v>
      </c>
      <c r="DU84" s="78">
        <f t="shared" si="78"/>
        <v>6.338614888323173</v>
      </c>
      <c r="DV84" s="78">
        <f t="shared" si="78"/>
        <v>6.5581385613389118</v>
      </c>
      <c r="DW84" s="78">
        <f t="shared" si="78"/>
        <v>4.8493586896731733</v>
      </c>
      <c r="DX84" s="78">
        <f t="shared" si="78"/>
        <v>11.246586115540216</v>
      </c>
      <c r="DY84" s="78">
        <f t="shared" si="78"/>
        <v>15.309143557908321</v>
      </c>
      <c r="DZ84" s="78">
        <f t="shared" si="78"/>
        <v>12.731709067209877</v>
      </c>
      <c r="EA84" s="78">
        <f t="shared" si="78"/>
        <v>9.9983551881096986</v>
      </c>
      <c r="EB84" s="78">
        <f t="shared" si="78"/>
        <v>8.9486527356346279</v>
      </c>
      <c r="EC84" s="78">
        <f t="shared" si="78"/>
        <v>9.4845372416585949</v>
      </c>
      <c r="ED84" s="78">
        <f t="shared" si="78"/>
        <v>9.3902750200468272</v>
      </c>
      <c r="EE84" s="78">
        <f t="shared" si="78"/>
        <v>7.0516685763516946</v>
      </c>
      <c r="EF84" s="78">
        <f t="shared" si="78"/>
        <v>5.1180338141286814</v>
      </c>
      <c r="EG84" s="78">
        <f t="shared" si="78"/>
        <v>10.919556375590904</v>
      </c>
      <c r="EH84" s="78">
        <f t="shared" si="78"/>
        <v>5.944639571855145</v>
      </c>
      <c r="EI84" s="78">
        <f t="shared" si="78"/>
        <v>17.342837818532661</v>
      </c>
      <c r="EJ84" s="78">
        <f t="shared" si="78"/>
        <v>20.245894965649587</v>
      </c>
      <c r="EK84" s="78">
        <f t="shared" si="78"/>
        <v>7.4079080433547366</v>
      </c>
      <c r="EL84" s="78">
        <f t="shared" si="78"/>
        <v>12.320612841363831</v>
      </c>
      <c r="EM84" s="78">
        <f t="shared" si="78"/>
        <v>13.571610668460238</v>
      </c>
      <c r="EN84" s="79">
        <f t="shared" si="78"/>
        <v>16.999011495421847</v>
      </c>
      <c r="EO84" s="28"/>
      <c r="EP84" s="29"/>
      <c r="EQ84" s="28"/>
      <c r="ER84" s="69">
        <v>71</v>
      </c>
      <c r="ES84" s="69">
        <v>12</v>
      </c>
      <c r="ET84" s="28"/>
      <c r="EU84" s="129">
        <v>71</v>
      </c>
      <c r="EV84" s="129">
        <v>12</v>
      </c>
      <c r="EW84" s="28"/>
      <c r="EX84" s="29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  <c r="HM84" s="28"/>
      <c r="HN84" s="28"/>
      <c r="HO84" s="28"/>
      <c r="HP84" s="28"/>
      <c r="HQ84" s="28"/>
      <c r="HR84" s="28"/>
      <c r="HS84" s="28"/>
      <c r="HT84" s="28"/>
      <c r="HU84" s="28"/>
      <c r="HV84" s="28"/>
      <c r="HW84" s="28"/>
      <c r="HX84" s="28"/>
      <c r="HY84" s="28"/>
      <c r="HZ84" s="28"/>
      <c r="IA84" s="28"/>
      <c r="IB84" s="28"/>
      <c r="IC84" s="28"/>
      <c r="ID84" s="28"/>
      <c r="IE84" s="28"/>
      <c r="IF84" s="28"/>
      <c r="IG84" s="28"/>
      <c r="IH84" s="28"/>
      <c r="II84" s="28"/>
      <c r="IJ84" s="28"/>
      <c r="IK84" s="28"/>
      <c r="IL84" s="28"/>
      <c r="IM84" s="29"/>
      <c r="IN84" s="28"/>
      <c r="IO84" s="28"/>
      <c r="IP84" s="28"/>
      <c r="IQ84" s="28"/>
      <c r="IR84" s="28"/>
      <c r="IS84" s="28"/>
      <c r="IT84" s="28"/>
      <c r="IU84" s="28"/>
      <c r="IV84" s="28"/>
      <c r="IW84" s="28"/>
      <c r="IX84" s="28"/>
      <c r="IY84" s="28"/>
      <c r="IZ84" s="28"/>
      <c r="JA84" s="28"/>
      <c r="JB84" s="28"/>
      <c r="JC84" s="28"/>
      <c r="JD84" s="28"/>
      <c r="JE84" s="28"/>
      <c r="JF84" s="28"/>
      <c r="JG84" s="28"/>
      <c r="JH84" s="28"/>
      <c r="JI84" s="28"/>
      <c r="JJ84" s="28"/>
      <c r="JK84" s="28"/>
    </row>
    <row r="85" spans="1:271" ht="15.75" customHeight="1" x14ac:dyDescent="0.25">
      <c r="A85" s="28"/>
      <c r="B85" s="28"/>
      <c r="C85" s="28"/>
      <c r="D85" s="135">
        <v>81</v>
      </c>
      <c r="E85" s="134">
        <v>4.1620389730349014</v>
      </c>
      <c r="F85" s="134">
        <v>18.640749669732877</v>
      </c>
      <c r="G85" s="28"/>
      <c r="H85" s="28"/>
      <c r="I85" s="28"/>
      <c r="J85" s="28"/>
      <c r="K85" s="28"/>
      <c r="L85" s="29"/>
      <c r="M85" s="28"/>
      <c r="N85" s="28"/>
      <c r="O85" s="73">
        <v>75</v>
      </c>
      <c r="P85" s="82"/>
      <c r="Q85" s="83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0"/>
      <c r="BD85" s="80"/>
      <c r="BE85" s="80"/>
      <c r="BF85" s="80"/>
      <c r="BG85" s="80"/>
      <c r="BH85" s="80"/>
      <c r="BI85" s="80"/>
      <c r="BJ85" s="80"/>
      <c r="BK85" s="80"/>
      <c r="BL85" s="80"/>
      <c r="BM85" s="80"/>
      <c r="BN85" s="80"/>
      <c r="BO85" s="80"/>
      <c r="BP85" s="80"/>
      <c r="BQ85" s="80"/>
      <c r="BR85" s="80"/>
      <c r="BS85" s="80"/>
      <c r="BT85" s="80"/>
      <c r="BU85" s="80"/>
      <c r="BV85" s="80"/>
      <c r="BW85" s="80"/>
      <c r="BX85" s="80"/>
      <c r="BY85" s="80"/>
      <c r="BZ85" s="80"/>
      <c r="CA85" s="80"/>
      <c r="CB85" s="80"/>
      <c r="CC85" s="80"/>
      <c r="CD85" s="80"/>
      <c r="CE85" s="80"/>
      <c r="CF85" s="80"/>
      <c r="CG85" s="80"/>
      <c r="CH85" s="80"/>
      <c r="CI85" s="80"/>
      <c r="CJ85" s="80"/>
      <c r="CK85" s="80"/>
      <c r="CL85" s="80"/>
      <c r="CM85" s="78">
        <v>0</v>
      </c>
      <c r="CN85" s="78">
        <f t="shared" ref="CN85:EN85" si="79">+SQRT(((CN$4-$CM$4)^2)+((CN$5-$CM$5)^2))</f>
        <v>7.1204566418587598</v>
      </c>
      <c r="CO85" s="156">
        <f t="shared" si="79"/>
        <v>1.9525117009001582</v>
      </c>
      <c r="CP85" s="78">
        <f t="shared" si="79"/>
        <v>12.996210381309512</v>
      </c>
      <c r="CQ85" s="78">
        <f t="shared" si="79"/>
        <v>3.1944001392246624</v>
      </c>
      <c r="CR85" s="78">
        <f t="shared" si="79"/>
        <v>6.6367976975085963</v>
      </c>
      <c r="CS85" s="78">
        <f t="shared" si="79"/>
        <v>13.436827395859883</v>
      </c>
      <c r="CT85" s="78">
        <f t="shared" si="79"/>
        <v>10.125637784436192</v>
      </c>
      <c r="CU85" s="78">
        <f t="shared" si="79"/>
        <v>5.5947550178996046</v>
      </c>
      <c r="CV85" s="78">
        <f t="shared" si="79"/>
        <v>2.6034200765154729</v>
      </c>
      <c r="CW85" s="78">
        <f t="shared" si="79"/>
        <v>7.0648974716719577</v>
      </c>
      <c r="CX85" s="78">
        <f t="shared" si="79"/>
        <v>4.9026322877792312</v>
      </c>
      <c r="CY85" s="78">
        <f t="shared" si="79"/>
        <v>12.359530824336339</v>
      </c>
      <c r="CZ85" s="78">
        <f t="shared" si="79"/>
        <v>10.404177981175062</v>
      </c>
      <c r="DA85" s="78">
        <f t="shared" si="79"/>
        <v>10.658379200472764</v>
      </c>
      <c r="DB85" s="78">
        <f t="shared" si="79"/>
        <v>5.2523860384126682</v>
      </c>
      <c r="DC85" s="78">
        <f t="shared" si="79"/>
        <v>3.8764726150624411</v>
      </c>
      <c r="DD85" s="78">
        <f t="shared" si="79"/>
        <v>10.494299074950824</v>
      </c>
      <c r="DE85" s="78">
        <f t="shared" si="79"/>
        <v>1.6877473611668981</v>
      </c>
      <c r="DF85" s="78">
        <f t="shared" si="79"/>
        <v>9.1522309462749263</v>
      </c>
      <c r="DG85" s="78">
        <f t="shared" si="79"/>
        <v>11.446700741863118</v>
      </c>
      <c r="DH85" s="78">
        <f t="shared" si="79"/>
        <v>7.7629663141311003</v>
      </c>
      <c r="DI85" s="78">
        <f t="shared" si="79"/>
        <v>6.1540563661616483</v>
      </c>
      <c r="DJ85" s="78">
        <f t="shared" si="79"/>
        <v>4.178018945242072</v>
      </c>
      <c r="DK85" s="78">
        <f t="shared" si="79"/>
        <v>9.639237892275716</v>
      </c>
      <c r="DL85" s="78">
        <f t="shared" si="79"/>
        <v>11.784852958596465</v>
      </c>
      <c r="DM85" s="78">
        <f t="shared" si="79"/>
        <v>6.408776099901921</v>
      </c>
      <c r="DN85" s="78">
        <f t="shared" si="79"/>
        <v>12.781370483452182</v>
      </c>
      <c r="DO85" s="78">
        <f t="shared" si="79"/>
        <v>8.7571542904001074</v>
      </c>
      <c r="DP85" s="78">
        <f t="shared" si="79"/>
        <v>6.4572591055534199</v>
      </c>
      <c r="DQ85" s="78">
        <f t="shared" si="79"/>
        <v>6.6777083944392377</v>
      </c>
      <c r="DR85" s="78">
        <f t="shared" si="79"/>
        <v>2.4148216143290564</v>
      </c>
      <c r="DS85" s="78">
        <f t="shared" si="79"/>
        <v>9.4525926795760569</v>
      </c>
      <c r="DT85" s="78">
        <f t="shared" si="79"/>
        <v>10.633465926323225</v>
      </c>
      <c r="DU85" s="78">
        <f t="shared" si="79"/>
        <v>5.3263194546038015</v>
      </c>
      <c r="DV85" s="78">
        <f t="shared" si="79"/>
        <v>3.6892834695160661</v>
      </c>
      <c r="DW85" s="78">
        <f t="shared" si="79"/>
        <v>8.9558111279929307</v>
      </c>
      <c r="DX85" s="78">
        <f t="shared" si="79"/>
        <v>3.7828922133689944</v>
      </c>
      <c r="DY85" s="78">
        <f t="shared" si="79"/>
        <v>12.405851197712</v>
      </c>
      <c r="DZ85" s="78">
        <f t="shared" si="79"/>
        <v>5.128837861142495</v>
      </c>
      <c r="EA85" s="78">
        <f t="shared" si="79"/>
        <v>2.2718657208598714</v>
      </c>
      <c r="EB85" s="156">
        <f t="shared" si="79"/>
        <v>6.5813357710751221</v>
      </c>
      <c r="EC85" s="78">
        <f t="shared" si="79"/>
        <v>5.4228468021818177</v>
      </c>
      <c r="ED85" s="168">
        <f t="shared" si="79"/>
        <v>9.3447516809712337</v>
      </c>
      <c r="EE85" s="78">
        <f t="shared" si="79"/>
        <v>2.0771185288796179</v>
      </c>
      <c r="EF85" s="78">
        <f t="shared" si="79"/>
        <v>6.5348634575833406</v>
      </c>
      <c r="EG85" s="78">
        <f t="shared" si="79"/>
        <v>8.4518308939987943</v>
      </c>
      <c r="EH85" s="78">
        <f t="shared" si="79"/>
        <v>8.7824736150956237</v>
      </c>
      <c r="EI85" s="78">
        <f t="shared" si="79"/>
        <v>13.436456685479227</v>
      </c>
      <c r="EJ85" s="78">
        <f t="shared" si="79"/>
        <v>12.514650472924757</v>
      </c>
      <c r="EK85" s="78">
        <f t="shared" si="79"/>
        <v>13.407424882818182</v>
      </c>
      <c r="EL85" s="78">
        <f t="shared" si="79"/>
        <v>11.143756013328066</v>
      </c>
      <c r="EM85" s="78">
        <f t="shared" si="79"/>
        <v>11.961778161070159</v>
      </c>
      <c r="EN85" s="79">
        <f t="shared" si="79"/>
        <v>13.003899823097507</v>
      </c>
      <c r="EO85" s="28"/>
      <c r="EP85" s="29"/>
      <c r="EQ85" s="28"/>
      <c r="ER85" s="69">
        <v>69</v>
      </c>
      <c r="ES85" s="69">
        <v>12</v>
      </c>
      <c r="ET85" s="28"/>
      <c r="EU85" s="129">
        <v>69</v>
      </c>
      <c r="EV85" s="129">
        <v>12</v>
      </c>
      <c r="EW85" s="28"/>
      <c r="EX85" s="29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8"/>
      <c r="HM85" s="28"/>
      <c r="HN85" s="28"/>
      <c r="HO85" s="28"/>
      <c r="HP85" s="28"/>
      <c r="HQ85" s="28"/>
      <c r="HR85" s="28"/>
      <c r="HS85" s="28"/>
      <c r="HT85" s="28"/>
      <c r="HU85" s="28"/>
      <c r="HV85" s="28"/>
      <c r="HW85" s="28"/>
      <c r="HX85" s="28"/>
      <c r="HY85" s="28"/>
      <c r="HZ85" s="28"/>
      <c r="IA85" s="28"/>
      <c r="IB85" s="28"/>
      <c r="IC85" s="28"/>
      <c r="ID85" s="28"/>
      <c r="IE85" s="28"/>
      <c r="IF85" s="28"/>
      <c r="IG85" s="28"/>
      <c r="IH85" s="28"/>
      <c r="II85" s="28"/>
      <c r="IJ85" s="28"/>
      <c r="IK85" s="28"/>
      <c r="IL85" s="28"/>
      <c r="IM85" s="29"/>
      <c r="IN85" s="28"/>
      <c r="IO85" s="28"/>
      <c r="IP85" s="28"/>
      <c r="IQ85" s="28"/>
      <c r="IR85" s="28"/>
      <c r="IS85" s="28"/>
      <c r="IT85" s="28"/>
      <c r="IU85" s="28"/>
      <c r="IV85" s="28"/>
      <c r="IW85" s="28"/>
      <c r="IX85" s="28"/>
      <c r="IY85" s="28"/>
      <c r="IZ85" s="28"/>
      <c r="JA85" s="28"/>
      <c r="JB85" s="28"/>
      <c r="JC85" s="28"/>
      <c r="JD85" s="28"/>
      <c r="JE85" s="28"/>
      <c r="JF85" s="28"/>
      <c r="JG85" s="28"/>
      <c r="JH85" s="28"/>
      <c r="JI85" s="28"/>
      <c r="JJ85" s="28"/>
      <c r="JK85" s="28"/>
    </row>
    <row r="86" spans="1:271" ht="15.75" customHeight="1" x14ac:dyDescent="0.25">
      <c r="A86" s="28"/>
      <c r="B86" s="28"/>
      <c r="C86" s="28"/>
      <c r="D86" s="135">
        <v>82</v>
      </c>
      <c r="E86" s="134">
        <v>12.60955371279735</v>
      </c>
      <c r="F86" s="134">
        <v>18.164897739675016</v>
      </c>
      <c r="G86" s="28"/>
      <c r="H86" s="28"/>
      <c r="I86" s="28"/>
      <c r="J86" s="28"/>
      <c r="K86" s="28"/>
      <c r="L86" s="29"/>
      <c r="M86" s="28"/>
      <c r="N86" s="28"/>
      <c r="O86" s="73">
        <v>76</v>
      </c>
      <c r="P86" s="82"/>
      <c r="Q86" s="83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80"/>
      <c r="BI86" s="80"/>
      <c r="BJ86" s="80"/>
      <c r="BK86" s="80"/>
      <c r="BL86" s="80"/>
      <c r="BM86" s="80"/>
      <c r="BN86" s="80"/>
      <c r="BO86" s="80"/>
      <c r="BP86" s="80"/>
      <c r="BQ86" s="80"/>
      <c r="BR86" s="80"/>
      <c r="BS86" s="80"/>
      <c r="BT86" s="80"/>
      <c r="BU86" s="80"/>
      <c r="BV86" s="80"/>
      <c r="BW86" s="80"/>
      <c r="BX86" s="80"/>
      <c r="BY86" s="80"/>
      <c r="BZ86" s="80"/>
      <c r="CA86" s="80"/>
      <c r="CB86" s="80"/>
      <c r="CC86" s="80"/>
      <c r="CD86" s="80"/>
      <c r="CE86" s="80"/>
      <c r="CF86" s="80"/>
      <c r="CG86" s="80"/>
      <c r="CH86" s="80"/>
      <c r="CI86" s="80"/>
      <c r="CJ86" s="80"/>
      <c r="CK86" s="80"/>
      <c r="CL86" s="80"/>
      <c r="CM86" s="80"/>
      <c r="CN86" s="78">
        <v>0</v>
      </c>
      <c r="CO86" s="156">
        <f t="shared" ref="CO86:EN86" si="80">+SQRT(((CO$4-$CN$4)^2)+((CO$5-$CN$5)^2))</f>
        <v>7.8249498122576613</v>
      </c>
      <c r="CP86" s="156">
        <f t="shared" si="80"/>
        <v>6.6611913972105059</v>
      </c>
      <c r="CQ86" s="156">
        <f t="shared" si="80"/>
        <v>5.3962482331358759</v>
      </c>
      <c r="CR86" s="156">
        <f t="shared" si="80"/>
        <v>1.6558651484675964</v>
      </c>
      <c r="CS86" s="156">
        <f t="shared" si="80"/>
        <v>8.3074711524035969</v>
      </c>
      <c r="CT86" s="156">
        <f t="shared" si="80"/>
        <v>10.311334657396094</v>
      </c>
      <c r="CU86" s="156">
        <f t="shared" si="80"/>
        <v>6.3901267782887858</v>
      </c>
      <c r="CV86" s="156">
        <f t="shared" si="80"/>
        <v>9.4723175762795844</v>
      </c>
      <c r="CW86" s="156">
        <f t="shared" si="80"/>
        <v>12.770791001276532</v>
      </c>
      <c r="CX86" s="156">
        <f t="shared" si="80"/>
        <v>10.620149996074103</v>
      </c>
      <c r="CY86" s="156">
        <f t="shared" si="80"/>
        <v>5.2532380613430609</v>
      </c>
      <c r="CZ86" s="156">
        <f t="shared" si="80"/>
        <v>7.2965730832974938</v>
      </c>
      <c r="DA86" s="156">
        <f t="shared" si="80"/>
        <v>8.6476584657367521</v>
      </c>
      <c r="DB86" s="156">
        <f t="shared" si="80"/>
        <v>10.086679970548737</v>
      </c>
      <c r="DC86" s="156">
        <f t="shared" si="80"/>
        <v>6.9516442479447367</v>
      </c>
      <c r="DD86" s="156">
        <f t="shared" si="80"/>
        <v>3.5007718185866006</v>
      </c>
      <c r="DE86" s="156">
        <f t="shared" si="80"/>
        <v>8.6857646038414718</v>
      </c>
      <c r="DF86" s="156">
        <f t="shared" si="80"/>
        <v>15.917456508807616</v>
      </c>
      <c r="DG86" s="156">
        <f t="shared" si="80"/>
        <v>7.1415227284926281</v>
      </c>
      <c r="DH86" s="156">
        <f t="shared" si="80"/>
        <v>3.6448016382954513</v>
      </c>
      <c r="DI86" s="156">
        <f t="shared" si="80"/>
        <v>12.484431426164379</v>
      </c>
      <c r="DJ86" s="156">
        <f t="shared" si="80"/>
        <v>9.4644496464821284</v>
      </c>
      <c r="DK86" s="156">
        <f t="shared" si="80"/>
        <v>3.5268579637564081</v>
      </c>
      <c r="DL86" s="156">
        <f t="shared" si="80"/>
        <v>15.126564756999564</v>
      </c>
      <c r="DM86" s="156">
        <f t="shared" si="80"/>
        <v>8.436567084759762</v>
      </c>
      <c r="DN86" s="156">
        <f t="shared" si="80"/>
        <v>6.7206837630397818</v>
      </c>
      <c r="DO86" s="156">
        <f t="shared" si="80"/>
        <v>14.988278113879883</v>
      </c>
      <c r="DP86" s="156">
        <f t="shared" si="80"/>
        <v>1.8606397288573557</v>
      </c>
      <c r="DQ86" s="156">
        <f t="shared" si="80"/>
        <v>12.776684843564983</v>
      </c>
      <c r="DR86" s="156">
        <f t="shared" si="80"/>
        <v>8.0637316849498326</v>
      </c>
      <c r="DS86" s="156">
        <f t="shared" si="80"/>
        <v>3.1491693556807903</v>
      </c>
      <c r="DT86" s="156">
        <f t="shared" si="80"/>
        <v>12.70533257383776</v>
      </c>
      <c r="DU86" s="156">
        <f t="shared" si="80"/>
        <v>11.148532650697534</v>
      </c>
      <c r="DV86" s="156">
        <f t="shared" si="80"/>
        <v>3.7553474832378662</v>
      </c>
      <c r="DW86" s="156">
        <f t="shared" si="80"/>
        <v>5.8264770016825898</v>
      </c>
      <c r="DX86" s="156">
        <f t="shared" si="80"/>
        <v>10.272010447685822</v>
      </c>
      <c r="DY86" s="156">
        <f t="shared" si="80"/>
        <v>6.4140490194055806</v>
      </c>
      <c r="DZ86" s="156">
        <f t="shared" si="80"/>
        <v>11.135383895569925</v>
      </c>
      <c r="EA86" s="156">
        <f t="shared" si="80"/>
        <v>7.2680534886318684</v>
      </c>
      <c r="EB86" s="156">
        <f t="shared" si="80"/>
        <v>13.211970710683921</v>
      </c>
      <c r="EC86" s="156">
        <f t="shared" si="80"/>
        <v>12.398630904034917</v>
      </c>
      <c r="ED86" s="156">
        <f t="shared" si="80"/>
        <v>2.4802546359987812</v>
      </c>
      <c r="EE86" s="156">
        <f t="shared" si="80"/>
        <v>5.1206625422310852</v>
      </c>
      <c r="EF86" s="156">
        <f t="shared" si="80"/>
        <v>11.429453113380548</v>
      </c>
      <c r="EG86" s="156">
        <f t="shared" si="80"/>
        <v>1.9717955312454856</v>
      </c>
      <c r="EH86" s="156">
        <f t="shared" si="80"/>
        <v>4.6434263616116072</v>
      </c>
      <c r="EI86" s="156">
        <f t="shared" si="80"/>
        <v>8.3973111078149607</v>
      </c>
      <c r="EJ86" s="156">
        <f t="shared" si="80"/>
        <v>14.788578098811303</v>
      </c>
      <c r="EK86" s="156">
        <f t="shared" si="80"/>
        <v>9.8373898213858073</v>
      </c>
      <c r="EL86" s="156">
        <f t="shared" si="80"/>
        <v>4.114534048692807</v>
      </c>
      <c r="EM86" s="156">
        <f t="shared" si="80"/>
        <v>5.1263507359941816</v>
      </c>
      <c r="EN86" s="79">
        <f t="shared" si="80"/>
        <v>8.0642120947704914</v>
      </c>
      <c r="EO86" s="28"/>
      <c r="EP86" s="29"/>
      <c r="EQ86" s="28"/>
      <c r="ER86" s="69">
        <v>24</v>
      </c>
      <c r="ES86" s="69">
        <v>12</v>
      </c>
      <c r="ET86" s="28"/>
      <c r="EU86" s="129">
        <v>24</v>
      </c>
      <c r="EV86" s="129">
        <v>12</v>
      </c>
      <c r="EW86" s="28"/>
      <c r="EX86" s="29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8"/>
      <c r="HM86" s="28"/>
      <c r="HN86" s="28"/>
      <c r="HO86" s="28"/>
      <c r="HP86" s="28"/>
      <c r="HQ86" s="28"/>
      <c r="HR86" s="28"/>
      <c r="HS86" s="28"/>
      <c r="HT86" s="28"/>
      <c r="HU86" s="28"/>
      <c r="HV86" s="28"/>
      <c r="HW86" s="28"/>
      <c r="HX86" s="28"/>
      <c r="HY86" s="28"/>
      <c r="HZ86" s="28"/>
      <c r="IA86" s="28"/>
      <c r="IB86" s="28"/>
      <c r="IC86" s="28"/>
      <c r="ID86" s="28"/>
      <c r="IE86" s="28"/>
      <c r="IF86" s="28"/>
      <c r="IG86" s="28"/>
      <c r="IH86" s="28"/>
      <c r="II86" s="28"/>
      <c r="IJ86" s="28"/>
      <c r="IK86" s="28"/>
      <c r="IL86" s="28"/>
      <c r="IM86" s="29"/>
      <c r="IN86" s="28"/>
      <c r="IO86" s="28"/>
      <c r="IP86" s="28"/>
      <c r="IQ86" s="28"/>
      <c r="IR86" s="28"/>
      <c r="IS86" s="28"/>
      <c r="IT86" s="28"/>
      <c r="IU86" s="28"/>
      <c r="IV86" s="28"/>
      <c r="IW86" s="28"/>
      <c r="IX86" s="28"/>
      <c r="IY86" s="28"/>
      <c r="IZ86" s="28"/>
      <c r="JA86" s="28"/>
      <c r="JB86" s="28"/>
      <c r="JC86" s="28"/>
      <c r="JD86" s="28"/>
      <c r="JE86" s="28"/>
      <c r="JF86" s="28"/>
      <c r="JG86" s="28"/>
      <c r="JH86" s="28"/>
      <c r="JI86" s="28"/>
      <c r="JJ86" s="28"/>
      <c r="JK86" s="28"/>
    </row>
    <row r="87" spans="1:271" ht="15.75" customHeight="1" x14ac:dyDescent="0.25">
      <c r="A87" s="28"/>
      <c r="B87" s="28"/>
      <c r="C87" s="28"/>
      <c r="D87" s="135">
        <v>83</v>
      </c>
      <c r="E87" s="134">
        <v>8.0618295212022666</v>
      </c>
      <c r="F87" s="134">
        <v>4.5328428273338623</v>
      </c>
      <c r="G87" s="28"/>
      <c r="H87" s="28"/>
      <c r="I87" s="28"/>
      <c r="J87" s="28"/>
      <c r="K87" s="28"/>
      <c r="L87" s="29"/>
      <c r="M87" s="28"/>
      <c r="N87" s="28"/>
      <c r="O87" s="73">
        <v>77</v>
      </c>
      <c r="P87" s="82"/>
      <c r="Q87" s="83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80"/>
      <c r="CM87" s="80"/>
      <c r="CN87" s="80"/>
      <c r="CO87" s="156">
        <v>0</v>
      </c>
      <c r="CP87" s="156">
        <f t="shared" ref="CP87:EN87" si="81">+SQRT(((CP$4-$CO$4)^2)+((CP$5-$CO$5)^2))</f>
        <v>12.979639765767752</v>
      </c>
      <c r="CQ87" s="156">
        <f t="shared" si="81"/>
        <v>4.978114109040777</v>
      </c>
      <c r="CR87" s="156">
        <f t="shared" si="81"/>
        <v>6.9425178133085268</v>
      </c>
      <c r="CS87" s="156">
        <f t="shared" si="81"/>
        <v>12.965615459122843</v>
      </c>
      <c r="CT87" s="156">
        <f t="shared" si="81"/>
        <v>8.5536310052951254</v>
      </c>
      <c r="CU87" s="156">
        <f t="shared" si="81"/>
        <v>7.4827590803646373</v>
      </c>
      <c r="CV87" s="156">
        <f t="shared" si="81"/>
        <v>3.650019385637151</v>
      </c>
      <c r="CW87" s="156">
        <f t="shared" si="81"/>
        <v>8.4006181640317976</v>
      </c>
      <c r="CX87" s="156">
        <f t="shared" si="81"/>
        <v>6.3956315434293458</v>
      </c>
      <c r="CY87" s="156">
        <f t="shared" si="81"/>
        <v>12.895535857600011</v>
      </c>
      <c r="CZ87" s="156">
        <f t="shared" si="81"/>
        <v>9.5621820782802942</v>
      </c>
      <c r="DA87" s="156">
        <f t="shared" si="81"/>
        <v>9.5250486470854927</v>
      </c>
      <c r="DB87" s="156">
        <f t="shared" si="81"/>
        <v>6.9818379527195455</v>
      </c>
      <c r="DC87" s="156">
        <f t="shared" si="81"/>
        <v>5.8251617742312298</v>
      </c>
      <c r="DD87" s="156">
        <f t="shared" si="81"/>
        <v>11.317021862319443</v>
      </c>
      <c r="DE87" s="156">
        <f t="shared" si="81"/>
        <v>1.6035663315083319</v>
      </c>
      <c r="DF87" s="156">
        <f t="shared" si="81"/>
        <v>9.690474499184619</v>
      </c>
      <c r="DG87" s="156">
        <f t="shared" si="81"/>
        <v>13.015793657963425</v>
      </c>
      <c r="DH87" s="156">
        <f t="shared" si="81"/>
        <v>7.5345910312148634</v>
      </c>
      <c r="DI87" s="156">
        <f t="shared" si="81"/>
        <v>7.2228264542590681</v>
      </c>
      <c r="DJ87" s="156">
        <f t="shared" si="81"/>
        <v>5.8838803796950208</v>
      </c>
      <c r="DK87" s="156">
        <f t="shared" si="81"/>
        <v>10.778635702303847</v>
      </c>
      <c r="DL87" s="156">
        <f t="shared" si="81"/>
        <v>9.8324168833661858</v>
      </c>
      <c r="DM87" s="156">
        <f t="shared" si="81"/>
        <v>8.3610884253393944</v>
      </c>
      <c r="DN87" s="156">
        <f t="shared" si="81"/>
        <v>12.661236556955345</v>
      </c>
      <c r="DO87" s="156">
        <f t="shared" si="81"/>
        <v>9.7379859598387384</v>
      </c>
      <c r="DP87" s="156">
        <f t="shared" si="81"/>
        <v>7.5908442609746629</v>
      </c>
      <c r="DQ87" s="156">
        <f t="shared" si="81"/>
        <v>7.8489371024735028</v>
      </c>
      <c r="DR87" s="156">
        <f t="shared" si="81"/>
        <v>0.46246601552447764</v>
      </c>
      <c r="DS87" s="156">
        <f t="shared" si="81"/>
        <v>9.6239948275834415</v>
      </c>
      <c r="DT87" s="156">
        <f t="shared" si="81"/>
        <v>8.7606429466945599</v>
      </c>
      <c r="DU87" s="156">
        <f t="shared" si="81"/>
        <v>6.7373191796273133</v>
      </c>
      <c r="DV87" s="156">
        <f t="shared" si="81"/>
        <v>4.9865528782109916</v>
      </c>
      <c r="DW87" s="156">
        <f t="shared" si="81"/>
        <v>10.606051740601883</v>
      </c>
      <c r="DX87" s="156">
        <f t="shared" si="81"/>
        <v>2.4470687914539613</v>
      </c>
      <c r="DY87" s="156">
        <f t="shared" si="81"/>
        <v>12.276491514361311</v>
      </c>
      <c r="DZ87" s="156">
        <f t="shared" si="81"/>
        <v>3.4822327212062301</v>
      </c>
      <c r="EA87" s="156">
        <f t="shared" si="81"/>
        <v>0.77714029452918432</v>
      </c>
      <c r="EB87" s="156">
        <f t="shared" si="81"/>
        <v>7.3854782325450135</v>
      </c>
      <c r="EC87" s="156">
        <f t="shared" si="81"/>
        <v>5.8780353129137319</v>
      </c>
      <c r="ED87" s="156">
        <f t="shared" si="81"/>
        <v>10.228616961893325</v>
      </c>
      <c r="EE87" s="156">
        <f t="shared" si="81"/>
        <v>3.4403929738904093</v>
      </c>
      <c r="EF87" s="156">
        <f t="shared" si="81"/>
        <v>8.1698477679261234</v>
      </c>
      <c r="EG87" s="156">
        <f t="shared" si="81"/>
        <v>8.7806556953929267</v>
      </c>
      <c r="EH87" s="156">
        <f t="shared" si="81"/>
        <v>10.272841386509775</v>
      </c>
      <c r="EI87" s="156">
        <f t="shared" si="81"/>
        <v>12.937055474255123</v>
      </c>
      <c r="EJ87" s="156">
        <f t="shared" si="81"/>
        <v>10.599469142037561</v>
      </c>
      <c r="EK87" s="156">
        <f t="shared" si="81"/>
        <v>15.122853723038347</v>
      </c>
      <c r="EL87" s="156">
        <f t="shared" si="81"/>
        <v>11.592162047505349</v>
      </c>
      <c r="EM87" s="156">
        <f t="shared" si="81"/>
        <v>12.237143853980497</v>
      </c>
      <c r="EN87" s="79">
        <f t="shared" si="81"/>
        <v>12.494286784972925</v>
      </c>
      <c r="EO87" s="28"/>
      <c r="EP87" s="29"/>
      <c r="EQ87" s="28"/>
      <c r="ER87" s="69">
        <v>35</v>
      </c>
      <c r="ES87" s="69">
        <v>13</v>
      </c>
      <c r="ET87" s="28"/>
      <c r="EU87" s="129">
        <v>35</v>
      </c>
      <c r="EV87" s="129">
        <v>13</v>
      </c>
      <c r="EW87" s="28"/>
      <c r="EX87" s="29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  <c r="HY87" s="28"/>
      <c r="HZ87" s="28"/>
      <c r="IA87" s="28"/>
      <c r="IB87" s="28"/>
      <c r="IC87" s="28"/>
      <c r="ID87" s="28"/>
      <c r="IE87" s="28"/>
      <c r="IF87" s="28"/>
      <c r="IG87" s="28"/>
      <c r="IH87" s="28"/>
      <c r="II87" s="28"/>
      <c r="IJ87" s="28"/>
      <c r="IK87" s="28"/>
      <c r="IL87" s="28"/>
      <c r="IM87" s="29"/>
      <c r="IN87" s="28"/>
      <c r="IO87" s="28"/>
      <c r="IP87" s="28"/>
      <c r="IQ87" s="28"/>
      <c r="IR87" s="28"/>
      <c r="IS87" s="28"/>
      <c r="IT87" s="28"/>
      <c r="IU87" s="28"/>
      <c r="IV87" s="28"/>
      <c r="IW87" s="28"/>
      <c r="IX87" s="28"/>
      <c r="IY87" s="28"/>
      <c r="IZ87" s="28"/>
      <c r="JA87" s="28"/>
      <c r="JB87" s="28"/>
      <c r="JC87" s="28"/>
      <c r="JD87" s="28"/>
      <c r="JE87" s="28"/>
      <c r="JF87" s="28"/>
      <c r="JG87" s="28"/>
      <c r="JH87" s="28"/>
      <c r="JI87" s="28"/>
      <c r="JJ87" s="28"/>
      <c r="JK87" s="28"/>
    </row>
    <row r="88" spans="1:271" ht="15.75" customHeight="1" x14ac:dyDescent="0.25">
      <c r="A88" s="28"/>
      <c r="B88" s="28"/>
      <c r="C88" s="28"/>
      <c r="D88" s="135">
        <v>84</v>
      </c>
      <c r="E88" s="134">
        <v>14.10646539458177</v>
      </c>
      <c r="F88" s="134">
        <v>6.0576732317737703</v>
      </c>
      <c r="G88" s="28"/>
      <c r="H88" s="28"/>
      <c r="I88" s="28"/>
      <c r="J88" s="28"/>
      <c r="K88" s="28"/>
      <c r="L88" s="29"/>
      <c r="M88" s="28"/>
      <c r="N88" s="28"/>
      <c r="O88" s="73">
        <v>78</v>
      </c>
      <c r="P88" s="82"/>
      <c r="Q88" s="83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80"/>
      <c r="CN88" s="80"/>
      <c r="CO88" s="80"/>
      <c r="CP88" s="78">
        <v>0</v>
      </c>
      <c r="CQ88" s="156">
        <f t="shared" ref="CQ88:EN88" si="82">+SQRT(((CQ$4-$CP$4)^2)+((CQ$5-$CP$5)^2))</f>
        <v>11.970560864959786</v>
      </c>
      <c r="CR88" s="156">
        <f t="shared" si="82"/>
        <v>6.4225740821193575</v>
      </c>
      <c r="CS88" s="156">
        <f t="shared" si="82"/>
        <v>3.0806697466774517</v>
      </c>
      <c r="CT88" s="156">
        <f t="shared" si="82"/>
        <v>10.501210522628403</v>
      </c>
      <c r="CU88" s="156">
        <f t="shared" si="82"/>
        <v>13.005000664904125</v>
      </c>
      <c r="CV88" s="156">
        <f t="shared" si="82"/>
        <v>15.561191910090065</v>
      </c>
      <c r="CW88" s="156">
        <f t="shared" si="82"/>
        <v>19.315979393004092</v>
      </c>
      <c r="CX88" s="156">
        <f t="shared" si="82"/>
        <v>17.119530189059013</v>
      </c>
      <c r="CY88" s="156">
        <f t="shared" si="82"/>
        <v>3.6751280342524497</v>
      </c>
      <c r="CZ88" s="156">
        <f t="shared" si="82"/>
        <v>5.7871172526393275</v>
      </c>
      <c r="DA88" s="156">
        <f t="shared" si="82"/>
        <v>7.470055430884142</v>
      </c>
      <c r="DB88" s="156">
        <f t="shared" si="82"/>
        <v>16.695489454137832</v>
      </c>
      <c r="DC88" s="156">
        <f t="shared" si="82"/>
        <v>13.587855201044352</v>
      </c>
      <c r="DD88" s="156">
        <f t="shared" si="82"/>
        <v>5.634972397573411</v>
      </c>
      <c r="DE88" s="156">
        <f t="shared" si="82"/>
        <v>14.274344023635892</v>
      </c>
      <c r="DF88" s="156">
        <f t="shared" si="82"/>
        <v>22.12454497186588</v>
      </c>
      <c r="DG88" s="156">
        <f t="shared" si="82"/>
        <v>11.455373550229128</v>
      </c>
      <c r="DH88" s="156">
        <f t="shared" si="82"/>
        <v>5.4730703829824616</v>
      </c>
      <c r="DI88" s="156">
        <f t="shared" si="82"/>
        <v>18.868944414213587</v>
      </c>
      <c r="DJ88" s="156">
        <f t="shared" si="82"/>
        <v>15.999325646872578</v>
      </c>
      <c r="DK88" s="156">
        <f t="shared" si="82"/>
        <v>7.6740490230684513</v>
      </c>
      <c r="DL88" s="156">
        <f t="shared" si="82"/>
        <v>16.724923503141174</v>
      </c>
      <c r="DM88" s="156">
        <f t="shared" si="82"/>
        <v>15.053489750332012</v>
      </c>
      <c r="DN88" s="156">
        <f t="shared" si="82"/>
        <v>0.73273330176621443</v>
      </c>
      <c r="DO88" s="156">
        <f t="shared" si="82"/>
        <v>21.436297291115793</v>
      </c>
      <c r="DP88" s="156">
        <f t="shared" si="82"/>
        <v>8.4050411198612167</v>
      </c>
      <c r="DQ88" s="156">
        <f t="shared" si="82"/>
        <v>19.235332748685735</v>
      </c>
      <c r="DR88" s="156">
        <f t="shared" si="82"/>
        <v>13.031949145871398</v>
      </c>
      <c r="DS88" s="156">
        <f t="shared" si="82"/>
        <v>3.6251704543943801</v>
      </c>
      <c r="DT88" s="156">
        <f t="shared" si="82"/>
        <v>13.746873677219615</v>
      </c>
      <c r="DU88" s="156">
        <f t="shared" si="82"/>
        <v>17.640483964516388</v>
      </c>
      <c r="DV88" s="156">
        <f t="shared" si="82"/>
        <v>10.238894561726873</v>
      </c>
      <c r="DW88" s="156">
        <f t="shared" si="82"/>
        <v>11.411568609338149</v>
      </c>
      <c r="DX88" s="156">
        <f t="shared" si="82"/>
        <v>15.242684331486611</v>
      </c>
      <c r="DY88" s="156">
        <f t="shared" si="82"/>
        <v>0.97795420289322033</v>
      </c>
      <c r="DZ88" s="156">
        <f t="shared" si="82"/>
        <v>15.60656667920899</v>
      </c>
      <c r="EA88" s="156">
        <f t="shared" si="82"/>
        <v>12.243064209251049</v>
      </c>
      <c r="EB88" s="156">
        <f t="shared" si="82"/>
        <v>19.482110511766276</v>
      </c>
      <c r="EC88" s="156">
        <f t="shared" si="82"/>
        <v>18.418232002445503</v>
      </c>
      <c r="ED88" s="156">
        <f t="shared" si="82"/>
        <v>6.231322711141754</v>
      </c>
      <c r="EE88" s="156">
        <f t="shared" si="82"/>
        <v>11.288752093416731</v>
      </c>
      <c r="EF88" s="156">
        <f t="shared" si="82"/>
        <v>18.056554951498402</v>
      </c>
      <c r="EG88" s="156">
        <f t="shared" si="82"/>
        <v>4.774714274520508</v>
      </c>
      <c r="EH88" s="156">
        <f t="shared" si="82"/>
        <v>10.056123557012572</v>
      </c>
      <c r="EI88" s="156">
        <f t="shared" si="82"/>
        <v>3.2712383416059847</v>
      </c>
      <c r="EJ88" s="156">
        <f t="shared" si="82"/>
        <v>15.515046942502789</v>
      </c>
      <c r="EK88" s="156">
        <f t="shared" si="82"/>
        <v>14.061226256156996</v>
      </c>
      <c r="EL88" s="156">
        <f t="shared" si="82"/>
        <v>3.3344730721423423</v>
      </c>
      <c r="EM88" s="156">
        <f t="shared" si="82"/>
        <v>2.0791253165184749</v>
      </c>
      <c r="EN88" s="79">
        <f t="shared" si="82"/>
        <v>3.2883434737208255</v>
      </c>
      <c r="EO88" s="28"/>
      <c r="EP88" s="29"/>
      <c r="EQ88" s="28"/>
      <c r="ER88" s="69">
        <v>56</v>
      </c>
      <c r="ES88" s="69">
        <v>13</v>
      </c>
      <c r="ET88" s="28"/>
      <c r="EU88" s="129">
        <v>56</v>
      </c>
      <c r="EV88" s="129">
        <v>13</v>
      </c>
      <c r="EW88" s="28"/>
      <c r="EX88" s="29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8"/>
      <c r="HM88" s="28"/>
      <c r="HN88" s="28"/>
      <c r="HO88" s="28"/>
      <c r="HP88" s="28"/>
      <c r="HQ88" s="28"/>
      <c r="HR88" s="28"/>
      <c r="HS88" s="28"/>
      <c r="HT88" s="28"/>
      <c r="HU88" s="28"/>
      <c r="HV88" s="28"/>
      <c r="HW88" s="28"/>
      <c r="HX88" s="28"/>
      <c r="HY88" s="28"/>
      <c r="HZ88" s="28"/>
      <c r="IA88" s="28"/>
      <c r="IB88" s="28"/>
      <c r="IC88" s="28"/>
      <c r="ID88" s="28"/>
      <c r="IE88" s="28"/>
      <c r="IF88" s="28"/>
      <c r="IG88" s="28"/>
      <c r="IH88" s="28"/>
      <c r="II88" s="28"/>
      <c r="IJ88" s="28"/>
      <c r="IK88" s="28"/>
      <c r="IL88" s="28"/>
      <c r="IM88" s="29"/>
      <c r="IN88" s="28"/>
      <c r="IO88" s="28"/>
      <c r="IP88" s="28"/>
      <c r="IQ88" s="28"/>
      <c r="IR88" s="28"/>
      <c r="IS88" s="28"/>
      <c r="IT88" s="28"/>
      <c r="IU88" s="28"/>
      <c r="IV88" s="28"/>
      <c r="IW88" s="28"/>
      <c r="IX88" s="28"/>
      <c r="IY88" s="28"/>
      <c r="IZ88" s="28"/>
      <c r="JA88" s="28"/>
      <c r="JB88" s="28"/>
      <c r="JC88" s="28"/>
      <c r="JD88" s="28"/>
      <c r="JE88" s="28"/>
      <c r="JF88" s="28"/>
      <c r="JG88" s="28"/>
      <c r="JH88" s="28"/>
      <c r="JI88" s="28"/>
      <c r="JJ88" s="28"/>
      <c r="JK88" s="28"/>
    </row>
    <row r="89" spans="1:271" ht="15.75" customHeight="1" x14ac:dyDescent="0.25">
      <c r="A89" s="28"/>
      <c r="B89" s="28"/>
      <c r="C89" s="28"/>
      <c r="D89" s="135">
        <v>85</v>
      </c>
      <c r="E89" s="134">
        <v>14.64232142340755</v>
      </c>
      <c r="F89" s="134">
        <v>1.3347546506691828</v>
      </c>
      <c r="G89" s="28"/>
      <c r="H89" s="28"/>
      <c r="I89" s="28"/>
      <c r="J89" s="28"/>
      <c r="K89" s="28"/>
      <c r="L89" s="29"/>
      <c r="M89" s="28"/>
      <c r="N89" s="28"/>
      <c r="O89" s="73">
        <v>79</v>
      </c>
      <c r="P89" s="82"/>
      <c r="Q89" s="83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BY89" s="80"/>
      <c r="BZ89" s="80"/>
      <c r="CA89" s="80"/>
      <c r="CB89" s="80"/>
      <c r="CC89" s="80"/>
      <c r="CD89" s="80"/>
      <c r="CE89" s="80"/>
      <c r="CF89" s="80"/>
      <c r="CG89" s="80"/>
      <c r="CH89" s="80"/>
      <c r="CI89" s="80"/>
      <c r="CJ89" s="80"/>
      <c r="CK89" s="80"/>
      <c r="CL89" s="80"/>
      <c r="CM89" s="80"/>
      <c r="CN89" s="80"/>
      <c r="CO89" s="80"/>
      <c r="CP89" s="80"/>
      <c r="CQ89" s="156">
        <v>0</v>
      </c>
      <c r="CR89" s="156">
        <f t="shared" ref="CR89:EN89" si="83">+SQRT(((CR$4-$CQ$4)^2)+((CR$5-$CQ$5)^2))</f>
        <v>5.6879112096617401</v>
      </c>
      <c r="CS89" s="156">
        <f t="shared" si="83"/>
        <v>13.132523087389281</v>
      </c>
      <c r="CT89" s="156">
        <f t="shared" si="83"/>
        <v>11.907646884319041</v>
      </c>
      <c r="CU89" s="156">
        <f t="shared" si="83"/>
        <v>2.58996132671124</v>
      </c>
      <c r="CV89" s="156">
        <f t="shared" si="83"/>
        <v>4.6062875259162519</v>
      </c>
      <c r="CW89" s="156">
        <f t="shared" si="83"/>
        <v>7.3751287692967802</v>
      </c>
      <c r="CX89" s="156">
        <f t="shared" si="83"/>
        <v>5.2326099657461862</v>
      </c>
      <c r="CY89" s="156">
        <f t="shared" si="83"/>
        <v>10.495565258620724</v>
      </c>
      <c r="CZ89" s="156">
        <f t="shared" si="83"/>
        <v>10.892024315021199</v>
      </c>
      <c r="DA89" s="156">
        <f t="shared" si="83"/>
        <v>11.622565145492461</v>
      </c>
      <c r="DB89" s="156">
        <f t="shared" si="83"/>
        <v>4.7273333285972008</v>
      </c>
      <c r="DC89" s="156">
        <f t="shared" si="83"/>
        <v>1.7210674937077701</v>
      </c>
      <c r="DD89" s="156">
        <f t="shared" si="83"/>
        <v>8.2816712800657282</v>
      </c>
      <c r="DE89" s="156">
        <f t="shared" si="83"/>
        <v>4.8061000176534758</v>
      </c>
      <c r="DF89" s="156">
        <f t="shared" si="83"/>
        <v>10.681985880985104</v>
      </c>
      <c r="DG89" s="156">
        <f t="shared" si="83"/>
        <v>8.3065773559131024</v>
      </c>
      <c r="DH89" s="156">
        <f t="shared" si="83"/>
        <v>7.5142955450426063</v>
      </c>
      <c r="DI89" s="156">
        <f t="shared" si="83"/>
        <v>7.1517289585672152</v>
      </c>
      <c r="DJ89" s="156">
        <f t="shared" si="83"/>
        <v>4.0692320276472227</v>
      </c>
      <c r="DK89" s="156">
        <f t="shared" si="83"/>
        <v>7.0013251014867084</v>
      </c>
      <c r="DL89" s="156">
        <f t="shared" si="83"/>
        <v>14.620347147606157</v>
      </c>
      <c r="DM89" s="156">
        <f t="shared" si="83"/>
        <v>4.0353840435876567</v>
      </c>
      <c r="DN89" s="156">
        <f t="shared" si="83"/>
        <v>11.9332797749758</v>
      </c>
      <c r="DO89" s="156">
        <f t="shared" si="83"/>
        <v>9.6086935866828238</v>
      </c>
      <c r="DP89" s="156">
        <f t="shared" si="83"/>
        <v>4.0643045935032616</v>
      </c>
      <c r="DQ89" s="156">
        <f t="shared" si="83"/>
        <v>7.3989319808728808</v>
      </c>
      <c r="DR89" s="156">
        <f t="shared" si="83"/>
        <v>5.4214888108960331</v>
      </c>
      <c r="DS89" s="156">
        <f t="shared" si="83"/>
        <v>8.3555019744919914</v>
      </c>
      <c r="DT89" s="156">
        <f t="shared" si="83"/>
        <v>13.081819434692305</v>
      </c>
      <c r="DU89" s="156">
        <f t="shared" si="83"/>
        <v>5.7622265474422374</v>
      </c>
      <c r="DV89" s="156">
        <f t="shared" si="83"/>
        <v>1.7637682520004208</v>
      </c>
      <c r="DW89" s="156">
        <f t="shared" si="83"/>
        <v>5.7815034158267506</v>
      </c>
      <c r="DX89" s="156">
        <f t="shared" si="83"/>
        <v>6.9721264362387458</v>
      </c>
      <c r="DY89" s="156">
        <f t="shared" si="83"/>
        <v>11.592144964942852</v>
      </c>
      <c r="DZ89" s="156">
        <f t="shared" si="83"/>
        <v>8.317743511736607</v>
      </c>
      <c r="EA89" s="156">
        <f t="shared" si="83"/>
        <v>4.9750478948135051</v>
      </c>
      <c r="EB89" s="156">
        <f t="shared" si="83"/>
        <v>7.9612721095839722</v>
      </c>
      <c r="EC89" s="156">
        <f t="shared" si="83"/>
        <v>7.4296792508820833</v>
      </c>
      <c r="ED89" s="156">
        <f t="shared" si="83"/>
        <v>7.1034199173243797</v>
      </c>
      <c r="EE89" s="156">
        <f t="shared" si="83"/>
        <v>1.8217857894327709</v>
      </c>
      <c r="EF89" s="156">
        <f t="shared" si="83"/>
        <v>6.0995070886291112</v>
      </c>
      <c r="EG89" s="156">
        <f t="shared" si="83"/>
        <v>7.1960029956029867</v>
      </c>
      <c r="EH89" s="156">
        <f t="shared" si="83"/>
        <v>5.7322584646234782</v>
      </c>
      <c r="EI89" s="156">
        <f t="shared" si="83"/>
        <v>13.179010569891076</v>
      </c>
      <c r="EJ89" s="156">
        <f t="shared" si="83"/>
        <v>15.082139152233093</v>
      </c>
      <c r="EK89" s="156">
        <f t="shared" si="83"/>
        <v>10.213033339557274</v>
      </c>
      <c r="EL89" s="156">
        <f t="shared" si="83"/>
        <v>9.476057988959921</v>
      </c>
      <c r="EM89" s="156">
        <f t="shared" si="83"/>
        <v>10.522597689568437</v>
      </c>
      <c r="EN89" s="79">
        <f t="shared" si="83"/>
        <v>12.783847694118988</v>
      </c>
      <c r="EO89" s="28"/>
      <c r="EP89" s="29"/>
      <c r="EQ89" s="28"/>
      <c r="ER89" s="69">
        <v>57</v>
      </c>
      <c r="ES89" s="69">
        <v>13</v>
      </c>
      <c r="ET89" s="28"/>
      <c r="EU89" s="129">
        <v>57</v>
      </c>
      <c r="EV89" s="129">
        <v>13</v>
      </c>
      <c r="EW89" s="28"/>
      <c r="EX89" s="29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  <c r="HM89" s="28"/>
      <c r="HN89" s="28"/>
      <c r="HO89" s="28"/>
      <c r="HP89" s="28"/>
      <c r="HQ89" s="28"/>
      <c r="HR89" s="28"/>
      <c r="HS89" s="28"/>
      <c r="HT89" s="28"/>
      <c r="HU89" s="28"/>
      <c r="HV89" s="28"/>
      <c r="HW89" s="28"/>
      <c r="HX89" s="28"/>
      <c r="HY89" s="28"/>
      <c r="HZ89" s="28"/>
      <c r="IA89" s="28"/>
      <c r="IB89" s="28"/>
      <c r="IC89" s="28"/>
      <c r="ID89" s="28"/>
      <c r="IE89" s="28"/>
      <c r="IF89" s="28"/>
      <c r="IG89" s="28"/>
      <c r="IH89" s="28"/>
      <c r="II89" s="28"/>
      <c r="IJ89" s="28"/>
      <c r="IK89" s="28"/>
      <c r="IL89" s="28"/>
      <c r="IM89" s="29"/>
      <c r="IN89" s="28"/>
      <c r="IO89" s="28"/>
      <c r="IP89" s="28"/>
      <c r="IQ89" s="28"/>
      <c r="IR89" s="28"/>
      <c r="IS89" s="28"/>
      <c r="IT89" s="28"/>
      <c r="IU89" s="28"/>
      <c r="IV89" s="28"/>
      <c r="IW89" s="28"/>
      <c r="IX89" s="28"/>
      <c r="IY89" s="28"/>
      <c r="IZ89" s="28"/>
      <c r="JA89" s="28"/>
      <c r="JB89" s="28"/>
      <c r="JC89" s="28"/>
      <c r="JD89" s="28"/>
      <c r="JE89" s="28"/>
      <c r="JF89" s="28"/>
      <c r="JG89" s="28"/>
      <c r="JH89" s="28"/>
      <c r="JI89" s="28"/>
      <c r="JJ89" s="28"/>
      <c r="JK89" s="28"/>
    </row>
    <row r="90" spans="1:271" ht="15.75" customHeight="1" x14ac:dyDescent="0.25">
      <c r="A90" s="28"/>
      <c r="B90" s="28"/>
      <c r="C90" s="28"/>
      <c r="D90" s="135">
        <v>86</v>
      </c>
      <c r="E90" s="134">
        <v>13.520318649799444</v>
      </c>
      <c r="F90" s="134">
        <v>3.2634654216019912</v>
      </c>
      <c r="G90" s="28"/>
      <c r="H90" s="28"/>
      <c r="I90" s="28"/>
      <c r="J90" s="28"/>
      <c r="K90" s="28"/>
      <c r="L90" s="29"/>
      <c r="M90" s="28"/>
      <c r="N90" s="28"/>
      <c r="O90" s="73">
        <v>80</v>
      </c>
      <c r="P90" s="82"/>
      <c r="Q90" s="83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BY90" s="80"/>
      <c r="BZ90" s="80"/>
      <c r="CA90" s="80"/>
      <c r="CB90" s="80"/>
      <c r="CC90" s="80"/>
      <c r="CD90" s="80"/>
      <c r="CE90" s="80"/>
      <c r="CF90" s="80"/>
      <c r="CG90" s="80"/>
      <c r="CH90" s="80"/>
      <c r="CI90" s="80"/>
      <c r="CJ90" s="80"/>
      <c r="CK90" s="80"/>
      <c r="CL90" s="80"/>
      <c r="CM90" s="80"/>
      <c r="CN90" s="80"/>
      <c r="CO90" s="80"/>
      <c r="CP90" s="80"/>
      <c r="CQ90" s="80"/>
      <c r="CR90" s="78">
        <v>0</v>
      </c>
      <c r="CS90" s="156">
        <f t="shared" ref="CS90:EN90" si="84">+SQRT(((CS$4-$CR$4)^2)+((CS$5-$CR$5)^2))</f>
        <v>7.4666161272570557</v>
      </c>
      <c r="CT90" s="156">
        <f t="shared" si="84"/>
        <v>8.6563339696519659</v>
      </c>
      <c r="CU90" s="156">
        <f t="shared" si="84"/>
        <v>7.2487335780374869</v>
      </c>
      <c r="CV90" s="156">
        <f t="shared" si="84"/>
        <v>9.1643644046688806</v>
      </c>
      <c r="CW90" s="156">
        <f t="shared" si="84"/>
        <v>12.94103040300034</v>
      </c>
      <c r="CX90" s="156">
        <f t="shared" si="84"/>
        <v>10.728177195167616</v>
      </c>
      <c r="CY90" s="156">
        <f t="shared" si="84"/>
        <v>5.9745611538713908</v>
      </c>
      <c r="CZ90" s="156">
        <f t="shared" si="84"/>
        <v>5.8512040376443046</v>
      </c>
      <c r="DA90" s="156">
        <f t="shared" si="84"/>
        <v>7.0907162130751091</v>
      </c>
      <c r="DB90" s="156">
        <f t="shared" si="84"/>
        <v>10.395374427791911</v>
      </c>
      <c r="DC90" s="156">
        <f t="shared" si="84"/>
        <v>7.3795957026389516</v>
      </c>
      <c r="DD90" s="156">
        <f t="shared" si="84"/>
        <v>4.7757678127626608</v>
      </c>
      <c r="DE90" s="156">
        <f t="shared" si="84"/>
        <v>8.0401844988483404</v>
      </c>
      <c r="DF90" s="156">
        <f t="shared" si="84"/>
        <v>15.718817441116499</v>
      </c>
      <c r="DG90" s="156">
        <f t="shared" si="84"/>
        <v>8.7881418957428323</v>
      </c>
      <c r="DH90" s="156">
        <f t="shared" si="84"/>
        <v>2.1538428466589132</v>
      </c>
      <c r="DI90" s="156">
        <f t="shared" si="84"/>
        <v>12.447862050888574</v>
      </c>
      <c r="DJ90" s="156">
        <f t="shared" si="84"/>
        <v>9.6320926406805043</v>
      </c>
      <c r="DK90" s="156">
        <f t="shared" si="84"/>
        <v>5.1543057552592435</v>
      </c>
      <c r="DL90" s="156">
        <f t="shared" si="84"/>
        <v>13.554314906781656</v>
      </c>
      <c r="DM90" s="156">
        <f t="shared" si="84"/>
        <v>9.2409294532704216</v>
      </c>
      <c r="DN90" s="156">
        <f t="shared" si="84"/>
        <v>6.2999966952552633</v>
      </c>
      <c r="DO90" s="156">
        <f t="shared" si="84"/>
        <v>15.021053558916771</v>
      </c>
      <c r="DP90" s="156">
        <f t="shared" si="84"/>
        <v>3.1679336611767672</v>
      </c>
      <c r="DQ90" s="156">
        <f t="shared" si="84"/>
        <v>12.825121471902397</v>
      </c>
      <c r="DR90" s="156">
        <f t="shared" si="84"/>
        <v>7.1045943212380145</v>
      </c>
      <c r="DS90" s="156">
        <f t="shared" si="84"/>
        <v>2.8243816471469332</v>
      </c>
      <c r="DT90" s="156">
        <f t="shared" si="84"/>
        <v>11.07672365349466</v>
      </c>
      <c r="DU90" s="156">
        <f t="shared" si="84"/>
        <v>11.244350315073948</v>
      </c>
      <c r="DV90" s="156">
        <f t="shared" si="84"/>
        <v>3.9244222286865829</v>
      </c>
      <c r="DW90" s="156">
        <f t="shared" si="84"/>
        <v>7.3451096239398721</v>
      </c>
      <c r="DX90" s="156">
        <f t="shared" si="84"/>
        <v>9.3558123380373193</v>
      </c>
      <c r="DY90" s="156">
        <f t="shared" si="84"/>
        <v>5.9445955800618471</v>
      </c>
      <c r="DZ90" s="156">
        <f t="shared" si="84"/>
        <v>10.052976532342733</v>
      </c>
      <c r="EA90" s="156">
        <f t="shared" si="84"/>
        <v>6.2914187546482241</v>
      </c>
      <c r="EB90" s="156">
        <f t="shared" si="84"/>
        <v>13.063797636733865</v>
      </c>
      <c r="EC90" s="156">
        <f t="shared" si="84"/>
        <v>12.051023038652861</v>
      </c>
      <c r="ED90" s="156">
        <f t="shared" si="84"/>
        <v>3.9404120034394596</v>
      </c>
      <c r="EE90" s="156">
        <f t="shared" si="84"/>
        <v>4.866218570025727</v>
      </c>
      <c r="EF90" s="156">
        <f t="shared" si="84"/>
        <v>11.778007849697417</v>
      </c>
      <c r="EG90" s="156">
        <f t="shared" si="84"/>
        <v>1.8435380136026274</v>
      </c>
      <c r="EH90" s="156">
        <f t="shared" si="84"/>
        <v>6.2306172960240334</v>
      </c>
      <c r="EI90" s="156">
        <f t="shared" si="84"/>
        <v>7.5237182696341272</v>
      </c>
      <c r="EJ90" s="156">
        <f t="shared" si="84"/>
        <v>13.155142901965979</v>
      </c>
      <c r="EK90" s="156">
        <f t="shared" si="84"/>
        <v>11.471019218438689</v>
      </c>
      <c r="EL90" s="156">
        <f t="shared" si="84"/>
        <v>4.6519846075976252</v>
      </c>
      <c r="EM90" s="156">
        <f t="shared" si="84"/>
        <v>5.3421178639386726</v>
      </c>
      <c r="EN90" s="79">
        <f t="shared" si="84"/>
        <v>7.1434696061079883</v>
      </c>
      <c r="EO90" s="28"/>
      <c r="EP90" s="29"/>
      <c r="EQ90" s="28"/>
      <c r="ER90" s="69">
        <v>100</v>
      </c>
      <c r="ES90" s="69">
        <v>13</v>
      </c>
      <c r="ET90" s="28"/>
      <c r="EU90" s="129">
        <v>100</v>
      </c>
      <c r="EV90" s="129">
        <v>13</v>
      </c>
      <c r="EW90" s="28"/>
      <c r="EX90" s="29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  <c r="HY90" s="28"/>
      <c r="HZ90" s="28"/>
      <c r="IA90" s="28"/>
      <c r="IB90" s="28"/>
      <c r="IC90" s="28"/>
      <c r="ID90" s="28"/>
      <c r="IE90" s="28"/>
      <c r="IF90" s="28"/>
      <c r="IG90" s="28"/>
      <c r="IH90" s="28"/>
      <c r="II90" s="28"/>
      <c r="IJ90" s="28"/>
      <c r="IK90" s="28"/>
      <c r="IL90" s="28"/>
      <c r="IM90" s="29"/>
      <c r="IN90" s="28"/>
      <c r="IO90" s="28"/>
      <c r="IP90" s="28"/>
      <c r="IQ90" s="28"/>
      <c r="IR90" s="28"/>
      <c r="IS90" s="28"/>
      <c r="IT90" s="28"/>
      <c r="IU90" s="28"/>
      <c r="IV90" s="28"/>
      <c r="IW90" s="28"/>
      <c r="IX90" s="28"/>
      <c r="IY90" s="28"/>
      <c r="IZ90" s="28"/>
      <c r="JA90" s="28"/>
      <c r="JB90" s="28"/>
      <c r="JC90" s="28"/>
      <c r="JD90" s="28"/>
      <c r="JE90" s="28"/>
      <c r="JF90" s="28"/>
      <c r="JG90" s="28"/>
      <c r="JH90" s="28"/>
      <c r="JI90" s="28"/>
      <c r="JJ90" s="28"/>
      <c r="JK90" s="28"/>
    </row>
    <row r="91" spans="1:271" ht="15.75" customHeight="1" x14ac:dyDescent="0.25">
      <c r="A91" s="28"/>
      <c r="B91" s="28"/>
      <c r="C91" s="28"/>
      <c r="D91" s="135">
        <v>87</v>
      </c>
      <c r="E91" s="134">
        <v>0.99390138693488506</v>
      </c>
      <c r="F91" s="134">
        <v>12.752898777090428</v>
      </c>
      <c r="G91" s="28"/>
      <c r="H91" s="28"/>
      <c r="I91" s="28"/>
      <c r="J91" s="28"/>
      <c r="K91" s="28"/>
      <c r="L91" s="29"/>
      <c r="M91" s="28"/>
      <c r="N91" s="28"/>
      <c r="O91" s="73">
        <v>81</v>
      </c>
      <c r="P91" s="82"/>
      <c r="Q91" s="83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80"/>
      <c r="CB91" s="80"/>
      <c r="CC91" s="80"/>
      <c r="CD91" s="80"/>
      <c r="CE91" s="80"/>
      <c r="CF91" s="80"/>
      <c r="CG91" s="80"/>
      <c r="CH91" s="80"/>
      <c r="CI91" s="80"/>
      <c r="CJ91" s="80"/>
      <c r="CK91" s="80"/>
      <c r="CL91" s="80"/>
      <c r="CM91" s="80"/>
      <c r="CN91" s="80"/>
      <c r="CO91" s="80"/>
      <c r="CP91" s="80"/>
      <c r="CQ91" s="80"/>
      <c r="CR91" s="80"/>
      <c r="CS91" s="78">
        <v>0</v>
      </c>
      <c r="CT91" s="156">
        <f t="shared" ref="CT91:EN91" si="85">+SQRT(((CT$4-$CS$4)^2)+((CT$5-$CS$5)^2))</f>
        <v>8.4609065907764069</v>
      </c>
      <c r="CU91" s="156">
        <f t="shared" si="85"/>
        <v>14.636987456214632</v>
      </c>
      <c r="CV91" s="156">
        <f t="shared" si="85"/>
        <v>16.038248953582219</v>
      </c>
      <c r="CW91" s="156">
        <f t="shared" si="85"/>
        <v>20.231999007499144</v>
      </c>
      <c r="CX91" s="156">
        <f t="shared" si="85"/>
        <v>18.001063006288227</v>
      </c>
      <c r="CY91" s="156">
        <f t="shared" si="85"/>
        <v>6.6860963123821451</v>
      </c>
      <c r="CZ91" s="156">
        <f t="shared" si="85"/>
        <v>3.9727984549889714</v>
      </c>
      <c r="DA91" s="156">
        <f t="shared" si="85"/>
        <v>5.3168714276369178</v>
      </c>
      <c r="DB91" s="156">
        <f t="shared" si="85"/>
        <v>17.796942556324247</v>
      </c>
      <c r="DC91" s="156">
        <f t="shared" si="85"/>
        <v>14.837660042246068</v>
      </c>
      <c r="DD91" s="156">
        <f t="shared" si="85"/>
        <v>8.312956598002458</v>
      </c>
      <c r="DE91" s="156">
        <f t="shared" si="85"/>
        <v>14.439503670009888</v>
      </c>
      <c r="DF91" s="156">
        <f t="shared" si="85"/>
        <v>22.538067372572478</v>
      </c>
      <c r="DG91" s="156">
        <f t="shared" si="85"/>
        <v>14.137469381543305</v>
      </c>
      <c r="DH91" s="156">
        <f t="shared" si="85"/>
        <v>5.7206950967375487</v>
      </c>
      <c r="DI91" s="156">
        <f t="shared" si="85"/>
        <v>19.551573035379196</v>
      </c>
      <c r="DJ91" s="156">
        <f t="shared" si="85"/>
        <v>16.965217965462632</v>
      </c>
      <c r="DK91" s="156">
        <f t="shared" si="85"/>
        <v>10.201184129949617</v>
      </c>
      <c r="DL91" s="156">
        <f t="shared" si="85"/>
        <v>14.795669906824161</v>
      </c>
      <c r="DM91" s="156">
        <f t="shared" si="85"/>
        <v>16.662401529823423</v>
      </c>
      <c r="DN91" s="156">
        <f t="shared" si="85"/>
        <v>2.4060253879492839</v>
      </c>
      <c r="DO91" s="156">
        <f t="shared" si="85"/>
        <v>22.157458357129943</v>
      </c>
      <c r="DP91" s="156">
        <f t="shared" si="85"/>
        <v>10.166193216913891</v>
      </c>
      <c r="DQ91" s="156">
        <f t="shared" si="85"/>
        <v>20.010695947101418</v>
      </c>
      <c r="DR91" s="156">
        <f t="shared" si="85"/>
        <v>12.908118787825126</v>
      </c>
      <c r="DS91" s="156">
        <f t="shared" si="85"/>
        <v>5.2190027744595895</v>
      </c>
      <c r="DT91" s="156">
        <f t="shared" si="85"/>
        <v>11.762466591894983</v>
      </c>
      <c r="DU91" s="156">
        <f t="shared" si="85"/>
        <v>18.498747856850933</v>
      </c>
      <c r="DV91" s="156">
        <f t="shared" si="85"/>
        <v>11.371456527768101</v>
      </c>
      <c r="DW91" s="156">
        <f t="shared" si="85"/>
        <v>13.730831524737575</v>
      </c>
      <c r="DX91" s="156">
        <f t="shared" si="85"/>
        <v>14.970547044115209</v>
      </c>
      <c r="DY91" s="156">
        <f t="shared" si="85"/>
        <v>2.4205965969213561</v>
      </c>
      <c r="DZ91" s="156">
        <f t="shared" si="85"/>
        <v>15.036058082107818</v>
      </c>
      <c r="EA91" s="156">
        <f t="shared" si="85"/>
        <v>12.190912066436805</v>
      </c>
      <c r="EB91" s="156">
        <f t="shared" si="85"/>
        <v>20.017084517513656</v>
      </c>
      <c r="EC91" s="156">
        <f t="shared" si="85"/>
        <v>18.737237314697019</v>
      </c>
      <c r="ED91" s="156">
        <f t="shared" si="85"/>
        <v>8.6462947895637594</v>
      </c>
      <c r="EE91" s="156">
        <f t="shared" si="85"/>
        <v>12.065322682519868</v>
      </c>
      <c r="EF91" s="156">
        <f t="shared" si="85"/>
        <v>19.187508880478845</v>
      </c>
      <c r="EG91" s="156">
        <f t="shared" si="85"/>
        <v>6.349433655434062</v>
      </c>
      <c r="EH91" s="156">
        <f t="shared" si="85"/>
        <v>12.395313958045593</v>
      </c>
      <c r="EI91" s="156">
        <f t="shared" si="85"/>
        <v>0.19716022619448287</v>
      </c>
      <c r="EJ91" s="156">
        <f t="shared" si="85"/>
        <v>13.319478825170187</v>
      </c>
      <c r="EK91" s="156">
        <f t="shared" si="85"/>
        <v>16.817588500677868</v>
      </c>
      <c r="EL91" s="156">
        <f t="shared" si="85"/>
        <v>6.0558347261557257</v>
      </c>
      <c r="EM91" s="156">
        <f t="shared" si="85"/>
        <v>4.9633306409761229</v>
      </c>
      <c r="EN91" s="79">
        <f t="shared" si="85"/>
        <v>0.5243773219755804</v>
      </c>
      <c r="EO91" s="28"/>
      <c r="EP91" s="29"/>
      <c r="EQ91" s="28"/>
      <c r="ER91" s="69">
        <v>47</v>
      </c>
      <c r="ES91" s="69">
        <v>13</v>
      </c>
      <c r="ET91" s="28"/>
      <c r="EU91" s="129">
        <v>47</v>
      </c>
      <c r="EV91" s="129">
        <v>13</v>
      </c>
      <c r="EW91" s="28"/>
      <c r="EX91" s="29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8"/>
      <c r="HM91" s="28"/>
      <c r="HN91" s="28"/>
      <c r="HO91" s="28"/>
      <c r="HP91" s="28"/>
      <c r="HQ91" s="28"/>
      <c r="HR91" s="28"/>
      <c r="HS91" s="28"/>
      <c r="HT91" s="28"/>
      <c r="HU91" s="28"/>
      <c r="HV91" s="28"/>
      <c r="HW91" s="28"/>
      <c r="HX91" s="28"/>
      <c r="HY91" s="28"/>
      <c r="HZ91" s="28"/>
      <c r="IA91" s="28"/>
      <c r="IB91" s="28"/>
      <c r="IC91" s="28"/>
      <c r="ID91" s="28"/>
      <c r="IE91" s="28"/>
      <c r="IF91" s="28"/>
      <c r="IG91" s="28"/>
      <c r="IH91" s="28"/>
      <c r="II91" s="28"/>
      <c r="IJ91" s="28"/>
      <c r="IK91" s="28"/>
      <c r="IL91" s="28"/>
      <c r="IM91" s="29"/>
      <c r="IN91" s="28"/>
      <c r="IO91" s="28"/>
      <c r="IP91" s="28"/>
      <c r="IQ91" s="28"/>
      <c r="IR91" s="28"/>
      <c r="IS91" s="28"/>
      <c r="IT91" s="28"/>
      <c r="IU91" s="28"/>
      <c r="IV91" s="28"/>
      <c r="IW91" s="28"/>
      <c r="IX91" s="28"/>
      <c r="IY91" s="28"/>
      <c r="IZ91" s="28"/>
      <c r="JA91" s="28"/>
      <c r="JB91" s="28"/>
      <c r="JC91" s="28"/>
      <c r="JD91" s="28"/>
      <c r="JE91" s="28"/>
      <c r="JF91" s="28"/>
      <c r="JG91" s="28"/>
      <c r="JH91" s="28"/>
      <c r="JI91" s="28"/>
      <c r="JJ91" s="28"/>
      <c r="JK91" s="28"/>
    </row>
    <row r="92" spans="1:271" ht="15.75" customHeight="1" x14ac:dyDescent="0.25">
      <c r="A92" s="28"/>
      <c r="B92" s="28"/>
      <c r="C92" s="28"/>
      <c r="D92" s="135">
        <v>88</v>
      </c>
      <c r="E92" s="134">
        <v>7.9473712197402886</v>
      </c>
      <c r="F92" s="134">
        <v>17.434769841537104</v>
      </c>
      <c r="G92" s="28"/>
      <c r="H92" s="28"/>
      <c r="I92" s="28"/>
      <c r="J92" s="28"/>
      <c r="K92" s="28"/>
      <c r="L92" s="29"/>
      <c r="M92" s="28"/>
      <c r="N92" s="28"/>
      <c r="O92" s="73">
        <v>82</v>
      </c>
      <c r="P92" s="82"/>
      <c r="Q92" s="83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80"/>
      <c r="CB92" s="80"/>
      <c r="CC92" s="80"/>
      <c r="CD92" s="80"/>
      <c r="CE92" s="80"/>
      <c r="CF92" s="80"/>
      <c r="CG92" s="80"/>
      <c r="CH92" s="80"/>
      <c r="CI92" s="80"/>
      <c r="CJ92" s="80"/>
      <c r="CK92" s="80"/>
      <c r="CL92" s="80"/>
      <c r="CM92" s="80"/>
      <c r="CN92" s="80"/>
      <c r="CO92" s="80"/>
      <c r="CP92" s="80"/>
      <c r="CQ92" s="80"/>
      <c r="CR92" s="80"/>
      <c r="CS92" s="80"/>
      <c r="CT92" s="156">
        <v>0</v>
      </c>
      <c r="CU92" s="156">
        <f t="shared" ref="CU92:EN92" si="86">+SQRT(((CU$4-$CT$4)^2)+((CU$5-$CT$5)^2))</f>
        <v>14.370619905066857</v>
      </c>
      <c r="CV92" s="156">
        <f t="shared" si="86"/>
        <v>12.199411045939359</v>
      </c>
      <c r="CW92" s="156">
        <f t="shared" si="86"/>
        <v>16.952458847073196</v>
      </c>
      <c r="CX92" s="156">
        <f t="shared" si="86"/>
        <v>14.929239026172221</v>
      </c>
      <c r="CY92" s="156">
        <f t="shared" si="86"/>
        <v>12.814566388541236</v>
      </c>
      <c r="CZ92" s="156">
        <f t="shared" si="86"/>
        <v>4.7190075594564416</v>
      </c>
      <c r="DA92" s="156">
        <f t="shared" si="86"/>
        <v>3.1449380070695114</v>
      </c>
      <c r="DB92" s="156">
        <f t="shared" si="86"/>
        <v>15.377758244348964</v>
      </c>
      <c r="DC92" s="156">
        <f t="shared" si="86"/>
        <v>13.414720230635945</v>
      </c>
      <c r="DD92" s="156">
        <f t="shared" si="86"/>
        <v>12.869211546188573</v>
      </c>
      <c r="DE92" s="156">
        <f t="shared" si="86"/>
        <v>10.107756578395898</v>
      </c>
      <c r="DF92" s="156">
        <f t="shared" si="86"/>
        <v>17.694082700197097</v>
      </c>
      <c r="DG92" s="156">
        <f t="shared" si="86"/>
        <v>17.436627093170436</v>
      </c>
      <c r="DH92" s="156">
        <f t="shared" si="86"/>
        <v>6.9274816204698979</v>
      </c>
      <c r="DI92" s="156">
        <f t="shared" si="86"/>
        <v>15.71732964627039</v>
      </c>
      <c r="DJ92" s="156">
        <f t="shared" si="86"/>
        <v>14.301638469030555</v>
      </c>
      <c r="DK92" s="156">
        <f t="shared" si="86"/>
        <v>13.753378843188584</v>
      </c>
      <c r="DL92" s="156">
        <f t="shared" si="86"/>
        <v>6.334882464030775</v>
      </c>
      <c r="DM92" s="156">
        <f t="shared" si="86"/>
        <v>15.925896947574321</v>
      </c>
      <c r="DN92" s="156">
        <f t="shared" si="86"/>
        <v>9.8242846753524553</v>
      </c>
      <c r="DO92" s="156">
        <f t="shared" si="86"/>
        <v>18.143093967295506</v>
      </c>
      <c r="DP92" s="156">
        <f t="shared" si="86"/>
        <v>11.598566177006155</v>
      </c>
      <c r="DQ92" s="156">
        <f t="shared" si="86"/>
        <v>16.371141989745571</v>
      </c>
      <c r="DR92" s="156">
        <f t="shared" si="86"/>
        <v>8.2143864850550674</v>
      </c>
      <c r="DS92" s="156">
        <f t="shared" si="86"/>
        <v>9.2401337790211979</v>
      </c>
      <c r="DT92" s="156">
        <f t="shared" si="86"/>
        <v>3.3027819606181246</v>
      </c>
      <c r="DU92" s="156">
        <f t="shared" si="86"/>
        <v>15.287482319803711</v>
      </c>
      <c r="DV92" s="156">
        <f t="shared" si="86"/>
        <v>10.663900412719849</v>
      </c>
      <c r="DW92" s="156">
        <f t="shared" si="86"/>
        <v>15.789257478271802</v>
      </c>
      <c r="DX92" s="156">
        <f t="shared" si="86"/>
        <v>9.3707052433861335</v>
      </c>
      <c r="DY92" s="156">
        <f t="shared" si="86"/>
        <v>9.523605089353758</v>
      </c>
      <c r="DZ92" s="156">
        <f t="shared" si="86"/>
        <v>8.6821299055256116</v>
      </c>
      <c r="EA92" s="156">
        <f t="shared" si="86"/>
        <v>7.9354211896447007</v>
      </c>
      <c r="EB92" s="156">
        <f t="shared" si="86"/>
        <v>15.733769389417205</v>
      </c>
      <c r="EC92" s="156">
        <f t="shared" si="86"/>
        <v>14.048565031006735</v>
      </c>
      <c r="ED92" s="156">
        <f t="shared" si="86"/>
        <v>12.364091138220813</v>
      </c>
      <c r="EE92" s="156">
        <f t="shared" si="86"/>
        <v>10.130730411280975</v>
      </c>
      <c r="EF92" s="156">
        <f t="shared" si="86"/>
        <v>16.647721934156156</v>
      </c>
      <c r="EG92" s="156">
        <f t="shared" si="86"/>
        <v>9.4367879221146662</v>
      </c>
      <c r="EH92" s="156">
        <f t="shared" si="86"/>
        <v>14.804791457653806</v>
      </c>
      <c r="EI92" s="156">
        <f t="shared" si="86"/>
        <v>8.3122382761637201</v>
      </c>
      <c r="EJ92" s="156">
        <f t="shared" si="86"/>
        <v>5.0245603394346956</v>
      </c>
      <c r="EK92" s="156">
        <f t="shared" si="86"/>
        <v>20.093853185395851</v>
      </c>
      <c r="EL92" s="156">
        <f t="shared" si="86"/>
        <v>11.533763251989285</v>
      </c>
      <c r="EM92" s="156">
        <f t="shared" si="86"/>
        <v>11.245780139723907</v>
      </c>
      <c r="EN92" s="79">
        <f t="shared" si="86"/>
        <v>7.955909783857984</v>
      </c>
      <c r="EO92" s="28"/>
      <c r="EP92" s="29"/>
      <c r="EQ92" s="28"/>
      <c r="ER92" s="69">
        <v>28</v>
      </c>
      <c r="ES92" s="69">
        <v>14</v>
      </c>
      <c r="ET92" s="28"/>
      <c r="EU92" s="129">
        <v>28</v>
      </c>
      <c r="EV92" s="129">
        <v>14</v>
      </c>
      <c r="EW92" s="28"/>
      <c r="EX92" s="29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8"/>
      <c r="HM92" s="28"/>
      <c r="HN92" s="28"/>
      <c r="HO92" s="28"/>
      <c r="HP92" s="28"/>
      <c r="HQ92" s="28"/>
      <c r="HR92" s="28"/>
      <c r="HS92" s="28"/>
      <c r="HT92" s="28"/>
      <c r="HU92" s="28"/>
      <c r="HV92" s="28"/>
      <c r="HW92" s="28"/>
      <c r="HX92" s="28"/>
      <c r="HY92" s="28"/>
      <c r="HZ92" s="28"/>
      <c r="IA92" s="28"/>
      <c r="IB92" s="28"/>
      <c r="IC92" s="28"/>
      <c r="ID92" s="28"/>
      <c r="IE92" s="28"/>
      <c r="IF92" s="28"/>
      <c r="IG92" s="28"/>
      <c r="IH92" s="28"/>
      <c r="II92" s="28"/>
      <c r="IJ92" s="28"/>
      <c r="IK92" s="28"/>
      <c r="IL92" s="28"/>
      <c r="IM92" s="29"/>
      <c r="IN92" s="28"/>
      <c r="IO92" s="28"/>
      <c r="IP92" s="28"/>
      <c r="IQ92" s="28"/>
      <c r="IR92" s="28"/>
      <c r="IS92" s="28"/>
      <c r="IT92" s="28"/>
      <c r="IU92" s="28"/>
      <c r="IV92" s="28"/>
      <c r="IW92" s="28"/>
      <c r="IX92" s="28"/>
      <c r="IY92" s="28"/>
      <c r="IZ92" s="28"/>
      <c r="JA92" s="28"/>
      <c r="JB92" s="28"/>
      <c r="JC92" s="28"/>
      <c r="JD92" s="28"/>
      <c r="JE92" s="28"/>
      <c r="JF92" s="28"/>
      <c r="JG92" s="28"/>
      <c r="JH92" s="28"/>
      <c r="JI92" s="28"/>
      <c r="JJ92" s="28"/>
      <c r="JK92" s="28"/>
    </row>
    <row r="93" spans="1:271" ht="15.75" customHeight="1" x14ac:dyDescent="0.25">
      <c r="A93" s="28"/>
      <c r="B93" s="28"/>
      <c r="C93" s="28"/>
      <c r="D93" s="135">
        <v>89</v>
      </c>
      <c r="E93" s="134">
        <v>9.4668004748604133</v>
      </c>
      <c r="F93" s="134">
        <v>18.282103344264772</v>
      </c>
      <c r="G93" s="28"/>
      <c r="H93" s="28"/>
      <c r="I93" s="28"/>
      <c r="J93" s="28"/>
      <c r="K93" s="28"/>
      <c r="L93" s="29"/>
      <c r="M93" s="28"/>
      <c r="N93" s="28"/>
      <c r="O93" s="73">
        <v>83</v>
      </c>
      <c r="P93" s="82"/>
      <c r="Q93" s="83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  <c r="BE93" s="80"/>
      <c r="BF93" s="80"/>
      <c r="BG93" s="80"/>
      <c r="BH93" s="80"/>
      <c r="BI93" s="80"/>
      <c r="BJ93" s="80"/>
      <c r="BK93" s="80"/>
      <c r="BL93" s="80"/>
      <c r="BM93" s="80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80"/>
      <c r="CA93" s="80"/>
      <c r="CB93" s="80"/>
      <c r="CC93" s="80"/>
      <c r="CD93" s="80"/>
      <c r="CE93" s="80"/>
      <c r="CF93" s="80"/>
      <c r="CG93" s="80"/>
      <c r="CH93" s="80"/>
      <c r="CI93" s="80"/>
      <c r="CJ93" s="80"/>
      <c r="CK93" s="80"/>
      <c r="CL93" s="80"/>
      <c r="CM93" s="80"/>
      <c r="CN93" s="80"/>
      <c r="CO93" s="80"/>
      <c r="CP93" s="80"/>
      <c r="CQ93" s="80"/>
      <c r="CR93" s="80"/>
      <c r="CS93" s="80"/>
      <c r="CT93" s="80"/>
      <c r="CU93" s="78">
        <v>0</v>
      </c>
      <c r="CV93" s="156">
        <f t="shared" ref="CV93:EN93" si="87">+SQRT(((CV$4-$CU$4)^2)+((CV$5-$CU$5)^2))</f>
        <v>6.2339979631092888</v>
      </c>
      <c r="CW93" s="156">
        <f t="shared" si="87"/>
        <v>7.3164637401351023</v>
      </c>
      <c r="CX93" s="156">
        <f t="shared" si="87"/>
        <v>5.6041433391015394</v>
      </c>
      <c r="CY93" s="156">
        <f t="shared" si="87"/>
        <v>10.840891472950769</v>
      </c>
      <c r="CZ93" s="156">
        <f t="shared" si="87"/>
        <v>12.902434707550391</v>
      </c>
      <c r="DA93" s="156">
        <f t="shared" si="87"/>
        <v>13.820857720961399</v>
      </c>
      <c r="DB93" s="156">
        <f t="shared" si="87"/>
        <v>4.5420054606463243</v>
      </c>
      <c r="DC93" s="156">
        <f t="shared" si="87"/>
        <v>2.0049417678660739</v>
      </c>
      <c r="DD93" s="156">
        <f t="shared" si="87"/>
        <v>8.3822753508655286</v>
      </c>
      <c r="DE93" s="156">
        <f t="shared" si="87"/>
        <v>7.0505672102270038</v>
      </c>
      <c r="DF93" s="156">
        <f t="shared" si="87"/>
        <v>11.288253469989069</v>
      </c>
      <c r="DG93" s="156">
        <f t="shared" si="87"/>
        <v>6.6139192647234051</v>
      </c>
      <c r="DH93" s="156">
        <f t="shared" si="87"/>
        <v>9.3131582233560515</v>
      </c>
      <c r="DI93" s="156">
        <f t="shared" si="87"/>
        <v>7.6627739641471484</v>
      </c>
      <c r="DJ93" s="156">
        <f t="shared" si="87"/>
        <v>4.484538474359435</v>
      </c>
      <c r="DK93" s="156">
        <f t="shared" si="87"/>
        <v>6.6143204479730837</v>
      </c>
      <c r="DL93" s="156">
        <f t="shared" si="87"/>
        <v>17.20123358344938</v>
      </c>
      <c r="DM93" s="156">
        <f t="shared" si="87"/>
        <v>2.0491378779044727</v>
      </c>
      <c r="DN93" s="156">
        <f t="shared" si="87"/>
        <v>13.10503655105637</v>
      </c>
      <c r="DO93" s="156">
        <f t="shared" si="87"/>
        <v>9.7450119160524249</v>
      </c>
      <c r="DP93" s="156">
        <f t="shared" si="87"/>
        <v>4.6001693880131462</v>
      </c>
      <c r="DQ93" s="156">
        <f t="shared" si="87"/>
        <v>7.6633054841619108</v>
      </c>
      <c r="DR93" s="156">
        <f t="shared" si="87"/>
        <v>7.9371184461613584</v>
      </c>
      <c r="DS93" s="156">
        <f t="shared" si="87"/>
        <v>9.5384727368052946</v>
      </c>
      <c r="DT93" s="156">
        <f t="shared" si="87"/>
        <v>15.661291640880165</v>
      </c>
      <c r="DU93" s="156">
        <f t="shared" si="87"/>
        <v>6.0878695461234056</v>
      </c>
      <c r="DV93" s="156">
        <f t="shared" si="87"/>
        <v>3.7576086764185388</v>
      </c>
      <c r="DW93" s="156">
        <f t="shared" si="87"/>
        <v>4.050323624033263</v>
      </c>
      <c r="DX93" s="156">
        <f t="shared" si="87"/>
        <v>9.2709396445745753</v>
      </c>
      <c r="DY93" s="156">
        <f t="shared" si="87"/>
        <v>12.803277053052616</v>
      </c>
      <c r="DZ93" s="156">
        <f t="shared" si="87"/>
        <v>10.691098901491895</v>
      </c>
      <c r="EA93" s="156">
        <f t="shared" si="87"/>
        <v>7.5430609411946064</v>
      </c>
      <c r="EB93" s="156">
        <f t="shared" si="87"/>
        <v>8.6643581455065739</v>
      </c>
      <c r="EC93" s="156">
        <f t="shared" si="87"/>
        <v>8.6546110048277178</v>
      </c>
      <c r="ED93" s="156">
        <f t="shared" si="87"/>
        <v>7.2849113583381255</v>
      </c>
      <c r="EE93" s="156">
        <f t="shared" si="87"/>
        <v>4.4010212837182845</v>
      </c>
      <c r="EF93" s="156">
        <f t="shared" si="87"/>
        <v>5.6340588579616053</v>
      </c>
      <c r="EG93" s="156">
        <f t="shared" si="87"/>
        <v>8.3571014618280266</v>
      </c>
      <c r="EH93" s="156">
        <f t="shared" si="87"/>
        <v>4.5743085656431992</v>
      </c>
      <c r="EI93" s="156">
        <f t="shared" si="87"/>
        <v>14.711793554747702</v>
      </c>
      <c r="EJ93" s="156">
        <f t="shared" si="87"/>
        <v>17.668776409888295</v>
      </c>
      <c r="EK93" s="156">
        <f t="shared" si="87"/>
        <v>8.0671482036813433</v>
      </c>
      <c r="EL93" s="156">
        <f t="shared" si="87"/>
        <v>10.083184705936807</v>
      </c>
      <c r="EM93" s="156">
        <f t="shared" si="87"/>
        <v>11.279228299137726</v>
      </c>
      <c r="EN93" s="79">
        <f t="shared" si="87"/>
        <v>14.35176678791756</v>
      </c>
      <c r="EO93" s="28"/>
      <c r="EP93" s="29"/>
      <c r="EQ93" s="28"/>
      <c r="ER93" s="69">
        <v>85</v>
      </c>
      <c r="ES93" s="69">
        <v>14</v>
      </c>
      <c r="ET93" s="28"/>
      <c r="EU93" s="129">
        <v>85</v>
      </c>
      <c r="EV93" s="129">
        <v>14</v>
      </c>
      <c r="EW93" s="28"/>
      <c r="EX93" s="29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9"/>
      <c r="IN93" s="28"/>
      <c r="IO93" s="28"/>
      <c r="IP93" s="28"/>
      <c r="IQ93" s="28"/>
      <c r="IR93" s="28"/>
      <c r="IS93" s="28"/>
      <c r="IT93" s="28"/>
      <c r="IU93" s="28"/>
      <c r="IV93" s="28"/>
      <c r="IW93" s="28"/>
      <c r="IX93" s="28"/>
      <c r="IY93" s="28"/>
      <c r="IZ93" s="28"/>
      <c r="JA93" s="28"/>
      <c r="JB93" s="28"/>
      <c r="JC93" s="28"/>
      <c r="JD93" s="28"/>
      <c r="JE93" s="28"/>
      <c r="JF93" s="28"/>
      <c r="JG93" s="28"/>
      <c r="JH93" s="28"/>
      <c r="JI93" s="28"/>
      <c r="JJ93" s="28"/>
      <c r="JK93" s="28"/>
    </row>
    <row r="94" spans="1:271" ht="15.75" customHeight="1" x14ac:dyDescent="0.25">
      <c r="A94" s="28"/>
      <c r="B94" s="28"/>
      <c r="C94" s="28"/>
      <c r="D94" s="135">
        <v>90</v>
      </c>
      <c r="E94" s="134">
        <v>12.256642697810609</v>
      </c>
      <c r="F94" s="134">
        <v>2.791189584608992</v>
      </c>
      <c r="G94" s="28"/>
      <c r="H94" s="28"/>
      <c r="I94" s="28"/>
      <c r="J94" s="28"/>
      <c r="K94" s="28"/>
      <c r="L94" s="29"/>
      <c r="M94" s="28"/>
      <c r="N94" s="28"/>
      <c r="O94" s="73">
        <v>84</v>
      </c>
      <c r="P94" s="82"/>
      <c r="Q94" s="83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0"/>
      <c r="AR94" s="80"/>
      <c r="AS94" s="80"/>
      <c r="AT94" s="80"/>
      <c r="AU94" s="80"/>
      <c r="AV94" s="80"/>
      <c r="AW94" s="80"/>
      <c r="AX94" s="80"/>
      <c r="AY94" s="80"/>
      <c r="AZ94" s="80"/>
      <c r="BA94" s="80"/>
      <c r="BB94" s="80"/>
      <c r="BC94" s="80"/>
      <c r="BD94" s="80"/>
      <c r="BE94" s="80"/>
      <c r="BF94" s="80"/>
      <c r="BG94" s="80"/>
      <c r="BH94" s="80"/>
      <c r="BI94" s="80"/>
      <c r="BJ94" s="80"/>
      <c r="BK94" s="80"/>
      <c r="BL94" s="80"/>
      <c r="BM94" s="80"/>
      <c r="BN94" s="80"/>
      <c r="BO94" s="80"/>
      <c r="BP94" s="80"/>
      <c r="BQ94" s="80"/>
      <c r="BR94" s="80"/>
      <c r="BS94" s="80"/>
      <c r="BT94" s="80"/>
      <c r="BU94" s="80"/>
      <c r="BV94" s="80"/>
      <c r="BW94" s="80"/>
      <c r="BX94" s="80"/>
      <c r="BY94" s="80"/>
      <c r="BZ94" s="80"/>
      <c r="CA94" s="80"/>
      <c r="CB94" s="80"/>
      <c r="CC94" s="80"/>
      <c r="CD94" s="80"/>
      <c r="CE94" s="80"/>
      <c r="CF94" s="80"/>
      <c r="CG94" s="80"/>
      <c r="CH94" s="80"/>
      <c r="CI94" s="80"/>
      <c r="CJ94" s="80"/>
      <c r="CK94" s="80"/>
      <c r="CL94" s="80"/>
      <c r="CM94" s="80"/>
      <c r="CN94" s="80"/>
      <c r="CO94" s="80"/>
      <c r="CP94" s="80"/>
      <c r="CQ94" s="80"/>
      <c r="CR94" s="80"/>
      <c r="CS94" s="80"/>
      <c r="CT94" s="80"/>
      <c r="CU94" s="80"/>
      <c r="CV94" s="156">
        <v>0</v>
      </c>
      <c r="CW94" s="156">
        <f t="shared" ref="CW94:EN94" si="88">+SQRT(((CW$4-$CV$4)^2)+((CW$5-$CV$5)^2))</f>
        <v>4.7532201303297441</v>
      </c>
      <c r="CX94" s="156">
        <f t="shared" si="88"/>
        <v>2.855024569569216</v>
      </c>
      <c r="CY94" s="156">
        <f t="shared" si="88"/>
        <v>14.722954185804467</v>
      </c>
      <c r="CZ94" s="156">
        <f t="shared" si="88"/>
        <v>12.937262783234118</v>
      </c>
      <c r="DA94" s="156">
        <f t="shared" si="88"/>
        <v>13.075288988870181</v>
      </c>
      <c r="DB94" s="156">
        <f t="shared" si="88"/>
        <v>3.7538992296923266</v>
      </c>
      <c r="DC94" s="156">
        <f t="shared" si="88"/>
        <v>4.2291954235663347</v>
      </c>
      <c r="DD94" s="156">
        <f t="shared" si="88"/>
        <v>12.698268079276557</v>
      </c>
      <c r="DE94" s="156">
        <f t="shared" si="88"/>
        <v>2.1104076277186508</v>
      </c>
      <c r="DF94" s="156">
        <f t="shared" si="88"/>
        <v>6.5648823454938254</v>
      </c>
      <c r="DG94" s="156">
        <f t="shared" si="88"/>
        <v>12.720269792482807</v>
      </c>
      <c r="DH94" s="156">
        <f t="shared" si="88"/>
        <v>10.36558186149643</v>
      </c>
      <c r="DI94" s="156">
        <f t="shared" si="88"/>
        <v>3.6222757983206497</v>
      </c>
      <c r="DJ94" s="156">
        <f t="shared" si="88"/>
        <v>2.7214963641120375</v>
      </c>
      <c r="DK94" s="156">
        <f t="shared" si="88"/>
        <v>11.5805560457417</v>
      </c>
      <c r="DL94" s="156">
        <f t="shared" si="88"/>
        <v>12.752572118875838</v>
      </c>
      <c r="DM94" s="156">
        <f t="shared" si="88"/>
        <v>6.1933577164335878</v>
      </c>
      <c r="DN94" s="156">
        <f t="shared" si="88"/>
        <v>15.365368991597101</v>
      </c>
      <c r="DO94" s="156">
        <f t="shared" si="88"/>
        <v>6.2009976596450871</v>
      </c>
      <c r="DP94" s="156">
        <f t="shared" si="88"/>
        <v>8.5168599444573765</v>
      </c>
      <c r="DQ94" s="156">
        <f t="shared" si="88"/>
        <v>4.2139112564952965</v>
      </c>
      <c r="DR94" s="156">
        <f t="shared" si="88"/>
        <v>3.9901932231665187</v>
      </c>
      <c r="DS94" s="156">
        <f t="shared" si="88"/>
        <v>11.988560824556094</v>
      </c>
      <c r="DT94" s="156">
        <f t="shared" si="88"/>
        <v>12.161994424801399</v>
      </c>
      <c r="DU94" s="156">
        <f t="shared" si="88"/>
        <v>3.1272108814818806</v>
      </c>
      <c r="DV94" s="156">
        <f t="shared" si="88"/>
        <v>5.7934168963454002</v>
      </c>
      <c r="DW94" s="156">
        <f t="shared" si="88"/>
        <v>10.142387157205977</v>
      </c>
      <c r="DX94" s="156">
        <f t="shared" si="88"/>
        <v>3.8232142881108606</v>
      </c>
      <c r="DY94" s="156">
        <f t="shared" si="88"/>
        <v>14.99192604047292</v>
      </c>
      <c r="DZ94" s="156">
        <f t="shared" si="88"/>
        <v>5.3130581704754727</v>
      </c>
      <c r="EA94" s="156">
        <f t="shared" si="88"/>
        <v>4.3263133870451025</v>
      </c>
      <c r="EB94" s="156">
        <f t="shared" si="88"/>
        <v>3.9788396341049217</v>
      </c>
      <c r="EC94" s="156">
        <f t="shared" si="88"/>
        <v>2.9265636945752584</v>
      </c>
      <c r="ED94" s="156">
        <f t="shared" si="88"/>
        <v>11.524562813779845</v>
      </c>
      <c r="EE94" s="156">
        <f t="shared" si="88"/>
        <v>4.3619629027032785</v>
      </c>
      <c r="EF94" s="156">
        <f t="shared" si="88"/>
        <v>4.7174591755955966</v>
      </c>
      <c r="EG94" s="156">
        <f t="shared" si="88"/>
        <v>10.948411250028862</v>
      </c>
      <c r="EH94" s="156">
        <f t="shared" si="88"/>
        <v>10.286168586825138</v>
      </c>
      <c r="EI94" s="156">
        <f t="shared" si="88"/>
        <v>16.036273838168459</v>
      </c>
      <c r="EJ94" s="156">
        <f t="shared" si="88"/>
        <v>13.851531909908424</v>
      </c>
      <c r="EK94" s="156">
        <f t="shared" si="88"/>
        <v>14.298679884236474</v>
      </c>
      <c r="EL94" s="156">
        <f t="shared" si="88"/>
        <v>13.563104210856345</v>
      </c>
      <c r="EM94" s="156">
        <f t="shared" si="88"/>
        <v>14.447122465287647</v>
      </c>
      <c r="EN94" s="79">
        <f t="shared" si="88"/>
        <v>15.60271071203495</v>
      </c>
      <c r="EO94" s="28"/>
      <c r="EP94" s="29"/>
      <c r="EQ94" s="28"/>
      <c r="ER94" s="69">
        <v>97</v>
      </c>
      <c r="ES94" s="69">
        <v>14</v>
      </c>
      <c r="ET94" s="28"/>
      <c r="EU94" s="129">
        <v>105</v>
      </c>
      <c r="EV94" s="129">
        <v>14</v>
      </c>
      <c r="EW94" s="28"/>
      <c r="EX94" s="29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9"/>
      <c r="IN94" s="28"/>
      <c r="IO94" s="28"/>
      <c r="IP94" s="28"/>
      <c r="IQ94" s="28"/>
      <c r="IR94" s="28"/>
      <c r="IS94" s="28"/>
      <c r="IT94" s="28"/>
      <c r="IU94" s="28"/>
      <c r="IV94" s="28"/>
      <c r="IW94" s="28"/>
      <c r="IX94" s="28"/>
      <c r="IY94" s="28"/>
      <c r="IZ94" s="28"/>
      <c r="JA94" s="28"/>
      <c r="JB94" s="28"/>
      <c r="JC94" s="28"/>
      <c r="JD94" s="28"/>
      <c r="JE94" s="28"/>
      <c r="JF94" s="28"/>
      <c r="JG94" s="28"/>
      <c r="JH94" s="28"/>
      <c r="JI94" s="28"/>
      <c r="JJ94" s="28"/>
      <c r="JK94" s="28"/>
    </row>
    <row r="95" spans="1:271" ht="15.75" customHeight="1" x14ac:dyDescent="0.25">
      <c r="A95" s="28"/>
      <c r="B95" s="28"/>
      <c r="C95" s="28"/>
      <c r="D95" s="135">
        <v>91</v>
      </c>
      <c r="E95" s="134">
        <v>10.010538342810843</v>
      </c>
      <c r="F95" s="134">
        <v>5.0043567943792198</v>
      </c>
      <c r="G95" s="28"/>
      <c r="H95" s="28"/>
      <c r="I95" s="28"/>
      <c r="J95" s="28"/>
      <c r="K95" s="28"/>
      <c r="L95" s="29"/>
      <c r="M95" s="28"/>
      <c r="N95" s="28"/>
      <c r="O95" s="73">
        <v>85</v>
      </c>
      <c r="P95" s="82"/>
      <c r="Q95" s="83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0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0"/>
      <c r="BD95" s="80"/>
      <c r="BE95" s="80"/>
      <c r="BF95" s="80"/>
      <c r="BG95" s="80"/>
      <c r="BH95" s="80"/>
      <c r="BI95" s="80"/>
      <c r="BJ95" s="80"/>
      <c r="BK95" s="80"/>
      <c r="BL95" s="80"/>
      <c r="BM95" s="80"/>
      <c r="BN95" s="80"/>
      <c r="BO95" s="80"/>
      <c r="BP95" s="80"/>
      <c r="BQ95" s="80"/>
      <c r="BR95" s="80"/>
      <c r="BS95" s="80"/>
      <c r="BT95" s="80"/>
      <c r="BU95" s="80"/>
      <c r="BV95" s="80"/>
      <c r="BW95" s="80"/>
      <c r="BX95" s="80"/>
      <c r="BY95" s="80"/>
      <c r="BZ95" s="80"/>
      <c r="CA95" s="80"/>
      <c r="CB95" s="80"/>
      <c r="CC95" s="80"/>
      <c r="CD95" s="80"/>
      <c r="CE95" s="80"/>
      <c r="CF95" s="80"/>
      <c r="CG95" s="80"/>
      <c r="CH95" s="80"/>
      <c r="CI95" s="80"/>
      <c r="CJ95" s="80"/>
      <c r="CK95" s="80"/>
      <c r="CL95" s="80"/>
      <c r="CM95" s="80"/>
      <c r="CN95" s="80"/>
      <c r="CO95" s="80"/>
      <c r="CP95" s="80"/>
      <c r="CQ95" s="80"/>
      <c r="CR95" s="80"/>
      <c r="CS95" s="80"/>
      <c r="CT95" s="80"/>
      <c r="CU95" s="80"/>
      <c r="CV95" s="80"/>
      <c r="CW95" s="78">
        <v>0</v>
      </c>
      <c r="CX95" s="156">
        <f t="shared" ref="CX95:EN95" si="89">+SQRT(((CX$4-$CW$4)^2)+((CX$5-$CW$5)^2))</f>
        <v>2.2313259425499696</v>
      </c>
      <c r="CY95" s="156">
        <f t="shared" si="89"/>
        <v>17.794757227445292</v>
      </c>
      <c r="CZ95" s="156">
        <f t="shared" si="89"/>
        <v>17.436537711821181</v>
      </c>
      <c r="DA95" s="156">
        <f t="shared" si="89"/>
        <v>17.720006908327278</v>
      </c>
      <c r="DB95" s="156">
        <f t="shared" si="89"/>
        <v>2.7951146127781774</v>
      </c>
      <c r="DC95" s="156">
        <f t="shared" si="89"/>
        <v>5.9092634396194601</v>
      </c>
      <c r="DD95" s="156">
        <f t="shared" si="89"/>
        <v>15.461174076480951</v>
      </c>
      <c r="DE95" s="156">
        <f t="shared" si="89"/>
        <v>6.8545744800225403</v>
      </c>
      <c r="DF95" s="156">
        <f t="shared" si="89"/>
        <v>4.3470434578113268</v>
      </c>
      <c r="DG95" s="156">
        <f t="shared" si="89"/>
        <v>13.629168868619365</v>
      </c>
      <c r="DH95" s="156">
        <f t="shared" si="89"/>
        <v>14.512928186394991</v>
      </c>
      <c r="DI95" s="156">
        <f t="shared" si="89"/>
        <v>1.6298911939977863</v>
      </c>
      <c r="DJ95" s="156">
        <f t="shared" si="89"/>
        <v>3.316864423524613</v>
      </c>
      <c r="DK95" s="156">
        <f t="shared" si="89"/>
        <v>13.863517887516963</v>
      </c>
      <c r="DL95" s="156">
        <f t="shared" si="89"/>
        <v>17.074141505293998</v>
      </c>
      <c r="DM95" s="156">
        <f t="shared" si="89"/>
        <v>5.8762434900519258</v>
      </c>
      <c r="DN95" s="156">
        <f t="shared" si="89"/>
        <v>19.238374844555128</v>
      </c>
      <c r="DO95" s="156">
        <f t="shared" si="89"/>
        <v>2.4429354365269105</v>
      </c>
      <c r="DP95" s="156">
        <f t="shared" si="89"/>
        <v>11.323582247427709</v>
      </c>
      <c r="DQ95" s="156">
        <f t="shared" si="89"/>
        <v>0.94729799137258031</v>
      </c>
      <c r="DR95" s="156">
        <f t="shared" si="89"/>
        <v>8.7423217764934513</v>
      </c>
      <c r="DS95" s="156">
        <f t="shared" si="89"/>
        <v>15.69160574263355</v>
      </c>
      <c r="DT95" s="156">
        <f t="shared" si="89"/>
        <v>16.798243398993296</v>
      </c>
      <c r="DU95" s="156">
        <f t="shared" si="89"/>
        <v>1.749160657499057</v>
      </c>
      <c r="DV95" s="156">
        <f t="shared" si="89"/>
        <v>9.0789931150662575</v>
      </c>
      <c r="DW95" s="156">
        <f t="shared" si="89"/>
        <v>11.199359724437231</v>
      </c>
      <c r="DX95" s="156">
        <f t="shared" si="89"/>
        <v>8.1786666383977806</v>
      </c>
      <c r="DY95" s="156">
        <f t="shared" si="89"/>
        <v>18.885387423216031</v>
      </c>
      <c r="DZ95" s="156">
        <f t="shared" si="89"/>
        <v>9.5262514932204549</v>
      </c>
      <c r="EA95" s="156">
        <f t="shared" si="89"/>
        <v>9.0551490976334819</v>
      </c>
      <c r="EB95" s="156">
        <f t="shared" si="89"/>
        <v>2.5150513732599933</v>
      </c>
      <c r="EC95" s="156">
        <f t="shared" si="89"/>
        <v>3.9769319334582987</v>
      </c>
      <c r="ED95" s="156">
        <f t="shared" si="89"/>
        <v>14.30387808742166</v>
      </c>
      <c r="EE95" s="156">
        <f t="shared" si="89"/>
        <v>8.1670893641080831</v>
      </c>
      <c r="EF95" s="156">
        <f t="shared" si="89"/>
        <v>1.8298565105066749</v>
      </c>
      <c r="EG95" s="156">
        <f t="shared" si="89"/>
        <v>14.549116760915254</v>
      </c>
      <c r="EH95" s="156">
        <f t="shared" si="89"/>
        <v>11.884353627592041</v>
      </c>
      <c r="EI95" s="156">
        <f t="shared" si="89"/>
        <v>20.254222426160954</v>
      </c>
      <c r="EJ95" s="156">
        <f t="shared" si="89"/>
        <v>18.380203502819437</v>
      </c>
      <c r="EK95" s="156">
        <f t="shared" si="89"/>
        <v>14.353602692336583</v>
      </c>
      <c r="EL95" s="156">
        <f t="shared" si="89"/>
        <v>16.832864946321386</v>
      </c>
      <c r="EM95" s="156">
        <f t="shared" si="89"/>
        <v>17.896950979447723</v>
      </c>
      <c r="EN95" s="79">
        <f t="shared" si="89"/>
        <v>19.835801704468899</v>
      </c>
      <c r="EO95" s="28"/>
      <c r="EP95" s="29"/>
      <c r="EQ95" s="28"/>
      <c r="ER95" s="69">
        <v>105</v>
      </c>
      <c r="ES95" s="69">
        <v>14</v>
      </c>
      <c r="ET95" s="28"/>
      <c r="EU95" s="129">
        <v>97</v>
      </c>
      <c r="EV95" s="129">
        <v>14</v>
      </c>
      <c r="EW95" s="28"/>
      <c r="EX95" s="29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  <c r="IJ95" s="28"/>
      <c r="IK95" s="28"/>
      <c r="IL95" s="28"/>
      <c r="IM95" s="29"/>
      <c r="IN95" s="28"/>
      <c r="IO95" s="28"/>
      <c r="IP95" s="28"/>
      <c r="IQ95" s="28"/>
      <c r="IR95" s="28"/>
      <c r="IS95" s="28"/>
      <c r="IT95" s="28"/>
      <c r="IU95" s="28"/>
      <c r="IV95" s="28"/>
      <c r="IW95" s="28"/>
      <c r="IX95" s="28"/>
      <c r="IY95" s="28"/>
      <c r="IZ95" s="28"/>
      <c r="JA95" s="28"/>
      <c r="JB95" s="28"/>
      <c r="JC95" s="28"/>
      <c r="JD95" s="28"/>
      <c r="JE95" s="28"/>
      <c r="JF95" s="28"/>
      <c r="JG95" s="28"/>
      <c r="JH95" s="28"/>
      <c r="JI95" s="28"/>
      <c r="JJ95" s="28"/>
      <c r="JK95" s="28"/>
    </row>
    <row r="96" spans="1:271" ht="15.75" customHeight="1" x14ac:dyDescent="0.25">
      <c r="A96" s="28"/>
      <c r="B96" s="28"/>
      <c r="C96" s="28"/>
      <c r="D96" s="135">
        <v>92</v>
      </c>
      <c r="E96" s="134">
        <v>2.2313200721251301</v>
      </c>
      <c r="F96" s="134">
        <v>10.555109810949753</v>
      </c>
      <c r="G96" s="28"/>
      <c r="H96" s="28"/>
      <c r="I96" s="28"/>
      <c r="J96" s="28"/>
      <c r="K96" s="28"/>
      <c r="L96" s="29"/>
      <c r="M96" s="28"/>
      <c r="N96" s="28"/>
      <c r="O96" s="73">
        <v>86</v>
      </c>
      <c r="P96" s="82"/>
      <c r="Q96" s="83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  <c r="BE96" s="80"/>
      <c r="BF96" s="80"/>
      <c r="BG96" s="80"/>
      <c r="BH96" s="80"/>
      <c r="BI96" s="80"/>
      <c r="BJ96" s="80"/>
      <c r="BK96" s="80"/>
      <c r="BL96" s="80"/>
      <c r="BM96" s="80"/>
      <c r="BN96" s="80"/>
      <c r="BO96" s="80"/>
      <c r="BP96" s="80"/>
      <c r="BQ96" s="80"/>
      <c r="BR96" s="80"/>
      <c r="BS96" s="80"/>
      <c r="BT96" s="80"/>
      <c r="BU96" s="80"/>
      <c r="BV96" s="80"/>
      <c r="BW96" s="80"/>
      <c r="BX96" s="80"/>
      <c r="BY96" s="80"/>
      <c r="BZ96" s="80"/>
      <c r="CA96" s="80"/>
      <c r="CB96" s="80"/>
      <c r="CC96" s="80"/>
      <c r="CD96" s="80"/>
      <c r="CE96" s="80"/>
      <c r="CF96" s="80"/>
      <c r="CG96" s="80"/>
      <c r="CH96" s="80"/>
      <c r="CI96" s="80"/>
      <c r="CJ96" s="80"/>
      <c r="CK96" s="80"/>
      <c r="CL96" s="80"/>
      <c r="CM96" s="80"/>
      <c r="CN96" s="80"/>
      <c r="CO96" s="80"/>
      <c r="CP96" s="80"/>
      <c r="CQ96" s="80"/>
      <c r="CR96" s="80"/>
      <c r="CS96" s="80"/>
      <c r="CT96" s="80"/>
      <c r="CU96" s="80"/>
      <c r="CV96" s="80"/>
      <c r="CW96" s="80"/>
      <c r="CX96" s="156">
        <v>0</v>
      </c>
      <c r="CY96" s="156">
        <f t="shared" ref="CY96:EN96" si="90">+SQRT(((CY$4-$CX$4)^2)+((CY$5-$CX$5)^2))</f>
        <v>15.714976132710088</v>
      </c>
      <c r="CZ96" s="156">
        <f t="shared" si="90"/>
        <v>15.227725109834212</v>
      </c>
      <c r="DA96" s="156">
        <f t="shared" si="90"/>
        <v>15.556043669474757</v>
      </c>
      <c r="DB96" s="156">
        <f t="shared" si="90"/>
        <v>1.3490446166981755</v>
      </c>
      <c r="DC96" s="156">
        <f t="shared" si="90"/>
        <v>3.9178132389300004</v>
      </c>
      <c r="DD96" s="156">
        <f t="shared" si="90"/>
        <v>13.439105877529181</v>
      </c>
      <c r="DE96" s="156">
        <f t="shared" si="90"/>
        <v>4.9391016275802606</v>
      </c>
      <c r="DF96" s="156">
        <f t="shared" si="90"/>
        <v>5.6888424046504955</v>
      </c>
      <c r="DG96" s="156">
        <f t="shared" si="90"/>
        <v>12.161424414421733</v>
      </c>
      <c r="DH96" s="156">
        <f t="shared" si="90"/>
        <v>12.281725764598495</v>
      </c>
      <c r="DI96" s="156">
        <f t="shared" si="90"/>
        <v>2.0598423953266471</v>
      </c>
      <c r="DJ96" s="156">
        <f t="shared" si="90"/>
        <v>1.1870886985819533</v>
      </c>
      <c r="DK96" s="156">
        <f t="shared" si="90"/>
        <v>11.950923820947766</v>
      </c>
      <c r="DL96" s="156">
        <f t="shared" si="90"/>
        <v>15.56913810328521</v>
      </c>
      <c r="DM96" s="156">
        <f t="shared" si="90"/>
        <v>4.6378572432327934</v>
      </c>
      <c r="DN96" s="156">
        <f t="shared" si="90"/>
        <v>17.027930920609634</v>
      </c>
      <c r="DO96" s="156">
        <f t="shared" si="90"/>
        <v>4.3777915276881929</v>
      </c>
      <c r="DP96" s="156">
        <f t="shared" si="90"/>
        <v>9.2524101517646269</v>
      </c>
      <c r="DQ96" s="156">
        <f t="shared" si="90"/>
        <v>2.1732750795760274</v>
      </c>
      <c r="DR96" s="156">
        <f t="shared" si="90"/>
        <v>6.7763155894638487</v>
      </c>
      <c r="DS96" s="156">
        <f t="shared" si="90"/>
        <v>13.49437666086239</v>
      </c>
      <c r="DT96" s="156">
        <f t="shared" si="90"/>
        <v>15.013154716227247</v>
      </c>
      <c r="DU96" s="156">
        <f t="shared" si="90"/>
        <v>0.52996609324255906</v>
      </c>
      <c r="DV96" s="156">
        <f t="shared" si="90"/>
        <v>6.8960835118253225</v>
      </c>
      <c r="DW96" s="156">
        <f t="shared" si="90"/>
        <v>9.6330202989724718</v>
      </c>
      <c r="DX96" s="156">
        <f t="shared" si="90"/>
        <v>6.607015496580197</v>
      </c>
      <c r="DY96" s="156">
        <f t="shared" si="90"/>
        <v>16.672424466972874</v>
      </c>
      <c r="DZ96" s="156">
        <f t="shared" si="90"/>
        <v>8.0614542031204355</v>
      </c>
      <c r="EA96" s="156">
        <f t="shared" si="90"/>
        <v>6.9951227442600201</v>
      </c>
      <c r="EB96" s="156">
        <f t="shared" si="90"/>
        <v>3.0752528468245943</v>
      </c>
      <c r="EC96" s="156">
        <f t="shared" si="90"/>
        <v>3.5142213060405094</v>
      </c>
      <c r="ED96" s="156">
        <f t="shared" si="90"/>
        <v>12.269235665312474</v>
      </c>
      <c r="EE96" s="156">
        <f t="shared" si="90"/>
        <v>5.9367537272664004</v>
      </c>
      <c r="EF96" s="156">
        <f t="shared" si="90"/>
        <v>1.879588333952747</v>
      </c>
      <c r="EG96" s="156">
        <f t="shared" si="90"/>
        <v>12.361666044219657</v>
      </c>
      <c r="EH96" s="156">
        <f t="shared" si="90"/>
        <v>10.147683531458524</v>
      </c>
      <c r="EI96" s="156">
        <f t="shared" si="90"/>
        <v>18.022975865717566</v>
      </c>
      <c r="EJ96" s="156">
        <f t="shared" si="90"/>
        <v>16.704909484896099</v>
      </c>
      <c r="EK96" s="156">
        <f t="shared" si="90"/>
        <v>13.238691692172871</v>
      </c>
      <c r="EL96" s="156">
        <f t="shared" si="90"/>
        <v>14.708599748085582</v>
      </c>
      <c r="EM96" s="156">
        <f t="shared" si="90"/>
        <v>15.743616097646449</v>
      </c>
      <c r="EN96" s="79">
        <f t="shared" si="90"/>
        <v>17.604476060207876</v>
      </c>
      <c r="EO96" s="28"/>
      <c r="EP96" s="29"/>
      <c r="EQ96" s="28"/>
      <c r="ER96" s="69">
        <v>103</v>
      </c>
      <c r="ES96" s="69">
        <v>14</v>
      </c>
      <c r="ET96" s="28"/>
      <c r="EU96" s="129">
        <v>103</v>
      </c>
      <c r="EV96" s="129">
        <v>14</v>
      </c>
      <c r="EW96" s="28"/>
      <c r="EX96" s="29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9"/>
      <c r="IN96" s="28"/>
      <c r="IO96" s="28"/>
      <c r="IP96" s="28"/>
      <c r="IQ96" s="28"/>
      <c r="IR96" s="28"/>
      <c r="IS96" s="28"/>
      <c r="IT96" s="28"/>
      <c r="IU96" s="28"/>
      <c r="IV96" s="28"/>
      <c r="IW96" s="28"/>
      <c r="IX96" s="28"/>
      <c r="IY96" s="28"/>
      <c r="IZ96" s="28"/>
      <c r="JA96" s="28"/>
      <c r="JB96" s="28"/>
      <c r="JC96" s="28"/>
      <c r="JD96" s="28"/>
      <c r="JE96" s="28"/>
      <c r="JF96" s="28"/>
      <c r="JG96" s="28"/>
      <c r="JH96" s="28"/>
      <c r="JI96" s="28"/>
      <c r="JJ96" s="28"/>
      <c r="JK96" s="28"/>
    </row>
    <row r="97" spans="1:271" ht="15.75" customHeight="1" x14ac:dyDescent="0.25">
      <c r="A97" s="28"/>
      <c r="B97" s="28"/>
      <c r="C97" s="28"/>
      <c r="D97" s="135">
        <v>93</v>
      </c>
      <c r="E97" s="134">
        <v>14.102985312685995</v>
      </c>
      <c r="F97" s="134">
        <v>8.1680779901466902</v>
      </c>
      <c r="G97" s="28"/>
      <c r="H97" s="28"/>
      <c r="I97" s="28"/>
      <c r="J97" s="28"/>
      <c r="K97" s="28"/>
      <c r="L97" s="29"/>
      <c r="M97" s="28"/>
      <c r="N97" s="28"/>
      <c r="O97" s="73">
        <v>87</v>
      </c>
      <c r="P97" s="82"/>
      <c r="Q97" s="83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80"/>
      <c r="BI97" s="80"/>
      <c r="BJ97" s="80"/>
      <c r="BK97" s="80"/>
      <c r="BL97" s="80"/>
      <c r="BM97" s="80"/>
      <c r="BN97" s="80"/>
      <c r="BO97" s="80"/>
      <c r="BP97" s="80"/>
      <c r="BQ97" s="80"/>
      <c r="BR97" s="80"/>
      <c r="BS97" s="80"/>
      <c r="BT97" s="80"/>
      <c r="BU97" s="80"/>
      <c r="BV97" s="80"/>
      <c r="BW97" s="80"/>
      <c r="BX97" s="80"/>
      <c r="BY97" s="80"/>
      <c r="BZ97" s="80"/>
      <c r="CA97" s="80"/>
      <c r="CB97" s="80"/>
      <c r="CC97" s="80"/>
      <c r="CD97" s="80"/>
      <c r="CE97" s="80"/>
      <c r="CF97" s="80"/>
      <c r="CG97" s="80"/>
      <c r="CH97" s="80"/>
      <c r="CI97" s="80"/>
      <c r="CJ97" s="80"/>
      <c r="CK97" s="80"/>
      <c r="CL97" s="80"/>
      <c r="CM97" s="80"/>
      <c r="CN97" s="80"/>
      <c r="CO97" s="80"/>
      <c r="CP97" s="80"/>
      <c r="CQ97" s="80"/>
      <c r="CR97" s="80"/>
      <c r="CS97" s="80"/>
      <c r="CT97" s="80"/>
      <c r="CU97" s="80"/>
      <c r="CV97" s="80"/>
      <c r="CW97" s="80"/>
      <c r="CX97" s="80"/>
      <c r="CY97" s="78">
        <v>0</v>
      </c>
      <c r="CZ97" s="156">
        <f t="shared" ref="CZ97:EN97" si="91">+SQRT(((CZ$4-$CY$4)^2)+((CZ$5-$CY$5)^2))</f>
        <v>8.3827596517995122</v>
      </c>
      <c r="DA97" s="156">
        <f t="shared" si="91"/>
        <v>10.117416770096549</v>
      </c>
      <c r="DB97" s="156">
        <f t="shared" si="91"/>
        <v>15.036122900245122</v>
      </c>
      <c r="DC97" s="156">
        <f t="shared" si="91"/>
        <v>11.888635113077791</v>
      </c>
      <c r="DD97" s="156">
        <f t="shared" si="91"/>
        <v>2.5221977206689505</v>
      </c>
      <c r="DE97" s="156">
        <f t="shared" si="91"/>
        <v>13.88771626369064</v>
      </c>
      <c r="DF97" s="156">
        <f t="shared" si="91"/>
        <v>21.131499029284186</v>
      </c>
      <c r="DG97" s="156">
        <f t="shared" si="91"/>
        <v>8.0005674130954763</v>
      </c>
      <c r="DH97" s="156">
        <f t="shared" si="91"/>
        <v>6.3183887803252174</v>
      </c>
      <c r="DI97" s="156">
        <f t="shared" si="91"/>
        <v>17.644623159769004</v>
      </c>
      <c r="DJ97" s="156">
        <f t="shared" si="91"/>
        <v>14.536842957200696</v>
      </c>
      <c r="DK97" s="156">
        <f t="shared" si="91"/>
        <v>4.5886164150236546</v>
      </c>
      <c r="DL97" s="156">
        <f t="shared" si="91"/>
        <v>18.655824056975806</v>
      </c>
      <c r="DM97" s="156">
        <f t="shared" si="91"/>
        <v>12.823740857835832</v>
      </c>
      <c r="DN97" s="156">
        <f t="shared" si="91"/>
        <v>4.2851587687544885</v>
      </c>
      <c r="DO97" s="156">
        <f t="shared" si="91"/>
        <v>20.092070508675725</v>
      </c>
      <c r="DP97" s="156">
        <f t="shared" si="91"/>
        <v>6.4715022837279177</v>
      </c>
      <c r="DQ97" s="156">
        <f t="shared" si="91"/>
        <v>17.886934389964875</v>
      </c>
      <c r="DR97" s="156">
        <f t="shared" si="91"/>
        <v>13.074394401124511</v>
      </c>
      <c r="DS97" s="156">
        <f t="shared" si="91"/>
        <v>3.7361693367566993</v>
      </c>
      <c r="DT97" s="156">
        <f t="shared" si="91"/>
        <v>15.841782493769774</v>
      </c>
      <c r="DU97" s="156">
        <f t="shared" si="91"/>
        <v>16.24484049620548</v>
      </c>
      <c r="DV97" s="156">
        <f t="shared" si="91"/>
        <v>8.9662662376666376</v>
      </c>
      <c r="DW97" s="156">
        <f t="shared" si="91"/>
        <v>8.409223151688126</v>
      </c>
      <c r="DX97" s="156">
        <f t="shared" si="91"/>
        <v>15.322535170624457</v>
      </c>
      <c r="DY97" s="156">
        <f t="shared" si="91"/>
        <v>4.2875076986367917</v>
      </c>
      <c r="DZ97" s="156">
        <f t="shared" si="91"/>
        <v>16.017873585752838</v>
      </c>
      <c r="EA97" s="156">
        <f t="shared" si="91"/>
        <v>12.261893840595013</v>
      </c>
      <c r="EB97" s="156">
        <f t="shared" si="91"/>
        <v>18.416672750710653</v>
      </c>
      <c r="EC97" s="156">
        <f t="shared" si="91"/>
        <v>17.649516737525822</v>
      </c>
      <c r="ED97" s="156">
        <f t="shared" si="91"/>
        <v>3.5561420089638394</v>
      </c>
      <c r="EE97" s="156">
        <f t="shared" si="91"/>
        <v>10.373881924001068</v>
      </c>
      <c r="EF97" s="156">
        <f t="shared" si="91"/>
        <v>16.312826299695171</v>
      </c>
      <c r="EG97" s="156">
        <f t="shared" si="91"/>
        <v>4.1848682977863865</v>
      </c>
      <c r="EH97" s="156">
        <f t="shared" si="91"/>
        <v>7.0911992408364153</v>
      </c>
      <c r="EI97" s="156">
        <f t="shared" si="91"/>
        <v>6.8662364982198083</v>
      </c>
      <c r="EJ97" s="156">
        <f t="shared" si="91"/>
        <v>17.78863201079243</v>
      </c>
      <c r="EK97" s="156">
        <f t="shared" si="91"/>
        <v>10.50647411989269</v>
      </c>
      <c r="EL97" s="156">
        <f t="shared" si="91"/>
        <v>1.3801751670238249</v>
      </c>
      <c r="EM97" s="156">
        <f t="shared" si="91"/>
        <v>1.76798028085971</v>
      </c>
      <c r="EN97" s="79">
        <f t="shared" si="91"/>
        <v>6.7960855525677948</v>
      </c>
      <c r="EO97" s="28"/>
      <c r="EP97" s="29"/>
      <c r="EQ97" s="28"/>
      <c r="ER97" s="69">
        <v>30</v>
      </c>
      <c r="ES97" s="69">
        <v>14</v>
      </c>
      <c r="ET97" s="28"/>
      <c r="EU97" s="129">
        <v>30</v>
      </c>
      <c r="EV97" s="129">
        <v>14</v>
      </c>
      <c r="EW97" s="28"/>
      <c r="EX97" s="29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28"/>
      <c r="IF97" s="28"/>
      <c r="IG97" s="28"/>
      <c r="IH97" s="28"/>
      <c r="II97" s="28"/>
      <c r="IJ97" s="28"/>
      <c r="IK97" s="28"/>
      <c r="IL97" s="28"/>
      <c r="IM97" s="29"/>
      <c r="IN97" s="28"/>
      <c r="IO97" s="28"/>
      <c r="IP97" s="28"/>
      <c r="IQ97" s="28"/>
      <c r="IR97" s="28"/>
      <c r="IS97" s="28"/>
      <c r="IT97" s="28"/>
      <c r="IU97" s="28"/>
      <c r="IV97" s="28"/>
      <c r="IW97" s="28"/>
      <c r="IX97" s="28"/>
      <c r="IY97" s="28"/>
      <c r="IZ97" s="28"/>
      <c r="JA97" s="28"/>
      <c r="JB97" s="28"/>
      <c r="JC97" s="28"/>
      <c r="JD97" s="28"/>
      <c r="JE97" s="28"/>
      <c r="JF97" s="28"/>
      <c r="JG97" s="28"/>
      <c r="JH97" s="28"/>
      <c r="JI97" s="28"/>
      <c r="JJ97" s="28"/>
      <c r="JK97" s="28"/>
    </row>
    <row r="98" spans="1:271" ht="15.75" customHeight="1" x14ac:dyDescent="0.25">
      <c r="A98" s="28"/>
      <c r="B98" s="28"/>
      <c r="C98" s="28"/>
      <c r="D98" s="135">
        <v>94</v>
      </c>
      <c r="E98" s="134">
        <v>18.97744894314863</v>
      </c>
      <c r="F98" s="134">
        <v>1.6564007476201803</v>
      </c>
      <c r="G98" s="28"/>
      <c r="H98" s="28"/>
      <c r="I98" s="28"/>
      <c r="J98" s="28"/>
      <c r="K98" s="28"/>
      <c r="L98" s="29"/>
      <c r="M98" s="28"/>
      <c r="N98" s="28"/>
      <c r="O98" s="73">
        <v>88</v>
      </c>
      <c r="P98" s="82"/>
      <c r="Q98" s="83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  <c r="BE98" s="80"/>
      <c r="BF98" s="80"/>
      <c r="BG98" s="80"/>
      <c r="BH98" s="80"/>
      <c r="BI98" s="80"/>
      <c r="BJ98" s="80"/>
      <c r="BK98" s="80"/>
      <c r="BL98" s="80"/>
      <c r="BM98" s="80"/>
      <c r="BN98" s="80"/>
      <c r="BO98" s="80"/>
      <c r="BP98" s="80"/>
      <c r="BQ98" s="80"/>
      <c r="BR98" s="80"/>
      <c r="BS98" s="80"/>
      <c r="BT98" s="80"/>
      <c r="BU98" s="80"/>
      <c r="BV98" s="80"/>
      <c r="BW98" s="80"/>
      <c r="BX98" s="80"/>
      <c r="BY98" s="80"/>
      <c r="BZ98" s="80"/>
      <c r="CA98" s="80"/>
      <c r="CB98" s="80"/>
      <c r="CC98" s="80"/>
      <c r="CD98" s="80"/>
      <c r="CE98" s="80"/>
      <c r="CF98" s="80"/>
      <c r="CG98" s="80"/>
      <c r="CH98" s="80"/>
      <c r="CI98" s="80"/>
      <c r="CJ98" s="80"/>
      <c r="CK98" s="80"/>
      <c r="CL98" s="80"/>
      <c r="CM98" s="80"/>
      <c r="CN98" s="80"/>
      <c r="CO98" s="80"/>
      <c r="CP98" s="80"/>
      <c r="CQ98" s="80"/>
      <c r="CR98" s="80"/>
      <c r="CS98" s="80"/>
      <c r="CT98" s="80"/>
      <c r="CU98" s="80"/>
      <c r="CV98" s="80"/>
      <c r="CW98" s="80"/>
      <c r="CX98" s="80"/>
      <c r="CY98" s="80"/>
      <c r="CZ98" s="156">
        <v>0</v>
      </c>
      <c r="DA98" s="156">
        <f t="shared" ref="DA98:EN98" si="92">+SQRT(((DA$4-$CZ$4)^2)+((DA$5-$CZ$5)^2))</f>
        <v>1.7397239223967798</v>
      </c>
      <c r="DB98" s="156">
        <f t="shared" si="92"/>
        <v>15.26447717456465</v>
      </c>
      <c r="DC98" s="156">
        <f t="shared" si="92"/>
        <v>12.600469320651204</v>
      </c>
      <c r="DD98" s="156">
        <f t="shared" si="92"/>
        <v>8.9444375372973415</v>
      </c>
      <c r="DE98" s="156">
        <f t="shared" si="92"/>
        <v>11.124889335624751</v>
      </c>
      <c r="DF98" s="156">
        <f t="shared" si="92"/>
        <v>19.251481653324809</v>
      </c>
      <c r="DG98" s="156">
        <f t="shared" si="92"/>
        <v>14.237320759888856</v>
      </c>
      <c r="DH98" s="156">
        <f t="shared" si="92"/>
        <v>3.6981032630073898</v>
      </c>
      <c r="DI98" s="156">
        <f t="shared" si="92"/>
        <v>16.545562820368819</v>
      </c>
      <c r="DJ98" s="156">
        <f t="shared" si="92"/>
        <v>14.313114192812355</v>
      </c>
      <c r="DK98" s="156">
        <f t="shared" si="92"/>
        <v>10.287237965012812</v>
      </c>
      <c r="DL98" s="156">
        <f t="shared" si="92"/>
        <v>10.997940582517161</v>
      </c>
      <c r="DM98" s="156">
        <f t="shared" si="92"/>
        <v>14.794594408253582</v>
      </c>
      <c r="DN98" s="156">
        <f t="shared" si="92"/>
        <v>5.105454951132713</v>
      </c>
      <c r="DO98" s="156">
        <f t="shared" si="92"/>
        <v>19.13752314703213</v>
      </c>
      <c r="DP98" s="156">
        <f t="shared" si="92"/>
        <v>9.0094592354547682</v>
      </c>
      <c r="DQ98" s="156">
        <f t="shared" si="92"/>
        <v>17.08188135938374</v>
      </c>
      <c r="DR98" s="156">
        <f t="shared" si="92"/>
        <v>9.4239623194176207</v>
      </c>
      <c r="DS98" s="156">
        <f t="shared" si="92"/>
        <v>5.1655020473425743</v>
      </c>
      <c r="DT98" s="156">
        <f t="shared" si="92"/>
        <v>7.9904975361409472</v>
      </c>
      <c r="DU98" s="156">
        <f t="shared" si="92"/>
        <v>15.687822453292505</v>
      </c>
      <c r="DV98" s="156">
        <f t="shared" si="92"/>
        <v>9.2388940334583118</v>
      </c>
      <c r="DW98" s="156">
        <f t="shared" si="92"/>
        <v>13.122812521909553</v>
      </c>
      <c r="DX98" s="156">
        <f t="shared" si="92"/>
        <v>11.331935270238882</v>
      </c>
      <c r="DY98" s="156">
        <f t="shared" si="92"/>
        <v>4.8091658611516195</v>
      </c>
      <c r="DZ98" s="156">
        <f t="shared" si="92"/>
        <v>11.237813558716811</v>
      </c>
      <c r="EA98" s="156">
        <f t="shared" si="92"/>
        <v>8.7899239364889397</v>
      </c>
      <c r="EB98" s="156">
        <f t="shared" si="92"/>
        <v>16.869979127361841</v>
      </c>
      <c r="EC98" s="156">
        <f t="shared" si="92"/>
        <v>15.436488615349358</v>
      </c>
      <c r="ED98" s="156">
        <f t="shared" si="92"/>
        <v>8.739887454896186</v>
      </c>
      <c r="EE98" s="156">
        <f t="shared" si="92"/>
        <v>9.4593518385419131</v>
      </c>
      <c r="EF98" s="156">
        <f t="shared" si="92"/>
        <v>16.645900486623567</v>
      </c>
      <c r="EG98" s="156">
        <f t="shared" si="92"/>
        <v>5.7801339923675092</v>
      </c>
      <c r="EH98" s="156">
        <f t="shared" si="92"/>
        <v>11.921190033846553</v>
      </c>
      <c r="EI98" s="156">
        <f t="shared" si="92"/>
        <v>3.863277181507113</v>
      </c>
      <c r="EJ98" s="156">
        <f t="shared" si="92"/>
        <v>9.7279466029566439</v>
      </c>
      <c r="EK98" s="156">
        <f t="shared" si="92"/>
        <v>16.976981563128007</v>
      </c>
      <c r="EL98" s="156">
        <f t="shared" si="92"/>
        <v>7.2158956852850489</v>
      </c>
      <c r="EM98" s="156">
        <f t="shared" si="92"/>
        <v>6.7075810735367138</v>
      </c>
      <c r="EN98" s="79">
        <f t="shared" si="92"/>
        <v>3.4484653054898198</v>
      </c>
      <c r="EO98" s="28"/>
      <c r="EP98" s="29"/>
      <c r="EQ98" s="28"/>
      <c r="ER98" s="69">
        <v>33</v>
      </c>
      <c r="ES98" s="69">
        <v>15</v>
      </c>
      <c r="ET98" s="28"/>
      <c r="EU98" s="129">
        <v>33</v>
      </c>
      <c r="EV98" s="129">
        <v>15</v>
      </c>
      <c r="EW98" s="28"/>
      <c r="EX98" s="29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  <c r="IJ98" s="28"/>
      <c r="IK98" s="28"/>
      <c r="IL98" s="28"/>
      <c r="IM98" s="29"/>
      <c r="IN98" s="28"/>
      <c r="IO98" s="28"/>
      <c r="IP98" s="28"/>
      <c r="IQ98" s="28"/>
      <c r="IR98" s="28"/>
      <c r="IS98" s="28"/>
      <c r="IT98" s="28"/>
      <c r="IU98" s="28"/>
      <c r="IV98" s="28"/>
      <c r="IW98" s="28"/>
      <c r="IX98" s="28"/>
      <c r="IY98" s="28"/>
      <c r="IZ98" s="28"/>
      <c r="JA98" s="28"/>
      <c r="JB98" s="28"/>
      <c r="JC98" s="28"/>
      <c r="JD98" s="28"/>
      <c r="JE98" s="28"/>
      <c r="JF98" s="28"/>
      <c r="JG98" s="28"/>
      <c r="JH98" s="28"/>
      <c r="JI98" s="28"/>
      <c r="JJ98" s="28"/>
      <c r="JK98" s="28"/>
    </row>
    <row r="99" spans="1:271" ht="15.75" customHeight="1" x14ac:dyDescent="0.25">
      <c r="A99" s="28"/>
      <c r="B99" s="28"/>
      <c r="C99" s="28"/>
      <c r="D99" s="135">
        <v>95</v>
      </c>
      <c r="E99" s="134">
        <v>1.4520020963845583</v>
      </c>
      <c r="F99" s="134">
        <v>4.7654572172737328</v>
      </c>
      <c r="G99" s="28"/>
      <c r="H99" s="28"/>
      <c r="I99" s="28"/>
      <c r="J99" s="28"/>
      <c r="K99" s="28"/>
      <c r="L99" s="29"/>
      <c r="M99" s="28"/>
      <c r="N99" s="28"/>
      <c r="O99" s="73">
        <v>89</v>
      </c>
      <c r="P99" s="82"/>
      <c r="Q99" s="83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80"/>
      <c r="BJ99" s="80"/>
      <c r="BK99" s="80"/>
      <c r="BL99" s="80"/>
      <c r="BM99" s="80"/>
      <c r="BN99" s="80"/>
      <c r="BO99" s="80"/>
      <c r="BP99" s="80"/>
      <c r="BQ99" s="80"/>
      <c r="BR99" s="80"/>
      <c r="BS99" s="80"/>
      <c r="BT99" s="80"/>
      <c r="BU99" s="80"/>
      <c r="BV99" s="80"/>
      <c r="BW99" s="80"/>
      <c r="BX99" s="80"/>
      <c r="BY99" s="80"/>
      <c r="BZ99" s="80"/>
      <c r="CA99" s="80"/>
      <c r="CB99" s="80"/>
      <c r="CC99" s="80"/>
      <c r="CD99" s="80"/>
      <c r="CE99" s="80"/>
      <c r="CF99" s="80"/>
      <c r="CG99" s="80"/>
      <c r="CH99" s="80"/>
      <c r="CI99" s="80"/>
      <c r="CJ99" s="80"/>
      <c r="CK99" s="80"/>
      <c r="CL99" s="80"/>
      <c r="CM99" s="80"/>
      <c r="CN99" s="80"/>
      <c r="CO99" s="80"/>
      <c r="CP99" s="80"/>
      <c r="CQ99" s="80"/>
      <c r="CR99" s="80"/>
      <c r="CS99" s="80"/>
      <c r="CT99" s="80"/>
      <c r="CU99" s="80"/>
      <c r="CV99" s="80"/>
      <c r="CW99" s="80"/>
      <c r="CX99" s="80"/>
      <c r="CY99" s="80"/>
      <c r="CZ99" s="80"/>
      <c r="DA99" s="78">
        <v>0</v>
      </c>
      <c r="DB99" s="156">
        <f t="shared" ref="DB99:EN99" si="93">+SQRT(((DB$4-$DA$4)^2)+((DB$5-$DA$5)^2))</f>
        <v>15.740127977181395</v>
      </c>
      <c r="DC99" s="156">
        <f t="shared" si="93"/>
        <v>13.288875208686436</v>
      </c>
      <c r="DD99" s="156">
        <f t="shared" si="93"/>
        <v>10.585773742257032</v>
      </c>
      <c r="DE99" s="156">
        <f t="shared" si="93"/>
        <v>11.12599293160962</v>
      </c>
      <c r="DF99" s="156">
        <f t="shared" si="93"/>
        <v>19.153757362967397</v>
      </c>
      <c r="DG99" s="156">
        <f t="shared" si="93"/>
        <v>15.714220170594565</v>
      </c>
      <c r="DH99" s="156">
        <f t="shared" si="93"/>
        <v>5.0048042243076267</v>
      </c>
      <c r="DI99" s="156">
        <f t="shared" si="93"/>
        <v>16.695921909009993</v>
      </c>
      <c r="DJ99" s="156">
        <f t="shared" si="93"/>
        <v>14.733199287749402</v>
      </c>
      <c r="DK99" s="156">
        <f t="shared" si="93"/>
        <v>11.815412869453029</v>
      </c>
      <c r="DL99" s="156">
        <f t="shared" si="93"/>
        <v>9.4796959979411231</v>
      </c>
      <c r="DM99" s="156">
        <f t="shared" si="93"/>
        <v>15.619465189484616</v>
      </c>
      <c r="DN99" s="156">
        <f t="shared" si="93"/>
        <v>6.7699123649926021</v>
      </c>
      <c r="DO99" s="156">
        <f t="shared" si="93"/>
        <v>19.248636447806767</v>
      </c>
      <c r="DP99" s="156">
        <f t="shared" si="93"/>
        <v>10.249234607419368</v>
      </c>
      <c r="DQ99" s="156">
        <f t="shared" si="93"/>
        <v>17.280110861209867</v>
      </c>
      <c r="DR99" s="156">
        <f t="shared" si="93"/>
        <v>9.3083765651596142</v>
      </c>
      <c r="DS99" s="156">
        <f t="shared" si="93"/>
        <v>6.8148820868866142</v>
      </c>
      <c r="DT99" s="156">
        <f t="shared" si="93"/>
        <v>6.4475821345892408</v>
      </c>
      <c r="DU99" s="156">
        <f t="shared" si="93"/>
        <v>15.984587454407851</v>
      </c>
      <c r="DV99" s="156">
        <f t="shared" si="93"/>
        <v>10.079105487517833</v>
      </c>
      <c r="DW99" s="156">
        <f t="shared" si="93"/>
        <v>14.434892125381616</v>
      </c>
      <c r="DX99" s="156">
        <f t="shared" si="93"/>
        <v>10.987769872617854</v>
      </c>
      <c r="DY99" s="156">
        <f t="shared" si="93"/>
        <v>6.4947977385511679</v>
      </c>
      <c r="DZ99" s="156">
        <f t="shared" si="93"/>
        <v>10.667642884792221</v>
      </c>
      <c r="EA99" s="156">
        <f t="shared" si="93"/>
        <v>8.7831729093682256</v>
      </c>
      <c r="EB99" s="156">
        <f t="shared" si="93"/>
        <v>16.91029029981031</v>
      </c>
      <c r="EC99" s="156">
        <f t="shared" si="93"/>
        <v>15.368867803796265</v>
      </c>
      <c r="ED99" s="156">
        <f t="shared" si="93"/>
        <v>10.300289637910046</v>
      </c>
      <c r="EE99" s="156">
        <f t="shared" si="93"/>
        <v>10.034091524930762</v>
      </c>
      <c r="EF99" s="156">
        <f t="shared" si="93"/>
        <v>17.095991546392604</v>
      </c>
      <c r="EG99" s="156">
        <f t="shared" si="93"/>
        <v>7.3133825180703136</v>
      </c>
      <c r="EH99" s="156">
        <f t="shared" si="93"/>
        <v>13.290290839434732</v>
      </c>
      <c r="EI99" s="156">
        <f t="shared" si="93"/>
        <v>5.1702987320690728</v>
      </c>
      <c r="EJ99" s="156">
        <f t="shared" si="93"/>
        <v>8.0791779994492412</v>
      </c>
      <c r="EK99" s="156">
        <f t="shared" si="93"/>
        <v>18.44256522728444</v>
      </c>
      <c r="EL99" s="156">
        <f t="shared" si="93"/>
        <v>8.9332719492921662</v>
      </c>
      <c r="EM99" s="156">
        <f t="shared" si="93"/>
        <v>8.44725533546797</v>
      </c>
      <c r="EN99" s="79">
        <f t="shared" si="93"/>
        <v>4.8109800040520518</v>
      </c>
      <c r="EO99" s="28"/>
      <c r="EP99" s="29"/>
      <c r="EQ99" s="28"/>
      <c r="ER99" s="69">
        <v>73</v>
      </c>
      <c r="ES99" s="69">
        <v>15</v>
      </c>
      <c r="ET99" s="28"/>
      <c r="EU99" s="129">
        <v>51</v>
      </c>
      <c r="EV99" s="129">
        <v>15</v>
      </c>
      <c r="EW99" s="28"/>
      <c r="EX99" s="29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  <c r="HY99" s="28"/>
      <c r="HZ99" s="28"/>
      <c r="IA99" s="28"/>
      <c r="IB99" s="28"/>
      <c r="IC99" s="28"/>
      <c r="ID99" s="28"/>
      <c r="IE99" s="28"/>
      <c r="IF99" s="28"/>
      <c r="IG99" s="28"/>
      <c r="IH99" s="28"/>
      <c r="II99" s="28"/>
      <c r="IJ99" s="28"/>
      <c r="IK99" s="28"/>
      <c r="IL99" s="28"/>
      <c r="IM99" s="29"/>
      <c r="IN99" s="28"/>
      <c r="IO99" s="28"/>
      <c r="IP99" s="28"/>
      <c r="IQ99" s="28"/>
      <c r="IR99" s="28"/>
      <c r="IS99" s="28"/>
      <c r="IT99" s="28"/>
      <c r="IU99" s="28"/>
      <c r="IV99" s="28"/>
      <c r="IW99" s="28"/>
      <c r="IX99" s="28"/>
      <c r="IY99" s="28"/>
      <c r="IZ99" s="28"/>
      <c r="JA99" s="28"/>
      <c r="JB99" s="28"/>
      <c r="JC99" s="28"/>
      <c r="JD99" s="28"/>
      <c r="JE99" s="28"/>
      <c r="JF99" s="28"/>
      <c r="JG99" s="28"/>
      <c r="JH99" s="28"/>
      <c r="JI99" s="28"/>
      <c r="JJ99" s="28"/>
      <c r="JK99" s="28"/>
    </row>
    <row r="100" spans="1:271" ht="15.75" customHeight="1" x14ac:dyDescent="0.25">
      <c r="A100" s="28"/>
      <c r="B100" s="28"/>
      <c r="C100" s="28"/>
      <c r="D100" s="135">
        <v>96</v>
      </c>
      <c r="E100" s="134">
        <v>7.2235389035635968</v>
      </c>
      <c r="F100" s="134">
        <v>13.808196455829297</v>
      </c>
      <c r="G100" s="28"/>
      <c r="H100" s="28"/>
      <c r="I100" s="28"/>
      <c r="J100" s="28"/>
      <c r="K100" s="28"/>
      <c r="L100" s="29"/>
      <c r="M100" s="28"/>
      <c r="N100" s="28"/>
      <c r="O100" s="73">
        <v>90</v>
      </c>
      <c r="P100" s="82"/>
      <c r="Q100" s="83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0"/>
      <c r="BH100" s="80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80"/>
      <c r="BT100" s="80"/>
      <c r="BU100" s="80"/>
      <c r="BV100" s="80"/>
      <c r="BW100" s="80"/>
      <c r="BX100" s="80"/>
      <c r="BY100" s="80"/>
      <c r="BZ100" s="80"/>
      <c r="CA100" s="80"/>
      <c r="CB100" s="80"/>
      <c r="CC100" s="80"/>
      <c r="CD100" s="80"/>
      <c r="CE100" s="80"/>
      <c r="CF100" s="80"/>
      <c r="CG100" s="80"/>
      <c r="CH100" s="80"/>
      <c r="CI100" s="80"/>
      <c r="CJ100" s="80"/>
      <c r="CK100" s="80"/>
      <c r="CL100" s="80"/>
      <c r="CM100" s="80"/>
      <c r="CN100" s="80"/>
      <c r="CO100" s="80"/>
      <c r="CP100" s="80"/>
      <c r="CQ100" s="80"/>
      <c r="CR100" s="80"/>
      <c r="CS100" s="80"/>
      <c r="CT100" s="80"/>
      <c r="CU100" s="80"/>
      <c r="CV100" s="80"/>
      <c r="CW100" s="80"/>
      <c r="CX100" s="80"/>
      <c r="CY100" s="80"/>
      <c r="CZ100" s="80"/>
      <c r="DA100" s="80"/>
      <c r="DB100" s="78">
        <v>0</v>
      </c>
      <c r="DC100" s="156">
        <f t="shared" ref="DC100:EN100" si="94">+SQRT(((DC$4-$DB$4)^2)+((DC$5-$DB$5)^2))</f>
        <v>3.1532671742101157</v>
      </c>
      <c r="DD100" s="156">
        <f t="shared" si="94"/>
        <v>12.680124251365378</v>
      </c>
      <c r="DE100" s="156">
        <f t="shared" si="94"/>
        <v>5.685060243929752</v>
      </c>
      <c r="DF100" s="156">
        <f t="shared" si="94"/>
        <v>6.8159359072638717</v>
      </c>
      <c r="DG100" s="156">
        <f t="shared" si="94"/>
        <v>10.983532729107331</v>
      </c>
      <c r="DH100" s="156">
        <f t="shared" si="94"/>
        <v>12.112248932554973</v>
      </c>
      <c r="DI100" s="156">
        <f t="shared" si="94"/>
        <v>3.2505083978487894</v>
      </c>
      <c r="DJ100" s="156">
        <f t="shared" si="94"/>
        <v>1.0989399702476716</v>
      </c>
      <c r="DK100" s="156">
        <f t="shared" si="94"/>
        <v>11.068412196855299</v>
      </c>
      <c r="DL100" s="156">
        <f t="shared" si="94"/>
        <v>16.483178789770424</v>
      </c>
      <c r="DM100" s="156">
        <f t="shared" si="94"/>
        <v>3.3384589673765852</v>
      </c>
      <c r="DN100" s="156">
        <f t="shared" si="94"/>
        <v>16.659673028291827</v>
      </c>
      <c r="DO100" s="156">
        <f t="shared" si="94"/>
        <v>5.2062203271163776</v>
      </c>
      <c r="DP100" s="156">
        <f t="shared" si="94"/>
        <v>8.571792616523803</v>
      </c>
      <c r="DQ100" s="156">
        <f t="shared" si="94"/>
        <v>3.1406087627174881</v>
      </c>
      <c r="DR100" s="156">
        <f t="shared" si="94"/>
        <v>7.4025045263975393</v>
      </c>
      <c r="DS100" s="156">
        <f t="shared" si="94"/>
        <v>13.082665141071638</v>
      </c>
      <c r="DT100" s="156">
        <f t="shared" si="94"/>
        <v>15.724422424716343</v>
      </c>
      <c r="DU100" s="156">
        <f t="shared" si="94"/>
        <v>1.6858069722281903</v>
      </c>
      <c r="DV100" s="156">
        <f t="shared" si="94"/>
        <v>6.4787235639608047</v>
      </c>
      <c r="DW100" s="156">
        <f t="shared" si="94"/>
        <v>8.4960733394796826</v>
      </c>
      <c r="DX100" s="156">
        <f t="shared" si="94"/>
        <v>7.5769534633728037</v>
      </c>
      <c r="DY100" s="156">
        <f t="shared" si="94"/>
        <v>16.31693796952587</v>
      </c>
      <c r="DZ100" s="156">
        <f t="shared" si="94"/>
        <v>9.0659079930532975</v>
      </c>
      <c r="EA100" s="156">
        <f t="shared" si="94"/>
        <v>7.4842088962158133</v>
      </c>
      <c r="EB100" s="156">
        <f t="shared" si="94"/>
        <v>4.3244246479414032</v>
      </c>
      <c r="EC100" s="156">
        <f t="shared" si="94"/>
        <v>4.8606955221242076</v>
      </c>
      <c r="ED100" s="156">
        <f t="shared" si="94"/>
        <v>11.528263632846862</v>
      </c>
      <c r="EE100" s="156">
        <f t="shared" si="94"/>
        <v>5.8152594146950838</v>
      </c>
      <c r="EF100" s="156">
        <f t="shared" si="94"/>
        <v>1.3924713463094287</v>
      </c>
      <c r="EG100" s="156">
        <f t="shared" si="94"/>
        <v>11.920839590371783</v>
      </c>
      <c r="EH100" s="156">
        <f t="shared" si="94"/>
        <v>9.1162279419759606</v>
      </c>
      <c r="EI100" s="156">
        <f t="shared" si="94"/>
        <v>17.833382579218441</v>
      </c>
      <c r="EJ100" s="156">
        <f t="shared" si="94"/>
        <v>17.497152300217287</v>
      </c>
      <c r="EK100" s="156">
        <f t="shared" si="94"/>
        <v>11.948999544671665</v>
      </c>
      <c r="EL100" s="156">
        <f t="shared" si="94"/>
        <v>14.108270771581418</v>
      </c>
      <c r="EM100" s="156">
        <f t="shared" si="94"/>
        <v>15.20244227514184</v>
      </c>
      <c r="EN100" s="79">
        <f t="shared" si="94"/>
        <v>17.42734101816384</v>
      </c>
      <c r="EO100" s="28"/>
      <c r="EP100" s="29"/>
      <c r="EQ100" s="28"/>
      <c r="ER100" s="69">
        <v>51</v>
      </c>
      <c r="ES100" s="69">
        <v>15</v>
      </c>
      <c r="ET100" s="28"/>
      <c r="EU100" s="129">
        <v>73</v>
      </c>
      <c r="EV100" s="129">
        <v>15</v>
      </c>
      <c r="EW100" s="28"/>
      <c r="EX100" s="29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  <c r="HY100" s="28"/>
      <c r="HZ100" s="28"/>
      <c r="IA100" s="28"/>
      <c r="IB100" s="28"/>
      <c r="IC100" s="28"/>
      <c r="ID100" s="28"/>
      <c r="IE100" s="28"/>
      <c r="IF100" s="28"/>
      <c r="IG100" s="28"/>
      <c r="IH100" s="28"/>
      <c r="II100" s="28"/>
      <c r="IJ100" s="28"/>
      <c r="IK100" s="28"/>
      <c r="IL100" s="28"/>
      <c r="IM100" s="29"/>
      <c r="IN100" s="28"/>
      <c r="IO100" s="28"/>
      <c r="IP100" s="28"/>
      <c r="IQ100" s="28"/>
      <c r="IR100" s="28"/>
      <c r="IS100" s="28"/>
      <c r="IT100" s="28"/>
      <c r="IU100" s="28"/>
      <c r="IV100" s="28"/>
      <c r="IW100" s="28"/>
      <c r="IX100" s="28"/>
      <c r="IY100" s="28"/>
      <c r="IZ100" s="28"/>
      <c r="JA100" s="28"/>
      <c r="JB100" s="28"/>
      <c r="JC100" s="28"/>
      <c r="JD100" s="28"/>
      <c r="JE100" s="28"/>
      <c r="JF100" s="28"/>
      <c r="JG100" s="28"/>
      <c r="JH100" s="28"/>
      <c r="JI100" s="28"/>
      <c r="JJ100" s="28"/>
      <c r="JK100" s="28"/>
    </row>
    <row r="101" spans="1:271" ht="15.75" customHeight="1" x14ac:dyDescent="0.25">
      <c r="A101" s="28"/>
      <c r="B101" s="28"/>
      <c r="C101" s="28"/>
      <c r="D101" s="135">
        <v>97</v>
      </c>
      <c r="E101" s="134">
        <v>15.506300067135497</v>
      </c>
      <c r="F101" s="134">
        <v>2.716813335187878</v>
      </c>
      <c r="G101" s="28"/>
      <c r="H101" s="28"/>
      <c r="I101" s="28"/>
      <c r="J101" s="28"/>
      <c r="K101" s="28"/>
      <c r="L101" s="29"/>
      <c r="M101" s="28"/>
      <c r="N101" s="28"/>
      <c r="O101" s="73">
        <v>91</v>
      </c>
      <c r="P101" s="82"/>
      <c r="Q101" s="83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  <c r="BE101" s="80"/>
      <c r="BF101" s="80"/>
      <c r="BG101" s="80"/>
      <c r="BH101" s="80"/>
      <c r="BI101" s="80"/>
      <c r="BJ101" s="80"/>
      <c r="BK101" s="80"/>
      <c r="BL101" s="80"/>
      <c r="BM101" s="80"/>
      <c r="BN101" s="80"/>
      <c r="BO101" s="80"/>
      <c r="BP101" s="80"/>
      <c r="BQ101" s="80"/>
      <c r="BR101" s="80"/>
      <c r="BS101" s="80"/>
      <c r="BT101" s="80"/>
      <c r="BU101" s="80"/>
      <c r="BV101" s="80"/>
      <c r="BW101" s="80"/>
      <c r="BX101" s="80"/>
      <c r="BY101" s="80"/>
      <c r="BZ101" s="80"/>
      <c r="CA101" s="80"/>
      <c r="CB101" s="80"/>
      <c r="CC101" s="80"/>
      <c r="CD101" s="80"/>
      <c r="CE101" s="80"/>
      <c r="CF101" s="80"/>
      <c r="CG101" s="80"/>
      <c r="CH101" s="80"/>
      <c r="CI101" s="80"/>
      <c r="CJ101" s="80"/>
      <c r="CK101" s="80"/>
      <c r="CL101" s="80"/>
      <c r="CM101" s="80"/>
      <c r="CN101" s="80"/>
      <c r="CO101" s="80"/>
      <c r="CP101" s="80"/>
      <c r="CQ101" s="80"/>
      <c r="CR101" s="80"/>
      <c r="CS101" s="80"/>
      <c r="CT101" s="80"/>
      <c r="CU101" s="80"/>
      <c r="CV101" s="80"/>
      <c r="CW101" s="80"/>
      <c r="CX101" s="80"/>
      <c r="CY101" s="80"/>
      <c r="CZ101" s="80"/>
      <c r="DA101" s="80"/>
      <c r="DB101" s="80"/>
      <c r="DC101" s="156">
        <v>0</v>
      </c>
      <c r="DD101" s="156">
        <f t="shared" ref="DD101:EN101" si="95">+SQRT(((DD$4-$DC$4)^2)+((DD$5-$DC$5)^2))</f>
        <v>9.5565211219322546</v>
      </c>
      <c r="DE101" s="156">
        <f t="shared" si="95"/>
        <v>5.1727414400672167</v>
      </c>
      <c r="DF101" s="156">
        <f t="shared" si="95"/>
        <v>9.571535686893748</v>
      </c>
      <c r="DG101" s="156">
        <f t="shared" si="95"/>
        <v>8.5618698710815337</v>
      </c>
      <c r="DH101" s="156">
        <f t="shared" si="95"/>
        <v>9.2344441445539029</v>
      </c>
      <c r="DI101" s="156">
        <f t="shared" si="95"/>
        <v>5.9528356275174419</v>
      </c>
      <c r="DJ101" s="156">
        <f t="shared" si="95"/>
        <v>2.7348538439572261</v>
      </c>
      <c r="DK101" s="156">
        <f t="shared" si="95"/>
        <v>8.0331555218018291</v>
      </c>
      <c r="DL101" s="156">
        <f t="shared" si="95"/>
        <v>15.650846031244209</v>
      </c>
      <c r="DM101" s="156">
        <f t="shared" si="95"/>
        <v>2.5744042635515174</v>
      </c>
      <c r="DN101" s="156">
        <f t="shared" si="95"/>
        <v>13.581719882803576</v>
      </c>
      <c r="DO101" s="156">
        <f t="shared" si="95"/>
        <v>8.2509009556627362</v>
      </c>
      <c r="DP101" s="156">
        <f t="shared" si="95"/>
        <v>5.4203440229819337</v>
      </c>
      <c r="DQ101" s="156">
        <f t="shared" si="95"/>
        <v>6.0752195405313101</v>
      </c>
      <c r="DR101" s="156">
        <f t="shared" si="95"/>
        <v>6.287522765660019</v>
      </c>
      <c r="DS101" s="156">
        <f t="shared" si="95"/>
        <v>9.9917413663051295</v>
      </c>
      <c r="DT101" s="156">
        <f t="shared" si="95"/>
        <v>14.350012446755317</v>
      </c>
      <c r="DU101" s="156">
        <f t="shared" si="95"/>
        <v>4.4377265411367333</v>
      </c>
      <c r="DV101" s="156">
        <f t="shared" si="95"/>
        <v>3.4680669168531479</v>
      </c>
      <c r="DW101" s="156">
        <f t="shared" si="95"/>
        <v>5.9821170447673273</v>
      </c>
      <c r="DX101" s="156">
        <f t="shared" si="95"/>
        <v>7.3918948708239514</v>
      </c>
      <c r="DY101" s="156">
        <f t="shared" si="95"/>
        <v>13.24776215218577</v>
      </c>
      <c r="DZ101" s="156">
        <f t="shared" si="95"/>
        <v>8.8479317608239043</v>
      </c>
      <c r="EA101" s="156">
        <f t="shared" si="95"/>
        <v>6.0256802004415739</v>
      </c>
      <c r="EB101" s="156">
        <f t="shared" si="95"/>
        <v>6.8847643336307991</v>
      </c>
      <c r="EC101" s="156">
        <f t="shared" si="95"/>
        <v>6.7093095642382279</v>
      </c>
      <c r="ED101" s="156">
        <f t="shared" si="95"/>
        <v>8.3958808582955129</v>
      </c>
      <c r="EE101" s="156">
        <f t="shared" si="95"/>
        <v>3.3015665040660229</v>
      </c>
      <c r="EF101" s="156">
        <f t="shared" si="95"/>
        <v>4.4781387311789258</v>
      </c>
      <c r="EG101" s="156">
        <f t="shared" si="95"/>
        <v>8.8189918590890972</v>
      </c>
      <c r="EH101" s="156">
        <f t="shared" si="95"/>
        <v>6.3125810657513881</v>
      </c>
      <c r="EI101" s="156">
        <f t="shared" si="95"/>
        <v>14.88718297593584</v>
      </c>
      <c r="EJ101" s="156">
        <f t="shared" si="95"/>
        <v>16.293790493982094</v>
      </c>
      <c r="EK101" s="156">
        <f t="shared" si="95"/>
        <v>10.070304430037721</v>
      </c>
      <c r="EL101" s="156">
        <f t="shared" si="95"/>
        <v>10.955545051262291</v>
      </c>
      <c r="EM101" s="156">
        <f t="shared" si="95"/>
        <v>12.056977437191211</v>
      </c>
      <c r="EN101" s="79">
        <f t="shared" si="95"/>
        <v>14.494968995274743</v>
      </c>
      <c r="EO101" s="28"/>
      <c r="EP101" s="29"/>
      <c r="EQ101" s="28"/>
      <c r="ER101" s="69">
        <v>108</v>
      </c>
      <c r="ES101" s="69">
        <v>15</v>
      </c>
      <c r="ET101" s="28"/>
      <c r="EU101" s="129">
        <v>108</v>
      </c>
      <c r="EV101" s="129">
        <v>15</v>
      </c>
      <c r="EW101" s="28"/>
      <c r="EX101" s="29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  <c r="HM101" s="28"/>
      <c r="HN101" s="28"/>
      <c r="HO101" s="28"/>
      <c r="HP101" s="28"/>
      <c r="HQ101" s="28"/>
      <c r="HR101" s="28"/>
      <c r="HS101" s="28"/>
      <c r="HT101" s="28"/>
      <c r="HU101" s="28"/>
      <c r="HV101" s="28"/>
      <c r="HW101" s="28"/>
      <c r="HX101" s="28"/>
      <c r="HY101" s="28"/>
      <c r="HZ101" s="28"/>
      <c r="IA101" s="28"/>
      <c r="IB101" s="28"/>
      <c r="IC101" s="28"/>
      <c r="ID101" s="28"/>
      <c r="IE101" s="28"/>
      <c r="IF101" s="28"/>
      <c r="IG101" s="28"/>
      <c r="IH101" s="28"/>
      <c r="II101" s="28"/>
      <c r="IJ101" s="28"/>
      <c r="IK101" s="28"/>
      <c r="IL101" s="28"/>
      <c r="IM101" s="29"/>
      <c r="IN101" s="28"/>
      <c r="IO101" s="28"/>
      <c r="IP101" s="28"/>
      <c r="IQ101" s="28"/>
      <c r="IR101" s="28"/>
      <c r="IS101" s="28"/>
      <c r="IT101" s="28"/>
      <c r="IU101" s="28"/>
      <c r="IV101" s="28"/>
      <c r="IW101" s="28"/>
      <c r="IX101" s="28"/>
      <c r="IY101" s="28"/>
      <c r="IZ101" s="28"/>
      <c r="JA101" s="28"/>
      <c r="JB101" s="28"/>
      <c r="JC101" s="28"/>
      <c r="JD101" s="28"/>
      <c r="JE101" s="28"/>
      <c r="JF101" s="28"/>
      <c r="JG101" s="28"/>
      <c r="JH101" s="28"/>
      <c r="JI101" s="28"/>
      <c r="JJ101" s="28"/>
      <c r="JK101" s="28"/>
    </row>
    <row r="102" spans="1:271" ht="15.75" customHeight="1" x14ac:dyDescent="0.25">
      <c r="A102" s="28"/>
      <c r="B102" s="28"/>
      <c r="C102" s="28"/>
      <c r="D102" s="135">
        <v>98</v>
      </c>
      <c r="E102" s="134">
        <v>12.496166554746356</v>
      </c>
      <c r="F102" s="134">
        <v>3.8637087593404171</v>
      </c>
      <c r="G102" s="28"/>
      <c r="H102" s="28"/>
      <c r="I102" s="28"/>
      <c r="J102" s="28"/>
      <c r="K102" s="28"/>
      <c r="L102" s="29"/>
      <c r="M102" s="28"/>
      <c r="N102" s="28"/>
      <c r="O102" s="73">
        <v>92</v>
      </c>
      <c r="P102" s="82"/>
      <c r="Q102" s="83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  <c r="BH102" s="80"/>
      <c r="BI102" s="80"/>
      <c r="BJ102" s="80"/>
      <c r="BK102" s="80"/>
      <c r="BL102" s="80"/>
      <c r="BM102" s="80"/>
      <c r="BN102" s="80"/>
      <c r="BO102" s="80"/>
      <c r="BP102" s="80"/>
      <c r="BQ102" s="80"/>
      <c r="BR102" s="80"/>
      <c r="BS102" s="80"/>
      <c r="BT102" s="80"/>
      <c r="BU102" s="80"/>
      <c r="BV102" s="80"/>
      <c r="BW102" s="80"/>
      <c r="BX102" s="80"/>
      <c r="BY102" s="80"/>
      <c r="BZ102" s="80"/>
      <c r="CA102" s="80"/>
      <c r="CB102" s="80"/>
      <c r="CC102" s="80"/>
      <c r="CD102" s="80"/>
      <c r="CE102" s="80"/>
      <c r="CF102" s="80"/>
      <c r="CG102" s="80"/>
      <c r="CH102" s="80"/>
      <c r="CI102" s="80"/>
      <c r="CJ102" s="80"/>
      <c r="CK102" s="80"/>
      <c r="CL102" s="80"/>
      <c r="CM102" s="80"/>
      <c r="CN102" s="80"/>
      <c r="CO102" s="80"/>
      <c r="CP102" s="80"/>
      <c r="CQ102" s="80"/>
      <c r="CR102" s="80"/>
      <c r="CS102" s="80"/>
      <c r="CT102" s="80"/>
      <c r="CU102" s="80"/>
      <c r="CV102" s="80"/>
      <c r="CW102" s="80"/>
      <c r="CX102" s="80"/>
      <c r="CY102" s="80"/>
      <c r="CZ102" s="80"/>
      <c r="DA102" s="80"/>
      <c r="DB102" s="80"/>
      <c r="DC102" s="80"/>
      <c r="DD102" s="78">
        <v>0</v>
      </c>
      <c r="DE102" s="156">
        <f t="shared" ref="DE102:EN102" si="96">+SQRT(((DE$4-$DD$4)^2)+((DE$5-$DD$5)^2))</f>
        <v>12.109267380707532</v>
      </c>
      <c r="DF102" s="156">
        <f t="shared" si="96"/>
        <v>18.963645618886435</v>
      </c>
      <c r="DG102" s="156">
        <f t="shared" si="96"/>
        <v>5.8418673095827724</v>
      </c>
      <c r="DH102" s="156">
        <f t="shared" si="96"/>
        <v>5.9585922481793041</v>
      </c>
      <c r="DI102" s="156">
        <f t="shared" si="96"/>
        <v>15.416354481843834</v>
      </c>
      <c r="DJ102" s="156">
        <f t="shared" si="96"/>
        <v>12.253241258755168</v>
      </c>
      <c r="DK102" s="156">
        <f t="shared" si="96"/>
        <v>2.0998945967396097</v>
      </c>
      <c r="DL102" s="156">
        <f t="shared" si="96"/>
        <v>18.233022494351996</v>
      </c>
      <c r="DM102" s="156">
        <f t="shared" si="96"/>
        <v>10.338411914919785</v>
      </c>
      <c r="DN102" s="156">
        <f t="shared" si="96"/>
        <v>6.0675003313243208</v>
      </c>
      <c r="DO102" s="156">
        <f t="shared" si="96"/>
        <v>17.801999913049773</v>
      </c>
      <c r="DP102" s="156">
        <f t="shared" si="96"/>
        <v>4.21885547728915</v>
      </c>
      <c r="DQ102" s="156">
        <f t="shared" si="96"/>
        <v>15.611052790566688</v>
      </c>
      <c r="DR102" s="156">
        <f t="shared" si="96"/>
        <v>11.563011749450419</v>
      </c>
      <c r="DS102" s="156">
        <f t="shared" si="96"/>
        <v>3.7790734721208254</v>
      </c>
      <c r="DT102" s="156">
        <f t="shared" si="96"/>
        <v>15.615469423897187</v>
      </c>
      <c r="DU102" s="156">
        <f t="shared" si="96"/>
        <v>13.966784992715858</v>
      </c>
      <c r="DV102" s="156">
        <f t="shared" si="96"/>
        <v>6.9074860474493738</v>
      </c>
      <c r="DW102" s="156">
        <f t="shared" si="96"/>
        <v>5.9239468231847612</v>
      </c>
      <c r="DX102" s="156">
        <f t="shared" si="96"/>
        <v>13.763546716450112</v>
      </c>
      <c r="DY102" s="156">
        <f t="shared" si="96"/>
        <v>5.9312719195612322</v>
      </c>
      <c r="DZ102" s="156">
        <f t="shared" si="96"/>
        <v>14.634878720262702</v>
      </c>
      <c r="EA102" s="156">
        <f t="shared" si="96"/>
        <v>10.768627693229403</v>
      </c>
      <c r="EB102" s="156">
        <f t="shared" si="96"/>
        <v>16.242918089730278</v>
      </c>
      <c r="EC102" s="156">
        <f t="shared" si="96"/>
        <v>15.610687894060593</v>
      </c>
      <c r="ED102" s="156">
        <f t="shared" si="96"/>
        <v>1.1791476077109269</v>
      </c>
      <c r="EE102" s="156">
        <f t="shared" si="96"/>
        <v>8.4366966314943976</v>
      </c>
      <c r="EF102" s="156">
        <f t="shared" si="96"/>
        <v>13.921792670894998</v>
      </c>
      <c r="EG102" s="156">
        <f t="shared" si="96"/>
        <v>3.4467260843602912</v>
      </c>
      <c r="EH102" s="156">
        <f t="shared" si="96"/>
        <v>4.5895203344861706</v>
      </c>
      <c r="EI102" s="156">
        <f t="shared" si="96"/>
        <v>8.4667110727141175</v>
      </c>
      <c r="EJ102" s="156">
        <f t="shared" si="96"/>
        <v>17.65538635592209</v>
      </c>
      <c r="EK102" s="156">
        <f t="shared" si="96"/>
        <v>8.5047537617306013</v>
      </c>
      <c r="EL102" s="156">
        <f t="shared" si="96"/>
        <v>2.3051500594382794</v>
      </c>
      <c r="EM102" s="156">
        <f t="shared" si="96"/>
        <v>3.5650052769740626</v>
      </c>
      <c r="EN102" s="79">
        <f t="shared" si="96"/>
        <v>8.2843401971850188</v>
      </c>
      <c r="EO102" s="28"/>
      <c r="EP102" s="29"/>
      <c r="EQ102" s="28"/>
      <c r="ER102" s="69">
        <v>124</v>
      </c>
      <c r="ES102" s="69">
        <v>15</v>
      </c>
      <c r="ET102" s="28"/>
      <c r="EU102" s="129">
        <v>124</v>
      </c>
      <c r="EV102" s="129">
        <v>15</v>
      </c>
      <c r="EW102" s="28"/>
      <c r="EX102" s="29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28"/>
      <c r="HN102" s="28"/>
      <c r="HO102" s="28"/>
      <c r="HP102" s="28"/>
      <c r="HQ102" s="28"/>
      <c r="HR102" s="28"/>
      <c r="HS102" s="28"/>
      <c r="HT102" s="28"/>
      <c r="HU102" s="28"/>
      <c r="HV102" s="28"/>
      <c r="HW102" s="28"/>
      <c r="HX102" s="28"/>
      <c r="HY102" s="28"/>
      <c r="HZ102" s="28"/>
      <c r="IA102" s="28"/>
      <c r="IB102" s="28"/>
      <c r="IC102" s="28"/>
      <c r="ID102" s="28"/>
      <c r="IE102" s="28"/>
      <c r="IF102" s="28"/>
      <c r="IG102" s="28"/>
      <c r="IH102" s="28"/>
      <c r="II102" s="28"/>
      <c r="IJ102" s="28"/>
      <c r="IK102" s="28"/>
      <c r="IL102" s="28"/>
      <c r="IM102" s="29"/>
      <c r="IN102" s="28"/>
      <c r="IO102" s="28"/>
      <c r="IP102" s="28"/>
      <c r="IQ102" s="28"/>
      <c r="IR102" s="28"/>
      <c r="IS102" s="28"/>
      <c r="IT102" s="28"/>
      <c r="IU102" s="28"/>
      <c r="IV102" s="28"/>
      <c r="IW102" s="28"/>
      <c r="IX102" s="28"/>
      <c r="IY102" s="28"/>
      <c r="IZ102" s="28"/>
      <c r="JA102" s="28"/>
      <c r="JB102" s="28"/>
      <c r="JC102" s="28"/>
      <c r="JD102" s="28"/>
      <c r="JE102" s="28"/>
      <c r="JF102" s="28"/>
      <c r="JG102" s="28"/>
      <c r="JH102" s="28"/>
      <c r="JI102" s="28"/>
      <c r="JJ102" s="28"/>
      <c r="JK102" s="28"/>
    </row>
    <row r="103" spans="1:271" ht="15.75" customHeight="1" x14ac:dyDescent="0.25">
      <c r="A103" s="28"/>
      <c r="B103" s="28"/>
      <c r="C103" s="28"/>
      <c r="D103" s="135">
        <v>99</v>
      </c>
      <c r="E103" s="134">
        <v>2.7932902739907832</v>
      </c>
      <c r="F103" s="134">
        <v>8.5318088423266261</v>
      </c>
      <c r="G103" s="28"/>
      <c r="H103" s="28"/>
      <c r="I103" s="28"/>
      <c r="J103" s="28"/>
      <c r="K103" s="28"/>
      <c r="L103" s="29"/>
      <c r="M103" s="28"/>
      <c r="N103" s="28"/>
      <c r="O103" s="73">
        <v>93</v>
      </c>
      <c r="P103" s="82"/>
      <c r="Q103" s="83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BY103" s="80"/>
      <c r="BZ103" s="80"/>
      <c r="CA103" s="80"/>
      <c r="CB103" s="80"/>
      <c r="CC103" s="80"/>
      <c r="CD103" s="80"/>
      <c r="CE103" s="80"/>
      <c r="CF103" s="80"/>
      <c r="CG103" s="80"/>
      <c r="CH103" s="80"/>
      <c r="CI103" s="80"/>
      <c r="CJ103" s="80"/>
      <c r="CK103" s="80"/>
      <c r="CL103" s="80"/>
      <c r="CM103" s="80"/>
      <c r="CN103" s="80"/>
      <c r="CO103" s="80"/>
      <c r="CP103" s="80"/>
      <c r="CQ103" s="80"/>
      <c r="CR103" s="80"/>
      <c r="CS103" s="80"/>
      <c r="CT103" s="80"/>
      <c r="CU103" s="80"/>
      <c r="CV103" s="80"/>
      <c r="CW103" s="80"/>
      <c r="CX103" s="80"/>
      <c r="CY103" s="80"/>
      <c r="CZ103" s="80"/>
      <c r="DA103" s="80"/>
      <c r="DB103" s="80"/>
      <c r="DC103" s="80"/>
      <c r="DD103" s="80"/>
      <c r="DE103" s="78">
        <v>0</v>
      </c>
      <c r="DF103" s="156">
        <f t="shared" ref="DF103:EN103" si="97">+SQRT(((DF$4-$DE$4)^2)+((DF$5-$DE$5)^2))</f>
        <v>8.1340233707274674</v>
      </c>
      <c r="DG103" s="156">
        <f t="shared" si="97"/>
        <v>13.100580310166693</v>
      </c>
      <c r="DH103" s="156">
        <f t="shared" si="97"/>
        <v>8.8959383542671304</v>
      </c>
      <c r="DI103" s="156">
        <f t="shared" si="97"/>
        <v>5.6289944606882401</v>
      </c>
      <c r="DJ103" s="156">
        <f t="shared" si="97"/>
        <v>4.5945033459535614</v>
      </c>
      <c r="DK103" s="156">
        <f t="shared" si="97"/>
        <v>11.315542496986817</v>
      </c>
      <c r="DL103" s="156">
        <f t="shared" si="97"/>
        <v>10.830534630442664</v>
      </c>
      <c r="DM103" s="156">
        <f t="shared" si="97"/>
        <v>7.5541270114508681</v>
      </c>
      <c r="DN103" s="156">
        <f t="shared" si="97"/>
        <v>14.001434348540897</v>
      </c>
      <c r="DO103" s="156">
        <f t="shared" si="97"/>
        <v>8.1346507696257149</v>
      </c>
      <c r="DP103" s="156">
        <f t="shared" si="97"/>
        <v>8.1260806979968301</v>
      </c>
      <c r="DQ103" s="156">
        <f t="shared" si="97"/>
        <v>6.2671154053685258</v>
      </c>
      <c r="DR103" s="156">
        <f t="shared" si="97"/>
        <v>1.8939178089640976</v>
      </c>
      <c r="DS103" s="156">
        <f t="shared" si="97"/>
        <v>10.813358837155254</v>
      </c>
      <c r="DT103" s="156">
        <f t="shared" si="97"/>
        <v>10.080449571200889</v>
      </c>
      <c r="DU103" s="156">
        <f t="shared" si="97"/>
        <v>5.2356364238580175</v>
      </c>
      <c r="DV103" s="156">
        <f t="shared" si="97"/>
        <v>5.3677745443758162</v>
      </c>
      <c r="DW103" s="156">
        <f t="shared" si="97"/>
        <v>10.587418923115861</v>
      </c>
      <c r="DX103" s="156">
        <f t="shared" si="97"/>
        <v>2.222527607868992</v>
      </c>
      <c r="DY103" s="156">
        <f t="shared" si="97"/>
        <v>13.619524838089093</v>
      </c>
      <c r="DZ103" s="156">
        <f t="shared" si="97"/>
        <v>3.6794810896306402</v>
      </c>
      <c r="EA103" s="156">
        <f t="shared" si="97"/>
        <v>2.3484228368200371</v>
      </c>
      <c r="EB103" s="156">
        <f t="shared" si="97"/>
        <v>5.7845906320731597</v>
      </c>
      <c r="EC103" s="156">
        <f t="shared" si="97"/>
        <v>4.3177947017450853</v>
      </c>
      <c r="ED103" s="156">
        <f t="shared" si="97"/>
        <v>10.972334662078586</v>
      </c>
      <c r="EE103" s="156">
        <f t="shared" si="97"/>
        <v>3.7472950271729184</v>
      </c>
      <c r="EF103" s="156">
        <f t="shared" si="97"/>
        <v>6.7718658913386651</v>
      </c>
      <c r="EG103" s="156">
        <f t="shared" si="97"/>
        <v>9.8799956194133038</v>
      </c>
      <c r="EH103" s="156">
        <f t="shared" si="97"/>
        <v>10.458265398222775</v>
      </c>
      <c r="EI103" s="156">
        <f t="shared" si="97"/>
        <v>14.419834963412187</v>
      </c>
      <c r="EJ103" s="156">
        <f t="shared" si="97"/>
        <v>11.815678076294491</v>
      </c>
      <c r="EK103" s="156">
        <f t="shared" si="97"/>
        <v>14.993501835257831</v>
      </c>
      <c r="EL103" s="156">
        <f t="shared" si="97"/>
        <v>12.634681853978696</v>
      </c>
      <c r="EM103" s="156">
        <f t="shared" si="97"/>
        <v>13.38160749617516</v>
      </c>
      <c r="EN103" s="79">
        <f t="shared" si="97"/>
        <v>13.979241812773321</v>
      </c>
      <c r="EO103" s="28"/>
      <c r="EP103" s="29"/>
      <c r="EQ103" s="28"/>
      <c r="ER103" s="69">
        <v>47</v>
      </c>
      <c r="ES103" s="69">
        <v>15</v>
      </c>
      <c r="ET103" s="28"/>
      <c r="EU103" s="129">
        <v>47</v>
      </c>
      <c r="EV103" s="129">
        <v>15</v>
      </c>
      <c r="EW103" s="28"/>
      <c r="EX103" s="29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  <c r="HM103" s="28"/>
      <c r="HN103" s="28"/>
      <c r="HO103" s="28"/>
      <c r="HP103" s="28"/>
      <c r="HQ103" s="28"/>
      <c r="HR103" s="28"/>
      <c r="HS103" s="28"/>
      <c r="HT103" s="28"/>
      <c r="HU103" s="28"/>
      <c r="HV103" s="28"/>
      <c r="HW103" s="28"/>
      <c r="HX103" s="28"/>
      <c r="HY103" s="28"/>
      <c r="HZ103" s="28"/>
      <c r="IA103" s="28"/>
      <c r="IB103" s="28"/>
      <c r="IC103" s="28"/>
      <c r="ID103" s="28"/>
      <c r="IE103" s="28"/>
      <c r="IF103" s="28"/>
      <c r="IG103" s="28"/>
      <c r="IH103" s="28"/>
      <c r="II103" s="28"/>
      <c r="IJ103" s="28"/>
      <c r="IK103" s="28"/>
      <c r="IL103" s="28"/>
      <c r="IM103" s="29"/>
      <c r="IN103" s="28"/>
      <c r="IO103" s="28"/>
      <c r="IP103" s="28"/>
      <c r="IQ103" s="28"/>
      <c r="IR103" s="28"/>
      <c r="IS103" s="28"/>
      <c r="IT103" s="28"/>
      <c r="IU103" s="28"/>
      <c r="IV103" s="28"/>
      <c r="IW103" s="28"/>
      <c r="IX103" s="28"/>
      <c r="IY103" s="28"/>
      <c r="IZ103" s="28"/>
      <c r="JA103" s="28"/>
      <c r="JB103" s="28"/>
      <c r="JC103" s="28"/>
      <c r="JD103" s="28"/>
      <c r="JE103" s="28"/>
      <c r="JF103" s="28"/>
      <c r="JG103" s="28"/>
      <c r="JH103" s="28"/>
      <c r="JI103" s="28"/>
      <c r="JJ103" s="28"/>
      <c r="JK103" s="28"/>
    </row>
    <row r="104" spans="1:271" ht="15.75" customHeight="1" x14ac:dyDescent="0.25">
      <c r="A104" s="28"/>
      <c r="B104" s="28"/>
      <c r="C104" s="28"/>
      <c r="D104" s="135">
        <v>100</v>
      </c>
      <c r="E104" s="134">
        <v>18.937090959097212</v>
      </c>
      <c r="F104" s="134">
        <v>17.859925233090266</v>
      </c>
      <c r="G104" s="28"/>
      <c r="H104" s="28"/>
      <c r="I104" s="28"/>
      <c r="J104" s="28"/>
      <c r="K104" s="28"/>
      <c r="L104" s="29"/>
      <c r="M104" s="28"/>
      <c r="N104" s="28"/>
      <c r="O104" s="73">
        <v>94</v>
      </c>
      <c r="P104" s="82"/>
      <c r="Q104" s="83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80"/>
      <c r="CB104" s="80"/>
      <c r="CC104" s="80"/>
      <c r="CD104" s="80"/>
      <c r="CE104" s="80"/>
      <c r="CF104" s="80"/>
      <c r="CG104" s="80"/>
      <c r="CH104" s="80"/>
      <c r="CI104" s="80"/>
      <c r="CJ104" s="80"/>
      <c r="CK104" s="80"/>
      <c r="CL104" s="80"/>
      <c r="CM104" s="80"/>
      <c r="CN104" s="80"/>
      <c r="CO104" s="80"/>
      <c r="CP104" s="80"/>
      <c r="CQ104" s="80"/>
      <c r="CR104" s="80"/>
      <c r="CS104" s="80"/>
      <c r="CT104" s="80"/>
      <c r="CU104" s="80"/>
      <c r="CV104" s="80"/>
      <c r="CW104" s="80"/>
      <c r="CX104" s="80"/>
      <c r="CY104" s="80"/>
      <c r="CZ104" s="80"/>
      <c r="DA104" s="80"/>
      <c r="DB104" s="80"/>
      <c r="DC104" s="80"/>
      <c r="DD104" s="80"/>
      <c r="DE104" s="80"/>
      <c r="DF104" s="156">
        <v>0</v>
      </c>
      <c r="DG104" s="156">
        <f t="shared" ref="DG104:EN104" si="98">+SQRT(((DG$4-$DF$4)^2)+((DG$5-$DF$5)^2))</f>
        <v>17.799087597690153</v>
      </c>
      <c r="DH104" s="156">
        <f t="shared" si="98"/>
        <v>16.906227851082196</v>
      </c>
      <c r="DI104" s="156">
        <f t="shared" si="98"/>
        <v>3.6295109002893571</v>
      </c>
      <c r="DJ104" s="156">
        <f t="shared" si="98"/>
        <v>6.84684088151739</v>
      </c>
      <c r="DK104" s="156">
        <f t="shared" si="98"/>
        <v>17.584033334170861</v>
      </c>
      <c r="DL104" s="156">
        <f t="shared" si="98"/>
        <v>16.203574745040225</v>
      </c>
      <c r="DM104" s="156">
        <f t="shared" si="98"/>
        <v>10.108313317806417</v>
      </c>
      <c r="DN104" s="156">
        <f t="shared" si="98"/>
        <v>21.929337993246094</v>
      </c>
      <c r="DO104" s="156">
        <f t="shared" si="98"/>
        <v>2.304559161117588</v>
      </c>
      <c r="DP104" s="156">
        <f t="shared" si="98"/>
        <v>14.745607378923877</v>
      </c>
      <c r="DQ104" s="156">
        <f t="shared" si="98"/>
        <v>3.6948519907959114</v>
      </c>
      <c r="DR104" s="156">
        <f t="shared" si="98"/>
        <v>9.8581053562198733</v>
      </c>
      <c r="DS104" s="156">
        <f t="shared" si="98"/>
        <v>18.542823150577867</v>
      </c>
      <c r="DT104" s="156">
        <f t="shared" si="98"/>
        <v>16.712256112840539</v>
      </c>
      <c r="DU104" s="156">
        <f t="shared" si="98"/>
        <v>5.200796182195119</v>
      </c>
      <c r="DV104" s="156">
        <f t="shared" si="98"/>
        <v>12.169742499009869</v>
      </c>
      <c r="DW104" s="156">
        <f t="shared" si="98"/>
        <v>15.298398669079786</v>
      </c>
      <c r="DX104" s="156">
        <f t="shared" si="98"/>
        <v>8.3235361428919603</v>
      </c>
      <c r="DY104" s="156">
        <f t="shared" si="98"/>
        <v>21.555225857628304</v>
      </c>
      <c r="DZ104" s="156">
        <f t="shared" si="98"/>
        <v>9.1872935054279594</v>
      </c>
      <c r="EA104" s="156">
        <f t="shared" si="98"/>
        <v>10.461579335250713</v>
      </c>
      <c r="EB104" s="156">
        <f t="shared" si="98"/>
        <v>2.7207404344030297</v>
      </c>
      <c r="EC104" s="156">
        <f t="shared" si="98"/>
        <v>3.8164462133767887</v>
      </c>
      <c r="ED104" s="156">
        <f t="shared" si="98"/>
        <v>17.785261753942624</v>
      </c>
      <c r="EE104" s="156">
        <f t="shared" si="98"/>
        <v>10.875433333538275</v>
      </c>
      <c r="EF104" s="156">
        <f t="shared" si="98"/>
        <v>6.1572762525220446</v>
      </c>
      <c r="EG104" s="156">
        <f t="shared" si="98"/>
        <v>17.483640270337322</v>
      </c>
      <c r="EH104" s="156">
        <f t="shared" si="98"/>
        <v>15.836248065258594</v>
      </c>
      <c r="EI104" s="156">
        <f t="shared" si="98"/>
        <v>22.526186583868608</v>
      </c>
      <c r="EJ104" s="156">
        <f t="shared" si="98"/>
        <v>17.907183290778615</v>
      </c>
      <c r="EK104" s="156">
        <f t="shared" si="98"/>
        <v>18.668376377449103</v>
      </c>
      <c r="EL104" s="156">
        <f t="shared" si="98"/>
        <v>20.030797522301743</v>
      </c>
      <c r="EM104" s="156">
        <f t="shared" si="98"/>
        <v>20.965956513245459</v>
      </c>
      <c r="EN104" s="79">
        <f t="shared" si="98"/>
        <v>22.088029851029525</v>
      </c>
      <c r="EO104" s="28"/>
      <c r="EP104" s="29"/>
      <c r="EQ104" s="28"/>
      <c r="ER104" s="69">
        <v>22</v>
      </c>
      <c r="ES104" s="69">
        <v>16</v>
      </c>
      <c r="ET104" s="28"/>
      <c r="EU104" s="129">
        <v>22</v>
      </c>
      <c r="EV104" s="129">
        <v>16</v>
      </c>
      <c r="EW104" s="28"/>
      <c r="EX104" s="29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28"/>
      <c r="GV104" s="28"/>
      <c r="GW104" s="28"/>
      <c r="GX104" s="28"/>
      <c r="GY104" s="28"/>
      <c r="GZ104" s="28"/>
      <c r="HA104" s="28"/>
      <c r="HB104" s="28"/>
      <c r="HC104" s="28"/>
      <c r="HD104" s="28"/>
      <c r="HE104" s="28"/>
      <c r="HF104" s="28"/>
      <c r="HG104" s="28"/>
      <c r="HH104" s="28"/>
      <c r="HI104" s="28"/>
      <c r="HJ104" s="28"/>
      <c r="HK104" s="28"/>
      <c r="HL104" s="28"/>
      <c r="HM104" s="28"/>
      <c r="HN104" s="28"/>
      <c r="HO104" s="28"/>
      <c r="HP104" s="28"/>
      <c r="HQ104" s="28"/>
      <c r="HR104" s="28"/>
      <c r="HS104" s="28"/>
      <c r="HT104" s="28"/>
      <c r="HU104" s="28"/>
      <c r="HV104" s="28"/>
      <c r="HW104" s="28"/>
      <c r="HX104" s="28"/>
      <c r="HY104" s="28"/>
      <c r="HZ104" s="28"/>
      <c r="IA104" s="28"/>
      <c r="IB104" s="28"/>
      <c r="IC104" s="28"/>
      <c r="ID104" s="28"/>
      <c r="IE104" s="28"/>
      <c r="IF104" s="28"/>
      <c r="IG104" s="28"/>
      <c r="IH104" s="28"/>
      <c r="II104" s="28"/>
      <c r="IJ104" s="28"/>
      <c r="IK104" s="28"/>
      <c r="IL104" s="28"/>
      <c r="IM104" s="29"/>
      <c r="IN104" s="28"/>
      <c r="IO104" s="28"/>
      <c r="IP104" s="28"/>
      <c r="IQ104" s="28"/>
      <c r="IR104" s="28"/>
      <c r="IS104" s="28"/>
      <c r="IT104" s="28"/>
      <c r="IU104" s="28"/>
      <c r="IV104" s="28"/>
      <c r="IW104" s="28"/>
      <c r="IX104" s="28"/>
      <c r="IY104" s="28"/>
      <c r="IZ104" s="28"/>
      <c r="JA104" s="28"/>
      <c r="JB104" s="28"/>
      <c r="JC104" s="28"/>
      <c r="JD104" s="28"/>
      <c r="JE104" s="28"/>
      <c r="JF104" s="28"/>
      <c r="JG104" s="28"/>
      <c r="JH104" s="28"/>
      <c r="JI104" s="28"/>
      <c r="JJ104" s="28"/>
      <c r="JK104" s="28"/>
    </row>
    <row r="105" spans="1:271" ht="15.75" customHeight="1" x14ac:dyDescent="0.25">
      <c r="A105" s="28"/>
      <c r="B105" s="28"/>
      <c r="C105" s="28"/>
      <c r="D105" s="135">
        <v>101</v>
      </c>
      <c r="E105" s="134">
        <v>8.9203048680436758</v>
      </c>
      <c r="F105" s="134">
        <v>2.6722015073776575</v>
      </c>
      <c r="G105" s="28"/>
      <c r="H105" s="28"/>
      <c r="I105" s="28"/>
      <c r="J105" s="28"/>
      <c r="K105" s="28"/>
      <c r="L105" s="29"/>
      <c r="M105" s="28"/>
      <c r="N105" s="28"/>
      <c r="O105" s="73">
        <v>95</v>
      </c>
      <c r="P105" s="82"/>
      <c r="Q105" s="83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80"/>
      <c r="BI105" s="80"/>
      <c r="BJ105" s="80"/>
      <c r="BK105" s="80"/>
      <c r="BL105" s="80"/>
      <c r="BM105" s="80"/>
      <c r="BN105" s="80"/>
      <c r="BO105" s="80"/>
      <c r="BP105" s="80"/>
      <c r="BQ105" s="80"/>
      <c r="BR105" s="80"/>
      <c r="BS105" s="80"/>
      <c r="BT105" s="80"/>
      <c r="BU105" s="80"/>
      <c r="BV105" s="80"/>
      <c r="BW105" s="80"/>
      <c r="BX105" s="80"/>
      <c r="BY105" s="80"/>
      <c r="BZ105" s="80"/>
      <c r="CA105" s="80"/>
      <c r="CB105" s="80"/>
      <c r="CC105" s="80"/>
      <c r="CD105" s="80"/>
      <c r="CE105" s="80"/>
      <c r="CF105" s="80"/>
      <c r="CG105" s="80"/>
      <c r="CH105" s="80"/>
      <c r="CI105" s="80"/>
      <c r="CJ105" s="80"/>
      <c r="CK105" s="80"/>
      <c r="CL105" s="80"/>
      <c r="CM105" s="80"/>
      <c r="CN105" s="80"/>
      <c r="CO105" s="80"/>
      <c r="CP105" s="80"/>
      <c r="CQ105" s="80"/>
      <c r="CR105" s="80"/>
      <c r="CS105" s="80"/>
      <c r="CT105" s="80"/>
      <c r="CU105" s="80"/>
      <c r="CV105" s="80"/>
      <c r="CW105" s="80"/>
      <c r="CX105" s="80"/>
      <c r="CY105" s="80"/>
      <c r="CZ105" s="80"/>
      <c r="DA105" s="80"/>
      <c r="DB105" s="80"/>
      <c r="DC105" s="80"/>
      <c r="DD105" s="80"/>
      <c r="DE105" s="80"/>
      <c r="DF105" s="80"/>
      <c r="DG105" s="78">
        <v>0</v>
      </c>
      <c r="DH105" s="156">
        <f t="shared" ref="DH105:EN105" si="99">+SQRT(((DH$4-$DG$4)^2)+((DH$5-$DG$5)^2))</f>
        <v>10.727617165668006</v>
      </c>
      <c r="DI105" s="156">
        <f t="shared" si="99"/>
        <v>14.202824831922054</v>
      </c>
      <c r="DJ105" s="156">
        <f t="shared" si="99"/>
        <v>11.08091687834211</v>
      </c>
      <c r="DK105" s="156">
        <f t="shared" si="99"/>
        <v>3.998056845384367</v>
      </c>
      <c r="DL105" s="156">
        <f t="shared" si="99"/>
        <v>21.844757383733981</v>
      </c>
      <c r="DM105" s="156">
        <f t="shared" si="99"/>
        <v>7.7561115100405678</v>
      </c>
      <c r="DN105" s="156">
        <f t="shared" si="99"/>
        <v>11.908700796153893</v>
      </c>
      <c r="DO105" s="156">
        <f t="shared" si="99"/>
        <v>16.066654541029614</v>
      </c>
      <c r="DP105" s="156">
        <f t="shared" si="99"/>
        <v>5.9677591782386035</v>
      </c>
      <c r="DQ105" s="156">
        <f t="shared" si="99"/>
        <v>14.118403892108036</v>
      </c>
      <c r="DR105" s="156">
        <f t="shared" si="99"/>
        <v>13.409286510418244</v>
      </c>
      <c r="DS105" s="156">
        <f t="shared" si="99"/>
        <v>9.2562161649505192</v>
      </c>
      <c r="DT105" s="156">
        <f t="shared" si="99"/>
        <v>19.65917942405099</v>
      </c>
      <c r="DU105" s="156">
        <f t="shared" si="99"/>
        <v>12.617758304892565</v>
      </c>
      <c r="DV105" s="156">
        <f t="shared" si="99"/>
        <v>8.0653738164257902</v>
      </c>
      <c r="DW105" s="156">
        <f t="shared" si="99"/>
        <v>2.5812363024794496</v>
      </c>
      <c r="DX105" s="156">
        <f t="shared" si="99"/>
        <v>15.220565208298042</v>
      </c>
      <c r="DY105" s="156">
        <f t="shared" si="99"/>
        <v>11.770898571398</v>
      </c>
      <c r="DZ105" s="156">
        <f t="shared" si="99"/>
        <v>16.480650111851173</v>
      </c>
      <c r="EA105" s="156">
        <f t="shared" si="99"/>
        <v>12.775206837547579</v>
      </c>
      <c r="EB105" s="156">
        <f t="shared" si="99"/>
        <v>15.236260514252937</v>
      </c>
      <c r="EC105" s="156">
        <f t="shared" si="99"/>
        <v>15.262249993084623</v>
      </c>
      <c r="ED105" s="156">
        <f t="shared" si="99"/>
        <v>5.5845222954333744</v>
      </c>
      <c r="EE105" s="156">
        <f t="shared" si="99"/>
        <v>9.5768129370172392</v>
      </c>
      <c r="EF105" s="156">
        <f t="shared" si="99"/>
        <v>11.824252888091818</v>
      </c>
      <c r="EG105" s="156">
        <f t="shared" si="99"/>
        <v>8.4613365634840907</v>
      </c>
      <c r="EH105" s="156">
        <f t="shared" si="99"/>
        <v>2.7966958067591174</v>
      </c>
      <c r="EI105" s="156">
        <f t="shared" si="99"/>
        <v>14.285606299744057</v>
      </c>
      <c r="EJ105" s="156">
        <f t="shared" si="99"/>
        <v>21.751470573887978</v>
      </c>
      <c r="EK105" s="156">
        <f t="shared" si="99"/>
        <v>2.7422943772600012</v>
      </c>
      <c r="EL105" s="156">
        <f t="shared" si="99"/>
        <v>8.1425521413465045</v>
      </c>
      <c r="EM105" s="156">
        <f t="shared" si="99"/>
        <v>9.3764416156606671</v>
      </c>
      <c r="EN105" s="79">
        <f t="shared" si="99"/>
        <v>14.080332350592657</v>
      </c>
      <c r="EO105" s="28"/>
      <c r="EP105" s="29"/>
      <c r="EQ105" s="28"/>
      <c r="ER105" s="69">
        <v>75</v>
      </c>
      <c r="ES105" s="69">
        <v>16</v>
      </c>
      <c r="ET105" s="28"/>
      <c r="EU105" s="129">
        <v>75</v>
      </c>
      <c r="EV105" s="129">
        <v>16</v>
      </c>
      <c r="EW105" s="28"/>
      <c r="EX105" s="29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  <c r="HM105" s="28"/>
      <c r="HN105" s="28"/>
      <c r="HO105" s="28"/>
      <c r="HP105" s="28"/>
      <c r="HQ105" s="28"/>
      <c r="HR105" s="28"/>
      <c r="HS105" s="28"/>
      <c r="HT105" s="28"/>
      <c r="HU105" s="28"/>
      <c r="HV105" s="28"/>
      <c r="HW105" s="28"/>
      <c r="HX105" s="28"/>
      <c r="HY105" s="28"/>
      <c r="HZ105" s="28"/>
      <c r="IA105" s="28"/>
      <c r="IB105" s="28"/>
      <c r="IC105" s="28"/>
      <c r="ID105" s="28"/>
      <c r="IE105" s="28"/>
      <c r="IF105" s="28"/>
      <c r="IG105" s="28"/>
      <c r="IH105" s="28"/>
      <c r="II105" s="28"/>
      <c r="IJ105" s="28"/>
      <c r="IK105" s="28"/>
      <c r="IL105" s="28"/>
      <c r="IM105" s="29"/>
      <c r="IN105" s="28"/>
      <c r="IO105" s="28"/>
      <c r="IP105" s="28"/>
      <c r="IQ105" s="28"/>
      <c r="IR105" s="28"/>
      <c r="IS105" s="28"/>
      <c r="IT105" s="28"/>
      <c r="IU105" s="28"/>
      <c r="IV105" s="28"/>
      <c r="IW105" s="28"/>
      <c r="IX105" s="28"/>
      <c r="IY105" s="28"/>
      <c r="IZ105" s="28"/>
      <c r="JA105" s="28"/>
      <c r="JB105" s="28"/>
      <c r="JC105" s="28"/>
      <c r="JD105" s="28"/>
      <c r="JE105" s="28"/>
      <c r="JF105" s="28"/>
      <c r="JG105" s="28"/>
      <c r="JH105" s="28"/>
      <c r="JI105" s="28"/>
      <c r="JJ105" s="28"/>
      <c r="JK105" s="28"/>
    </row>
    <row r="106" spans="1:271" ht="15.75" customHeight="1" x14ac:dyDescent="0.25">
      <c r="A106" s="28"/>
      <c r="B106" s="28"/>
      <c r="C106" s="28"/>
      <c r="D106" s="135">
        <v>102</v>
      </c>
      <c r="E106" s="134">
        <v>2.9132734121797941</v>
      </c>
      <c r="F106" s="134">
        <v>16.584164455967414</v>
      </c>
      <c r="G106" s="28"/>
      <c r="H106" s="28"/>
      <c r="I106" s="28"/>
      <c r="J106" s="28"/>
      <c r="K106" s="28"/>
      <c r="L106" s="29"/>
      <c r="M106" s="28"/>
      <c r="N106" s="28"/>
      <c r="O106" s="73">
        <v>96</v>
      </c>
      <c r="P106" s="82"/>
      <c r="Q106" s="83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  <c r="BH106" s="80"/>
      <c r="BI106" s="80"/>
      <c r="BJ106" s="80"/>
      <c r="BK106" s="80"/>
      <c r="BL106" s="80"/>
      <c r="BM106" s="80"/>
      <c r="BN106" s="80"/>
      <c r="BO106" s="80"/>
      <c r="BP106" s="80"/>
      <c r="BQ106" s="80"/>
      <c r="BR106" s="80"/>
      <c r="BS106" s="80"/>
      <c r="BT106" s="80"/>
      <c r="BU106" s="80"/>
      <c r="BV106" s="80"/>
      <c r="BW106" s="80"/>
      <c r="BX106" s="80"/>
      <c r="BY106" s="80"/>
      <c r="BZ106" s="80"/>
      <c r="CA106" s="80"/>
      <c r="CB106" s="80"/>
      <c r="CC106" s="80"/>
      <c r="CD106" s="80"/>
      <c r="CE106" s="80"/>
      <c r="CF106" s="80"/>
      <c r="CG106" s="80"/>
      <c r="CH106" s="80"/>
      <c r="CI106" s="80"/>
      <c r="CJ106" s="80"/>
      <c r="CK106" s="80"/>
      <c r="CL106" s="80"/>
      <c r="CM106" s="80"/>
      <c r="CN106" s="80"/>
      <c r="CO106" s="80"/>
      <c r="CP106" s="80"/>
      <c r="CQ106" s="80"/>
      <c r="CR106" s="80"/>
      <c r="CS106" s="80"/>
      <c r="CT106" s="80"/>
      <c r="CU106" s="80"/>
      <c r="CV106" s="80"/>
      <c r="CW106" s="80"/>
      <c r="CX106" s="80"/>
      <c r="CY106" s="80"/>
      <c r="CZ106" s="80"/>
      <c r="DA106" s="80"/>
      <c r="DB106" s="80"/>
      <c r="DC106" s="80"/>
      <c r="DD106" s="80"/>
      <c r="DE106" s="80"/>
      <c r="DF106" s="80"/>
      <c r="DG106" s="80"/>
      <c r="DH106" s="78">
        <v>0</v>
      </c>
      <c r="DI106" s="156">
        <f t="shared" ref="DI106:EN106" si="100">+SQRT(((DI$4-$DH$4)^2)+((DI$5-$DH$5)^2))</f>
        <v>13.842792782586335</v>
      </c>
      <c r="DJ106" s="156">
        <f t="shared" si="100"/>
        <v>11.255817957555804</v>
      </c>
      <c r="DK106" s="156">
        <f t="shared" si="100"/>
        <v>6.8896566799628127</v>
      </c>
      <c r="DL106" s="156">
        <f t="shared" si="100"/>
        <v>12.394507164150596</v>
      </c>
      <c r="DM106" s="156">
        <f t="shared" si="100"/>
        <v>11.264519440711107</v>
      </c>
      <c r="DN106" s="156">
        <f t="shared" si="100"/>
        <v>5.1268301068013624</v>
      </c>
      <c r="DO106" s="156">
        <f t="shared" si="100"/>
        <v>16.446725819200562</v>
      </c>
      <c r="DP106" s="156">
        <f t="shared" si="100"/>
        <v>5.3128638957723853</v>
      </c>
      <c r="DQ106" s="156">
        <f t="shared" si="100"/>
        <v>14.292625210787124</v>
      </c>
      <c r="DR106" s="156">
        <f t="shared" si="100"/>
        <v>7.5670824133234857</v>
      </c>
      <c r="DS106" s="156">
        <f t="shared" si="100"/>
        <v>2.5838347397830161</v>
      </c>
      <c r="DT106" s="156">
        <f t="shared" si="100"/>
        <v>9.6834592843648597</v>
      </c>
      <c r="DU106" s="156">
        <f t="shared" si="100"/>
        <v>12.778318804473642</v>
      </c>
      <c r="DV106" s="156">
        <f t="shared" si="100"/>
        <v>5.7799150981476011</v>
      </c>
      <c r="DW106" s="156">
        <f t="shared" si="100"/>
        <v>9.4536760999671632</v>
      </c>
      <c r="DX106" s="156">
        <f t="shared" si="100"/>
        <v>9.7701159770737842</v>
      </c>
      <c r="DY106" s="156">
        <f t="shared" si="100"/>
        <v>4.7419430107323182</v>
      </c>
      <c r="DZ106" s="156">
        <f t="shared" si="100"/>
        <v>10.162986652945664</v>
      </c>
      <c r="EA106" s="156">
        <f t="shared" si="100"/>
        <v>6.7862683083896389</v>
      </c>
      <c r="EB106" s="156">
        <f t="shared" si="100"/>
        <v>14.339948744637763</v>
      </c>
      <c r="EC106" s="156">
        <f t="shared" si="100"/>
        <v>13.133861002021652</v>
      </c>
      <c r="ED106" s="156">
        <f t="shared" si="100"/>
        <v>5.4474075697936541</v>
      </c>
      <c r="EE106" s="156">
        <f t="shared" si="100"/>
        <v>6.3481466582144597</v>
      </c>
      <c r="EF106" s="156">
        <f t="shared" si="100"/>
        <v>13.504649138904098</v>
      </c>
      <c r="EG106" s="156">
        <f t="shared" si="100"/>
        <v>2.5139960390534934</v>
      </c>
      <c r="EH106" s="156">
        <f t="shared" si="100"/>
        <v>8.2882241562097185</v>
      </c>
      <c r="EI106" s="156">
        <f t="shared" si="100"/>
        <v>5.7413701969715198</v>
      </c>
      <c r="EJ106" s="156">
        <f t="shared" si="100"/>
        <v>11.706440697204956</v>
      </c>
      <c r="EK106" s="156">
        <f t="shared" si="100"/>
        <v>13.447852367072173</v>
      </c>
      <c r="EL106" s="156">
        <f t="shared" si="100"/>
        <v>4.9458362032394056</v>
      </c>
      <c r="EM106" s="156">
        <f t="shared" si="100"/>
        <v>5.1158879781973328</v>
      </c>
      <c r="EN106" s="79">
        <f t="shared" si="100"/>
        <v>5.3251580384292332</v>
      </c>
      <c r="EO106" s="28"/>
      <c r="EP106" s="29"/>
      <c r="EQ106" s="28"/>
      <c r="ER106" s="69">
        <v>84</v>
      </c>
      <c r="ES106" s="69">
        <v>16</v>
      </c>
      <c r="ET106" s="28"/>
      <c r="EU106" s="129">
        <v>84</v>
      </c>
      <c r="EV106" s="129">
        <v>16</v>
      </c>
      <c r="EW106" s="28"/>
      <c r="EX106" s="29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/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  <c r="HM106" s="28"/>
      <c r="HN106" s="28"/>
      <c r="HO106" s="28"/>
      <c r="HP106" s="28"/>
      <c r="HQ106" s="28"/>
      <c r="HR106" s="28"/>
      <c r="HS106" s="28"/>
      <c r="HT106" s="28"/>
      <c r="HU106" s="28"/>
      <c r="HV106" s="28"/>
      <c r="HW106" s="28"/>
      <c r="HX106" s="28"/>
      <c r="HY106" s="28"/>
      <c r="HZ106" s="28"/>
      <c r="IA106" s="28"/>
      <c r="IB106" s="28"/>
      <c r="IC106" s="28"/>
      <c r="ID106" s="28"/>
      <c r="IE106" s="28"/>
      <c r="IF106" s="28"/>
      <c r="IG106" s="28"/>
      <c r="IH106" s="28"/>
      <c r="II106" s="28"/>
      <c r="IJ106" s="28"/>
      <c r="IK106" s="28"/>
      <c r="IL106" s="28"/>
      <c r="IM106" s="29"/>
      <c r="IN106" s="28"/>
      <c r="IO106" s="28"/>
      <c r="IP106" s="28"/>
      <c r="IQ106" s="28"/>
      <c r="IR106" s="28"/>
      <c r="IS106" s="28"/>
      <c r="IT106" s="28"/>
      <c r="IU106" s="28"/>
      <c r="IV106" s="28"/>
      <c r="IW106" s="28"/>
      <c r="IX106" s="28"/>
      <c r="IY106" s="28"/>
      <c r="IZ106" s="28"/>
      <c r="JA106" s="28"/>
      <c r="JB106" s="28"/>
      <c r="JC106" s="28"/>
      <c r="JD106" s="28"/>
      <c r="JE106" s="28"/>
      <c r="JF106" s="28"/>
      <c r="JG106" s="28"/>
      <c r="JH106" s="28"/>
      <c r="JI106" s="28"/>
      <c r="JJ106" s="28"/>
      <c r="JK106" s="28"/>
    </row>
    <row r="107" spans="1:271" ht="15.75" customHeight="1" x14ac:dyDescent="0.25">
      <c r="A107" s="28"/>
      <c r="B107" s="28"/>
      <c r="C107" s="28"/>
      <c r="D107" s="135">
        <v>103</v>
      </c>
      <c r="E107" s="134">
        <v>16.955806438803496</v>
      </c>
      <c r="F107" s="134">
        <v>0.55007597084071536</v>
      </c>
      <c r="G107" s="28"/>
      <c r="H107" s="28"/>
      <c r="I107" s="28"/>
      <c r="J107" s="28"/>
      <c r="K107" s="28"/>
      <c r="L107" s="29"/>
      <c r="M107" s="28"/>
      <c r="N107" s="28"/>
      <c r="O107" s="73">
        <v>97</v>
      </c>
      <c r="P107" s="82"/>
      <c r="Q107" s="83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  <c r="BH107" s="80"/>
      <c r="BI107" s="80"/>
      <c r="BJ107" s="80"/>
      <c r="BK107" s="80"/>
      <c r="BL107" s="80"/>
      <c r="BM107" s="80"/>
      <c r="BN107" s="80"/>
      <c r="BO107" s="80"/>
      <c r="BP107" s="80"/>
      <c r="BQ107" s="80"/>
      <c r="BR107" s="80"/>
      <c r="BS107" s="80"/>
      <c r="BT107" s="80"/>
      <c r="BU107" s="80"/>
      <c r="BV107" s="80"/>
      <c r="BW107" s="80"/>
      <c r="BX107" s="80"/>
      <c r="BY107" s="80"/>
      <c r="BZ107" s="80"/>
      <c r="CA107" s="80"/>
      <c r="CB107" s="80"/>
      <c r="CC107" s="80"/>
      <c r="CD107" s="80"/>
      <c r="CE107" s="80"/>
      <c r="CF107" s="80"/>
      <c r="CG107" s="80"/>
      <c r="CH107" s="80"/>
      <c r="CI107" s="80"/>
      <c r="CJ107" s="80"/>
      <c r="CK107" s="80"/>
      <c r="CL107" s="80"/>
      <c r="CM107" s="80"/>
      <c r="CN107" s="80"/>
      <c r="CO107" s="80"/>
      <c r="CP107" s="80"/>
      <c r="CQ107" s="80"/>
      <c r="CR107" s="80"/>
      <c r="CS107" s="80"/>
      <c r="CT107" s="80"/>
      <c r="CU107" s="80"/>
      <c r="CV107" s="80"/>
      <c r="CW107" s="80"/>
      <c r="CX107" s="80"/>
      <c r="CY107" s="80"/>
      <c r="CZ107" s="80"/>
      <c r="DA107" s="80"/>
      <c r="DB107" s="80"/>
      <c r="DC107" s="80"/>
      <c r="DD107" s="80"/>
      <c r="DE107" s="80"/>
      <c r="DF107" s="80"/>
      <c r="DG107" s="80"/>
      <c r="DH107" s="80"/>
      <c r="DI107" s="156">
        <v>0</v>
      </c>
      <c r="DJ107" s="156">
        <f t="shared" ref="DJ107:EN107" si="101">+SQRT(((DJ$4-$DI$4)^2)+((DJ$5-$DI$5)^2))</f>
        <v>3.2212222643509429</v>
      </c>
      <c r="DK107" s="156">
        <f t="shared" si="101"/>
        <v>13.979799381558994</v>
      </c>
      <c r="DL107" s="156">
        <f t="shared" si="101"/>
        <v>15.52688520266574</v>
      </c>
      <c r="DM107" s="156">
        <f t="shared" si="101"/>
        <v>6.586146291849361</v>
      </c>
      <c r="DN107" s="156">
        <f t="shared" si="101"/>
        <v>18.73199795642233</v>
      </c>
      <c r="DO107" s="156">
        <f t="shared" si="101"/>
        <v>2.6068792698481871</v>
      </c>
      <c r="DP107" s="156">
        <f t="shared" si="101"/>
        <v>11.208756894538432</v>
      </c>
      <c r="DQ107" s="156">
        <f t="shared" si="101"/>
        <v>0.73014018766321553</v>
      </c>
      <c r="DR107" s="156">
        <f t="shared" si="101"/>
        <v>7.5181509544091529</v>
      </c>
      <c r="DS107" s="156">
        <f t="shared" si="101"/>
        <v>15.252737318306545</v>
      </c>
      <c r="DT107" s="156">
        <f t="shared" si="101"/>
        <v>15.37351751094563</v>
      </c>
      <c r="DU107" s="156">
        <f t="shared" si="101"/>
        <v>1.5851053814665175</v>
      </c>
      <c r="DV107" s="156">
        <f t="shared" si="101"/>
        <v>8.7311649201020529</v>
      </c>
      <c r="DW107" s="156">
        <f t="shared" si="101"/>
        <v>11.684919770954533</v>
      </c>
      <c r="DX107" s="156">
        <f t="shared" si="101"/>
        <v>6.7063668133741983</v>
      </c>
      <c r="DY107" s="156">
        <f t="shared" si="101"/>
        <v>18.367389091551384</v>
      </c>
      <c r="DZ107" s="156">
        <f t="shared" si="101"/>
        <v>7.9974492901663066</v>
      </c>
      <c r="EA107" s="156">
        <f t="shared" si="101"/>
        <v>7.9300858466717257</v>
      </c>
      <c r="EB107" s="156">
        <f t="shared" si="101"/>
        <v>1.0951809068354701</v>
      </c>
      <c r="EC107" s="156">
        <f t="shared" si="101"/>
        <v>2.3471989673717486</v>
      </c>
      <c r="ED107" s="156">
        <f t="shared" si="101"/>
        <v>14.241268220812264</v>
      </c>
      <c r="EE107" s="156">
        <f t="shared" si="101"/>
        <v>7.5857198951166831</v>
      </c>
      <c r="EF107" s="156">
        <f t="shared" si="101"/>
        <v>2.9398770677943635</v>
      </c>
      <c r="EG107" s="156">
        <f t="shared" si="101"/>
        <v>14.149639948302395</v>
      </c>
      <c r="EH107" s="156">
        <f t="shared" si="101"/>
        <v>12.206748392614029</v>
      </c>
      <c r="EI107" s="156">
        <f t="shared" si="101"/>
        <v>19.559195494704213</v>
      </c>
      <c r="EJ107" s="156">
        <f t="shared" si="101"/>
        <v>16.894468482813473</v>
      </c>
      <c r="EK107" s="156">
        <f t="shared" si="101"/>
        <v>15.193829347334976</v>
      </c>
      <c r="EL107" s="156">
        <f t="shared" si="101"/>
        <v>16.594013718851308</v>
      </c>
      <c r="EM107" s="156">
        <f t="shared" si="101"/>
        <v>17.58594175053565</v>
      </c>
      <c r="EN107" s="79">
        <f t="shared" si="101"/>
        <v>19.130759457239758</v>
      </c>
      <c r="EO107" s="28"/>
      <c r="EP107" s="29"/>
      <c r="EQ107" s="28"/>
      <c r="ER107" s="69">
        <v>93</v>
      </c>
      <c r="ES107" s="69">
        <v>16</v>
      </c>
      <c r="ET107" s="28"/>
      <c r="EU107" s="129">
        <v>93</v>
      </c>
      <c r="EV107" s="129">
        <v>16</v>
      </c>
      <c r="EW107" s="28"/>
      <c r="EX107" s="29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28"/>
      <c r="GV107" s="28"/>
      <c r="GW107" s="28"/>
      <c r="GX107" s="28"/>
      <c r="GY107" s="28"/>
      <c r="GZ107" s="28"/>
      <c r="HA107" s="28"/>
      <c r="HB107" s="28"/>
      <c r="HC107" s="28"/>
      <c r="HD107" s="28"/>
      <c r="HE107" s="28"/>
      <c r="HF107" s="28"/>
      <c r="HG107" s="28"/>
      <c r="HH107" s="28"/>
      <c r="HI107" s="28"/>
      <c r="HJ107" s="28"/>
      <c r="HK107" s="28"/>
      <c r="HL107" s="28"/>
      <c r="HM107" s="28"/>
      <c r="HN107" s="28"/>
      <c r="HO107" s="28"/>
      <c r="HP107" s="28"/>
      <c r="HQ107" s="28"/>
      <c r="HR107" s="28"/>
      <c r="HS107" s="28"/>
      <c r="HT107" s="28"/>
      <c r="HU107" s="28"/>
      <c r="HV107" s="28"/>
      <c r="HW107" s="28"/>
      <c r="HX107" s="28"/>
      <c r="HY107" s="28"/>
      <c r="HZ107" s="28"/>
      <c r="IA107" s="28"/>
      <c r="IB107" s="28"/>
      <c r="IC107" s="28"/>
      <c r="ID107" s="28"/>
      <c r="IE107" s="28"/>
      <c r="IF107" s="28"/>
      <c r="IG107" s="28"/>
      <c r="IH107" s="28"/>
      <c r="II107" s="28"/>
      <c r="IJ107" s="28"/>
      <c r="IK107" s="28"/>
      <c r="IL107" s="28"/>
      <c r="IM107" s="29"/>
      <c r="IN107" s="28"/>
      <c r="IO107" s="28"/>
      <c r="IP107" s="28"/>
      <c r="IQ107" s="28"/>
      <c r="IR107" s="28"/>
      <c r="IS107" s="28"/>
      <c r="IT107" s="28"/>
      <c r="IU107" s="28"/>
      <c r="IV107" s="28"/>
      <c r="IW107" s="28"/>
      <c r="IX107" s="28"/>
      <c r="IY107" s="28"/>
      <c r="IZ107" s="28"/>
      <c r="JA107" s="28"/>
      <c r="JB107" s="28"/>
      <c r="JC107" s="28"/>
      <c r="JD107" s="28"/>
      <c r="JE107" s="28"/>
      <c r="JF107" s="28"/>
      <c r="JG107" s="28"/>
      <c r="JH107" s="28"/>
      <c r="JI107" s="28"/>
      <c r="JJ107" s="28"/>
      <c r="JK107" s="28"/>
    </row>
    <row r="108" spans="1:271" ht="15.75" customHeight="1" x14ac:dyDescent="0.25">
      <c r="A108" s="28"/>
      <c r="B108" s="28"/>
      <c r="C108" s="28"/>
      <c r="D108" s="135">
        <v>104</v>
      </c>
      <c r="E108" s="134">
        <v>5.9906408437600636</v>
      </c>
      <c r="F108" s="134">
        <v>8.6403646910429845</v>
      </c>
      <c r="G108" s="28"/>
      <c r="H108" s="28"/>
      <c r="I108" s="28"/>
      <c r="J108" s="28"/>
      <c r="K108" s="28"/>
      <c r="L108" s="29"/>
      <c r="M108" s="28"/>
      <c r="N108" s="28"/>
      <c r="O108" s="73">
        <v>98</v>
      </c>
      <c r="P108" s="82"/>
      <c r="Q108" s="83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  <c r="BI108" s="80"/>
      <c r="BJ108" s="80"/>
      <c r="BK108" s="80"/>
      <c r="BL108" s="80"/>
      <c r="BM108" s="80"/>
      <c r="BN108" s="80"/>
      <c r="BO108" s="80"/>
      <c r="BP108" s="80"/>
      <c r="BQ108" s="80"/>
      <c r="BR108" s="80"/>
      <c r="BS108" s="80"/>
      <c r="BT108" s="80"/>
      <c r="BU108" s="80"/>
      <c r="BV108" s="80"/>
      <c r="BW108" s="80"/>
      <c r="BX108" s="80"/>
      <c r="BY108" s="80"/>
      <c r="BZ108" s="80"/>
      <c r="CA108" s="80"/>
      <c r="CB108" s="80"/>
      <c r="CC108" s="80"/>
      <c r="CD108" s="80"/>
      <c r="CE108" s="80"/>
      <c r="CF108" s="80"/>
      <c r="CG108" s="80"/>
      <c r="CH108" s="80"/>
      <c r="CI108" s="80"/>
      <c r="CJ108" s="80"/>
      <c r="CK108" s="80"/>
      <c r="CL108" s="80"/>
      <c r="CM108" s="80"/>
      <c r="CN108" s="80"/>
      <c r="CO108" s="80"/>
      <c r="CP108" s="80"/>
      <c r="CQ108" s="80"/>
      <c r="CR108" s="80"/>
      <c r="CS108" s="80"/>
      <c r="CT108" s="80"/>
      <c r="CU108" s="80"/>
      <c r="CV108" s="80"/>
      <c r="CW108" s="80"/>
      <c r="CX108" s="80"/>
      <c r="CY108" s="80"/>
      <c r="CZ108" s="80"/>
      <c r="DA108" s="80"/>
      <c r="DB108" s="80"/>
      <c r="DC108" s="80"/>
      <c r="DD108" s="80"/>
      <c r="DE108" s="80"/>
      <c r="DF108" s="80"/>
      <c r="DG108" s="80"/>
      <c r="DH108" s="80"/>
      <c r="DI108" s="80"/>
      <c r="DJ108" s="78">
        <v>0</v>
      </c>
      <c r="DK108" s="156">
        <f t="shared" ref="DK108:EN108" si="102">+SQRT(((DK$4-$DJ$4)^2)+((DK$5-$DJ$5)^2))</f>
        <v>10.767402960065391</v>
      </c>
      <c r="DL108" s="156">
        <f t="shared" si="102"/>
        <v>15.407127661009014</v>
      </c>
      <c r="DM108" s="156">
        <f t="shared" si="102"/>
        <v>3.7691479586118644</v>
      </c>
      <c r="DN108" s="156">
        <f t="shared" si="102"/>
        <v>15.926136823212948</v>
      </c>
      <c r="DO108" s="156">
        <f t="shared" si="102"/>
        <v>5.55594727769203</v>
      </c>
      <c r="DP108" s="156">
        <f t="shared" si="102"/>
        <v>8.0708306057166777</v>
      </c>
      <c r="DQ108" s="156">
        <f t="shared" si="102"/>
        <v>3.3578426323905166</v>
      </c>
      <c r="DR108" s="156">
        <f t="shared" si="102"/>
        <v>6.3036588919416738</v>
      </c>
      <c r="DS108" s="156">
        <f t="shared" si="102"/>
        <v>12.3751910013202</v>
      </c>
      <c r="DT108" s="156">
        <f t="shared" si="102"/>
        <v>14.625612657172152</v>
      </c>
      <c r="DU108" s="156">
        <f t="shared" si="102"/>
        <v>1.7135623228152601</v>
      </c>
      <c r="DV108" s="156">
        <f t="shared" si="102"/>
        <v>5.7621856582177386</v>
      </c>
      <c r="DW108" s="156">
        <f t="shared" si="102"/>
        <v>8.5314803126780099</v>
      </c>
      <c r="DX108" s="156">
        <f t="shared" si="102"/>
        <v>6.5310981018022192</v>
      </c>
      <c r="DY108" s="156">
        <f t="shared" si="102"/>
        <v>15.574881896151478</v>
      </c>
      <c r="DZ108" s="156">
        <f t="shared" si="102"/>
        <v>8.0277455406872811</v>
      </c>
      <c r="EA108" s="156">
        <f t="shared" si="102"/>
        <v>6.3946590320394998</v>
      </c>
      <c r="EB108" s="156">
        <f t="shared" si="102"/>
        <v>4.1855503837610559</v>
      </c>
      <c r="EC108" s="156">
        <f t="shared" si="102"/>
        <v>4.3059514078256802</v>
      </c>
      <c r="ED108" s="156">
        <f t="shared" si="102"/>
        <v>11.084124108738843</v>
      </c>
      <c r="EE108" s="156">
        <f t="shared" si="102"/>
        <v>4.9137120458979275</v>
      </c>
      <c r="EF108" s="156">
        <f t="shared" si="102"/>
        <v>2.3676690125883288</v>
      </c>
      <c r="EG108" s="156">
        <f t="shared" si="102"/>
        <v>11.232331477477622</v>
      </c>
      <c r="EH108" s="156">
        <f t="shared" si="102"/>
        <v>8.9963514577611008</v>
      </c>
      <c r="EI108" s="156">
        <f t="shared" si="102"/>
        <v>16.993678899676507</v>
      </c>
      <c r="EJ108" s="156">
        <f t="shared" si="102"/>
        <v>16.402138488715551</v>
      </c>
      <c r="EK108" s="156">
        <f t="shared" si="102"/>
        <v>12.281161287539863</v>
      </c>
      <c r="EL108" s="156">
        <f t="shared" si="102"/>
        <v>13.54243279530368</v>
      </c>
      <c r="EM108" s="156">
        <f t="shared" si="102"/>
        <v>14.590483702150255</v>
      </c>
      <c r="EN108" s="79">
        <f t="shared" si="102"/>
        <v>16.580580334139746</v>
      </c>
      <c r="EO108" s="28"/>
      <c r="EP108" s="29"/>
      <c r="EQ108" s="28"/>
      <c r="ER108" s="69">
        <v>24</v>
      </c>
      <c r="ES108" s="69">
        <v>16</v>
      </c>
      <c r="ET108" s="28"/>
      <c r="EU108" s="129">
        <v>24</v>
      </c>
      <c r="EV108" s="129">
        <v>16</v>
      </c>
      <c r="EW108" s="28"/>
      <c r="EX108" s="29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  <c r="HM108" s="28"/>
      <c r="HN108" s="28"/>
      <c r="HO108" s="28"/>
      <c r="HP108" s="28"/>
      <c r="HQ108" s="28"/>
      <c r="HR108" s="28"/>
      <c r="HS108" s="28"/>
      <c r="HT108" s="28"/>
      <c r="HU108" s="28"/>
      <c r="HV108" s="28"/>
      <c r="HW108" s="28"/>
      <c r="HX108" s="28"/>
      <c r="HY108" s="28"/>
      <c r="HZ108" s="28"/>
      <c r="IA108" s="28"/>
      <c r="IB108" s="28"/>
      <c r="IC108" s="28"/>
      <c r="ID108" s="28"/>
      <c r="IE108" s="28"/>
      <c r="IF108" s="28"/>
      <c r="IG108" s="28"/>
      <c r="IH108" s="28"/>
      <c r="II108" s="28"/>
      <c r="IJ108" s="28"/>
      <c r="IK108" s="28"/>
      <c r="IL108" s="28"/>
      <c r="IM108" s="29"/>
      <c r="IN108" s="28"/>
      <c r="IO108" s="28"/>
      <c r="IP108" s="28"/>
      <c r="IQ108" s="28"/>
      <c r="IR108" s="28"/>
      <c r="IS108" s="28"/>
      <c r="IT108" s="28"/>
      <c r="IU108" s="28"/>
      <c r="IV108" s="28"/>
      <c r="IW108" s="28"/>
      <c r="IX108" s="28"/>
      <c r="IY108" s="28"/>
      <c r="IZ108" s="28"/>
      <c r="JA108" s="28"/>
      <c r="JB108" s="28"/>
      <c r="JC108" s="28"/>
      <c r="JD108" s="28"/>
      <c r="JE108" s="28"/>
      <c r="JF108" s="28"/>
      <c r="JG108" s="28"/>
      <c r="JH108" s="28"/>
      <c r="JI108" s="28"/>
      <c r="JJ108" s="28"/>
      <c r="JK108" s="28"/>
    </row>
    <row r="109" spans="1:271" ht="15.75" customHeight="1" x14ac:dyDescent="0.25">
      <c r="A109" s="28"/>
      <c r="B109" s="28"/>
      <c r="C109" s="28"/>
      <c r="D109" s="135">
        <v>105</v>
      </c>
      <c r="E109" s="134">
        <v>15.300173967963088</v>
      </c>
      <c r="F109" s="134">
        <v>2.0163729559400494</v>
      </c>
      <c r="G109" s="28"/>
      <c r="H109" s="28"/>
      <c r="I109" s="28"/>
      <c r="J109" s="28"/>
      <c r="K109" s="28"/>
      <c r="L109" s="29"/>
      <c r="M109" s="28"/>
      <c r="N109" s="28"/>
      <c r="O109" s="73">
        <v>99</v>
      </c>
      <c r="P109" s="82"/>
      <c r="Q109" s="83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  <c r="BC109" s="80"/>
      <c r="BD109" s="80"/>
      <c r="BE109" s="80"/>
      <c r="BF109" s="80"/>
      <c r="BG109" s="80"/>
      <c r="BH109" s="80"/>
      <c r="BI109" s="80"/>
      <c r="BJ109" s="80"/>
      <c r="BK109" s="80"/>
      <c r="BL109" s="80"/>
      <c r="BM109" s="80"/>
      <c r="BN109" s="80"/>
      <c r="BO109" s="80"/>
      <c r="BP109" s="80"/>
      <c r="BQ109" s="80"/>
      <c r="BR109" s="80"/>
      <c r="BS109" s="80"/>
      <c r="BT109" s="80"/>
      <c r="BU109" s="80"/>
      <c r="BV109" s="80"/>
      <c r="BW109" s="80"/>
      <c r="BX109" s="80"/>
      <c r="BY109" s="80"/>
      <c r="BZ109" s="80"/>
      <c r="CA109" s="80"/>
      <c r="CB109" s="80"/>
      <c r="CC109" s="80"/>
      <c r="CD109" s="80"/>
      <c r="CE109" s="80"/>
      <c r="CF109" s="80"/>
      <c r="CG109" s="80"/>
      <c r="CH109" s="80"/>
      <c r="CI109" s="80"/>
      <c r="CJ109" s="80"/>
      <c r="CK109" s="80"/>
      <c r="CL109" s="80"/>
      <c r="CM109" s="80"/>
      <c r="CN109" s="80"/>
      <c r="CO109" s="80"/>
      <c r="CP109" s="80"/>
      <c r="CQ109" s="80"/>
      <c r="CR109" s="80"/>
      <c r="CS109" s="80"/>
      <c r="CT109" s="80"/>
      <c r="CU109" s="80"/>
      <c r="CV109" s="80"/>
      <c r="CW109" s="80"/>
      <c r="CX109" s="80"/>
      <c r="CY109" s="80"/>
      <c r="CZ109" s="80"/>
      <c r="DA109" s="80"/>
      <c r="DB109" s="80"/>
      <c r="DC109" s="80"/>
      <c r="DD109" s="80"/>
      <c r="DE109" s="80"/>
      <c r="DF109" s="80"/>
      <c r="DG109" s="80"/>
      <c r="DH109" s="80"/>
      <c r="DI109" s="80"/>
      <c r="DJ109" s="80"/>
      <c r="DK109" s="156">
        <v>0</v>
      </c>
      <c r="DL109" s="156">
        <f t="shared" ref="DL109:EN109" si="103">+SQRT(((DL$4-$DK$4)^2)+((DL$5-$DK$5)^2))</f>
        <v>18.645000830251416</v>
      </c>
      <c r="DM109" s="156">
        <f t="shared" si="103"/>
        <v>8.4779305231598165</v>
      </c>
      <c r="DN109" s="156">
        <f t="shared" si="103"/>
        <v>8.0532494610549588</v>
      </c>
      <c r="DO109" s="156">
        <f t="shared" si="103"/>
        <v>16.256842367149289</v>
      </c>
      <c r="DP109" s="156">
        <f t="shared" si="103"/>
        <v>3.1991928729438106</v>
      </c>
      <c r="DQ109" s="156">
        <f t="shared" si="103"/>
        <v>14.102235444218211</v>
      </c>
      <c r="DR109" s="156">
        <f t="shared" si="103"/>
        <v>11.091616211273001</v>
      </c>
      <c r="DS109" s="156">
        <f t="shared" si="103"/>
        <v>5.2587003659301796</v>
      </c>
      <c r="DT109" s="156">
        <f t="shared" si="103"/>
        <v>16.227979685146451</v>
      </c>
      <c r="DU109" s="156">
        <f t="shared" si="103"/>
        <v>12.469554155692597</v>
      </c>
      <c r="DV109" s="156">
        <f t="shared" si="103"/>
        <v>5.9499545267548308</v>
      </c>
      <c r="DW109" s="156">
        <f t="shared" si="103"/>
        <v>3.8263299077530823</v>
      </c>
      <c r="DX109" s="156">
        <f t="shared" si="103"/>
        <v>13.182943098269151</v>
      </c>
      <c r="DY109" s="156">
        <f t="shared" si="103"/>
        <v>7.8795379478459919</v>
      </c>
      <c r="DZ109" s="156">
        <f t="shared" si="103"/>
        <v>14.223689538021995</v>
      </c>
      <c r="EA109" s="156">
        <f t="shared" si="103"/>
        <v>10.343842564961458</v>
      </c>
      <c r="EB109" s="156">
        <f t="shared" si="103"/>
        <v>14.876190990687864</v>
      </c>
      <c r="EC109" s="156">
        <f t="shared" si="103"/>
        <v>14.430893690076811</v>
      </c>
      <c r="ED109" s="156">
        <f t="shared" si="103"/>
        <v>1.5867637009865212</v>
      </c>
      <c r="EE109" s="156">
        <f t="shared" si="103"/>
        <v>7.5682476319836738</v>
      </c>
      <c r="EF109" s="156">
        <f t="shared" si="103"/>
        <v>12.237460673395674</v>
      </c>
      <c r="EG109" s="156">
        <f t="shared" si="103"/>
        <v>4.5102432830484114</v>
      </c>
      <c r="EH109" s="156">
        <f t="shared" si="103"/>
        <v>2.502927693426078</v>
      </c>
      <c r="EI109" s="156">
        <f t="shared" si="103"/>
        <v>10.341787001230403</v>
      </c>
      <c r="EJ109" s="156">
        <f t="shared" si="103"/>
        <v>18.308575783713508</v>
      </c>
      <c r="EK109" s="156">
        <f t="shared" si="103"/>
        <v>6.7346461682701166</v>
      </c>
      <c r="EL109" s="156">
        <f t="shared" si="103"/>
        <v>4.3449097726706762</v>
      </c>
      <c r="EM109" s="156">
        <f t="shared" si="103"/>
        <v>5.6272542266317176</v>
      </c>
      <c r="EN109" s="79">
        <f t="shared" si="103"/>
        <v>10.11737666560817</v>
      </c>
      <c r="EO109" s="28"/>
      <c r="EP109" s="29"/>
      <c r="EQ109" s="28"/>
      <c r="ER109" s="69">
        <v>10</v>
      </c>
      <c r="ES109" s="69">
        <v>17</v>
      </c>
      <c r="ET109" s="28"/>
      <c r="EU109" s="129">
        <v>10</v>
      </c>
      <c r="EV109" s="129">
        <v>17</v>
      </c>
      <c r="EW109" s="28"/>
      <c r="EX109" s="29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/>
      <c r="FJ109" s="28"/>
      <c r="FK109" s="28"/>
      <c r="FL109" s="28"/>
      <c r="FM109" s="28"/>
      <c r="FN109" s="28"/>
      <c r="FO109" s="28"/>
      <c r="FP109" s="28"/>
      <c r="FQ109" s="28"/>
      <c r="FR109" s="28"/>
      <c r="FS109" s="28"/>
      <c r="FT109" s="28"/>
      <c r="FU109" s="28"/>
      <c r="FV109" s="28"/>
      <c r="FW109" s="28"/>
      <c r="FX109" s="28"/>
      <c r="FY109" s="28"/>
      <c r="FZ109" s="28"/>
      <c r="GA109" s="28"/>
      <c r="GB109" s="28"/>
      <c r="GC109" s="28"/>
      <c r="GD109" s="28"/>
      <c r="GE109" s="28"/>
      <c r="GF109" s="28"/>
      <c r="GG109" s="28"/>
      <c r="GH109" s="28"/>
      <c r="GI109" s="28"/>
      <c r="GJ109" s="28"/>
      <c r="GK109" s="28"/>
      <c r="GL109" s="28"/>
      <c r="GM109" s="28"/>
      <c r="GN109" s="28"/>
      <c r="GO109" s="28"/>
      <c r="GP109" s="28"/>
      <c r="GQ109" s="28"/>
      <c r="GR109" s="28"/>
      <c r="GS109" s="28"/>
      <c r="GT109" s="28"/>
      <c r="GU109" s="28"/>
      <c r="GV109" s="28"/>
      <c r="GW109" s="28"/>
      <c r="GX109" s="28"/>
      <c r="GY109" s="28"/>
      <c r="GZ109" s="28"/>
      <c r="HA109" s="28"/>
      <c r="HB109" s="28"/>
      <c r="HC109" s="28"/>
      <c r="HD109" s="28"/>
      <c r="HE109" s="28"/>
      <c r="HF109" s="28"/>
      <c r="HG109" s="28"/>
      <c r="HH109" s="28"/>
      <c r="HI109" s="28"/>
      <c r="HJ109" s="28"/>
      <c r="HK109" s="28"/>
      <c r="HL109" s="28"/>
      <c r="HM109" s="28"/>
      <c r="HN109" s="28"/>
      <c r="HO109" s="28"/>
      <c r="HP109" s="28"/>
      <c r="HQ109" s="28"/>
      <c r="HR109" s="28"/>
      <c r="HS109" s="28"/>
      <c r="HT109" s="28"/>
      <c r="HU109" s="28"/>
      <c r="HV109" s="28"/>
      <c r="HW109" s="28"/>
      <c r="HX109" s="28"/>
      <c r="HY109" s="28"/>
      <c r="HZ109" s="28"/>
      <c r="IA109" s="28"/>
      <c r="IB109" s="28"/>
      <c r="IC109" s="28"/>
      <c r="ID109" s="28"/>
      <c r="IE109" s="28"/>
      <c r="IF109" s="28"/>
      <c r="IG109" s="28"/>
      <c r="IH109" s="28"/>
      <c r="II109" s="28"/>
      <c r="IJ109" s="28"/>
      <c r="IK109" s="28"/>
      <c r="IL109" s="28"/>
      <c r="IM109" s="29"/>
      <c r="IN109" s="28"/>
      <c r="IO109" s="28"/>
      <c r="IP109" s="28"/>
      <c r="IQ109" s="28"/>
      <c r="IR109" s="28"/>
      <c r="IS109" s="28"/>
      <c r="IT109" s="28"/>
      <c r="IU109" s="28"/>
      <c r="IV109" s="28"/>
      <c r="IW109" s="28"/>
      <c r="IX109" s="28"/>
      <c r="IY109" s="28"/>
      <c r="IZ109" s="28"/>
      <c r="JA109" s="28"/>
      <c r="JB109" s="28"/>
      <c r="JC109" s="28"/>
      <c r="JD109" s="28"/>
      <c r="JE109" s="28"/>
      <c r="JF109" s="28"/>
      <c r="JG109" s="28"/>
      <c r="JH109" s="28"/>
      <c r="JI109" s="28"/>
      <c r="JJ109" s="28"/>
      <c r="JK109" s="28"/>
    </row>
    <row r="110" spans="1:271" ht="15.75" customHeight="1" x14ac:dyDescent="0.25">
      <c r="A110" s="28"/>
      <c r="B110" s="28"/>
      <c r="C110" s="28"/>
      <c r="D110" s="135">
        <v>106</v>
      </c>
      <c r="E110" s="134">
        <v>13.782615112051664</v>
      </c>
      <c r="F110" s="134">
        <v>10.034702644879635</v>
      </c>
      <c r="G110" s="28"/>
      <c r="H110" s="28"/>
      <c r="I110" s="28"/>
      <c r="J110" s="28"/>
      <c r="K110" s="28"/>
      <c r="L110" s="29"/>
      <c r="M110" s="28"/>
      <c r="N110" s="28"/>
      <c r="O110" s="73">
        <v>100</v>
      </c>
      <c r="P110" s="82"/>
      <c r="Q110" s="83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0"/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0"/>
      <c r="BD110" s="80"/>
      <c r="BE110" s="80"/>
      <c r="BF110" s="80"/>
      <c r="BG110" s="80"/>
      <c r="BH110" s="80"/>
      <c r="BI110" s="80"/>
      <c r="BJ110" s="80"/>
      <c r="BK110" s="80"/>
      <c r="BL110" s="80"/>
      <c r="BM110" s="80"/>
      <c r="BN110" s="80"/>
      <c r="BO110" s="80"/>
      <c r="BP110" s="80"/>
      <c r="BQ110" s="80"/>
      <c r="BR110" s="80"/>
      <c r="BS110" s="80"/>
      <c r="BT110" s="80"/>
      <c r="BU110" s="80"/>
      <c r="BV110" s="80"/>
      <c r="BW110" s="80"/>
      <c r="BX110" s="80"/>
      <c r="BY110" s="80"/>
      <c r="BZ110" s="80"/>
      <c r="CA110" s="80"/>
      <c r="CB110" s="80"/>
      <c r="CC110" s="80"/>
      <c r="CD110" s="80"/>
      <c r="CE110" s="80"/>
      <c r="CF110" s="80"/>
      <c r="CG110" s="80"/>
      <c r="CH110" s="80"/>
      <c r="CI110" s="80"/>
      <c r="CJ110" s="80"/>
      <c r="CK110" s="80"/>
      <c r="CL110" s="80"/>
      <c r="CM110" s="80"/>
      <c r="CN110" s="80"/>
      <c r="CO110" s="80"/>
      <c r="CP110" s="80"/>
      <c r="CQ110" s="80"/>
      <c r="CR110" s="80"/>
      <c r="CS110" s="80"/>
      <c r="CT110" s="80"/>
      <c r="CU110" s="80"/>
      <c r="CV110" s="80"/>
      <c r="CW110" s="80"/>
      <c r="CX110" s="80"/>
      <c r="CY110" s="80"/>
      <c r="CZ110" s="80"/>
      <c r="DA110" s="80"/>
      <c r="DB110" s="80"/>
      <c r="DC110" s="80"/>
      <c r="DD110" s="80"/>
      <c r="DE110" s="80"/>
      <c r="DF110" s="80"/>
      <c r="DG110" s="80"/>
      <c r="DH110" s="80"/>
      <c r="DI110" s="80"/>
      <c r="DJ110" s="80"/>
      <c r="DK110" s="80"/>
      <c r="DL110" s="78">
        <v>0</v>
      </c>
      <c r="DM110" s="156">
        <f t="shared" ref="DM110:EN110" si="104">+SQRT(((DM$4-$DL$4)^2)+((DM$5-$DL$5)^2))</f>
        <v>18.193486624682397</v>
      </c>
      <c r="DN110" s="156">
        <f t="shared" si="104"/>
        <v>16.074523144944102</v>
      </c>
      <c r="DO110" s="156">
        <f t="shared" si="104"/>
        <v>17.422869161884812</v>
      </c>
      <c r="DP110" s="156">
        <f t="shared" si="104"/>
        <v>15.893736727950051</v>
      </c>
      <c r="DQ110" s="156">
        <f t="shared" si="104"/>
        <v>16.255624071661842</v>
      </c>
      <c r="DR110" s="156">
        <f t="shared" si="104"/>
        <v>9.3703110841005586</v>
      </c>
      <c r="DS110" s="156">
        <f t="shared" si="104"/>
        <v>14.938837512111109</v>
      </c>
      <c r="DT110" s="156">
        <f t="shared" si="104"/>
        <v>3.0340812882497596</v>
      </c>
      <c r="DU110" s="156">
        <f t="shared" si="104"/>
        <v>15.740345727580044</v>
      </c>
      <c r="DV110" s="156">
        <f t="shared" si="104"/>
        <v>14.029081934603477</v>
      </c>
      <c r="DW110" s="156">
        <f t="shared" si="104"/>
        <v>19.746709467594247</v>
      </c>
      <c r="DX110" s="156">
        <f t="shared" si="104"/>
        <v>8.9645930597028283</v>
      </c>
      <c r="DY110" s="156">
        <f t="shared" si="104"/>
        <v>15.753783586406575</v>
      </c>
      <c r="DZ110" s="156">
        <f t="shared" si="104"/>
        <v>7.5516377723961474</v>
      </c>
      <c r="EA110" s="156">
        <f t="shared" si="104"/>
        <v>9.6636179379679721</v>
      </c>
      <c r="EB110" s="156">
        <f t="shared" si="104"/>
        <v>15.105245698176587</v>
      </c>
      <c r="EC110" s="156">
        <f t="shared" si="104"/>
        <v>13.317403871609413</v>
      </c>
      <c r="ED110" s="156">
        <f t="shared" si="104"/>
        <v>17.491963985988274</v>
      </c>
      <c r="EE110" s="156">
        <f t="shared" si="104"/>
        <v>12.854435573192582</v>
      </c>
      <c r="EF110" s="156">
        <f t="shared" si="104"/>
        <v>17.448182575827996</v>
      </c>
      <c r="EG110" s="156">
        <f t="shared" si="104"/>
        <v>14.829300812760566</v>
      </c>
      <c r="EH110" s="156">
        <f t="shared" si="104"/>
        <v>19.059148323259123</v>
      </c>
      <c r="EI110" s="156">
        <f t="shared" si="104"/>
        <v>14.6461236314088</v>
      </c>
      <c r="EJ110" s="156">
        <f t="shared" si="104"/>
        <v>2.2102928093122656</v>
      </c>
      <c r="EK110" s="156">
        <f t="shared" si="104"/>
        <v>24.284442529467174</v>
      </c>
      <c r="EL110" s="156">
        <f t="shared" si="104"/>
        <v>17.306066394846372</v>
      </c>
      <c r="EM110" s="156">
        <f t="shared" si="104"/>
        <v>17.231175820044825</v>
      </c>
      <c r="EN110" s="79">
        <f t="shared" si="104"/>
        <v>14.290646062766713</v>
      </c>
      <c r="EO110" s="28"/>
      <c r="EP110" s="29"/>
      <c r="EQ110" s="28"/>
      <c r="ER110" s="69">
        <v>101</v>
      </c>
      <c r="ES110" s="69">
        <v>17</v>
      </c>
      <c r="ET110" s="28"/>
      <c r="EU110" s="129">
        <v>101</v>
      </c>
      <c r="EV110" s="129">
        <v>17</v>
      </c>
      <c r="EW110" s="28"/>
      <c r="EX110" s="29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  <c r="FL110" s="28"/>
      <c r="FM110" s="28"/>
      <c r="FN110" s="28"/>
      <c r="FO110" s="28"/>
      <c r="FP110" s="28"/>
      <c r="FQ110" s="28"/>
      <c r="FR110" s="28"/>
      <c r="FS110" s="28"/>
      <c r="FT110" s="28"/>
      <c r="FU110" s="28"/>
      <c r="FV110" s="28"/>
      <c r="FW110" s="28"/>
      <c r="FX110" s="28"/>
      <c r="FY110" s="28"/>
      <c r="FZ110" s="28"/>
      <c r="GA110" s="28"/>
      <c r="GB110" s="28"/>
      <c r="GC110" s="28"/>
      <c r="GD110" s="28"/>
      <c r="GE110" s="28"/>
      <c r="GF110" s="28"/>
      <c r="GG110" s="28"/>
      <c r="GH110" s="28"/>
      <c r="GI110" s="28"/>
      <c r="GJ110" s="28"/>
      <c r="GK110" s="28"/>
      <c r="GL110" s="28"/>
      <c r="GM110" s="28"/>
      <c r="GN110" s="28"/>
      <c r="GO110" s="28"/>
      <c r="GP110" s="28"/>
      <c r="GQ110" s="28"/>
      <c r="GR110" s="28"/>
      <c r="GS110" s="28"/>
      <c r="GT110" s="28"/>
      <c r="GU110" s="28"/>
      <c r="GV110" s="28"/>
      <c r="GW110" s="28"/>
      <c r="GX110" s="28"/>
      <c r="GY110" s="28"/>
      <c r="GZ110" s="28"/>
      <c r="HA110" s="28"/>
      <c r="HB110" s="28"/>
      <c r="HC110" s="28"/>
      <c r="HD110" s="28"/>
      <c r="HE110" s="28"/>
      <c r="HF110" s="28"/>
      <c r="HG110" s="28"/>
      <c r="HH110" s="28"/>
      <c r="HI110" s="28"/>
      <c r="HJ110" s="28"/>
      <c r="HK110" s="28"/>
      <c r="HL110" s="28"/>
      <c r="HM110" s="28"/>
      <c r="HN110" s="28"/>
      <c r="HO110" s="28"/>
      <c r="HP110" s="28"/>
      <c r="HQ110" s="28"/>
      <c r="HR110" s="28"/>
      <c r="HS110" s="28"/>
      <c r="HT110" s="28"/>
      <c r="HU110" s="28"/>
      <c r="HV110" s="28"/>
      <c r="HW110" s="28"/>
      <c r="HX110" s="28"/>
      <c r="HY110" s="28"/>
      <c r="HZ110" s="28"/>
      <c r="IA110" s="28"/>
      <c r="IB110" s="28"/>
      <c r="IC110" s="28"/>
      <c r="ID110" s="28"/>
      <c r="IE110" s="28"/>
      <c r="IF110" s="28"/>
      <c r="IG110" s="28"/>
      <c r="IH110" s="28"/>
      <c r="II110" s="28"/>
      <c r="IJ110" s="28"/>
      <c r="IK110" s="28"/>
      <c r="IL110" s="28"/>
      <c r="IM110" s="29"/>
      <c r="IN110" s="28"/>
      <c r="IO110" s="28"/>
      <c r="IP110" s="28"/>
      <c r="IQ110" s="28"/>
      <c r="IR110" s="28"/>
      <c r="IS110" s="28"/>
      <c r="IT110" s="28"/>
      <c r="IU110" s="28"/>
      <c r="IV110" s="28"/>
      <c r="IW110" s="28"/>
      <c r="IX110" s="28"/>
      <c r="IY110" s="28"/>
      <c r="IZ110" s="28"/>
      <c r="JA110" s="28"/>
      <c r="JB110" s="28"/>
      <c r="JC110" s="28"/>
      <c r="JD110" s="28"/>
      <c r="JE110" s="28"/>
      <c r="JF110" s="28"/>
      <c r="JG110" s="28"/>
      <c r="JH110" s="28"/>
      <c r="JI110" s="28"/>
      <c r="JJ110" s="28"/>
      <c r="JK110" s="28"/>
    </row>
    <row r="111" spans="1:271" ht="15.75" customHeight="1" x14ac:dyDescent="0.25">
      <c r="A111" s="28"/>
      <c r="B111" s="28"/>
      <c r="C111" s="28"/>
      <c r="D111" s="135">
        <v>107</v>
      </c>
      <c r="E111" s="134">
        <v>4.6652077239391625</v>
      </c>
      <c r="F111" s="134">
        <v>13.446058998679369</v>
      </c>
      <c r="G111" s="28"/>
      <c r="H111" s="28"/>
      <c r="I111" s="28"/>
      <c r="J111" s="28"/>
      <c r="K111" s="28"/>
      <c r="L111" s="29"/>
      <c r="M111" s="28"/>
      <c r="N111" s="28"/>
      <c r="O111" s="73">
        <v>101</v>
      </c>
      <c r="P111" s="82"/>
      <c r="Q111" s="83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  <c r="BC111" s="80"/>
      <c r="BD111" s="80"/>
      <c r="BE111" s="80"/>
      <c r="BF111" s="80"/>
      <c r="BG111" s="80"/>
      <c r="BH111" s="80"/>
      <c r="BI111" s="80"/>
      <c r="BJ111" s="80"/>
      <c r="BK111" s="80"/>
      <c r="BL111" s="80"/>
      <c r="BM111" s="80"/>
      <c r="BN111" s="80"/>
      <c r="BO111" s="80"/>
      <c r="BP111" s="80"/>
      <c r="BQ111" s="80"/>
      <c r="BR111" s="80"/>
      <c r="BS111" s="80"/>
      <c r="BT111" s="80"/>
      <c r="BU111" s="80"/>
      <c r="BV111" s="80"/>
      <c r="BW111" s="80"/>
      <c r="BX111" s="80"/>
      <c r="BY111" s="80"/>
      <c r="BZ111" s="80"/>
      <c r="CA111" s="80"/>
      <c r="CB111" s="80"/>
      <c r="CC111" s="80"/>
      <c r="CD111" s="80"/>
      <c r="CE111" s="80"/>
      <c r="CF111" s="80"/>
      <c r="CG111" s="80"/>
      <c r="CH111" s="80"/>
      <c r="CI111" s="80"/>
      <c r="CJ111" s="80"/>
      <c r="CK111" s="80"/>
      <c r="CL111" s="80"/>
      <c r="CM111" s="80"/>
      <c r="CN111" s="80"/>
      <c r="CO111" s="80"/>
      <c r="CP111" s="80"/>
      <c r="CQ111" s="80"/>
      <c r="CR111" s="80"/>
      <c r="CS111" s="80"/>
      <c r="CT111" s="80"/>
      <c r="CU111" s="80"/>
      <c r="CV111" s="80"/>
      <c r="CW111" s="80"/>
      <c r="CX111" s="80"/>
      <c r="CY111" s="80"/>
      <c r="CZ111" s="80"/>
      <c r="DA111" s="80"/>
      <c r="DB111" s="80"/>
      <c r="DC111" s="80"/>
      <c r="DD111" s="80"/>
      <c r="DE111" s="80"/>
      <c r="DF111" s="80"/>
      <c r="DG111" s="80"/>
      <c r="DH111" s="80"/>
      <c r="DI111" s="80"/>
      <c r="DJ111" s="80"/>
      <c r="DK111" s="80"/>
      <c r="DL111" s="80"/>
      <c r="DM111" s="78">
        <v>0</v>
      </c>
      <c r="DN111" s="156">
        <f t="shared" ref="DN111:EN111" si="105">+SQRT(((DN$4-$DM$4)^2)+((DN$5-$DM$5)^2))</f>
        <v>15.153453071649126</v>
      </c>
      <c r="DO111" s="156">
        <f t="shared" si="105"/>
        <v>8.3109988741730518</v>
      </c>
      <c r="DP111" s="156">
        <f t="shared" si="105"/>
        <v>6.6484511791875187</v>
      </c>
      <c r="DQ111" s="156">
        <f t="shared" si="105"/>
        <v>6.4134889741066274</v>
      </c>
      <c r="DR111" s="156">
        <f t="shared" si="105"/>
        <v>8.823178787075717</v>
      </c>
      <c r="DS111" s="156">
        <f t="shared" si="105"/>
        <v>11.583689263297959</v>
      </c>
      <c r="DT111" s="156">
        <f t="shared" si="105"/>
        <v>16.924217338654046</v>
      </c>
      <c r="DU111" s="156">
        <f t="shared" si="105"/>
        <v>5.022875995034469</v>
      </c>
      <c r="DV111" s="156">
        <f t="shared" si="105"/>
        <v>5.560426756875974</v>
      </c>
      <c r="DW111" s="156">
        <f t="shared" si="105"/>
        <v>5.3789947579645494</v>
      </c>
      <c r="DX111" s="156">
        <f t="shared" si="105"/>
        <v>9.7342256561012412</v>
      </c>
      <c r="DY111" s="156">
        <f t="shared" si="105"/>
        <v>14.850455763998598</v>
      </c>
      <c r="DZ111" s="156">
        <f t="shared" si="105"/>
        <v>11.222808991643413</v>
      </c>
      <c r="EA111" s="156">
        <f t="shared" si="105"/>
        <v>8.5941781899684973</v>
      </c>
      <c r="EB111" s="156">
        <f t="shared" si="105"/>
        <v>7.662882163766036</v>
      </c>
      <c r="EC111" s="156">
        <f t="shared" si="105"/>
        <v>8.0608189117037945</v>
      </c>
      <c r="ED111" s="156">
        <f t="shared" si="105"/>
        <v>9.2707915924298288</v>
      </c>
      <c r="EE111" s="156">
        <f t="shared" si="105"/>
        <v>5.7964525559656828</v>
      </c>
      <c r="EF111" s="156">
        <f t="shared" si="105"/>
        <v>4.0684119482447434</v>
      </c>
      <c r="EG111" s="156">
        <f t="shared" si="105"/>
        <v>10.401256681310761</v>
      </c>
      <c r="EH111" s="156">
        <f t="shared" si="105"/>
        <v>6.2284082200396798</v>
      </c>
      <c r="EI111" s="156">
        <f t="shared" si="105"/>
        <v>16.733430712345665</v>
      </c>
      <c r="EJ111" s="156">
        <f t="shared" si="105"/>
        <v>18.866663020953563</v>
      </c>
      <c r="EK111" s="156">
        <f t="shared" si="105"/>
        <v>8.6106940680723216</v>
      </c>
      <c r="EL111" s="156">
        <f t="shared" si="105"/>
        <v>12.108463493627063</v>
      </c>
      <c r="EM111" s="156">
        <f t="shared" si="105"/>
        <v>13.315290909627734</v>
      </c>
      <c r="EN111" s="79">
        <f t="shared" si="105"/>
        <v>16.367594880120592</v>
      </c>
      <c r="EO111" s="28"/>
      <c r="EP111" s="29"/>
      <c r="EQ111" s="28"/>
      <c r="ER111" s="69">
        <v>74</v>
      </c>
      <c r="ES111" s="69">
        <v>17</v>
      </c>
      <c r="ET111" s="28"/>
      <c r="EU111" s="129">
        <v>74</v>
      </c>
      <c r="EV111" s="129">
        <v>17</v>
      </c>
      <c r="EW111" s="28"/>
      <c r="EX111" s="29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/>
      <c r="FJ111" s="28"/>
      <c r="FK111" s="28"/>
      <c r="FL111" s="28"/>
      <c r="FM111" s="28"/>
      <c r="FN111" s="28"/>
      <c r="FO111" s="28"/>
      <c r="FP111" s="28"/>
      <c r="FQ111" s="28"/>
      <c r="FR111" s="28"/>
      <c r="FS111" s="28"/>
      <c r="FT111" s="28"/>
      <c r="FU111" s="28"/>
      <c r="FV111" s="28"/>
      <c r="FW111" s="28"/>
      <c r="FX111" s="28"/>
      <c r="FY111" s="28"/>
      <c r="FZ111" s="28"/>
      <c r="GA111" s="28"/>
      <c r="GB111" s="28"/>
      <c r="GC111" s="28"/>
      <c r="GD111" s="28"/>
      <c r="GE111" s="28"/>
      <c r="GF111" s="28"/>
      <c r="GG111" s="28"/>
      <c r="GH111" s="28"/>
      <c r="GI111" s="28"/>
      <c r="GJ111" s="28"/>
      <c r="GK111" s="28"/>
      <c r="GL111" s="28"/>
      <c r="GM111" s="28"/>
      <c r="GN111" s="28"/>
      <c r="GO111" s="28"/>
      <c r="GP111" s="28"/>
      <c r="GQ111" s="28"/>
      <c r="GR111" s="28"/>
      <c r="GS111" s="28"/>
      <c r="GT111" s="28"/>
      <c r="GU111" s="28"/>
      <c r="GV111" s="28"/>
      <c r="GW111" s="28"/>
      <c r="GX111" s="28"/>
      <c r="GY111" s="28"/>
      <c r="GZ111" s="28"/>
      <c r="HA111" s="28"/>
      <c r="HB111" s="28"/>
      <c r="HC111" s="28"/>
      <c r="HD111" s="28"/>
      <c r="HE111" s="28"/>
      <c r="HF111" s="28"/>
      <c r="HG111" s="28"/>
      <c r="HH111" s="28"/>
      <c r="HI111" s="28"/>
      <c r="HJ111" s="28"/>
      <c r="HK111" s="28"/>
      <c r="HL111" s="28"/>
      <c r="HM111" s="28"/>
      <c r="HN111" s="28"/>
      <c r="HO111" s="28"/>
      <c r="HP111" s="28"/>
      <c r="HQ111" s="28"/>
      <c r="HR111" s="28"/>
      <c r="HS111" s="28"/>
      <c r="HT111" s="28"/>
      <c r="HU111" s="28"/>
      <c r="HV111" s="28"/>
      <c r="HW111" s="28"/>
      <c r="HX111" s="28"/>
      <c r="HY111" s="28"/>
      <c r="HZ111" s="28"/>
      <c r="IA111" s="28"/>
      <c r="IB111" s="28"/>
      <c r="IC111" s="28"/>
      <c r="ID111" s="28"/>
      <c r="IE111" s="28"/>
      <c r="IF111" s="28"/>
      <c r="IG111" s="28"/>
      <c r="IH111" s="28"/>
      <c r="II111" s="28"/>
      <c r="IJ111" s="28"/>
      <c r="IK111" s="28"/>
      <c r="IL111" s="28"/>
      <c r="IM111" s="29"/>
      <c r="IN111" s="28"/>
      <c r="IO111" s="28"/>
      <c r="IP111" s="28"/>
      <c r="IQ111" s="28"/>
      <c r="IR111" s="28"/>
      <c r="IS111" s="28"/>
      <c r="IT111" s="28"/>
      <c r="IU111" s="28"/>
      <c r="IV111" s="28"/>
      <c r="IW111" s="28"/>
      <c r="IX111" s="28"/>
      <c r="IY111" s="28"/>
      <c r="IZ111" s="28"/>
      <c r="JA111" s="28"/>
      <c r="JB111" s="28"/>
      <c r="JC111" s="28"/>
      <c r="JD111" s="28"/>
      <c r="JE111" s="28"/>
      <c r="JF111" s="28"/>
      <c r="JG111" s="28"/>
      <c r="JH111" s="28"/>
      <c r="JI111" s="28"/>
      <c r="JJ111" s="28"/>
      <c r="JK111" s="28"/>
    </row>
    <row r="112" spans="1:271" ht="15.75" customHeight="1" x14ac:dyDescent="0.25">
      <c r="A112" s="28"/>
      <c r="B112" s="28"/>
      <c r="C112" s="28"/>
      <c r="D112" s="135">
        <v>108</v>
      </c>
      <c r="E112" s="134">
        <v>15.911368968509384</v>
      </c>
      <c r="F112" s="134">
        <v>18.084993443596669</v>
      </c>
      <c r="G112" s="28"/>
      <c r="H112" s="28"/>
      <c r="I112" s="28"/>
      <c r="J112" s="28"/>
      <c r="K112" s="28"/>
      <c r="L112" s="29"/>
      <c r="M112" s="28"/>
      <c r="N112" s="28"/>
      <c r="O112" s="73">
        <v>102</v>
      </c>
      <c r="P112" s="82"/>
      <c r="Q112" s="83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80"/>
      <c r="AY112" s="80"/>
      <c r="AZ112" s="80"/>
      <c r="BA112" s="80"/>
      <c r="BB112" s="80"/>
      <c r="BC112" s="80"/>
      <c r="BD112" s="80"/>
      <c r="BE112" s="80"/>
      <c r="BF112" s="80"/>
      <c r="BG112" s="80"/>
      <c r="BH112" s="80"/>
      <c r="BI112" s="80"/>
      <c r="BJ112" s="80"/>
      <c r="BK112" s="80"/>
      <c r="BL112" s="80"/>
      <c r="BM112" s="80"/>
      <c r="BN112" s="80"/>
      <c r="BO112" s="80"/>
      <c r="BP112" s="80"/>
      <c r="BQ112" s="80"/>
      <c r="BR112" s="80"/>
      <c r="BS112" s="80"/>
      <c r="BT112" s="80"/>
      <c r="BU112" s="80"/>
      <c r="BV112" s="80"/>
      <c r="BW112" s="80"/>
      <c r="BX112" s="80"/>
      <c r="BY112" s="80"/>
      <c r="BZ112" s="80"/>
      <c r="CA112" s="80"/>
      <c r="CB112" s="80"/>
      <c r="CC112" s="80"/>
      <c r="CD112" s="80"/>
      <c r="CE112" s="80"/>
      <c r="CF112" s="80"/>
      <c r="CG112" s="80"/>
      <c r="CH112" s="80"/>
      <c r="CI112" s="80"/>
      <c r="CJ112" s="80"/>
      <c r="CK112" s="80"/>
      <c r="CL112" s="80"/>
      <c r="CM112" s="80"/>
      <c r="CN112" s="80"/>
      <c r="CO112" s="80"/>
      <c r="CP112" s="80"/>
      <c r="CQ112" s="80"/>
      <c r="CR112" s="80"/>
      <c r="CS112" s="80"/>
      <c r="CT112" s="80"/>
      <c r="CU112" s="80"/>
      <c r="CV112" s="80"/>
      <c r="CW112" s="80"/>
      <c r="CX112" s="80"/>
      <c r="CY112" s="80"/>
      <c r="CZ112" s="80"/>
      <c r="DA112" s="80"/>
      <c r="DB112" s="80"/>
      <c r="DC112" s="80"/>
      <c r="DD112" s="80"/>
      <c r="DE112" s="80"/>
      <c r="DF112" s="80"/>
      <c r="DG112" s="80"/>
      <c r="DH112" s="80"/>
      <c r="DI112" s="80"/>
      <c r="DJ112" s="80"/>
      <c r="DK112" s="80"/>
      <c r="DL112" s="80"/>
      <c r="DM112" s="80"/>
      <c r="DN112" s="156">
        <v>0</v>
      </c>
      <c r="DO112" s="156">
        <f t="shared" ref="DO112:EN112" si="106">+SQRT(((DO$4-$DN$4)^2)+((DO$5-$DN$5)^2))</f>
        <v>21.313956163807084</v>
      </c>
      <c r="DP112" s="156">
        <f t="shared" si="106"/>
        <v>8.5190460154975316</v>
      </c>
      <c r="DQ112" s="156">
        <f t="shared" si="106"/>
        <v>19.122129969413294</v>
      </c>
      <c r="DR112" s="156">
        <f t="shared" si="106"/>
        <v>12.690076398645941</v>
      </c>
      <c r="DS112" s="156">
        <f t="shared" si="106"/>
        <v>3.5940199907319355</v>
      </c>
      <c r="DT112" s="156">
        <f t="shared" si="106"/>
        <v>13.084455500386071</v>
      </c>
      <c r="DU112" s="156">
        <f t="shared" si="106"/>
        <v>17.544346977333749</v>
      </c>
      <c r="DV112" s="156">
        <f t="shared" si="106"/>
        <v>10.183245853962712</v>
      </c>
      <c r="DW112" s="156">
        <f t="shared" si="106"/>
        <v>11.726815828565398</v>
      </c>
      <c r="DX112" s="156">
        <f t="shared" si="106"/>
        <v>14.878392764010259</v>
      </c>
      <c r="DY112" s="156">
        <f t="shared" si="106"/>
        <v>0.38587413477737176</v>
      </c>
      <c r="DZ112" s="156">
        <f t="shared" si="106"/>
        <v>15.182848228607416</v>
      </c>
      <c r="EA112" s="156">
        <f t="shared" si="106"/>
        <v>11.912608203854724</v>
      </c>
      <c r="EB112" s="156">
        <f t="shared" si="106"/>
        <v>19.31069912571655</v>
      </c>
      <c r="EC112" s="156">
        <f t="shared" si="106"/>
        <v>18.193473912238453</v>
      </c>
      <c r="ED112" s="156">
        <f t="shared" si="106"/>
        <v>6.5566495575226851</v>
      </c>
      <c r="EE112" s="156">
        <f t="shared" si="106"/>
        <v>11.14676770219895</v>
      </c>
      <c r="EF112" s="156">
        <f t="shared" si="106"/>
        <v>18.031934245702072</v>
      </c>
      <c r="EG112" s="156">
        <f t="shared" si="106"/>
        <v>4.7758725943206004</v>
      </c>
      <c r="EH112" s="156">
        <f t="shared" si="106"/>
        <v>10.37395239955608</v>
      </c>
      <c r="EI112" s="156">
        <f t="shared" si="106"/>
        <v>2.5906608871104639</v>
      </c>
      <c r="EJ112" s="156">
        <f t="shared" si="106"/>
        <v>14.829797928388615</v>
      </c>
      <c r="EK112" s="156">
        <f t="shared" si="106"/>
        <v>14.549190657090891</v>
      </c>
      <c r="EL112" s="156">
        <f t="shared" si="106"/>
        <v>3.7674380031853785</v>
      </c>
      <c r="EM112" s="156">
        <f t="shared" si="106"/>
        <v>2.5912408812032286</v>
      </c>
      <c r="EN112" s="79">
        <f t="shared" si="106"/>
        <v>2.5743628790517601</v>
      </c>
      <c r="EO112" s="28"/>
      <c r="EP112" s="29"/>
      <c r="EQ112" s="28"/>
      <c r="ER112" s="69">
        <v>62</v>
      </c>
      <c r="ES112" s="69">
        <v>17</v>
      </c>
      <c r="ET112" s="28"/>
      <c r="EU112" s="129">
        <v>62</v>
      </c>
      <c r="EV112" s="129">
        <v>17</v>
      </c>
      <c r="EW112" s="28"/>
      <c r="EX112" s="29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/>
      <c r="FJ112" s="28"/>
      <c r="FK112" s="28"/>
      <c r="FL112" s="28"/>
      <c r="FM112" s="28"/>
      <c r="FN112" s="28"/>
      <c r="FO112" s="28"/>
      <c r="FP112" s="28"/>
      <c r="FQ112" s="28"/>
      <c r="FR112" s="28"/>
      <c r="FS112" s="28"/>
      <c r="FT112" s="28"/>
      <c r="FU112" s="28"/>
      <c r="FV112" s="28"/>
      <c r="FW112" s="28"/>
      <c r="FX112" s="28"/>
      <c r="FY112" s="28"/>
      <c r="FZ112" s="28"/>
      <c r="GA112" s="28"/>
      <c r="GB112" s="28"/>
      <c r="GC112" s="28"/>
      <c r="GD112" s="28"/>
      <c r="GE112" s="28"/>
      <c r="GF112" s="28"/>
      <c r="GG112" s="28"/>
      <c r="GH112" s="28"/>
      <c r="GI112" s="28"/>
      <c r="GJ112" s="28"/>
      <c r="GK112" s="28"/>
      <c r="GL112" s="28"/>
      <c r="GM112" s="28"/>
      <c r="GN112" s="28"/>
      <c r="GO112" s="28"/>
      <c r="GP112" s="28"/>
      <c r="GQ112" s="28"/>
      <c r="GR112" s="28"/>
      <c r="GS112" s="28"/>
      <c r="GT112" s="28"/>
      <c r="GU112" s="28"/>
      <c r="GV112" s="28"/>
      <c r="GW112" s="28"/>
      <c r="GX112" s="28"/>
      <c r="GY112" s="28"/>
      <c r="GZ112" s="28"/>
      <c r="HA112" s="28"/>
      <c r="HB112" s="28"/>
      <c r="HC112" s="28"/>
      <c r="HD112" s="28"/>
      <c r="HE112" s="28"/>
      <c r="HF112" s="28"/>
      <c r="HG112" s="28"/>
      <c r="HH112" s="28"/>
      <c r="HI112" s="28"/>
      <c r="HJ112" s="28"/>
      <c r="HK112" s="28"/>
      <c r="HL112" s="28"/>
      <c r="HM112" s="28"/>
      <c r="HN112" s="28"/>
      <c r="HO112" s="28"/>
      <c r="HP112" s="28"/>
      <c r="HQ112" s="28"/>
      <c r="HR112" s="28"/>
      <c r="HS112" s="28"/>
      <c r="HT112" s="28"/>
      <c r="HU112" s="28"/>
      <c r="HV112" s="28"/>
      <c r="HW112" s="28"/>
      <c r="HX112" s="28"/>
      <c r="HY112" s="28"/>
      <c r="HZ112" s="28"/>
      <c r="IA112" s="28"/>
      <c r="IB112" s="28"/>
      <c r="IC112" s="28"/>
      <c r="ID112" s="28"/>
      <c r="IE112" s="28"/>
      <c r="IF112" s="28"/>
      <c r="IG112" s="28"/>
      <c r="IH112" s="28"/>
      <c r="II112" s="28"/>
      <c r="IJ112" s="28"/>
      <c r="IK112" s="28"/>
      <c r="IL112" s="28"/>
      <c r="IM112" s="29"/>
      <c r="IN112" s="28"/>
      <c r="IO112" s="28"/>
      <c r="IP112" s="28"/>
      <c r="IQ112" s="28"/>
      <c r="IR112" s="28"/>
      <c r="IS112" s="28"/>
      <c r="IT112" s="28"/>
      <c r="IU112" s="28"/>
      <c r="IV112" s="28"/>
      <c r="IW112" s="28"/>
      <c r="IX112" s="28"/>
      <c r="IY112" s="28"/>
      <c r="IZ112" s="28"/>
      <c r="JA112" s="28"/>
      <c r="JB112" s="28"/>
      <c r="JC112" s="28"/>
      <c r="JD112" s="28"/>
      <c r="JE112" s="28"/>
      <c r="JF112" s="28"/>
      <c r="JG112" s="28"/>
      <c r="JH112" s="28"/>
      <c r="JI112" s="28"/>
      <c r="JJ112" s="28"/>
      <c r="JK112" s="28"/>
    </row>
    <row r="113" spans="1:271" ht="15.75" customHeight="1" x14ac:dyDescent="0.25">
      <c r="A113" s="28"/>
      <c r="B113" s="28"/>
      <c r="C113" s="28"/>
      <c r="D113" s="135">
        <v>109</v>
      </c>
      <c r="E113" s="134">
        <v>13.936296285405961</v>
      </c>
      <c r="F113" s="134">
        <v>2.9350957112723188</v>
      </c>
      <c r="G113" s="28"/>
      <c r="H113" s="28"/>
      <c r="I113" s="28"/>
      <c r="J113" s="28"/>
      <c r="K113" s="28"/>
      <c r="L113" s="29"/>
      <c r="M113" s="28"/>
      <c r="N113" s="28"/>
      <c r="O113" s="73">
        <v>103</v>
      </c>
      <c r="P113" s="82"/>
      <c r="Q113" s="83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80"/>
      <c r="AP113" s="80"/>
      <c r="AQ113" s="80"/>
      <c r="AR113" s="80"/>
      <c r="AS113" s="80"/>
      <c r="AT113" s="80"/>
      <c r="AU113" s="80"/>
      <c r="AV113" s="80"/>
      <c r="AW113" s="80"/>
      <c r="AX113" s="80"/>
      <c r="AY113" s="80"/>
      <c r="AZ113" s="80"/>
      <c r="BA113" s="80"/>
      <c r="BB113" s="80"/>
      <c r="BC113" s="80"/>
      <c r="BD113" s="80"/>
      <c r="BE113" s="80"/>
      <c r="BF113" s="80"/>
      <c r="BG113" s="80"/>
      <c r="BH113" s="80"/>
      <c r="BI113" s="80"/>
      <c r="BJ113" s="80"/>
      <c r="BK113" s="80"/>
      <c r="BL113" s="80"/>
      <c r="BM113" s="80"/>
      <c r="BN113" s="80"/>
      <c r="BO113" s="80"/>
      <c r="BP113" s="80"/>
      <c r="BQ113" s="80"/>
      <c r="BR113" s="80"/>
      <c r="BS113" s="80"/>
      <c r="BT113" s="80"/>
      <c r="BU113" s="80"/>
      <c r="BV113" s="80"/>
      <c r="BW113" s="80"/>
      <c r="BX113" s="80"/>
      <c r="BY113" s="80"/>
      <c r="BZ113" s="80"/>
      <c r="CA113" s="80"/>
      <c r="CB113" s="80"/>
      <c r="CC113" s="80"/>
      <c r="CD113" s="80"/>
      <c r="CE113" s="80"/>
      <c r="CF113" s="80"/>
      <c r="CG113" s="80"/>
      <c r="CH113" s="80"/>
      <c r="CI113" s="80"/>
      <c r="CJ113" s="80"/>
      <c r="CK113" s="80"/>
      <c r="CL113" s="80"/>
      <c r="CM113" s="80"/>
      <c r="CN113" s="80"/>
      <c r="CO113" s="80"/>
      <c r="CP113" s="80"/>
      <c r="CQ113" s="80"/>
      <c r="CR113" s="80"/>
      <c r="CS113" s="80"/>
      <c r="CT113" s="80"/>
      <c r="CU113" s="80"/>
      <c r="CV113" s="80"/>
      <c r="CW113" s="80"/>
      <c r="CX113" s="80"/>
      <c r="CY113" s="80"/>
      <c r="CZ113" s="80"/>
      <c r="DA113" s="80"/>
      <c r="DB113" s="80"/>
      <c r="DC113" s="80"/>
      <c r="DD113" s="80"/>
      <c r="DE113" s="80"/>
      <c r="DF113" s="80"/>
      <c r="DG113" s="80"/>
      <c r="DH113" s="80"/>
      <c r="DI113" s="80"/>
      <c r="DJ113" s="80"/>
      <c r="DK113" s="80"/>
      <c r="DL113" s="80"/>
      <c r="DM113" s="80"/>
      <c r="DN113" s="80"/>
      <c r="DO113" s="78">
        <v>0</v>
      </c>
      <c r="DP113" s="156">
        <f t="shared" ref="DP113:EN113" si="107">+SQRT(((DP$4-$DO$4)^2)+((DP$5-$DO$5)^2))</f>
        <v>13.626724775343348</v>
      </c>
      <c r="DQ113" s="156">
        <f t="shared" si="107"/>
        <v>2.2115934814093907</v>
      </c>
      <c r="DR113" s="156">
        <f t="shared" si="107"/>
        <v>10.001364224047819</v>
      </c>
      <c r="DS113" s="156">
        <f t="shared" si="107"/>
        <v>17.814746560760483</v>
      </c>
      <c r="DT113" s="156">
        <f t="shared" si="107"/>
        <v>17.565995001869847</v>
      </c>
      <c r="DU113" s="156">
        <f t="shared" si="107"/>
        <v>3.8478254545547204</v>
      </c>
      <c r="DV113" s="156">
        <f t="shared" si="107"/>
        <v>11.249304664127337</v>
      </c>
      <c r="DW113" s="156">
        <f t="shared" si="107"/>
        <v>13.64229105700702</v>
      </c>
      <c r="DX113" s="156">
        <f t="shared" si="107"/>
        <v>8.9158574326088758</v>
      </c>
      <c r="DY113" s="156">
        <f t="shared" si="107"/>
        <v>20.951645181866887</v>
      </c>
      <c r="DZ113" s="156">
        <f t="shared" si="107"/>
        <v>10.048129804228774</v>
      </c>
      <c r="EA113" s="156">
        <f t="shared" si="107"/>
        <v>10.466999757204345</v>
      </c>
      <c r="EB113" s="156">
        <f t="shared" si="107"/>
        <v>2.4194777709645807</v>
      </c>
      <c r="EC113" s="156">
        <f t="shared" si="107"/>
        <v>4.1862499508469027</v>
      </c>
      <c r="ED113" s="156">
        <f t="shared" si="107"/>
        <v>16.635779483363795</v>
      </c>
      <c r="EE113" s="156">
        <f t="shared" si="107"/>
        <v>10.168879864925309</v>
      </c>
      <c r="EF113" s="156">
        <f t="shared" si="107"/>
        <v>4.2460097192104431</v>
      </c>
      <c r="EG113" s="156">
        <f t="shared" si="107"/>
        <v>16.698271212857687</v>
      </c>
      <c r="EH113" s="156">
        <f t="shared" si="107"/>
        <v>14.317282562827009</v>
      </c>
      <c r="EI113" s="156">
        <f t="shared" si="107"/>
        <v>22.165645293707925</v>
      </c>
      <c r="EJ113" s="156">
        <f t="shared" si="107"/>
        <v>18.955119394579349</v>
      </c>
      <c r="EK113" s="156">
        <f t="shared" si="107"/>
        <v>16.725183155567407</v>
      </c>
      <c r="EL113" s="156">
        <f t="shared" si="107"/>
        <v>19.083422347257198</v>
      </c>
      <c r="EM113" s="156">
        <f t="shared" si="107"/>
        <v>20.106833051387543</v>
      </c>
      <c r="EN113" s="79">
        <f t="shared" si="107"/>
        <v>21.737438215806126</v>
      </c>
      <c r="EO113" s="28"/>
      <c r="EP113" s="29"/>
      <c r="EQ113" s="28"/>
      <c r="ER113" s="69">
        <v>53</v>
      </c>
      <c r="ES113" s="69">
        <v>17</v>
      </c>
      <c r="ET113" s="28"/>
      <c r="EU113" s="129">
        <v>53</v>
      </c>
      <c r="EV113" s="129">
        <v>17</v>
      </c>
      <c r="EW113" s="28"/>
      <c r="EX113" s="29"/>
      <c r="EY113" s="28"/>
      <c r="EZ113" s="28"/>
      <c r="FA113" s="28"/>
      <c r="FB113" s="28"/>
      <c r="FC113" s="28"/>
      <c r="FD113" s="28"/>
      <c r="FE113" s="28"/>
      <c r="FF113" s="28"/>
      <c r="FG113" s="28"/>
      <c r="FH113" s="28"/>
      <c r="FI113" s="28"/>
      <c r="FJ113" s="28"/>
      <c r="FK113" s="28"/>
      <c r="FL113" s="28"/>
      <c r="FM113" s="28"/>
      <c r="FN113" s="28"/>
      <c r="FO113" s="28"/>
      <c r="FP113" s="28"/>
      <c r="FQ113" s="28"/>
      <c r="FR113" s="28"/>
      <c r="FS113" s="28"/>
      <c r="FT113" s="28"/>
      <c r="FU113" s="28"/>
      <c r="FV113" s="28"/>
      <c r="FW113" s="28"/>
      <c r="FX113" s="28"/>
      <c r="FY113" s="28"/>
      <c r="FZ113" s="28"/>
      <c r="GA113" s="28"/>
      <c r="GB113" s="28"/>
      <c r="GC113" s="28"/>
      <c r="GD113" s="28"/>
      <c r="GE113" s="28"/>
      <c r="GF113" s="28"/>
      <c r="GG113" s="28"/>
      <c r="GH113" s="28"/>
      <c r="GI113" s="28"/>
      <c r="GJ113" s="28"/>
      <c r="GK113" s="28"/>
      <c r="GL113" s="28"/>
      <c r="GM113" s="28"/>
      <c r="GN113" s="28"/>
      <c r="GO113" s="28"/>
      <c r="GP113" s="28"/>
      <c r="GQ113" s="28"/>
      <c r="GR113" s="28"/>
      <c r="GS113" s="28"/>
      <c r="GT113" s="28"/>
      <c r="GU113" s="28"/>
      <c r="GV113" s="28"/>
      <c r="GW113" s="28"/>
      <c r="GX113" s="28"/>
      <c r="GY113" s="28"/>
      <c r="GZ113" s="28"/>
      <c r="HA113" s="28"/>
      <c r="HB113" s="28"/>
      <c r="HC113" s="28"/>
      <c r="HD113" s="28"/>
      <c r="HE113" s="28"/>
      <c r="HF113" s="28"/>
      <c r="HG113" s="28"/>
      <c r="HH113" s="28"/>
      <c r="HI113" s="28"/>
      <c r="HJ113" s="28"/>
      <c r="HK113" s="28"/>
      <c r="HL113" s="28"/>
      <c r="HM113" s="28"/>
      <c r="HN113" s="28"/>
      <c r="HO113" s="28"/>
      <c r="HP113" s="28"/>
      <c r="HQ113" s="28"/>
      <c r="HR113" s="28"/>
      <c r="HS113" s="28"/>
      <c r="HT113" s="28"/>
      <c r="HU113" s="28"/>
      <c r="HV113" s="28"/>
      <c r="HW113" s="28"/>
      <c r="HX113" s="28"/>
      <c r="HY113" s="28"/>
      <c r="HZ113" s="28"/>
      <c r="IA113" s="28"/>
      <c r="IB113" s="28"/>
      <c r="IC113" s="28"/>
      <c r="ID113" s="28"/>
      <c r="IE113" s="28"/>
      <c r="IF113" s="28"/>
      <c r="IG113" s="28"/>
      <c r="IH113" s="28"/>
      <c r="II113" s="28"/>
      <c r="IJ113" s="28"/>
      <c r="IK113" s="28"/>
      <c r="IL113" s="28"/>
      <c r="IM113" s="29"/>
      <c r="IN113" s="28"/>
      <c r="IO113" s="28"/>
      <c r="IP113" s="28"/>
      <c r="IQ113" s="28"/>
      <c r="IR113" s="28"/>
      <c r="IS113" s="28"/>
      <c r="IT113" s="28"/>
      <c r="IU113" s="28"/>
      <c r="IV113" s="28"/>
      <c r="IW113" s="28"/>
      <c r="IX113" s="28"/>
      <c r="IY113" s="28"/>
      <c r="IZ113" s="28"/>
      <c r="JA113" s="28"/>
      <c r="JB113" s="28"/>
      <c r="JC113" s="28"/>
      <c r="JD113" s="28"/>
      <c r="JE113" s="28"/>
      <c r="JF113" s="28"/>
      <c r="JG113" s="28"/>
      <c r="JH113" s="28"/>
      <c r="JI113" s="28"/>
      <c r="JJ113" s="28"/>
      <c r="JK113" s="28"/>
    </row>
    <row r="114" spans="1:271" ht="15.75" customHeight="1" x14ac:dyDescent="0.25">
      <c r="A114" s="28"/>
      <c r="B114" s="28"/>
      <c r="C114" s="28"/>
      <c r="D114" s="135">
        <v>110</v>
      </c>
      <c r="E114" s="134">
        <v>8.7355628667490333</v>
      </c>
      <c r="F114" s="134">
        <v>8.2295584431466668</v>
      </c>
      <c r="G114" s="28"/>
      <c r="H114" s="28"/>
      <c r="I114" s="28"/>
      <c r="J114" s="28"/>
      <c r="K114" s="28"/>
      <c r="L114" s="29"/>
      <c r="M114" s="28"/>
      <c r="N114" s="28"/>
      <c r="O114" s="73">
        <v>104</v>
      </c>
      <c r="P114" s="82"/>
      <c r="Q114" s="83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  <c r="BE114" s="80"/>
      <c r="BF114" s="80"/>
      <c r="BG114" s="80"/>
      <c r="BH114" s="80"/>
      <c r="BI114" s="80"/>
      <c r="BJ114" s="80"/>
      <c r="BK114" s="80"/>
      <c r="BL114" s="80"/>
      <c r="BM114" s="80"/>
      <c r="BN114" s="80"/>
      <c r="BO114" s="80"/>
      <c r="BP114" s="80"/>
      <c r="BQ114" s="80"/>
      <c r="BR114" s="80"/>
      <c r="BS114" s="80"/>
      <c r="BT114" s="80"/>
      <c r="BU114" s="80"/>
      <c r="BV114" s="80"/>
      <c r="BW114" s="80"/>
      <c r="BX114" s="80"/>
      <c r="BY114" s="80"/>
      <c r="BZ114" s="80"/>
      <c r="CA114" s="80"/>
      <c r="CB114" s="80"/>
      <c r="CC114" s="80"/>
      <c r="CD114" s="80"/>
      <c r="CE114" s="80"/>
      <c r="CF114" s="80"/>
      <c r="CG114" s="80"/>
      <c r="CH114" s="80"/>
      <c r="CI114" s="80"/>
      <c r="CJ114" s="80"/>
      <c r="CK114" s="80"/>
      <c r="CL114" s="80"/>
      <c r="CM114" s="80"/>
      <c r="CN114" s="80"/>
      <c r="CO114" s="80"/>
      <c r="CP114" s="80"/>
      <c r="CQ114" s="80"/>
      <c r="CR114" s="80"/>
      <c r="CS114" s="80"/>
      <c r="CT114" s="80"/>
      <c r="CU114" s="80"/>
      <c r="CV114" s="80"/>
      <c r="CW114" s="80"/>
      <c r="CX114" s="80"/>
      <c r="CY114" s="80"/>
      <c r="CZ114" s="80"/>
      <c r="DA114" s="80"/>
      <c r="DB114" s="80"/>
      <c r="DC114" s="80"/>
      <c r="DD114" s="80"/>
      <c r="DE114" s="80"/>
      <c r="DF114" s="80"/>
      <c r="DG114" s="80"/>
      <c r="DH114" s="80"/>
      <c r="DI114" s="80"/>
      <c r="DJ114" s="80"/>
      <c r="DK114" s="80"/>
      <c r="DL114" s="80"/>
      <c r="DM114" s="80"/>
      <c r="DN114" s="80"/>
      <c r="DO114" s="80"/>
      <c r="DP114" s="78">
        <v>0</v>
      </c>
      <c r="DQ114" s="156">
        <f t="shared" ref="DQ114:EN114" si="108">+SQRT(((DQ$4-$DP$4)^2)+((DQ$5-$DP$5)^2))</f>
        <v>11.42561479734659</v>
      </c>
      <c r="DR114" s="156">
        <f t="shared" si="108"/>
        <v>7.9157464163038851</v>
      </c>
      <c r="DS114" s="156">
        <f t="shared" si="108"/>
        <v>4.9851249466354322</v>
      </c>
      <c r="DT114" s="156">
        <f t="shared" si="108"/>
        <v>13.697512869085248</v>
      </c>
      <c r="DU114" s="156">
        <f t="shared" si="108"/>
        <v>9.7817960788850264</v>
      </c>
      <c r="DV114" s="156">
        <f t="shared" si="108"/>
        <v>2.7754925122580514</v>
      </c>
      <c r="DW114" s="156">
        <f t="shared" si="108"/>
        <v>4.2141256011595711</v>
      </c>
      <c r="DX114" s="156">
        <f t="shared" si="108"/>
        <v>9.9859980999659097</v>
      </c>
      <c r="DY114" s="156">
        <f t="shared" si="108"/>
        <v>8.2271121226180561</v>
      </c>
      <c r="DZ114" s="156">
        <f t="shared" si="108"/>
        <v>11.05024801367143</v>
      </c>
      <c r="EA114" s="156">
        <f t="shared" si="108"/>
        <v>7.1847388059772097</v>
      </c>
      <c r="EB114" s="156">
        <f t="shared" si="108"/>
        <v>12.024874407237736</v>
      </c>
      <c r="EC114" s="156">
        <f t="shared" si="108"/>
        <v>11.414506958091691</v>
      </c>
      <c r="ED114" s="156">
        <f t="shared" si="108"/>
        <v>3.039958467772907</v>
      </c>
      <c r="EE114" s="156">
        <f t="shared" si="108"/>
        <v>4.3811795925198993</v>
      </c>
      <c r="EF114" s="156">
        <f t="shared" si="108"/>
        <v>9.8683410714532069</v>
      </c>
      <c r="EG114" s="156">
        <f t="shared" si="108"/>
        <v>3.8211631434584019</v>
      </c>
      <c r="EH114" s="156">
        <f t="shared" si="108"/>
        <v>3.2273762962842993</v>
      </c>
      <c r="EI114" s="156">
        <f t="shared" si="108"/>
        <v>10.257300660147765</v>
      </c>
      <c r="EJ114" s="156">
        <f t="shared" si="108"/>
        <v>15.789483428281249</v>
      </c>
      <c r="EK114" s="156">
        <f t="shared" si="108"/>
        <v>8.5306469953373938</v>
      </c>
      <c r="EL114" s="156">
        <f t="shared" si="108"/>
        <v>5.5569477748667646</v>
      </c>
      <c r="EM114" s="156">
        <f t="shared" si="108"/>
        <v>6.7091165491495959</v>
      </c>
      <c r="EN114" s="79">
        <f t="shared" si="108"/>
        <v>9.9248195819423746</v>
      </c>
      <c r="EO114" s="28"/>
      <c r="EP114" s="29"/>
      <c r="EQ114" s="28"/>
      <c r="ER114" s="69">
        <v>3</v>
      </c>
      <c r="ES114" s="69">
        <v>17</v>
      </c>
      <c r="ET114" s="28"/>
      <c r="EU114" s="129">
        <v>3</v>
      </c>
      <c r="EV114" s="129">
        <v>17</v>
      </c>
      <c r="EW114" s="28"/>
      <c r="EX114" s="29"/>
      <c r="EY114" s="28"/>
      <c r="EZ114" s="28"/>
      <c r="FA114" s="28"/>
      <c r="FB114" s="28"/>
      <c r="FC114" s="28"/>
      <c r="FD114" s="28"/>
      <c r="FE114" s="28"/>
      <c r="FF114" s="28"/>
      <c r="FG114" s="28"/>
      <c r="FH114" s="28"/>
      <c r="FI114" s="28"/>
      <c r="FJ114" s="28"/>
      <c r="FK114" s="28"/>
      <c r="FL114" s="28"/>
      <c r="FM114" s="28"/>
      <c r="FN114" s="28"/>
      <c r="FO114" s="28"/>
      <c r="FP114" s="28"/>
      <c r="FQ114" s="28"/>
      <c r="FR114" s="28"/>
      <c r="FS114" s="28"/>
      <c r="FT114" s="28"/>
      <c r="FU114" s="28"/>
      <c r="FV114" s="28"/>
      <c r="FW114" s="28"/>
      <c r="FX114" s="28"/>
      <c r="FY114" s="28"/>
      <c r="FZ114" s="28"/>
      <c r="GA114" s="28"/>
      <c r="GB114" s="28"/>
      <c r="GC114" s="28"/>
      <c r="GD114" s="28"/>
      <c r="GE114" s="28"/>
      <c r="GF114" s="28"/>
      <c r="GG114" s="28"/>
      <c r="GH114" s="28"/>
      <c r="GI114" s="28"/>
      <c r="GJ114" s="28"/>
      <c r="GK114" s="28"/>
      <c r="GL114" s="28"/>
      <c r="GM114" s="28"/>
      <c r="GN114" s="28"/>
      <c r="GO114" s="28"/>
      <c r="GP114" s="28"/>
      <c r="GQ114" s="28"/>
      <c r="GR114" s="28"/>
      <c r="GS114" s="28"/>
      <c r="GT114" s="28"/>
      <c r="GU114" s="28"/>
      <c r="GV114" s="28"/>
      <c r="GW114" s="28"/>
      <c r="GX114" s="28"/>
      <c r="GY114" s="28"/>
      <c r="GZ114" s="28"/>
      <c r="HA114" s="28"/>
      <c r="HB114" s="28"/>
      <c r="HC114" s="28"/>
      <c r="HD114" s="28"/>
      <c r="HE114" s="28"/>
      <c r="HF114" s="28"/>
      <c r="HG114" s="28"/>
      <c r="HH114" s="28"/>
      <c r="HI114" s="28"/>
      <c r="HJ114" s="28"/>
      <c r="HK114" s="28"/>
      <c r="HL114" s="28"/>
      <c r="HM114" s="28"/>
      <c r="HN114" s="28"/>
      <c r="HO114" s="28"/>
      <c r="HP114" s="28"/>
      <c r="HQ114" s="28"/>
      <c r="HR114" s="28"/>
      <c r="HS114" s="28"/>
      <c r="HT114" s="28"/>
      <c r="HU114" s="28"/>
      <c r="HV114" s="28"/>
      <c r="HW114" s="28"/>
      <c r="HX114" s="28"/>
      <c r="HY114" s="28"/>
      <c r="HZ114" s="28"/>
      <c r="IA114" s="28"/>
      <c r="IB114" s="28"/>
      <c r="IC114" s="28"/>
      <c r="ID114" s="28"/>
      <c r="IE114" s="28"/>
      <c r="IF114" s="28"/>
      <c r="IG114" s="28"/>
      <c r="IH114" s="28"/>
      <c r="II114" s="28"/>
      <c r="IJ114" s="28"/>
      <c r="IK114" s="28"/>
      <c r="IL114" s="28"/>
      <c r="IM114" s="29"/>
      <c r="IN114" s="28"/>
      <c r="IO114" s="28"/>
      <c r="IP114" s="28"/>
      <c r="IQ114" s="28"/>
      <c r="IR114" s="28"/>
      <c r="IS114" s="28"/>
      <c r="IT114" s="28"/>
      <c r="IU114" s="28"/>
      <c r="IV114" s="28"/>
      <c r="IW114" s="28"/>
      <c r="IX114" s="28"/>
      <c r="IY114" s="28"/>
      <c r="IZ114" s="28"/>
      <c r="JA114" s="28"/>
      <c r="JB114" s="28"/>
      <c r="JC114" s="28"/>
      <c r="JD114" s="28"/>
      <c r="JE114" s="28"/>
      <c r="JF114" s="28"/>
      <c r="JG114" s="28"/>
      <c r="JH114" s="28"/>
      <c r="JI114" s="28"/>
      <c r="JJ114" s="28"/>
      <c r="JK114" s="28"/>
    </row>
    <row r="115" spans="1:271" ht="15.75" customHeight="1" x14ac:dyDescent="0.25">
      <c r="A115" s="28"/>
      <c r="B115" s="28"/>
      <c r="C115" s="28"/>
      <c r="D115" s="135">
        <v>111</v>
      </c>
      <c r="E115" s="134">
        <v>4.029156670044868</v>
      </c>
      <c r="F115" s="134">
        <v>4.9105611548479029</v>
      </c>
      <c r="G115" s="28"/>
      <c r="H115" s="28"/>
      <c r="I115" s="28"/>
      <c r="J115" s="28"/>
      <c r="K115" s="28"/>
      <c r="L115" s="29"/>
      <c r="M115" s="28"/>
      <c r="N115" s="28"/>
      <c r="O115" s="73">
        <v>105</v>
      </c>
      <c r="P115" s="82"/>
      <c r="Q115" s="83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0"/>
      <c r="AY115" s="80"/>
      <c r="AZ115" s="80"/>
      <c r="BA115" s="80"/>
      <c r="BB115" s="80"/>
      <c r="BC115" s="80"/>
      <c r="BD115" s="80"/>
      <c r="BE115" s="80"/>
      <c r="BF115" s="80"/>
      <c r="BG115" s="80"/>
      <c r="BH115" s="80"/>
      <c r="BI115" s="80"/>
      <c r="BJ115" s="80"/>
      <c r="BK115" s="80"/>
      <c r="BL115" s="80"/>
      <c r="BM115" s="80"/>
      <c r="BN115" s="80"/>
      <c r="BO115" s="80"/>
      <c r="BP115" s="80"/>
      <c r="BQ115" s="80"/>
      <c r="BR115" s="80"/>
      <c r="BS115" s="80"/>
      <c r="BT115" s="80"/>
      <c r="BU115" s="80"/>
      <c r="BV115" s="80"/>
      <c r="BW115" s="80"/>
      <c r="BX115" s="80"/>
      <c r="BY115" s="80"/>
      <c r="BZ115" s="80"/>
      <c r="CA115" s="80"/>
      <c r="CB115" s="80"/>
      <c r="CC115" s="80"/>
      <c r="CD115" s="80"/>
      <c r="CE115" s="80"/>
      <c r="CF115" s="80"/>
      <c r="CG115" s="80"/>
      <c r="CH115" s="80"/>
      <c r="CI115" s="80"/>
      <c r="CJ115" s="80"/>
      <c r="CK115" s="80"/>
      <c r="CL115" s="80"/>
      <c r="CM115" s="80"/>
      <c r="CN115" s="80"/>
      <c r="CO115" s="80"/>
      <c r="CP115" s="80"/>
      <c r="CQ115" s="80"/>
      <c r="CR115" s="80"/>
      <c r="CS115" s="80"/>
      <c r="CT115" s="80"/>
      <c r="CU115" s="80"/>
      <c r="CV115" s="80"/>
      <c r="CW115" s="80"/>
      <c r="CX115" s="80"/>
      <c r="CY115" s="80"/>
      <c r="CZ115" s="80"/>
      <c r="DA115" s="80"/>
      <c r="DB115" s="80"/>
      <c r="DC115" s="80"/>
      <c r="DD115" s="80"/>
      <c r="DE115" s="80"/>
      <c r="DF115" s="80"/>
      <c r="DG115" s="80"/>
      <c r="DH115" s="80"/>
      <c r="DI115" s="80"/>
      <c r="DJ115" s="80"/>
      <c r="DK115" s="80"/>
      <c r="DL115" s="80"/>
      <c r="DM115" s="80"/>
      <c r="DN115" s="80"/>
      <c r="DO115" s="80"/>
      <c r="DP115" s="80"/>
      <c r="DQ115" s="156">
        <v>0</v>
      </c>
      <c r="DR115" s="156">
        <f t="shared" ref="DR115:EN115" si="109">+SQRT(((DR$4-$DQ$4)^2)+((DR$5-$DQ$5)^2))</f>
        <v>8.1606737394461</v>
      </c>
      <c r="DS115" s="156">
        <f t="shared" si="109"/>
        <v>15.612182103957101</v>
      </c>
      <c r="DT115" s="156">
        <f t="shared" si="109"/>
        <v>16.080240163163946</v>
      </c>
      <c r="DU115" s="156">
        <f t="shared" si="109"/>
        <v>1.6444494015149016</v>
      </c>
      <c r="DV115" s="156">
        <f t="shared" si="109"/>
        <v>9.0386831346506309</v>
      </c>
      <c r="DW115" s="156">
        <f t="shared" si="109"/>
        <v>11.636672903397656</v>
      </c>
      <c r="DX115" s="156">
        <f t="shared" si="109"/>
        <v>7.4205569713642481</v>
      </c>
      <c r="DY115" s="156">
        <f t="shared" si="109"/>
        <v>18.761867599859247</v>
      </c>
      <c r="DZ115" s="156">
        <f t="shared" si="109"/>
        <v>8.7231431209755907</v>
      </c>
      <c r="EA115" s="156">
        <f t="shared" si="109"/>
        <v>8.5394197511721259</v>
      </c>
      <c r="EB115" s="156">
        <f t="shared" si="109"/>
        <v>1.5770668225086848</v>
      </c>
      <c r="EC115" s="156">
        <f t="shared" si="109"/>
        <v>3.0593680472560334</v>
      </c>
      <c r="ED115" s="156">
        <f t="shared" si="109"/>
        <v>14.441877732305169</v>
      </c>
      <c r="EE115" s="156">
        <f t="shared" si="109"/>
        <v>7.9848443210248332</v>
      </c>
      <c r="EF115" s="156">
        <f t="shared" si="109"/>
        <v>2.5279638496773971</v>
      </c>
      <c r="EG115" s="156">
        <f t="shared" si="109"/>
        <v>14.491522275774082</v>
      </c>
      <c r="EH115" s="156">
        <f t="shared" si="109"/>
        <v>12.233997021370417</v>
      </c>
      <c r="EI115" s="156">
        <f t="shared" si="109"/>
        <v>20.023945120571657</v>
      </c>
      <c r="EJ115" s="156">
        <f t="shared" si="109"/>
        <v>17.614437530174136</v>
      </c>
      <c r="EK115" s="156">
        <f t="shared" si="109"/>
        <v>14.983191513706004</v>
      </c>
      <c r="EL115" s="156">
        <f t="shared" si="109"/>
        <v>16.872548941208549</v>
      </c>
      <c r="EM115" s="156">
        <f t="shared" si="109"/>
        <v>17.895552723227613</v>
      </c>
      <c r="EN115" s="79">
        <f t="shared" si="109"/>
        <v>19.599072133553129</v>
      </c>
      <c r="EO115" s="28"/>
      <c r="EP115" s="29"/>
      <c r="EQ115" s="28"/>
      <c r="ER115" s="69">
        <v>13</v>
      </c>
      <c r="ES115" s="69">
        <v>18</v>
      </c>
      <c r="ET115" s="28"/>
      <c r="EU115" s="129">
        <v>13</v>
      </c>
      <c r="EV115" s="129">
        <v>18</v>
      </c>
      <c r="EW115" s="28"/>
      <c r="EX115" s="29"/>
      <c r="EY115" s="28"/>
      <c r="EZ115" s="28"/>
      <c r="FA115" s="28"/>
      <c r="FB115" s="28"/>
      <c r="FC115" s="28"/>
      <c r="FD115" s="28"/>
      <c r="FE115" s="28"/>
      <c r="FF115" s="28"/>
      <c r="FG115" s="28"/>
      <c r="FH115" s="28"/>
      <c r="FI115" s="28"/>
      <c r="FJ115" s="28"/>
      <c r="FK115" s="28"/>
      <c r="FL115" s="28"/>
      <c r="FM115" s="28"/>
      <c r="FN115" s="28"/>
      <c r="FO115" s="28"/>
      <c r="FP115" s="28"/>
      <c r="FQ115" s="28"/>
      <c r="FR115" s="28"/>
      <c r="FS115" s="28"/>
      <c r="FT115" s="28"/>
      <c r="FU115" s="28"/>
      <c r="FV115" s="28"/>
      <c r="FW115" s="28"/>
      <c r="FX115" s="28"/>
      <c r="FY115" s="28"/>
      <c r="FZ115" s="28"/>
      <c r="GA115" s="28"/>
      <c r="GB115" s="28"/>
      <c r="GC115" s="28"/>
      <c r="GD115" s="28"/>
      <c r="GE115" s="28"/>
      <c r="GF115" s="28"/>
      <c r="GG115" s="28"/>
      <c r="GH115" s="28"/>
      <c r="GI115" s="28"/>
      <c r="GJ115" s="28"/>
      <c r="GK115" s="28"/>
      <c r="GL115" s="28"/>
      <c r="GM115" s="28"/>
      <c r="GN115" s="28"/>
      <c r="GO115" s="28"/>
      <c r="GP115" s="28"/>
      <c r="GQ115" s="28"/>
      <c r="GR115" s="28"/>
      <c r="GS115" s="28"/>
      <c r="GT115" s="28"/>
      <c r="GU115" s="28"/>
      <c r="GV115" s="28"/>
      <c r="GW115" s="28"/>
      <c r="GX115" s="28"/>
      <c r="GY115" s="28"/>
      <c r="GZ115" s="28"/>
      <c r="HA115" s="28"/>
      <c r="HB115" s="28"/>
      <c r="HC115" s="28"/>
      <c r="HD115" s="28"/>
      <c r="HE115" s="28"/>
      <c r="HF115" s="28"/>
      <c r="HG115" s="28"/>
      <c r="HH115" s="28"/>
      <c r="HI115" s="28"/>
      <c r="HJ115" s="28"/>
      <c r="HK115" s="28"/>
      <c r="HL115" s="28"/>
      <c r="HM115" s="28"/>
      <c r="HN115" s="28"/>
      <c r="HO115" s="28"/>
      <c r="HP115" s="28"/>
      <c r="HQ115" s="28"/>
      <c r="HR115" s="28"/>
      <c r="HS115" s="28"/>
      <c r="HT115" s="28"/>
      <c r="HU115" s="28"/>
      <c r="HV115" s="28"/>
      <c r="HW115" s="28"/>
      <c r="HX115" s="28"/>
      <c r="HY115" s="28"/>
      <c r="HZ115" s="28"/>
      <c r="IA115" s="28"/>
      <c r="IB115" s="28"/>
      <c r="IC115" s="28"/>
      <c r="ID115" s="28"/>
      <c r="IE115" s="28"/>
      <c r="IF115" s="28"/>
      <c r="IG115" s="28"/>
      <c r="IH115" s="28"/>
      <c r="II115" s="28"/>
      <c r="IJ115" s="28"/>
      <c r="IK115" s="28"/>
      <c r="IL115" s="28"/>
      <c r="IM115" s="29"/>
      <c r="IN115" s="28"/>
      <c r="IO115" s="28"/>
      <c r="IP115" s="28"/>
      <c r="IQ115" s="28"/>
      <c r="IR115" s="28"/>
      <c r="IS115" s="28"/>
      <c r="IT115" s="28"/>
      <c r="IU115" s="28"/>
      <c r="IV115" s="28"/>
      <c r="IW115" s="28"/>
      <c r="IX115" s="28"/>
      <c r="IY115" s="28"/>
      <c r="IZ115" s="28"/>
      <c r="JA115" s="28"/>
      <c r="JB115" s="28"/>
      <c r="JC115" s="28"/>
      <c r="JD115" s="28"/>
      <c r="JE115" s="28"/>
      <c r="JF115" s="28"/>
      <c r="JG115" s="28"/>
      <c r="JH115" s="28"/>
      <c r="JI115" s="28"/>
      <c r="JJ115" s="28"/>
      <c r="JK115" s="28"/>
    </row>
    <row r="116" spans="1:271" ht="15.75" customHeight="1" x14ac:dyDescent="0.25">
      <c r="A116" s="28"/>
      <c r="B116" s="28"/>
      <c r="C116" s="28"/>
      <c r="D116" s="135">
        <v>112</v>
      </c>
      <c r="E116" s="134">
        <v>15.947038114523718</v>
      </c>
      <c r="F116" s="134">
        <v>9.4086819687693239</v>
      </c>
      <c r="G116" s="28"/>
      <c r="H116" s="28"/>
      <c r="I116" s="28"/>
      <c r="J116" s="28"/>
      <c r="K116" s="28"/>
      <c r="L116" s="29"/>
      <c r="M116" s="28"/>
      <c r="N116" s="28"/>
      <c r="O116" s="73">
        <v>106</v>
      </c>
      <c r="P116" s="82"/>
      <c r="Q116" s="83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0"/>
      <c r="AP116" s="80"/>
      <c r="AQ116" s="80"/>
      <c r="AR116" s="80"/>
      <c r="AS116" s="80"/>
      <c r="AT116" s="80"/>
      <c r="AU116" s="80"/>
      <c r="AV116" s="80"/>
      <c r="AW116" s="80"/>
      <c r="AX116" s="80"/>
      <c r="AY116" s="80"/>
      <c r="AZ116" s="80"/>
      <c r="BA116" s="80"/>
      <c r="BB116" s="80"/>
      <c r="BC116" s="80"/>
      <c r="BD116" s="80"/>
      <c r="BE116" s="80"/>
      <c r="BF116" s="80"/>
      <c r="BG116" s="80"/>
      <c r="BH116" s="80"/>
      <c r="BI116" s="80"/>
      <c r="BJ116" s="80"/>
      <c r="BK116" s="80"/>
      <c r="BL116" s="80"/>
      <c r="BM116" s="80"/>
      <c r="BN116" s="80"/>
      <c r="BO116" s="80"/>
      <c r="BP116" s="80"/>
      <c r="BQ116" s="80"/>
      <c r="BR116" s="80"/>
      <c r="BS116" s="80"/>
      <c r="BT116" s="80"/>
      <c r="BU116" s="80"/>
      <c r="BV116" s="80"/>
      <c r="BW116" s="80"/>
      <c r="BX116" s="80"/>
      <c r="BY116" s="80"/>
      <c r="BZ116" s="80"/>
      <c r="CA116" s="80"/>
      <c r="CB116" s="80"/>
      <c r="CC116" s="80"/>
      <c r="CD116" s="80"/>
      <c r="CE116" s="80"/>
      <c r="CF116" s="80"/>
      <c r="CG116" s="80"/>
      <c r="CH116" s="80"/>
      <c r="CI116" s="80"/>
      <c r="CJ116" s="80"/>
      <c r="CK116" s="80"/>
      <c r="CL116" s="80"/>
      <c r="CM116" s="80"/>
      <c r="CN116" s="80"/>
      <c r="CO116" s="80"/>
      <c r="CP116" s="80"/>
      <c r="CQ116" s="80"/>
      <c r="CR116" s="80"/>
      <c r="CS116" s="80"/>
      <c r="CT116" s="80"/>
      <c r="CU116" s="80"/>
      <c r="CV116" s="80"/>
      <c r="CW116" s="80"/>
      <c r="CX116" s="80"/>
      <c r="CY116" s="80"/>
      <c r="CZ116" s="80"/>
      <c r="DA116" s="80"/>
      <c r="DB116" s="80"/>
      <c r="DC116" s="80"/>
      <c r="DD116" s="80"/>
      <c r="DE116" s="80"/>
      <c r="DF116" s="80"/>
      <c r="DG116" s="80"/>
      <c r="DH116" s="80"/>
      <c r="DI116" s="80"/>
      <c r="DJ116" s="80"/>
      <c r="DK116" s="80"/>
      <c r="DL116" s="80"/>
      <c r="DM116" s="80"/>
      <c r="DN116" s="80"/>
      <c r="DO116" s="80"/>
      <c r="DP116" s="80"/>
      <c r="DQ116" s="80"/>
      <c r="DR116" s="78">
        <v>0</v>
      </c>
      <c r="DS116" s="156">
        <f t="shared" ref="DS116:EN116" si="110">+SQRT(((DS$4-$DR$4)^2)+((DS$5-$DR$5)^2))</f>
        <v>9.734704394763007</v>
      </c>
      <c r="DT116" s="156">
        <f t="shared" si="110"/>
        <v>8.3269907484812151</v>
      </c>
      <c r="DU116" s="156">
        <f t="shared" si="110"/>
        <v>7.1012700635005173</v>
      </c>
      <c r="DV116" s="156">
        <f t="shared" si="110"/>
        <v>5.3601568965716364</v>
      </c>
      <c r="DW116" s="156">
        <f t="shared" si="110"/>
        <v>11.017566772650767</v>
      </c>
      <c r="DX116" s="156">
        <f t="shared" si="110"/>
        <v>2.2531375502946447</v>
      </c>
      <c r="DY116" s="156">
        <f t="shared" si="110"/>
        <v>12.304503772185276</v>
      </c>
      <c r="DZ116" s="156">
        <f t="shared" si="110"/>
        <v>3.134515788092362</v>
      </c>
      <c r="EA116" s="156">
        <f t="shared" si="110"/>
        <v>0.81335099498710062</v>
      </c>
      <c r="EB116" s="156">
        <f t="shared" si="110"/>
        <v>7.6257766738130126</v>
      </c>
      <c r="EC116" s="156">
        <f t="shared" si="110"/>
        <v>6.0614376774147916</v>
      </c>
      <c r="ED116" s="156">
        <f t="shared" si="110"/>
        <v>10.491381324453853</v>
      </c>
      <c r="EE116" s="156">
        <f t="shared" si="110"/>
        <v>3.8448669113700475</v>
      </c>
      <c r="EF116" s="156">
        <f t="shared" si="110"/>
        <v>8.5702135517834979</v>
      </c>
      <c r="EG116" s="156">
        <f t="shared" si="110"/>
        <v>8.9321594537022726</v>
      </c>
      <c r="EH116" s="156">
        <f t="shared" si="110"/>
        <v>10.655287723118196</v>
      </c>
      <c r="EI116" s="156">
        <f t="shared" si="110"/>
        <v>12.872656381848325</v>
      </c>
      <c r="EJ116" s="156">
        <f t="shared" si="110"/>
        <v>10.15107681941096</v>
      </c>
      <c r="EK116" s="156">
        <f t="shared" si="110"/>
        <v>15.543041899974201</v>
      </c>
      <c r="EL116" s="156">
        <f t="shared" si="110"/>
        <v>11.755977262210031</v>
      </c>
      <c r="EM116" s="156">
        <f t="shared" si="110"/>
        <v>12.35964703735036</v>
      </c>
      <c r="EN116" s="79">
        <f t="shared" si="110"/>
        <v>12.428801802054929</v>
      </c>
      <c r="EO116" s="28"/>
      <c r="EP116" s="29"/>
      <c r="EQ116" s="28"/>
      <c r="ER116" s="69">
        <v>118</v>
      </c>
      <c r="ES116" s="69">
        <v>18</v>
      </c>
      <c r="ET116" s="28"/>
      <c r="EU116" s="129">
        <v>118</v>
      </c>
      <c r="EV116" s="129">
        <v>18</v>
      </c>
      <c r="EW116" s="28"/>
      <c r="EX116" s="29"/>
      <c r="EY116" s="28"/>
      <c r="EZ116" s="28"/>
      <c r="FA116" s="28"/>
      <c r="FB116" s="28"/>
      <c r="FC116" s="28"/>
      <c r="FD116" s="28"/>
      <c r="FE116" s="28"/>
      <c r="FF116" s="28"/>
      <c r="FG116" s="28"/>
      <c r="FH116" s="28"/>
      <c r="FI116" s="28"/>
      <c r="FJ116" s="28"/>
      <c r="FK116" s="28"/>
      <c r="FL116" s="28"/>
      <c r="FM116" s="28"/>
      <c r="FN116" s="28"/>
      <c r="FO116" s="28"/>
      <c r="FP116" s="28"/>
      <c r="FQ116" s="28"/>
      <c r="FR116" s="28"/>
      <c r="FS116" s="28"/>
      <c r="FT116" s="28"/>
      <c r="FU116" s="28"/>
      <c r="FV116" s="28"/>
      <c r="FW116" s="28"/>
      <c r="FX116" s="28"/>
      <c r="FY116" s="28"/>
      <c r="FZ116" s="28"/>
      <c r="GA116" s="28"/>
      <c r="GB116" s="28"/>
      <c r="GC116" s="28"/>
      <c r="GD116" s="28"/>
      <c r="GE116" s="28"/>
      <c r="GF116" s="28"/>
      <c r="GG116" s="28"/>
      <c r="GH116" s="28"/>
      <c r="GI116" s="28"/>
      <c r="GJ116" s="28"/>
      <c r="GK116" s="28"/>
      <c r="GL116" s="28"/>
      <c r="GM116" s="28"/>
      <c r="GN116" s="28"/>
      <c r="GO116" s="28"/>
      <c r="GP116" s="28"/>
      <c r="GQ116" s="28"/>
      <c r="GR116" s="28"/>
      <c r="GS116" s="28"/>
      <c r="GT116" s="28"/>
      <c r="GU116" s="28"/>
      <c r="GV116" s="28"/>
      <c r="GW116" s="28"/>
      <c r="GX116" s="28"/>
      <c r="GY116" s="28"/>
      <c r="GZ116" s="28"/>
      <c r="HA116" s="28"/>
      <c r="HB116" s="28"/>
      <c r="HC116" s="28"/>
      <c r="HD116" s="28"/>
      <c r="HE116" s="28"/>
      <c r="HF116" s="28"/>
      <c r="HG116" s="28"/>
      <c r="HH116" s="28"/>
      <c r="HI116" s="28"/>
      <c r="HJ116" s="28"/>
      <c r="HK116" s="28"/>
      <c r="HL116" s="28"/>
      <c r="HM116" s="28"/>
      <c r="HN116" s="28"/>
      <c r="HO116" s="28"/>
      <c r="HP116" s="28"/>
      <c r="HQ116" s="28"/>
      <c r="HR116" s="28"/>
      <c r="HS116" s="28"/>
      <c r="HT116" s="28"/>
      <c r="HU116" s="28"/>
      <c r="HV116" s="28"/>
      <c r="HW116" s="28"/>
      <c r="HX116" s="28"/>
      <c r="HY116" s="28"/>
      <c r="HZ116" s="28"/>
      <c r="IA116" s="28"/>
      <c r="IB116" s="28"/>
      <c r="IC116" s="28"/>
      <c r="ID116" s="28"/>
      <c r="IE116" s="28"/>
      <c r="IF116" s="28"/>
      <c r="IG116" s="28"/>
      <c r="IH116" s="28"/>
      <c r="II116" s="28"/>
      <c r="IJ116" s="28"/>
      <c r="IK116" s="28"/>
      <c r="IL116" s="28"/>
      <c r="IM116" s="29"/>
      <c r="IN116" s="28"/>
      <c r="IO116" s="28"/>
      <c r="IP116" s="28"/>
      <c r="IQ116" s="28"/>
      <c r="IR116" s="28"/>
      <c r="IS116" s="28"/>
      <c r="IT116" s="28"/>
      <c r="IU116" s="28"/>
      <c r="IV116" s="28"/>
      <c r="IW116" s="28"/>
      <c r="IX116" s="28"/>
      <c r="IY116" s="28"/>
      <c r="IZ116" s="28"/>
      <c r="JA116" s="28"/>
      <c r="JB116" s="28"/>
      <c r="JC116" s="28"/>
      <c r="JD116" s="28"/>
      <c r="JE116" s="28"/>
      <c r="JF116" s="28"/>
      <c r="JG116" s="28"/>
      <c r="JH116" s="28"/>
      <c r="JI116" s="28"/>
      <c r="JJ116" s="28"/>
      <c r="JK116" s="28"/>
    </row>
    <row r="117" spans="1:271" ht="15.75" customHeight="1" x14ac:dyDescent="0.25">
      <c r="A117" s="28"/>
      <c r="B117" s="28"/>
      <c r="C117" s="28"/>
      <c r="D117" s="135">
        <v>113</v>
      </c>
      <c r="E117" s="134">
        <v>3.2512838184126127</v>
      </c>
      <c r="F117" s="134">
        <v>16.398025225367011</v>
      </c>
      <c r="G117" s="28"/>
      <c r="H117" s="28"/>
      <c r="I117" s="28"/>
      <c r="J117" s="28"/>
      <c r="K117" s="28"/>
      <c r="L117" s="29"/>
      <c r="M117" s="28"/>
      <c r="N117" s="28"/>
      <c r="O117" s="73">
        <v>107</v>
      </c>
      <c r="P117" s="82"/>
      <c r="Q117" s="83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  <c r="BE117" s="80"/>
      <c r="BF117" s="80"/>
      <c r="BG117" s="80"/>
      <c r="BH117" s="80"/>
      <c r="BI117" s="80"/>
      <c r="BJ117" s="80"/>
      <c r="BK117" s="80"/>
      <c r="BL117" s="80"/>
      <c r="BM117" s="80"/>
      <c r="BN117" s="80"/>
      <c r="BO117" s="80"/>
      <c r="BP117" s="80"/>
      <c r="BQ117" s="80"/>
      <c r="BR117" s="80"/>
      <c r="BS117" s="80"/>
      <c r="BT117" s="80"/>
      <c r="BU117" s="80"/>
      <c r="BV117" s="80"/>
      <c r="BW117" s="80"/>
      <c r="BX117" s="80"/>
      <c r="BY117" s="80"/>
      <c r="BZ117" s="80"/>
      <c r="CA117" s="80"/>
      <c r="CB117" s="80"/>
      <c r="CC117" s="80"/>
      <c r="CD117" s="80"/>
      <c r="CE117" s="80"/>
      <c r="CF117" s="80"/>
      <c r="CG117" s="80"/>
      <c r="CH117" s="80"/>
      <c r="CI117" s="80"/>
      <c r="CJ117" s="80"/>
      <c r="CK117" s="80"/>
      <c r="CL117" s="80"/>
      <c r="CM117" s="80"/>
      <c r="CN117" s="80"/>
      <c r="CO117" s="80"/>
      <c r="CP117" s="80"/>
      <c r="CQ117" s="80"/>
      <c r="CR117" s="80"/>
      <c r="CS117" s="80"/>
      <c r="CT117" s="80"/>
      <c r="CU117" s="80"/>
      <c r="CV117" s="80"/>
      <c r="CW117" s="80"/>
      <c r="CX117" s="80"/>
      <c r="CY117" s="80"/>
      <c r="CZ117" s="80"/>
      <c r="DA117" s="80"/>
      <c r="DB117" s="80"/>
      <c r="DC117" s="80"/>
      <c r="DD117" s="80"/>
      <c r="DE117" s="80"/>
      <c r="DF117" s="80"/>
      <c r="DG117" s="80"/>
      <c r="DH117" s="80"/>
      <c r="DI117" s="80"/>
      <c r="DJ117" s="80"/>
      <c r="DK117" s="80"/>
      <c r="DL117" s="80"/>
      <c r="DM117" s="80"/>
      <c r="DN117" s="80"/>
      <c r="DO117" s="80"/>
      <c r="DP117" s="80"/>
      <c r="DQ117" s="80"/>
      <c r="DR117" s="80"/>
      <c r="DS117" s="78">
        <v>0</v>
      </c>
      <c r="DT117" s="156">
        <f t="shared" ref="DT117:EN117" si="111">+SQRT(((DT$4-$DS$4)^2)+((DT$5-$DS$5)^2))</f>
        <v>12.165354722453159</v>
      </c>
      <c r="DU117" s="156">
        <f t="shared" si="111"/>
        <v>14.015471178086711</v>
      </c>
      <c r="DV117" s="156">
        <f t="shared" si="111"/>
        <v>6.6166206657531568</v>
      </c>
      <c r="DW117" s="156">
        <f t="shared" si="111"/>
        <v>8.559163766701257</v>
      </c>
      <c r="DX117" s="156">
        <f t="shared" si="111"/>
        <v>11.982491821134806</v>
      </c>
      <c r="DY117" s="156">
        <f t="shared" si="111"/>
        <v>3.2731155515997177</v>
      </c>
      <c r="DZ117" s="156">
        <f t="shared" si="111"/>
        <v>12.52897483346875</v>
      </c>
      <c r="EA117" s="156">
        <f t="shared" si="111"/>
        <v>8.9261763901481075</v>
      </c>
      <c r="EB117" s="156">
        <f t="shared" si="111"/>
        <v>15.884110104390446</v>
      </c>
      <c r="EC117" s="156">
        <f t="shared" si="111"/>
        <v>14.871431719190165</v>
      </c>
      <c r="ED117" s="156">
        <f t="shared" si="111"/>
        <v>3.674210241317307</v>
      </c>
      <c r="EE117" s="156">
        <f t="shared" si="111"/>
        <v>7.6819712728805101</v>
      </c>
      <c r="EF117" s="156">
        <f t="shared" si="111"/>
        <v>14.449727893660102</v>
      </c>
      <c r="EG117" s="156">
        <f t="shared" si="111"/>
        <v>1.1844979343644146</v>
      </c>
      <c r="EH117" s="156">
        <f t="shared" si="111"/>
        <v>7.2451839107935658</v>
      </c>
      <c r="EI117" s="156">
        <f t="shared" si="111"/>
        <v>5.3257082026149529</v>
      </c>
      <c r="EJ117" s="156">
        <f t="shared" si="111"/>
        <v>14.148622230772428</v>
      </c>
      <c r="EK117" s="156">
        <f t="shared" si="111"/>
        <v>11.993125115686267</v>
      </c>
      <c r="EL117" s="156">
        <f t="shared" si="111"/>
        <v>2.3696154243496483</v>
      </c>
      <c r="EM117" s="156">
        <f t="shared" si="111"/>
        <v>2.6353286464303078</v>
      </c>
      <c r="EN117" s="79">
        <f t="shared" si="111"/>
        <v>5.0294837840246549</v>
      </c>
      <c r="EO117" s="28"/>
      <c r="EP117" s="29"/>
      <c r="EQ117" s="28"/>
      <c r="ER117" s="69">
        <v>92</v>
      </c>
      <c r="ES117" s="69">
        <v>18</v>
      </c>
      <c r="ET117" s="28"/>
      <c r="EU117" s="129">
        <v>92</v>
      </c>
      <c r="EV117" s="129">
        <v>18</v>
      </c>
      <c r="EW117" s="28"/>
      <c r="EX117" s="29"/>
      <c r="EY117" s="28"/>
      <c r="EZ117" s="28"/>
      <c r="FA117" s="28"/>
      <c r="FB117" s="28"/>
      <c r="FC117" s="28"/>
      <c r="FD117" s="28"/>
      <c r="FE117" s="28"/>
      <c r="FF117" s="28"/>
      <c r="FG117" s="28"/>
      <c r="FH117" s="28"/>
      <c r="FI117" s="28"/>
      <c r="FJ117" s="28"/>
      <c r="FK117" s="28"/>
      <c r="FL117" s="28"/>
      <c r="FM117" s="28"/>
      <c r="FN117" s="28"/>
      <c r="FO117" s="28"/>
      <c r="FP117" s="28"/>
      <c r="FQ117" s="28"/>
      <c r="FR117" s="28"/>
      <c r="FS117" s="28"/>
      <c r="FT117" s="28"/>
      <c r="FU117" s="28"/>
      <c r="FV117" s="28"/>
      <c r="FW117" s="28"/>
      <c r="FX117" s="28"/>
      <c r="FY117" s="28"/>
      <c r="FZ117" s="28"/>
      <c r="GA117" s="28"/>
      <c r="GB117" s="28"/>
      <c r="GC117" s="28"/>
      <c r="GD117" s="28"/>
      <c r="GE117" s="28"/>
      <c r="GF117" s="28"/>
      <c r="GG117" s="28"/>
      <c r="GH117" s="28"/>
      <c r="GI117" s="28"/>
      <c r="GJ117" s="28"/>
      <c r="GK117" s="28"/>
      <c r="GL117" s="28"/>
      <c r="GM117" s="28"/>
      <c r="GN117" s="28"/>
      <c r="GO117" s="28"/>
      <c r="GP117" s="28"/>
      <c r="GQ117" s="28"/>
      <c r="GR117" s="28"/>
      <c r="GS117" s="28"/>
      <c r="GT117" s="28"/>
      <c r="GU117" s="28"/>
      <c r="GV117" s="28"/>
      <c r="GW117" s="28"/>
      <c r="GX117" s="28"/>
      <c r="GY117" s="28"/>
      <c r="GZ117" s="28"/>
      <c r="HA117" s="28"/>
      <c r="HB117" s="28"/>
      <c r="HC117" s="28"/>
      <c r="HD117" s="28"/>
      <c r="HE117" s="28"/>
      <c r="HF117" s="28"/>
      <c r="HG117" s="28"/>
      <c r="HH117" s="28"/>
      <c r="HI117" s="28"/>
      <c r="HJ117" s="28"/>
      <c r="HK117" s="28"/>
      <c r="HL117" s="28"/>
      <c r="HM117" s="28"/>
      <c r="HN117" s="28"/>
      <c r="HO117" s="28"/>
      <c r="HP117" s="28"/>
      <c r="HQ117" s="28"/>
      <c r="HR117" s="28"/>
      <c r="HS117" s="28"/>
      <c r="HT117" s="28"/>
      <c r="HU117" s="28"/>
      <c r="HV117" s="28"/>
      <c r="HW117" s="28"/>
      <c r="HX117" s="28"/>
      <c r="HY117" s="28"/>
      <c r="HZ117" s="28"/>
      <c r="IA117" s="28"/>
      <c r="IB117" s="28"/>
      <c r="IC117" s="28"/>
      <c r="ID117" s="28"/>
      <c r="IE117" s="28"/>
      <c r="IF117" s="28"/>
      <c r="IG117" s="28"/>
      <c r="IH117" s="28"/>
      <c r="II117" s="28"/>
      <c r="IJ117" s="28"/>
      <c r="IK117" s="28"/>
      <c r="IL117" s="28"/>
      <c r="IM117" s="29"/>
      <c r="IN117" s="28"/>
      <c r="IO117" s="28"/>
      <c r="IP117" s="28"/>
      <c r="IQ117" s="28"/>
      <c r="IR117" s="28"/>
      <c r="IS117" s="28"/>
      <c r="IT117" s="28"/>
      <c r="IU117" s="28"/>
      <c r="IV117" s="28"/>
      <c r="IW117" s="28"/>
      <c r="IX117" s="28"/>
      <c r="IY117" s="28"/>
      <c r="IZ117" s="28"/>
      <c r="JA117" s="28"/>
      <c r="JB117" s="28"/>
      <c r="JC117" s="28"/>
      <c r="JD117" s="28"/>
      <c r="JE117" s="28"/>
      <c r="JF117" s="28"/>
      <c r="JG117" s="28"/>
      <c r="JH117" s="28"/>
      <c r="JI117" s="28"/>
      <c r="JJ117" s="28"/>
      <c r="JK117" s="28"/>
    </row>
    <row r="118" spans="1:271" ht="15.75" customHeight="1" x14ac:dyDescent="0.25">
      <c r="A118" s="28"/>
      <c r="B118" s="28"/>
      <c r="C118" s="28"/>
      <c r="D118" s="135">
        <v>114</v>
      </c>
      <c r="E118" s="134">
        <v>16.866136511747467</v>
      </c>
      <c r="F118" s="134">
        <v>10.597805658029376</v>
      </c>
      <c r="G118" s="28"/>
      <c r="H118" s="28"/>
      <c r="I118" s="28"/>
      <c r="J118" s="28"/>
      <c r="K118" s="28"/>
      <c r="L118" s="29"/>
      <c r="M118" s="28"/>
      <c r="N118" s="28"/>
      <c r="O118" s="73">
        <v>108</v>
      </c>
      <c r="P118" s="82"/>
      <c r="Q118" s="83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0"/>
      <c r="AO118" s="80"/>
      <c r="AP118" s="80"/>
      <c r="AQ118" s="80"/>
      <c r="AR118" s="80"/>
      <c r="AS118" s="80"/>
      <c r="AT118" s="80"/>
      <c r="AU118" s="80"/>
      <c r="AV118" s="80"/>
      <c r="AW118" s="80"/>
      <c r="AX118" s="80"/>
      <c r="AY118" s="80"/>
      <c r="AZ118" s="80"/>
      <c r="BA118" s="80"/>
      <c r="BB118" s="80"/>
      <c r="BC118" s="80"/>
      <c r="BD118" s="80"/>
      <c r="BE118" s="80"/>
      <c r="BF118" s="80"/>
      <c r="BG118" s="80"/>
      <c r="BH118" s="80"/>
      <c r="BI118" s="80"/>
      <c r="BJ118" s="80"/>
      <c r="BK118" s="80"/>
      <c r="BL118" s="80"/>
      <c r="BM118" s="80"/>
      <c r="BN118" s="80"/>
      <c r="BO118" s="80"/>
      <c r="BP118" s="80"/>
      <c r="BQ118" s="80"/>
      <c r="BR118" s="80"/>
      <c r="BS118" s="80"/>
      <c r="BT118" s="80"/>
      <c r="BU118" s="80"/>
      <c r="BV118" s="80"/>
      <c r="BW118" s="80"/>
      <c r="BX118" s="80"/>
      <c r="BY118" s="80"/>
      <c r="BZ118" s="80"/>
      <c r="CA118" s="80"/>
      <c r="CB118" s="80"/>
      <c r="CC118" s="80"/>
      <c r="CD118" s="80"/>
      <c r="CE118" s="80"/>
      <c r="CF118" s="80"/>
      <c r="CG118" s="80"/>
      <c r="CH118" s="80"/>
      <c r="CI118" s="80"/>
      <c r="CJ118" s="80"/>
      <c r="CK118" s="80"/>
      <c r="CL118" s="80"/>
      <c r="CM118" s="80"/>
      <c r="CN118" s="80"/>
      <c r="CO118" s="80"/>
      <c r="CP118" s="80"/>
      <c r="CQ118" s="80"/>
      <c r="CR118" s="80"/>
      <c r="CS118" s="80"/>
      <c r="CT118" s="80"/>
      <c r="CU118" s="80"/>
      <c r="CV118" s="80"/>
      <c r="CW118" s="80"/>
      <c r="CX118" s="80"/>
      <c r="CY118" s="80"/>
      <c r="CZ118" s="80"/>
      <c r="DA118" s="80"/>
      <c r="DB118" s="80"/>
      <c r="DC118" s="80"/>
      <c r="DD118" s="80"/>
      <c r="DE118" s="80"/>
      <c r="DF118" s="80"/>
      <c r="DG118" s="80"/>
      <c r="DH118" s="80"/>
      <c r="DI118" s="80"/>
      <c r="DJ118" s="80"/>
      <c r="DK118" s="80"/>
      <c r="DL118" s="80"/>
      <c r="DM118" s="80"/>
      <c r="DN118" s="80"/>
      <c r="DO118" s="80"/>
      <c r="DP118" s="80"/>
      <c r="DQ118" s="80"/>
      <c r="DR118" s="80"/>
      <c r="DS118" s="80"/>
      <c r="DT118" s="156">
        <v>0</v>
      </c>
      <c r="DU118" s="156">
        <f t="shared" ref="DU118:EN118" si="112">+SQRT(((DU$4-$DT$4)^2)+((DU$5-$DT$5)^2))</f>
        <v>15.278099142348431</v>
      </c>
      <c r="DV118" s="156">
        <f t="shared" si="112"/>
        <v>12.191053779643335</v>
      </c>
      <c r="DW118" s="156">
        <f t="shared" si="112"/>
        <v>17.741269267913374</v>
      </c>
      <c r="DX118" s="156">
        <f t="shared" si="112"/>
        <v>8.6763847941523462</v>
      </c>
      <c r="DY118" s="156">
        <f t="shared" si="112"/>
        <v>12.771985663044635</v>
      </c>
      <c r="DZ118" s="156">
        <f t="shared" si="112"/>
        <v>7.5478183601600373</v>
      </c>
      <c r="EA118" s="156">
        <f t="shared" si="112"/>
        <v>8.3705007925259896</v>
      </c>
      <c r="EB118" s="156">
        <f t="shared" si="112"/>
        <v>15.159725758404958</v>
      </c>
      <c r="EC118" s="156">
        <f t="shared" si="112"/>
        <v>13.379753455983048</v>
      </c>
      <c r="ED118" s="156">
        <f t="shared" si="112"/>
        <v>14.967136481958498</v>
      </c>
      <c r="EE118" s="156">
        <f t="shared" si="112"/>
        <v>11.26200157865426</v>
      </c>
      <c r="EF118" s="156">
        <f t="shared" si="112"/>
        <v>16.852113715115397</v>
      </c>
      <c r="EG118" s="156">
        <f t="shared" si="112"/>
        <v>12.174610355889079</v>
      </c>
      <c r="EH118" s="156">
        <f t="shared" si="112"/>
        <v>16.917897323412031</v>
      </c>
      <c r="EI118" s="156">
        <f t="shared" si="112"/>
        <v>11.612352007722642</v>
      </c>
      <c r="EJ118" s="156">
        <f t="shared" si="112"/>
        <v>2.0922972736924046</v>
      </c>
      <c r="EK118" s="156">
        <f t="shared" si="112"/>
        <v>22.21018897260408</v>
      </c>
      <c r="EL118" s="156">
        <f t="shared" si="112"/>
        <v>14.515663183121191</v>
      </c>
      <c r="EM118" s="156">
        <f t="shared" si="112"/>
        <v>14.353321089858191</v>
      </c>
      <c r="EN118" s="79">
        <f t="shared" si="112"/>
        <v>11.258434061622177</v>
      </c>
      <c r="EO118" s="28"/>
      <c r="EP118" s="29"/>
      <c r="EQ118" s="28"/>
      <c r="ER118" s="69">
        <v>99</v>
      </c>
      <c r="ES118" s="69">
        <v>18</v>
      </c>
      <c r="ET118" s="28"/>
      <c r="EU118" s="129">
        <v>99</v>
      </c>
      <c r="EV118" s="129">
        <v>18</v>
      </c>
      <c r="EW118" s="28"/>
      <c r="EX118" s="29"/>
      <c r="EY118" s="28"/>
      <c r="EZ118" s="28"/>
      <c r="FA118" s="28"/>
      <c r="FB118" s="28"/>
      <c r="FC118" s="28"/>
      <c r="FD118" s="28"/>
      <c r="FE118" s="28"/>
      <c r="FF118" s="28"/>
      <c r="FG118" s="28"/>
      <c r="FH118" s="28"/>
      <c r="FI118" s="28"/>
      <c r="FJ118" s="28"/>
      <c r="FK118" s="28"/>
      <c r="FL118" s="28"/>
      <c r="FM118" s="28"/>
      <c r="FN118" s="28"/>
      <c r="FO118" s="28"/>
      <c r="FP118" s="28"/>
      <c r="FQ118" s="28"/>
      <c r="FR118" s="28"/>
      <c r="FS118" s="28"/>
      <c r="FT118" s="28"/>
      <c r="FU118" s="28"/>
      <c r="FV118" s="28"/>
      <c r="FW118" s="28"/>
      <c r="FX118" s="28"/>
      <c r="FY118" s="28"/>
      <c r="FZ118" s="28"/>
      <c r="GA118" s="28"/>
      <c r="GB118" s="28"/>
      <c r="GC118" s="28"/>
      <c r="GD118" s="28"/>
      <c r="GE118" s="28"/>
      <c r="GF118" s="28"/>
      <c r="GG118" s="28"/>
      <c r="GH118" s="28"/>
      <c r="GI118" s="28"/>
      <c r="GJ118" s="28"/>
      <c r="GK118" s="28"/>
      <c r="GL118" s="28"/>
      <c r="GM118" s="28"/>
      <c r="GN118" s="28"/>
      <c r="GO118" s="28"/>
      <c r="GP118" s="28"/>
      <c r="GQ118" s="28"/>
      <c r="GR118" s="28"/>
      <c r="GS118" s="28"/>
      <c r="GT118" s="28"/>
      <c r="GU118" s="28"/>
      <c r="GV118" s="28"/>
      <c r="GW118" s="28"/>
      <c r="GX118" s="28"/>
      <c r="GY118" s="28"/>
      <c r="GZ118" s="28"/>
      <c r="HA118" s="28"/>
      <c r="HB118" s="28"/>
      <c r="HC118" s="28"/>
      <c r="HD118" s="28"/>
      <c r="HE118" s="28"/>
      <c r="HF118" s="28"/>
      <c r="HG118" s="28"/>
      <c r="HH118" s="28"/>
      <c r="HI118" s="28"/>
      <c r="HJ118" s="28"/>
      <c r="HK118" s="28"/>
      <c r="HL118" s="28"/>
      <c r="HM118" s="28"/>
      <c r="HN118" s="28"/>
      <c r="HO118" s="28"/>
      <c r="HP118" s="28"/>
      <c r="HQ118" s="28"/>
      <c r="HR118" s="28"/>
      <c r="HS118" s="28"/>
      <c r="HT118" s="28"/>
      <c r="HU118" s="28"/>
      <c r="HV118" s="28"/>
      <c r="HW118" s="28"/>
      <c r="HX118" s="28"/>
      <c r="HY118" s="28"/>
      <c r="HZ118" s="28"/>
      <c r="IA118" s="28"/>
      <c r="IB118" s="28"/>
      <c r="IC118" s="28"/>
      <c r="ID118" s="28"/>
      <c r="IE118" s="28"/>
      <c r="IF118" s="28"/>
      <c r="IG118" s="28"/>
      <c r="IH118" s="28"/>
      <c r="II118" s="28"/>
      <c r="IJ118" s="28"/>
      <c r="IK118" s="28"/>
      <c r="IL118" s="28"/>
      <c r="IM118" s="29"/>
      <c r="IN118" s="28"/>
      <c r="IO118" s="28"/>
      <c r="IP118" s="28"/>
      <c r="IQ118" s="28"/>
      <c r="IR118" s="28"/>
      <c r="IS118" s="28"/>
      <c r="IT118" s="28"/>
      <c r="IU118" s="28"/>
      <c r="IV118" s="28"/>
      <c r="IW118" s="28"/>
      <c r="IX118" s="28"/>
      <c r="IY118" s="28"/>
      <c r="IZ118" s="28"/>
      <c r="JA118" s="28"/>
      <c r="JB118" s="28"/>
      <c r="JC118" s="28"/>
      <c r="JD118" s="28"/>
      <c r="JE118" s="28"/>
      <c r="JF118" s="28"/>
      <c r="JG118" s="28"/>
      <c r="JH118" s="28"/>
      <c r="JI118" s="28"/>
      <c r="JJ118" s="28"/>
      <c r="JK118" s="28"/>
    </row>
    <row r="119" spans="1:271" ht="15.75" customHeight="1" x14ac:dyDescent="0.25">
      <c r="A119" s="28"/>
      <c r="B119" s="28"/>
      <c r="C119" s="28"/>
      <c r="D119" s="135">
        <v>115</v>
      </c>
      <c r="E119" s="134">
        <v>12.995302938428773</v>
      </c>
      <c r="F119" s="134">
        <v>10.238857934577714</v>
      </c>
      <c r="G119" s="28"/>
      <c r="H119" s="28"/>
      <c r="I119" s="28"/>
      <c r="J119" s="28"/>
      <c r="K119" s="28"/>
      <c r="L119" s="29"/>
      <c r="M119" s="28"/>
      <c r="N119" s="28"/>
      <c r="O119" s="73">
        <v>109</v>
      </c>
      <c r="P119" s="82"/>
      <c r="Q119" s="83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0"/>
      <c r="AP119" s="80"/>
      <c r="AQ119" s="80"/>
      <c r="AR119" s="80"/>
      <c r="AS119" s="80"/>
      <c r="AT119" s="80"/>
      <c r="AU119" s="80"/>
      <c r="AV119" s="80"/>
      <c r="AW119" s="80"/>
      <c r="AX119" s="80"/>
      <c r="AY119" s="80"/>
      <c r="AZ119" s="80"/>
      <c r="BA119" s="80"/>
      <c r="BB119" s="80"/>
      <c r="BC119" s="80"/>
      <c r="BD119" s="80"/>
      <c r="BE119" s="80"/>
      <c r="BF119" s="80"/>
      <c r="BG119" s="80"/>
      <c r="BH119" s="80"/>
      <c r="BI119" s="80"/>
      <c r="BJ119" s="80"/>
      <c r="BK119" s="80"/>
      <c r="BL119" s="80"/>
      <c r="BM119" s="80"/>
      <c r="BN119" s="80"/>
      <c r="BO119" s="80"/>
      <c r="BP119" s="80"/>
      <c r="BQ119" s="80"/>
      <c r="BR119" s="80"/>
      <c r="BS119" s="80"/>
      <c r="BT119" s="80"/>
      <c r="BU119" s="80"/>
      <c r="BV119" s="80"/>
      <c r="BW119" s="80"/>
      <c r="BX119" s="80"/>
      <c r="BY119" s="80"/>
      <c r="BZ119" s="80"/>
      <c r="CA119" s="80"/>
      <c r="CB119" s="80"/>
      <c r="CC119" s="80"/>
      <c r="CD119" s="80"/>
      <c r="CE119" s="80"/>
      <c r="CF119" s="80"/>
      <c r="CG119" s="80"/>
      <c r="CH119" s="80"/>
      <c r="CI119" s="80"/>
      <c r="CJ119" s="80"/>
      <c r="CK119" s="80"/>
      <c r="CL119" s="80"/>
      <c r="CM119" s="80"/>
      <c r="CN119" s="80"/>
      <c r="CO119" s="80"/>
      <c r="CP119" s="80"/>
      <c r="CQ119" s="80"/>
      <c r="CR119" s="80"/>
      <c r="CS119" s="80"/>
      <c r="CT119" s="80"/>
      <c r="CU119" s="80"/>
      <c r="CV119" s="80"/>
      <c r="CW119" s="80"/>
      <c r="CX119" s="80"/>
      <c r="CY119" s="80"/>
      <c r="CZ119" s="80"/>
      <c r="DA119" s="80"/>
      <c r="DB119" s="80"/>
      <c r="DC119" s="80"/>
      <c r="DD119" s="80"/>
      <c r="DE119" s="80"/>
      <c r="DF119" s="80"/>
      <c r="DG119" s="80"/>
      <c r="DH119" s="80"/>
      <c r="DI119" s="80"/>
      <c r="DJ119" s="80"/>
      <c r="DK119" s="80"/>
      <c r="DL119" s="80"/>
      <c r="DM119" s="80"/>
      <c r="DN119" s="80"/>
      <c r="DO119" s="80"/>
      <c r="DP119" s="80"/>
      <c r="DQ119" s="80"/>
      <c r="DR119" s="80"/>
      <c r="DS119" s="80"/>
      <c r="DT119" s="80"/>
      <c r="DU119" s="78">
        <v>0</v>
      </c>
      <c r="DV119" s="156">
        <f t="shared" ref="DV119:EN119" si="113">+SQRT(((DV$4-$DU$4)^2)+((DV$5-$DU$5)^2))</f>
        <v>7.4215203099595</v>
      </c>
      <c r="DW119" s="156">
        <f t="shared" si="113"/>
        <v>10.102171997992235</v>
      </c>
      <c r="DX119" s="156">
        <f t="shared" si="113"/>
        <v>6.7786725644935757</v>
      </c>
      <c r="DY119" s="156">
        <f t="shared" si="113"/>
        <v>17.187785270979074</v>
      </c>
      <c r="DZ119" s="156">
        <f t="shared" si="113"/>
        <v>8.2037240007217687</v>
      </c>
      <c r="EA119" s="156">
        <f t="shared" si="113"/>
        <v>7.3641300296530812</v>
      </c>
      <c r="EB119" s="156">
        <f t="shared" si="113"/>
        <v>2.6422159395402072</v>
      </c>
      <c r="EC119" s="156">
        <f t="shared" si="113"/>
        <v>3.306984196657881</v>
      </c>
      <c r="ED119" s="156">
        <f t="shared" si="113"/>
        <v>12.797442194238291</v>
      </c>
      <c r="EE119" s="156">
        <f t="shared" si="113"/>
        <v>6.4386892177471786</v>
      </c>
      <c r="EF119" s="156">
        <f t="shared" si="113"/>
        <v>1.802485166360877</v>
      </c>
      <c r="EG119" s="156">
        <f t="shared" si="113"/>
        <v>12.885143474901442</v>
      </c>
      <c r="EH119" s="156">
        <f t="shared" si="113"/>
        <v>10.643602363320086</v>
      </c>
      <c r="EI119" s="156">
        <f t="shared" si="113"/>
        <v>18.518676415010585</v>
      </c>
      <c r="EJ119" s="156">
        <f t="shared" si="113"/>
        <v>16.932944822086789</v>
      </c>
      <c r="EK119" s="156">
        <f t="shared" si="113"/>
        <v>13.633523503031835</v>
      </c>
      <c r="EL119" s="156">
        <f t="shared" si="113"/>
        <v>15.238110145632964</v>
      </c>
      <c r="EM119" s="156">
        <f t="shared" si="113"/>
        <v>16.271389071727622</v>
      </c>
      <c r="EN119" s="79">
        <f t="shared" si="113"/>
        <v>18.098630879283476</v>
      </c>
      <c r="EO119" s="28"/>
      <c r="EP119" s="29"/>
      <c r="EQ119" s="28"/>
      <c r="ER119" s="69">
        <v>4</v>
      </c>
      <c r="ES119" s="69">
        <v>18</v>
      </c>
      <c r="ET119" s="28"/>
      <c r="EU119" s="129">
        <v>4</v>
      </c>
      <c r="EV119" s="129">
        <v>18</v>
      </c>
      <c r="EW119" s="28"/>
      <c r="EX119" s="29"/>
      <c r="EY119" s="28"/>
      <c r="EZ119" s="28"/>
      <c r="FA119" s="28"/>
      <c r="FB119" s="28"/>
      <c r="FC119" s="28"/>
      <c r="FD119" s="28"/>
      <c r="FE119" s="28"/>
      <c r="FF119" s="28"/>
      <c r="FG119" s="28"/>
      <c r="FH119" s="28"/>
      <c r="FI119" s="28"/>
      <c r="FJ119" s="28"/>
      <c r="FK119" s="28"/>
      <c r="FL119" s="28"/>
      <c r="FM119" s="28"/>
      <c r="FN119" s="28"/>
      <c r="FO119" s="28"/>
      <c r="FP119" s="28"/>
      <c r="FQ119" s="28"/>
      <c r="FR119" s="28"/>
      <c r="FS119" s="28"/>
      <c r="FT119" s="28"/>
      <c r="FU119" s="28"/>
      <c r="FV119" s="28"/>
      <c r="FW119" s="28"/>
      <c r="FX119" s="28"/>
      <c r="FY119" s="28"/>
      <c r="FZ119" s="28"/>
      <c r="GA119" s="28"/>
      <c r="GB119" s="28"/>
      <c r="GC119" s="28"/>
      <c r="GD119" s="28"/>
      <c r="GE119" s="28"/>
      <c r="GF119" s="28"/>
      <c r="GG119" s="28"/>
      <c r="GH119" s="28"/>
      <c r="GI119" s="28"/>
      <c r="GJ119" s="28"/>
      <c r="GK119" s="28"/>
      <c r="GL119" s="28"/>
      <c r="GM119" s="28"/>
      <c r="GN119" s="28"/>
      <c r="GO119" s="28"/>
      <c r="GP119" s="28"/>
      <c r="GQ119" s="28"/>
      <c r="GR119" s="28"/>
      <c r="GS119" s="28"/>
      <c r="GT119" s="28"/>
      <c r="GU119" s="28"/>
      <c r="GV119" s="28"/>
      <c r="GW119" s="28"/>
      <c r="GX119" s="28"/>
      <c r="GY119" s="28"/>
      <c r="GZ119" s="28"/>
      <c r="HA119" s="28"/>
      <c r="HB119" s="28"/>
      <c r="HC119" s="28"/>
      <c r="HD119" s="28"/>
      <c r="HE119" s="28"/>
      <c r="HF119" s="28"/>
      <c r="HG119" s="28"/>
      <c r="HH119" s="28"/>
      <c r="HI119" s="28"/>
      <c r="HJ119" s="28"/>
      <c r="HK119" s="28"/>
      <c r="HL119" s="28"/>
      <c r="HM119" s="28"/>
      <c r="HN119" s="28"/>
      <c r="HO119" s="28"/>
      <c r="HP119" s="28"/>
      <c r="HQ119" s="28"/>
      <c r="HR119" s="28"/>
      <c r="HS119" s="28"/>
      <c r="HT119" s="28"/>
      <c r="HU119" s="28"/>
      <c r="HV119" s="28"/>
      <c r="HW119" s="28"/>
      <c r="HX119" s="28"/>
      <c r="HY119" s="28"/>
      <c r="HZ119" s="28"/>
      <c r="IA119" s="28"/>
      <c r="IB119" s="28"/>
      <c r="IC119" s="28"/>
      <c r="ID119" s="28"/>
      <c r="IE119" s="28"/>
      <c r="IF119" s="28"/>
      <c r="IG119" s="28"/>
      <c r="IH119" s="28"/>
      <c r="II119" s="28"/>
      <c r="IJ119" s="28"/>
      <c r="IK119" s="28"/>
      <c r="IL119" s="28"/>
      <c r="IM119" s="29"/>
      <c r="IN119" s="28"/>
      <c r="IO119" s="28"/>
      <c r="IP119" s="28"/>
      <c r="IQ119" s="28"/>
      <c r="IR119" s="28"/>
      <c r="IS119" s="28"/>
      <c r="IT119" s="28"/>
      <c r="IU119" s="28"/>
      <c r="IV119" s="28"/>
      <c r="IW119" s="28"/>
      <c r="IX119" s="28"/>
      <c r="IY119" s="28"/>
      <c r="IZ119" s="28"/>
      <c r="JA119" s="28"/>
      <c r="JB119" s="28"/>
      <c r="JC119" s="28"/>
      <c r="JD119" s="28"/>
      <c r="JE119" s="28"/>
      <c r="JF119" s="28"/>
      <c r="JG119" s="28"/>
      <c r="JH119" s="28"/>
      <c r="JI119" s="28"/>
      <c r="JJ119" s="28"/>
      <c r="JK119" s="28"/>
    </row>
    <row r="120" spans="1:271" ht="15.75" customHeight="1" x14ac:dyDescent="0.25">
      <c r="A120" s="28"/>
      <c r="B120" s="28"/>
      <c r="C120" s="28"/>
      <c r="D120" s="135">
        <v>116</v>
      </c>
      <c r="E120" s="134">
        <v>16.578507757895323</v>
      </c>
      <c r="F120" s="134">
        <v>2.9399542919224997</v>
      </c>
      <c r="G120" s="28"/>
      <c r="H120" s="28"/>
      <c r="I120" s="28"/>
      <c r="J120" s="28"/>
      <c r="K120" s="28"/>
      <c r="L120" s="29"/>
      <c r="M120" s="28"/>
      <c r="N120" s="28"/>
      <c r="O120" s="73">
        <v>110</v>
      </c>
      <c r="P120" s="82"/>
      <c r="Q120" s="83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0"/>
      <c r="AP120" s="80"/>
      <c r="AQ120" s="80"/>
      <c r="AR120" s="80"/>
      <c r="AS120" s="80"/>
      <c r="AT120" s="80"/>
      <c r="AU120" s="80"/>
      <c r="AV120" s="80"/>
      <c r="AW120" s="80"/>
      <c r="AX120" s="80"/>
      <c r="AY120" s="80"/>
      <c r="AZ120" s="80"/>
      <c r="BA120" s="80"/>
      <c r="BB120" s="80"/>
      <c r="BC120" s="80"/>
      <c r="BD120" s="80"/>
      <c r="BE120" s="80"/>
      <c r="BF120" s="80"/>
      <c r="BG120" s="80"/>
      <c r="BH120" s="80"/>
      <c r="BI120" s="80"/>
      <c r="BJ120" s="80"/>
      <c r="BK120" s="80"/>
      <c r="BL120" s="80"/>
      <c r="BM120" s="80"/>
      <c r="BN120" s="80"/>
      <c r="BO120" s="80"/>
      <c r="BP120" s="80"/>
      <c r="BQ120" s="80"/>
      <c r="BR120" s="80"/>
      <c r="BS120" s="80"/>
      <c r="BT120" s="80"/>
      <c r="BU120" s="80"/>
      <c r="BV120" s="80"/>
      <c r="BW120" s="80"/>
      <c r="BX120" s="80"/>
      <c r="BY120" s="80"/>
      <c r="BZ120" s="80"/>
      <c r="CA120" s="80"/>
      <c r="CB120" s="80"/>
      <c r="CC120" s="80"/>
      <c r="CD120" s="80"/>
      <c r="CE120" s="80"/>
      <c r="CF120" s="80"/>
      <c r="CG120" s="80"/>
      <c r="CH120" s="80"/>
      <c r="CI120" s="80"/>
      <c r="CJ120" s="80"/>
      <c r="CK120" s="80"/>
      <c r="CL120" s="80"/>
      <c r="CM120" s="80"/>
      <c r="CN120" s="80"/>
      <c r="CO120" s="80"/>
      <c r="CP120" s="80"/>
      <c r="CQ120" s="80"/>
      <c r="CR120" s="80"/>
      <c r="CS120" s="80"/>
      <c r="CT120" s="80"/>
      <c r="CU120" s="80"/>
      <c r="CV120" s="80"/>
      <c r="CW120" s="80"/>
      <c r="CX120" s="80"/>
      <c r="CY120" s="80"/>
      <c r="CZ120" s="80"/>
      <c r="DA120" s="80"/>
      <c r="DB120" s="80"/>
      <c r="DC120" s="80"/>
      <c r="DD120" s="80"/>
      <c r="DE120" s="80"/>
      <c r="DF120" s="80"/>
      <c r="DG120" s="80"/>
      <c r="DH120" s="80"/>
      <c r="DI120" s="80"/>
      <c r="DJ120" s="80"/>
      <c r="DK120" s="80"/>
      <c r="DL120" s="80"/>
      <c r="DM120" s="80"/>
      <c r="DN120" s="80"/>
      <c r="DO120" s="80"/>
      <c r="DP120" s="80"/>
      <c r="DQ120" s="80"/>
      <c r="DR120" s="80"/>
      <c r="DS120" s="80"/>
      <c r="DT120" s="80"/>
      <c r="DU120" s="80"/>
      <c r="DV120" s="78">
        <v>0</v>
      </c>
      <c r="DW120" s="156">
        <f t="shared" ref="DW120:EN120" si="114">+SQRT(((DW$4-$DV$4)^2)+((DW$5-$DV$5)^2))</f>
        <v>5.7589931661801712</v>
      </c>
      <c r="DX120" s="156">
        <f t="shared" si="114"/>
        <v>7.3072366553946884</v>
      </c>
      <c r="DY120" s="156">
        <f t="shared" si="114"/>
        <v>9.8387583694416954</v>
      </c>
      <c r="DZ120" s="156">
        <f t="shared" si="114"/>
        <v>8.4684604661970777</v>
      </c>
      <c r="EA120" s="156">
        <f t="shared" si="114"/>
        <v>4.7098481848716931</v>
      </c>
      <c r="EB120" s="156">
        <f t="shared" si="114"/>
        <v>9.460005107937608</v>
      </c>
      <c r="EC120" s="156">
        <f t="shared" si="114"/>
        <v>8.712649953801634</v>
      </c>
      <c r="ED120" s="156">
        <f t="shared" si="114"/>
        <v>5.7369577516910075</v>
      </c>
      <c r="EE120" s="156">
        <f t="shared" si="114"/>
        <v>1.6230742510324312</v>
      </c>
      <c r="EF120" s="156">
        <f t="shared" si="114"/>
        <v>7.8571358630573984</v>
      </c>
      <c r="EG120" s="156">
        <f t="shared" si="114"/>
        <v>5.4701473293874248</v>
      </c>
      <c r="EH120" s="156">
        <f t="shared" si="114"/>
        <v>5.2972079418049258</v>
      </c>
      <c r="EI120" s="156">
        <f t="shared" si="114"/>
        <v>11.419684480757093</v>
      </c>
      <c r="EJ120" s="156">
        <f t="shared" si="114"/>
        <v>14.247847580415526</v>
      </c>
      <c r="EK120" s="156">
        <f t="shared" si="114"/>
        <v>10.313858030937652</v>
      </c>
      <c r="EL120" s="156">
        <f t="shared" si="114"/>
        <v>7.8690710100735828</v>
      </c>
      <c r="EM120" s="156">
        <f t="shared" si="114"/>
        <v>8.8589898087772294</v>
      </c>
      <c r="EN120" s="79">
        <f t="shared" si="114"/>
        <v>11.026908153875601</v>
      </c>
      <c r="EO120" s="28"/>
      <c r="EP120" s="29"/>
      <c r="EQ120" s="28"/>
      <c r="ER120" s="69">
        <v>31</v>
      </c>
      <c r="ES120" s="69">
        <v>19</v>
      </c>
      <c r="ET120" s="28"/>
      <c r="EU120" s="129">
        <v>31</v>
      </c>
      <c r="EV120" s="129">
        <v>19</v>
      </c>
      <c r="EW120" s="28"/>
      <c r="EX120" s="29"/>
      <c r="EY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  <c r="FL120" s="28"/>
      <c r="FM120" s="28"/>
      <c r="FN120" s="28"/>
      <c r="FO120" s="28"/>
      <c r="FP120" s="28"/>
      <c r="FQ120" s="28"/>
      <c r="FR120" s="28"/>
      <c r="FS120" s="28"/>
      <c r="FT120" s="28"/>
      <c r="FU120" s="28"/>
      <c r="FV120" s="28"/>
      <c r="FW120" s="28"/>
      <c r="FX120" s="28"/>
      <c r="FY120" s="28"/>
      <c r="FZ120" s="28"/>
      <c r="GA120" s="28"/>
      <c r="GB120" s="28"/>
      <c r="GC120" s="28"/>
      <c r="GD120" s="28"/>
      <c r="GE120" s="28"/>
      <c r="GF120" s="28"/>
      <c r="GG120" s="28"/>
      <c r="GH120" s="28"/>
      <c r="GI120" s="28"/>
      <c r="GJ120" s="28"/>
      <c r="GK120" s="28"/>
      <c r="GL120" s="28"/>
      <c r="GM120" s="28"/>
      <c r="GN120" s="28"/>
      <c r="GO120" s="28"/>
      <c r="GP120" s="28"/>
      <c r="GQ120" s="28"/>
      <c r="GR120" s="28"/>
      <c r="GS120" s="28"/>
      <c r="GT120" s="28"/>
      <c r="GU120" s="28"/>
      <c r="GV120" s="28"/>
      <c r="GW120" s="28"/>
      <c r="GX120" s="28"/>
      <c r="GY120" s="28"/>
      <c r="GZ120" s="28"/>
      <c r="HA120" s="28"/>
      <c r="HB120" s="28"/>
      <c r="HC120" s="28"/>
      <c r="HD120" s="28"/>
      <c r="HE120" s="28"/>
      <c r="HF120" s="28"/>
      <c r="HG120" s="28"/>
      <c r="HH120" s="28"/>
      <c r="HI120" s="28"/>
      <c r="HJ120" s="28"/>
      <c r="HK120" s="28"/>
      <c r="HL120" s="28"/>
      <c r="HM120" s="28"/>
      <c r="HN120" s="28"/>
      <c r="HO120" s="28"/>
      <c r="HP120" s="28"/>
      <c r="HQ120" s="28"/>
      <c r="HR120" s="28"/>
      <c r="HS120" s="28"/>
      <c r="HT120" s="28"/>
      <c r="HU120" s="28"/>
      <c r="HV120" s="28"/>
      <c r="HW120" s="28"/>
      <c r="HX120" s="28"/>
      <c r="HY120" s="28"/>
      <c r="HZ120" s="28"/>
      <c r="IA120" s="28"/>
      <c r="IB120" s="28"/>
      <c r="IC120" s="28"/>
      <c r="ID120" s="28"/>
      <c r="IE120" s="28"/>
      <c r="IF120" s="28"/>
      <c r="IG120" s="28"/>
      <c r="IH120" s="28"/>
      <c r="II120" s="28"/>
      <c r="IJ120" s="28"/>
      <c r="IK120" s="28"/>
      <c r="IL120" s="28"/>
      <c r="IM120" s="29"/>
      <c r="IN120" s="28"/>
      <c r="IO120" s="28"/>
      <c r="IP120" s="28"/>
      <c r="IQ120" s="28"/>
      <c r="IR120" s="28"/>
      <c r="IS120" s="28"/>
      <c r="IT120" s="28"/>
      <c r="IU120" s="28"/>
      <c r="IV120" s="28"/>
      <c r="IW120" s="28"/>
      <c r="IX120" s="28"/>
      <c r="IY120" s="28"/>
      <c r="IZ120" s="28"/>
      <c r="JA120" s="28"/>
      <c r="JB120" s="28"/>
      <c r="JC120" s="28"/>
      <c r="JD120" s="28"/>
      <c r="JE120" s="28"/>
      <c r="JF120" s="28"/>
      <c r="JG120" s="28"/>
      <c r="JH120" s="28"/>
      <c r="JI120" s="28"/>
      <c r="JJ120" s="28"/>
      <c r="JK120" s="28"/>
    </row>
    <row r="121" spans="1:271" ht="15.75" customHeight="1" x14ac:dyDescent="0.25">
      <c r="A121" s="28"/>
      <c r="B121" s="28"/>
      <c r="C121" s="28"/>
      <c r="D121" s="135">
        <v>117</v>
      </c>
      <c r="E121" s="134">
        <v>16.714209375066435</v>
      </c>
      <c r="F121" s="134">
        <v>4.7293485761823817</v>
      </c>
      <c r="G121" s="28"/>
      <c r="H121" s="28"/>
      <c r="I121" s="28"/>
      <c r="J121" s="28"/>
      <c r="K121" s="28"/>
      <c r="L121" s="29"/>
      <c r="M121" s="28"/>
      <c r="N121" s="28"/>
      <c r="O121" s="73">
        <v>111</v>
      </c>
      <c r="P121" s="82"/>
      <c r="Q121" s="83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  <c r="BE121" s="80"/>
      <c r="BF121" s="80"/>
      <c r="BG121" s="80"/>
      <c r="BH121" s="80"/>
      <c r="BI121" s="80"/>
      <c r="BJ121" s="80"/>
      <c r="BK121" s="80"/>
      <c r="BL121" s="80"/>
      <c r="BM121" s="80"/>
      <c r="BN121" s="80"/>
      <c r="BO121" s="80"/>
      <c r="BP121" s="80"/>
      <c r="BQ121" s="80"/>
      <c r="BR121" s="80"/>
      <c r="BS121" s="80"/>
      <c r="BT121" s="80"/>
      <c r="BU121" s="80"/>
      <c r="BV121" s="80"/>
      <c r="BW121" s="80"/>
      <c r="BX121" s="80"/>
      <c r="BY121" s="80"/>
      <c r="BZ121" s="80"/>
      <c r="CA121" s="80"/>
      <c r="CB121" s="80"/>
      <c r="CC121" s="80"/>
      <c r="CD121" s="80"/>
      <c r="CE121" s="80"/>
      <c r="CF121" s="80"/>
      <c r="CG121" s="80"/>
      <c r="CH121" s="80"/>
      <c r="CI121" s="80"/>
      <c r="CJ121" s="80"/>
      <c r="CK121" s="80"/>
      <c r="CL121" s="80"/>
      <c r="CM121" s="80"/>
      <c r="CN121" s="80"/>
      <c r="CO121" s="80"/>
      <c r="CP121" s="80"/>
      <c r="CQ121" s="80"/>
      <c r="CR121" s="80"/>
      <c r="CS121" s="80"/>
      <c r="CT121" s="80"/>
      <c r="CU121" s="80"/>
      <c r="CV121" s="80"/>
      <c r="CW121" s="80"/>
      <c r="CX121" s="80"/>
      <c r="CY121" s="80"/>
      <c r="CZ121" s="80"/>
      <c r="DA121" s="80"/>
      <c r="DB121" s="80"/>
      <c r="DC121" s="80"/>
      <c r="DD121" s="80"/>
      <c r="DE121" s="80"/>
      <c r="DF121" s="80"/>
      <c r="DG121" s="80"/>
      <c r="DH121" s="80"/>
      <c r="DI121" s="80"/>
      <c r="DJ121" s="80"/>
      <c r="DK121" s="80"/>
      <c r="DL121" s="80"/>
      <c r="DM121" s="80"/>
      <c r="DN121" s="80"/>
      <c r="DO121" s="80"/>
      <c r="DP121" s="80"/>
      <c r="DQ121" s="80"/>
      <c r="DR121" s="80"/>
      <c r="DS121" s="80"/>
      <c r="DT121" s="80"/>
      <c r="DU121" s="80"/>
      <c r="DV121" s="80"/>
      <c r="DW121" s="156">
        <v>0</v>
      </c>
      <c r="DX121" s="156">
        <f t="shared" ref="DX121:EN121" si="115">+SQRT(((DX$4-$DW$4)^2)+((DX$5-$DW$5)^2))</f>
        <v>12.738484563765283</v>
      </c>
      <c r="DY121" s="156">
        <f t="shared" si="115"/>
        <v>11.513770752658486</v>
      </c>
      <c r="DZ121" s="156">
        <f t="shared" si="115"/>
        <v>14.040398907981452</v>
      </c>
      <c r="EA121" s="156">
        <f t="shared" si="115"/>
        <v>10.429886168071716</v>
      </c>
      <c r="EB121" s="156">
        <f t="shared" si="115"/>
        <v>12.70312969839882</v>
      </c>
      <c r="EC121" s="156">
        <f t="shared" si="115"/>
        <v>12.686346996982291</v>
      </c>
      <c r="ED121" s="156">
        <f t="shared" si="115"/>
        <v>5.1806798107352723</v>
      </c>
      <c r="EE121" s="156">
        <f t="shared" si="115"/>
        <v>7.1731283584372196</v>
      </c>
      <c r="EF121" s="156">
        <f t="shared" si="115"/>
        <v>9.4241709843334309</v>
      </c>
      <c r="EG121" s="156">
        <f t="shared" si="115"/>
        <v>7.5452855086648691</v>
      </c>
      <c r="EH121" s="156">
        <f t="shared" si="115"/>
        <v>1.3554456406286635</v>
      </c>
      <c r="EI121" s="156">
        <f t="shared" si="115"/>
        <v>13.852946157786604</v>
      </c>
      <c r="EJ121" s="156">
        <f t="shared" si="115"/>
        <v>19.825111313289998</v>
      </c>
      <c r="EK121" s="156">
        <f t="shared" si="115"/>
        <v>4.5548927051364307</v>
      </c>
      <c r="EL121" s="156">
        <f t="shared" si="115"/>
        <v>8.1168481326301158</v>
      </c>
      <c r="EM121" s="156">
        <f t="shared" si="115"/>
        <v>9.4041626426095917</v>
      </c>
      <c r="EN121" s="79">
        <f t="shared" si="115"/>
        <v>13.57962604807299</v>
      </c>
      <c r="EO121" s="28"/>
      <c r="EP121" s="29"/>
      <c r="EQ121" s="28"/>
      <c r="ER121" s="69">
        <v>88</v>
      </c>
      <c r="ES121" s="69">
        <v>19</v>
      </c>
      <c r="ET121" s="28"/>
      <c r="EU121" s="129">
        <v>88</v>
      </c>
      <c r="EV121" s="129">
        <v>19</v>
      </c>
      <c r="EW121" s="28"/>
      <c r="EX121" s="29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  <c r="FL121" s="28"/>
      <c r="FM121" s="28"/>
      <c r="FN121" s="28"/>
      <c r="FO121" s="28"/>
      <c r="FP121" s="28"/>
      <c r="FQ121" s="28"/>
      <c r="FR121" s="28"/>
      <c r="FS121" s="28"/>
      <c r="FT121" s="28"/>
      <c r="FU121" s="28"/>
      <c r="FV121" s="28"/>
      <c r="FW121" s="28"/>
      <c r="FX121" s="28"/>
      <c r="FY121" s="28"/>
      <c r="FZ121" s="28"/>
      <c r="GA121" s="28"/>
      <c r="GB121" s="28"/>
      <c r="GC121" s="28"/>
      <c r="GD121" s="28"/>
      <c r="GE121" s="28"/>
      <c r="GF121" s="28"/>
      <c r="GG121" s="28"/>
      <c r="GH121" s="28"/>
      <c r="GI121" s="28"/>
      <c r="GJ121" s="28"/>
      <c r="GK121" s="28"/>
      <c r="GL121" s="28"/>
      <c r="GM121" s="28"/>
      <c r="GN121" s="28"/>
      <c r="GO121" s="28"/>
      <c r="GP121" s="28"/>
      <c r="GQ121" s="28"/>
      <c r="GR121" s="28"/>
      <c r="GS121" s="28"/>
      <c r="GT121" s="28"/>
      <c r="GU121" s="28"/>
      <c r="GV121" s="28"/>
      <c r="GW121" s="28"/>
      <c r="GX121" s="28"/>
      <c r="GY121" s="28"/>
      <c r="GZ121" s="28"/>
      <c r="HA121" s="28"/>
      <c r="HB121" s="28"/>
      <c r="HC121" s="28"/>
      <c r="HD121" s="28"/>
      <c r="HE121" s="28"/>
      <c r="HF121" s="28"/>
      <c r="HG121" s="28"/>
      <c r="HH121" s="28"/>
      <c r="HI121" s="28"/>
      <c r="HJ121" s="28"/>
      <c r="HK121" s="28"/>
      <c r="HL121" s="28"/>
      <c r="HM121" s="28"/>
      <c r="HN121" s="28"/>
      <c r="HO121" s="28"/>
      <c r="HP121" s="28"/>
      <c r="HQ121" s="28"/>
      <c r="HR121" s="28"/>
      <c r="HS121" s="28"/>
      <c r="HT121" s="28"/>
      <c r="HU121" s="28"/>
      <c r="HV121" s="28"/>
      <c r="HW121" s="28"/>
      <c r="HX121" s="28"/>
      <c r="HY121" s="28"/>
      <c r="HZ121" s="28"/>
      <c r="IA121" s="28"/>
      <c r="IB121" s="28"/>
      <c r="IC121" s="28"/>
      <c r="ID121" s="28"/>
      <c r="IE121" s="28"/>
      <c r="IF121" s="28"/>
      <c r="IG121" s="28"/>
      <c r="IH121" s="28"/>
      <c r="II121" s="28"/>
      <c r="IJ121" s="28"/>
      <c r="IK121" s="28"/>
      <c r="IL121" s="28"/>
      <c r="IM121" s="29"/>
      <c r="IN121" s="28"/>
      <c r="IO121" s="28"/>
      <c r="IP121" s="28"/>
      <c r="IQ121" s="28"/>
      <c r="IR121" s="28"/>
      <c r="IS121" s="28"/>
      <c r="IT121" s="28"/>
      <c r="IU121" s="28"/>
      <c r="IV121" s="28"/>
      <c r="IW121" s="28"/>
      <c r="IX121" s="28"/>
      <c r="IY121" s="28"/>
      <c r="IZ121" s="28"/>
      <c r="JA121" s="28"/>
      <c r="JB121" s="28"/>
      <c r="JC121" s="28"/>
      <c r="JD121" s="28"/>
      <c r="JE121" s="28"/>
      <c r="JF121" s="28"/>
      <c r="JG121" s="28"/>
      <c r="JH121" s="28"/>
      <c r="JI121" s="28"/>
      <c r="JJ121" s="28"/>
      <c r="JK121" s="28"/>
    </row>
    <row r="122" spans="1:271" ht="15.75" customHeight="1" x14ac:dyDescent="0.25">
      <c r="A122" s="28"/>
      <c r="B122" s="28"/>
      <c r="C122" s="28"/>
      <c r="D122" s="135">
        <v>118</v>
      </c>
      <c r="E122" s="134">
        <v>3.2912344454048421</v>
      </c>
      <c r="F122" s="134">
        <v>10.038417831057016</v>
      </c>
      <c r="G122" s="28"/>
      <c r="H122" s="28"/>
      <c r="I122" s="28"/>
      <c r="J122" s="28"/>
      <c r="K122" s="28"/>
      <c r="L122" s="29"/>
      <c r="M122" s="28"/>
      <c r="N122" s="28"/>
      <c r="O122" s="73">
        <v>112</v>
      </c>
      <c r="P122" s="82"/>
      <c r="Q122" s="83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80"/>
      <c r="AP122" s="80"/>
      <c r="AQ122" s="80"/>
      <c r="AR122" s="80"/>
      <c r="AS122" s="80"/>
      <c r="AT122" s="80"/>
      <c r="AU122" s="80"/>
      <c r="AV122" s="80"/>
      <c r="AW122" s="80"/>
      <c r="AX122" s="80"/>
      <c r="AY122" s="80"/>
      <c r="AZ122" s="80"/>
      <c r="BA122" s="80"/>
      <c r="BB122" s="80"/>
      <c r="BC122" s="80"/>
      <c r="BD122" s="80"/>
      <c r="BE122" s="80"/>
      <c r="BF122" s="80"/>
      <c r="BG122" s="80"/>
      <c r="BH122" s="80"/>
      <c r="BI122" s="80"/>
      <c r="BJ122" s="80"/>
      <c r="BK122" s="80"/>
      <c r="BL122" s="80"/>
      <c r="BM122" s="80"/>
      <c r="BN122" s="80"/>
      <c r="BO122" s="80"/>
      <c r="BP122" s="80"/>
      <c r="BQ122" s="80"/>
      <c r="BR122" s="80"/>
      <c r="BS122" s="80"/>
      <c r="BT122" s="80"/>
      <c r="BU122" s="80"/>
      <c r="BV122" s="80"/>
      <c r="BW122" s="80"/>
      <c r="BX122" s="80"/>
      <c r="BY122" s="80"/>
      <c r="BZ122" s="80"/>
      <c r="CA122" s="80"/>
      <c r="CB122" s="80"/>
      <c r="CC122" s="80"/>
      <c r="CD122" s="80"/>
      <c r="CE122" s="80"/>
      <c r="CF122" s="80"/>
      <c r="CG122" s="80"/>
      <c r="CH122" s="80"/>
      <c r="CI122" s="80"/>
      <c r="CJ122" s="80"/>
      <c r="CK122" s="80"/>
      <c r="CL122" s="80"/>
      <c r="CM122" s="80"/>
      <c r="CN122" s="80"/>
      <c r="CO122" s="80"/>
      <c r="CP122" s="80"/>
      <c r="CQ122" s="80"/>
      <c r="CR122" s="80"/>
      <c r="CS122" s="80"/>
      <c r="CT122" s="80"/>
      <c r="CU122" s="80"/>
      <c r="CV122" s="80"/>
      <c r="CW122" s="80"/>
      <c r="CX122" s="80"/>
      <c r="CY122" s="80"/>
      <c r="CZ122" s="80"/>
      <c r="DA122" s="80"/>
      <c r="DB122" s="80"/>
      <c r="DC122" s="80"/>
      <c r="DD122" s="80"/>
      <c r="DE122" s="80"/>
      <c r="DF122" s="80"/>
      <c r="DG122" s="80"/>
      <c r="DH122" s="80"/>
      <c r="DI122" s="80"/>
      <c r="DJ122" s="80"/>
      <c r="DK122" s="80"/>
      <c r="DL122" s="80"/>
      <c r="DM122" s="80"/>
      <c r="DN122" s="80"/>
      <c r="DO122" s="80"/>
      <c r="DP122" s="80"/>
      <c r="DQ122" s="80"/>
      <c r="DR122" s="80"/>
      <c r="DS122" s="80"/>
      <c r="DT122" s="80"/>
      <c r="DU122" s="80"/>
      <c r="DV122" s="80"/>
      <c r="DW122" s="80"/>
      <c r="DX122" s="78">
        <v>0</v>
      </c>
      <c r="DY122" s="156">
        <f t="shared" ref="DY122:EN122" si="116">+SQRT(((DY$4-$DX$4)^2)+((DY$5-$DX$5)^2))</f>
        <v>14.492518632238191</v>
      </c>
      <c r="DZ122" s="156">
        <f t="shared" si="116"/>
        <v>1.5029161693649786</v>
      </c>
      <c r="EA122" s="156">
        <f t="shared" si="116"/>
        <v>3.066257113159649</v>
      </c>
      <c r="EB122" s="156">
        <f t="shared" si="116"/>
        <v>6.4994762610308818</v>
      </c>
      <c r="EC122" s="156">
        <f t="shared" si="116"/>
        <v>4.7418047979626836</v>
      </c>
      <c r="ED122" s="156">
        <f t="shared" si="116"/>
        <v>12.671461390365911</v>
      </c>
      <c r="EE122" s="156">
        <f t="shared" si="116"/>
        <v>5.7007540651906838</v>
      </c>
      <c r="EF122" s="156">
        <f t="shared" si="116"/>
        <v>8.4865875458701137</v>
      </c>
      <c r="EG122" s="156">
        <f t="shared" si="116"/>
        <v>11.185037732416539</v>
      </c>
      <c r="EH122" s="156">
        <f t="shared" si="116"/>
        <v>12.529599100922431</v>
      </c>
      <c r="EI122" s="156">
        <f t="shared" si="116"/>
        <v>14.922294204807255</v>
      </c>
      <c r="EJ122" s="156">
        <f t="shared" si="116"/>
        <v>10.201861975365414</v>
      </c>
      <c r="EK122" s="156">
        <f t="shared" si="116"/>
        <v>17.181972793369944</v>
      </c>
      <c r="EL122" s="156">
        <f t="shared" si="116"/>
        <v>14.007663041104376</v>
      </c>
      <c r="EM122" s="156">
        <f t="shared" si="116"/>
        <v>14.609884316335528</v>
      </c>
      <c r="EN122" s="79">
        <f t="shared" si="116"/>
        <v>14.477971818952724</v>
      </c>
      <c r="EO122" s="28"/>
      <c r="EP122" s="29"/>
      <c r="EQ122" s="28"/>
      <c r="ER122" s="69">
        <v>89</v>
      </c>
      <c r="ES122" s="69">
        <v>19</v>
      </c>
      <c r="ET122" s="28"/>
      <c r="EU122" s="129">
        <v>89</v>
      </c>
      <c r="EV122" s="129">
        <v>19</v>
      </c>
      <c r="EW122" s="28"/>
      <c r="EX122" s="29"/>
      <c r="EY122" s="28"/>
      <c r="EZ122" s="28"/>
      <c r="FA122" s="28"/>
      <c r="FB122" s="28"/>
      <c r="FC122" s="28"/>
      <c r="FD122" s="28"/>
      <c r="FE122" s="28"/>
      <c r="FF122" s="28"/>
      <c r="FG122" s="28"/>
      <c r="FH122" s="28"/>
      <c r="FI122" s="28"/>
      <c r="FJ122" s="28"/>
      <c r="FK122" s="28"/>
      <c r="FL122" s="28"/>
      <c r="FM122" s="28"/>
      <c r="FN122" s="28"/>
      <c r="FO122" s="28"/>
      <c r="FP122" s="28"/>
      <c r="FQ122" s="28"/>
      <c r="FR122" s="28"/>
      <c r="FS122" s="28"/>
      <c r="FT122" s="28"/>
      <c r="FU122" s="28"/>
      <c r="FV122" s="28"/>
      <c r="FW122" s="28"/>
      <c r="FX122" s="28"/>
      <c r="FY122" s="28"/>
      <c r="FZ122" s="28"/>
      <c r="GA122" s="28"/>
      <c r="GB122" s="28"/>
      <c r="GC122" s="28"/>
      <c r="GD122" s="28"/>
      <c r="GE122" s="28"/>
      <c r="GF122" s="28"/>
      <c r="GG122" s="28"/>
      <c r="GH122" s="28"/>
      <c r="GI122" s="28"/>
      <c r="GJ122" s="28"/>
      <c r="GK122" s="28"/>
      <c r="GL122" s="28"/>
      <c r="GM122" s="28"/>
      <c r="GN122" s="28"/>
      <c r="GO122" s="28"/>
      <c r="GP122" s="28"/>
      <c r="GQ122" s="28"/>
      <c r="GR122" s="28"/>
      <c r="GS122" s="28"/>
      <c r="GT122" s="28"/>
      <c r="GU122" s="28"/>
      <c r="GV122" s="28"/>
      <c r="GW122" s="28"/>
      <c r="GX122" s="28"/>
      <c r="GY122" s="28"/>
      <c r="GZ122" s="28"/>
      <c r="HA122" s="28"/>
      <c r="HB122" s="28"/>
      <c r="HC122" s="28"/>
      <c r="HD122" s="28"/>
      <c r="HE122" s="28"/>
      <c r="HF122" s="28"/>
      <c r="HG122" s="28"/>
      <c r="HH122" s="28"/>
      <c r="HI122" s="28"/>
      <c r="HJ122" s="28"/>
      <c r="HK122" s="28"/>
      <c r="HL122" s="28"/>
      <c r="HM122" s="28"/>
      <c r="HN122" s="28"/>
      <c r="HO122" s="28"/>
      <c r="HP122" s="28"/>
      <c r="HQ122" s="28"/>
      <c r="HR122" s="28"/>
      <c r="HS122" s="28"/>
      <c r="HT122" s="28"/>
      <c r="HU122" s="28"/>
      <c r="HV122" s="28"/>
      <c r="HW122" s="28"/>
      <c r="HX122" s="28"/>
      <c r="HY122" s="28"/>
      <c r="HZ122" s="28"/>
      <c r="IA122" s="28"/>
      <c r="IB122" s="28"/>
      <c r="IC122" s="28"/>
      <c r="ID122" s="28"/>
      <c r="IE122" s="28"/>
      <c r="IF122" s="28"/>
      <c r="IG122" s="28"/>
      <c r="IH122" s="28"/>
      <c r="II122" s="28"/>
      <c r="IJ122" s="28"/>
      <c r="IK122" s="28"/>
      <c r="IL122" s="28"/>
      <c r="IM122" s="29"/>
      <c r="IN122" s="28"/>
      <c r="IO122" s="28"/>
      <c r="IP122" s="28"/>
      <c r="IQ122" s="28"/>
      <c r="IR122" s="28"/>
      <c r="IS122" s="28"/>
      <c r="IT122" s="28"/>
      <c r="IU122" s="28"/>
      <c r="IV122" s="28"/>
      <c r="IW122" s="28"/>
      <c r="IX122" s="28"/>
      <c r="IY122" s="28"/>
      <c r="IZ122" s="28"/>
      <c r="JA122" s="28"/>
      <c r="JB122" s="28"/>
      <c r="JC122" s="28"/>
      <c r="JD122" s="28"/>
      <c r="JE122" s="28"/>
      <c r="JF122" s="28"/>
      <c r="JG122" s="28"/>
      <c r="JH122" s="28"/>
      <c r="JI122" s="28"/>
      <c r="JJ122" s="28"/>
      <c r="JK122" s="28"/>
    </row>
    <row r="123" spans="1:271" ht="15.75" customHeight="1" x14ac:dyDescent="0.25">
      <c r="A123" s="28"/>
      <c r="B123" s="28"/>
      <c r="C123" s="28"/>
      <c r="D123" s="135">
        <v>119</v>
      </c>
      <c r="E123" s="134">
        <v>10.357597877182046</v>
      </c>
      <c r="F123" s="134">
        <v>8.2876312362090196</v>
      </c>
      <c r="G123" s="28"/>
      <c r="H123" s="28"/>
      <c r="I123" s="28"/>
      <c r="J123" s="28"/>
      <c r="K123" s="28"/>
      <c r="L123" s="29"/>
      <c r="M123" s="28"/>
      <c r="N123" s="28"/>
      <c r="O123" s="73">
        <v>113</v>
      </c>
      <c r="P123" s="82"/>
      <c r="Q123" s="83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0"/>
      <c r="AP123" s="80"/>
      <c r="AQ123" s="80"/>
      <c r="AR123" s="80"/>
      <c r="AS123" s="80"/>
      <c r="AT123" s="80"/>
      <c r="AU123" s="80"/>
      <c r="AV123" s="80"/>
      <c r="AW123" s="80"/>
      <c r="AX123" s="80"/>
      <c r="AY123" s="80"/>
      <c r="AZ123" s="80"/>
      <c r="BA123" s="80"/>
      <c r="BB123" s="80"/>
      <c r="BC123" s="80"/>
      <c r="BD123" s="80"/>
      <c r="BE123" s="80"/>
      <c r="BF123" s="80"/>
      <c r="BG123" s="80"/>
      <c r="BH123" s="80"/>
      <c r="BI123" s="80"/>
      <c r="BJ123" s="80"/>
      <c r="BK123" s="80"/>
      <c r="BL123" s="80"/>
      <c r="BM123" s="80"/>
      <c r="BN123" s="80"/>
      <c r="BO123" s="80"/>
      <c r="BP123" s="80"/>
      <c r="BQ123" s="80"/>
      <c r="BR123" s="80"/>
      <c r="BS123" s="80"/>
      <c r="BT123" s="80"/>
      <c r="BU123" s="80"/>
      <c r="BV123" s="80"/>
      <c r="BW123" s="80"/>
      <c r="BX123" s="80"/>
      <c r="BY123" s="80"/>
      <c r="BZ123" s="80"/>
      <c r="CA123" s="80"/>
      <c r="CB123" s="80"/>
      <c r="CC123" s="80"/>
      <c r="CD123" s="80"/>
      <c r="CE123" s="80"/>
      <c r="CF123" s="80"/>
      <c r="CG123" s="80"/>
      <c r="CH123" s="80"/>
      <c r="CI123" s="80"/>
      <c r="CJ123" s="80"/>
      <c r="CK123" s="80"/>
      <c r="CL123" s="80"/>
      <c r="CM123" s="80"/>
      <c r="CN123" s="80"/>
      <c r="CO123" s="80"/>
      <c r="CP123" s="80"/>
      <c r="CQ123" s="80"/>
      <c r="CR123" s="80"/>
      <c r="CS123" s="80"/>
      <c r="CT123" s="80"/>
      <c r="CU123" s="80"/>
      <c r="CV123" s="80"/>
      <c r="CW123" s="80"/>
      <c r="CX123" s="80"/>
      <c r="CY123" s="80"/>
      <c r="CZ123" s="80"/>
      <c r="DA123" s="80"/>
      <c r="DB123" s="80"/>
      <c r="DC123" s="80"/>
      <c r="DD123" s="80"/>
      <c r="DE123" s="80"/>
      <c r="DF123" s="80"/>
      <c r="DG123" s="80"/>
      <c r="DH123" s="80"/>
      <c r="DI123" s="80"/>
      <c r="DJ123" s="80"/>
      <c r="DK123" s="80"/>
      <c r="DL123" s="80"/>
      <c r="DM123" s="80"/>
      <c r="DN123" s="80"/>
      <c r="DO123" s="80"/>
      <c r="DP123" s="80"/>
      <c r="DQ123" s="80"/>
      <c r="DR123" s="80"/>
      <c r="DS123" s="80"/>
      <c r="DT123" s="80"/>
      <c r="DU123" s="80"/>
      <c r="DV123" s="80"/>
      <c r="DW123" s="80"/>
      <c r="DX123" s="80"/>
      <c r="DY123" s="156">
        <v>0</v>
      </c>
      <c r="DZ123" s="156">
        <f t="shared" ref="DZ123:EN123" si="117">+SQRT(((DZ$4-$DY$4)^2)+((DZ$5-$DY$5)^2))</f>
        <v>14.798877014508015</v>
      </c>
      <c r="EA123" s="156">
        <f t="shared" si="117"/>
        <v>11.527412993693307</v>
      </c>
      <c r="EB123" s="156">
        <f t="shared" si="117"/>
        <v>18.940289627741837</v>
      </c>
      <c r="EC123" s="156">
        <f t="shared" si="117"/>
        <v>17.815958556508523</v>
      </c>
      <c r="ED123" s="156">
        <f t="shared" si="117"/>
        <v>6.359732876651301</v>
      </c>
      <c r="EE123" s="156">
        <f t="shared" si="117"/>
        <v>10.783236534604727</v>
      </c>
      <c r="EF123" s="156">
        <f t="shared" si="117"/>
        <v>17.691597601866675</v>
      </c>
      <c r="EG123" s="156">
        <f t="shared" si="117"/>
        <v>4.4575210037846267</v>
      </c>
      <c r="EH123" s="156">
        <f t="shared" si="117"/>
        <v>10.163968386244603</v>
      </c>
      <c r="EI123" s="156">
        <f t="shared" si="117"/>
        <v>2.5923993640497551</v>
      </c>
      <c r="EJ123" s="156">
        <f t="shared" si="117"/>
        <v>14.537092778069265</v>
      </c>
      <c r="EK123" s="156">
        <f t="shared" si="117"/>
        <v>14.43093928394671</v>
      </c>
      <c r="EL123" s="156">
        <f t="shared" si="117"/>
        <v>3.6498928936632744</v>
      </c>
      <c r="EM123" s="156">
        <f t="shared" si="117"/>
        <v>2.5463095920330372</v>
      </c>
      <c r="EN123" s="79">
        <f t="shared" si="117"/>
        <v>2.5099269590946847</v>
      </c>
      <c r="EO123" s="28"/>
      <c r="EP123" s="29"/>
      <c r="EQ123" s="28"/>
      <c r="ER123" s="69">
        <v>82</v>
      </c>
      <c r="ES123" s="69">
        <v>19</v>
      </c>
      <c r="ET123" s="28"/>
      <c r="EU123" s="129">
        <v>82</v>
      </c>
      <c r="EV123" s="129">
        <v>19</v>
      </c>
      <c r="EW123" s="28"/>
      <c r="EX123" s="29"/>
      <c r="EY123" s="28"/>
      <c r="EZ123" s="28"/>
      <c r="FA123" s="28"/>
      <c r="FB123" s="28"/>
      <c r="FC123" s="28"/>
      <c r="FD123" s="28"/>
      <c r="FE123" s="28"/>
      <c r="FF123" s="28"/>
      <c r="FG123" s="28"/>
      <c r="FH123" s="28"/>
      <c r="FI123" s="28"/>
      <c r="FJ123" s="28"/>
      <c r="FK123" s="28"/>
      <c r="FL123" s="28"/>
      <c r="FM123" s="28"/>
      <c r="FN123" s="28"/>
      <c r="FO123" s="28"/>
      <c r="FP123" s="28"/>
      <c r="FQ123" s="28"/>
      <c r="FR123" s="28"/>
      <c r="FS123" s="28"/>
      <c r="FT123" s="28"/>
      <c r="FU123" s="28"/>
      <c r="FV123" s="28"/>
      <c r="FW123" s="28"/>
      <c r="FX123" s="28"/>
      <c r="FY123" s="28"/>
      <c r="FZ123" s="28"/>
      <c r="GA123" s="28"/>
      <c r="GB123" s="28"/>
      <c r="GC123" s="28"/>
      <c r="GD123" s="28"/>
      <c r="GE123" s="28"/>
      <c r="GF123" s="28"/>
      <c r="GG123" s="28"/>
      <c r="GH123" s="28"/>
      <c r="GI123" s="28"/>
      <c r="GJ123" s="28"/>
      <c r="GK123" s="28"/>
      <c r="GL123" s="28"/>
      <c r="GM123" s="28"/>
      <c r="GN123" s="28"/>
      <c r="GO123" s="28"/>
      <c r="GP123" s="28"/>
      <c r="GQ123" s="28"/>
      <c r="GR123" s="28"/>
      <c r="GS123" s="28"/>
      <c r="GT123" s="28"/>
      <c r="GU123" s="28"/>
      <c r="GV123" s="28"/>
      <c r="GW123" s="28"/>
      <c r="GX123" s="28"/>
      <c r="GY123" s="28"/>
      <c r="GZ123" s="28"/>
      <c r="HA123" s="28"/>
      <c r="HB123" s="28"/>
      <c r="HC123" s="28"/>
      <c r="HD123" s="28"/>
      <c r="HE123" s="28"/>
      <c r="HF123" s="28"/>
      <c r="HG123" s="28"/>
      <c r="HH123" s="28"/>
      <c r="HI123" s="28"/>
      <c r="HJ123" s="28"/>
      <c r="HK123" s="28"/>
      <c r="HL123" s="28"/>
      <c r="HM123" s="28"/>
      <c r="HN123" s="28"/>
      <c r="HO123" s="28"/>
      <c r="HP123" s="28"/>
      <c r="HQ123" s="28"/>
      <c r="HR123" s="28"/>
      <c r="HS123" s="28"/>
      <c r="HT123" s="28"/>
      <c r="HU123" s="28"/>
      <c r="HV123" s="28"/>
      <c r="HW123" s="28"/>
      <c r="HX123" s="28"/>
      <c r="HY123" s="28"/>
      <c r="HZ123" s="28"/>
      <c r="IA123" s="28"/>
      <c r="IB123" s="28"/>
      <c r="IC123" s="28"/>
      <c r="ID123" s="28"/>
      <c r="IE123" s="28"/>
      <c r="IF123" s="28"/>
      <c r="IG123" s="28"/>
      <c r="IH123" s="28"/>
      <c r="II123" s="28"/>
      <c r="IJ123" s="28"/>
      <c r="IK123" s="28"/>
      <c r="IL123" s="28"/>
      <c r="IM123" s="29"/>
      <c r="IN123" s="28"/>
      <c r="IO123" s="28"/>
      <c r="IP123" s="28"/>
      <c r="IQ123" s="28"/>
      <c r="IR123" s="28"/>
      <c r="IS123" s="28"/>
      <c r="IT123" s="28"/>
      <c r="IU123" s="28"/>
      <c r="IV123" s="28"/>
      <c r="IW123" s="28"/>
      <c r="IX123" s="28"/>
      <c r="IY123" s="28"/>
      <c r="IZ123" s="28"/>
      <c r="JA123" s="28"/>
      <c r="JB123" s="28"/>
      <c r="JC123" s="28"/>
      <c r="JD123" s="28"/>
      <c r="JE123" s="28"/>
      <c r="JF123" s="28"/>
      <c r="JG123" s="28"/>
      <c r="JH123" s="28"/>
      <c r="JI123" s="28"/>
      <c r="JJ123" s="28"/>
      <c r="JK123" s="28"/>
    </row>
    <row r="124" spans="1:271" ht="15.75" customHeight="1" x14ac:dyDescent="0.25">
      <c r="A124" s="28"/>
      <c r="B124" s="28"/>
      <c r="C124" s="28"/>
      <c r="D124" s="135">
        <v>120</v>
      </c>
      <c r="E124" s="134">
        <v>12.821716501185151</v>
      </c>
      <c r="F124" s="134">
        <v>1.5185277885953683</v>
      </c>
      <c r="G124" s="28"/>
      <c r="H124" s="28"/>
      <c r="I124" s="28"/>
      <c r="J124" s="28"/>
      <c r="K124" s="28"/>
      <c r="L124" s="29"/>
      <c r="M124" s="28"/>
      <c r="N124" s="28"/>
      <c r="O124" s="73">
        <v>114</v>
      </c>
      <c r="P124" s="82"/>
      <c r="Q124" s="83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/>
      <c r="BA124" s="80"/>
      <c r="BB124" s="80"/>
      <c r="BC124" s="80"/>
      <c r="BD124" s="80"/>
      <c r="BE124" s="80"/>
      <c r="BF124" s="80"/>
      <c r="BG124" s="80"/>
      <c r="BH124" s="80"/>
      <c r="BI124" s="80"/>
      <c r="BJ124" s="80"/>
      <c r="BK124" s="80"/>
      <c r="BL124" s="80"/>
      <c r="BM124" s="80"/>
      <c r="BN124" s="80"/>
      <c r="BO124" s="80"/>
      <c r="BP124" s="80"/>
      <c r="BQ124" s="80"/>
      <c r="BR124" s="80"/>
      <c r="BS124" s="80"/>
      <c r="BT124" s="80"/>
      <c r="BU124" s="80"/>
      <c r="BV124" s="80"/>
      <c r="BW124" s="80"/>
      <c r="BX124" s="80"/>
      <c r="BY124" s="80"/>
      <c r="BZ124" s="80"/>
      <c r="CA124" s="80"/>
      <c r="CB124" s="80"/>
      <c r="CC124" s="80"/>
      <c r="CD124" s="80"/>
      <c r="CE124" s="80"/>
      <c r="CF124" s="80"/>
      <c r="CG124" s="80"/>
      <c r="CH124" s="80"/>
      <c r="CI124" s="80"/>
      <c r="CJ124" s="80"/>
      <c r="CK124" s="80"/>
      <c r="CL124" s="80"/>
      <c r="CM124" s="80"/>
      <c r="CN124" s="80"/>
      <c r="CO124" s="80"/>
      <c r="CP124" s="80"/>
      <c r="CQ124" s="80"/>
      <c r="CR124" s="80"/>
      <c r="CS124" s="80"/>
      <c r="CT124" s="80"/>
      <c r="CU124" s="80"/>
      <c r="CV124" s="80"/>
      <c r="CW124" s="80"/>
      <c r="CX124" s="80"/>
      <c r="CY124" s="80"/>
      <c r="CZ124" s="80"/>
      <c r="DA124" s="80"/>
      <c r="DB124" s="80"/>
      <c r="DC124" s="80"/>
      <c r="DD124" s="80"/>
      <c r="DE124" s="80"/>
      <c r="DF124" s="80"/>
      <c r="DG124" s="80"/>
      <c r="DH124" s="80"/>
      <c r="DI124" s="80"/>
      <c r="DJ124" s="80"/>
      <c r="DK124" s="80"/>
      <c r="DL124" s="80"/>
      <c r="DM124" s="80"/>
      <c r="DN124" s="80"/>
      <c r="DO124" s="80"/>
      <c r="DP124" s="80"/>
      <c r="DQ124" s="80"/>
      <c r="DR124" s="80"/>
      <c r="DS124" s="80"/>
      <c r="DT124" s="80"/>
      <c r="DU124" s="80"/>
      <c r="DV124" s="80"/>
      <c r="DW124" s="80"/>
      <c r="DX124" s="80"/>
      <c r="DY124" s="80"/>
      <c r="DZ124" s="78">
        <v>0</v>
      </c>
      <c r="EA124" s="156">
        <f t="shared" ref="EA124:EN124" si="118">+SQRT(((EA$4-$DZ$4)^2)+((EA$5-$DZ$5)^2))</f>
        <v>3.8874408060448062</v>
      </c>
      <c r="EB124" s="156">
        <f t="shared" si="118"/>
        <v>7.6632511276499011</v>
      </c>
      <c r="EC124" s="156">
        <f t="shared" si="118"/>
        <v>5.8704233558015417</v>
      </c>
      <c r="ED124" s="156">
        <f t="shared" si="118"/>
        <v>13.586422665726181</v>
      </c>
      <c r="EE124" s="156">
        <f t="shared" si="118"/>
        <v>6.9063724933472654</v>
      </c>
      <c r="EF124" s="156">
        <f t="shared" si="118"/>
        <v>9.9393470536163004</v>
      </c>
      <c r="EG124" s="156">
        <f t="shared" si="118"/>
        <v>11.838346188357258</v>
      </c>
      <c r="EH124" s="156">
        <f t="shared" si="118"/>
        <v>13.749528456220283</v>
      </c>
      <c r="EI124" s="156">
        <f t="shared" si="118"/>
        <v>14.968899059501677</v>
      </c>
      <c r="EJ124" s="156">
        <f t="shared" si="118"/>
        <v>8.9202279287161215</v>
      </c>
      <c r="EK124" s="156">
        <f t="shared" si="118"/>
        <v>18.525339542080317</v>
      </c>
      <c r="EL124" s="156">
        <f t="shared" si="118"/>
        <v>14.670770549772172</v>
      </c>
      <c r="EM124" s="156">
        <f t="shared" si="118"/>
        <v>15.163413400739762</v>
      </c>
      <c r="EN124" s="79">
        <f t="shared" si="118"/>
        <v>14.527750102274371</v>
      </c>
      <c r="EO124" s="28"/>
      <c r="EP124" s="29"/>
      <c r="EQ124" s="28"/>
      <c r="ER124" s="69">
        <v>43</v>
      </c>
      <c r="ES124" s="69">
        <v>19</v>
      </c>
      <c r="ET124" s="28"/>
      <c r="EU124" s="129">
        <v>43</v>
      </c>
      <c r="EV124" s="129">
        <v>19</v>
      </c>
      <c r="EW124" s="28"/>
      <c r="EX124" s="29"/>
      <c r="EY124" s="28"/>
      <c r="EZ124" s="28"/>
      <c r="FA124" s="28"/>
      <c r="FB124" s="28"/>
      <c r="FC124" s="28"/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28"/>
      <c r="FP124" s="28"/>
      <c r="FQ124" s="28"/>
      <c r="FR124" s="28"/>
      <c r="FS124" s="28"/>
      <c r="FT124" s="28"/>
      <c r="FU124" s="28"/>
      <c r="FV124" s="28"/>
      <c r="FW124" s="28"/>
      <c r="FX124" s="28"/>
      <c r="FY124" s="28"/>
      <c r="FZ124" s="28"/>
      <c r="GA124" s="28"/>
      <c r="GB124" s="28"/>
      <c r="GC124" s="28"/>
      <c r="GD124" s="28"/>
      <c r="GE124" s="28"/>
      <c r="GF124" s="28"/>
      <c r="GG124" s="28"/>
      <c r="GH124" s="28"/>
      <c r="GI124" s="28"/>
      <c r="GJ124" s="28"/>
      <c r="GK124" s="28"/>
      <c r="GL124" s="28"/>
      <c r="GM124" s="28"/>
      <c r="GN124" s="28"/>
      <c r="GO124" s="28"/>
      <c r="GP124" s="28"/>
      <c r="GQ124" s="28"/>
      <c r="GR124" s="28"/>
      <c r="GS124" s="28"/>
      <c r="GT124" s="28"/>
      <c r="GU124" s="28"/>
      <c r="GV124" s="28"/>
      <c r="GW124" s="28"/>
      <c r="GX124" s="28"/>
      <c r="GY124" s="28"/>
      <c r="GZ124" s="28"/>
      <c r="HA124" s="28"/>
      <c r="HB124" s="28"/>
      <c r="HC124" s="28"/>
      <c r="HD124" s="28"/>
      <c r="HE124" s="28"/>
      <c r="HF124" s="28"/>
      <c r="HG124" s="28"/>
      <c r="HH124" s="28"/>
      <c r="HI124" s="28"/>
      <c r="HJ124" s="28"/>
      <c r="HK124" s="28"/>
      <c r="HL124" s="28"/>
      <c r="HM124" s="28"/>
      <c r="HN124" s="28"/>
      <c r="HO124" s="28"/>
      <c r="HP124" s="28"/>
      <c r="HQ124" s="28"/>
      <c r="HR124" s="28"/>
      <c r="HS124" s="28"/>
      <c r="HT124" s="28"/>
      <c r="HU124" s="28"/>
      <c r="HV124" s="28"/>
      <c r="HW124" s="28"/>
      <c r="HX124" s="28"/>
      <c r="HY124" s="28"/>
      <c r="HZ124" s="28"/>
      <c r="IA124" s="28"/>
      <c r="IB124" s="28"/>
      <c r="IC124" s="28"/>
      <c r="ID124" s="28"/>
      <c r="IE124" s="28"/>
      <c r="IF124" s="28"/>
      <c r="IG124" s="28"/>
      <c r="IH124" s="28"/>
      <c r="II124" s="28"/>
      <c r="IJ124" s="28"/>
      <c r="IK124" s="28"/>
      <c r="IL124" s="28"/>
      <c r="IM124" s="29"/>
      <c r="IN124" s="28"/>
      <c r="IO124" s="28"/>
      <c r="IP124" s="28"/>
      <c r="IQ124" s="28"/>
      <c r="IR124" s="28"/>
      <c r="IS124" s="28"/>
      <c r="IT124" s="28"/>
      <c r="IU124" s="28"/>
      <c r="IV124" s="28"/>
      <c r="IW124" s="28"/>
      <c r="IX124" s="28"/>
      <c r="IY124" s="28"/>
      <c r="IZ124" s="28"/>
      <c r="JA124" s="28"/>
      <c r="JB124" s="28"/>
      <c r="JC124" s="28"/>
      <c r="JD124" s="28"/>
      <c r="JE124" s="28"/>
      <c r="JF124" s="28"/>
      <c r="JG124" s="28"/>
      <c r="JH124" s="28"/>
      <c r="JI124" s="28"/>
      <c r="JJ124" s="28"/>
      <c r="JK124" s="28"/>
    </row>
    <row r="125" spans="1:271" ht="15.75" customHeight="1" x14ac:dyDescent="0.25">
      <c r="A125" s="28"/>
      <c r="B125" s="28"/>
      <c r="C125" s="28"/>
      <c r="D125" s="135">
        <v>121</v>
      </c>
      <c r="E125" s="134">
        <v>5.1612557576788731</v>
      </c>
      <c r="F125" s="134">
        <v>12.37043280676299</v>
      </c>
      <c r="G125" s="28"/>
      <c r="H125" s="28"/>
      <c r="I125" s="28"/>
      <c r="J125" s="28"/>
      <c r="K125" s="28"/>
      <c r="L125" s="29"/>
      <c r="M125" s="28"/>
      <c r="N125" s="28"/>
      <c r="O125" s="73">
        <v>115</v>
      </c>
      <c r="P125" s="82"/>
      <c r="Q125" s="83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0"/>
      <c r="AP125" s="80"/>
      <c r="AQ125" s="80"/>
      <c r="AR125" s="80"/>
      <c r="AS125" s="80"/>
      <c r="AT125" s="80"/>
      <c r="AU125" s="80"/>
      <c r="AV125" s="80"/>
      <c r="AW125" s="80"/>
      <c r="AX125" s="80"/>
      <c r="AY125" s="80"/>
      <c r="AZ125" s="80"/>
      <c r="BA125" s="80"/>
      <c r="BB125" s="80"/>
      <c r="BC125" s="80"/>
      <c r="BD125" s="80"/>
      <c r="BE125" s="80"/>
      <c r="BF125" s="80"/>
      <c r="BG125" s="80"/>
      <c r="BH125" s="80"/>
      <c r="BI125" s="80"/>
      <c r="BJ125" s="80"/>
      <c r="BK125" s="80"/>
      <c r="BL125" s="80"/>
      <c r="BM125" s="80"/>
      <c r="BN125" s="80"/>
      <c r="BO125" s="80"/>
      <c r="BP125" s="80"/>
      <c r="BQ125" s="80"/>
      <c r="BR125" s="80"/>
      <c r="BS125" s="80"/>
      <c r="BT125" s="80"/>
      <c r="BU125" s="80"/>
      <c r="BV125" s="80"/>
      <c r="BW125" s="80"/>
      <c r="BX125" s="80"/>
      <c r="BY125" s="80"/>
      <c r="BZ125" s="80"/>
      <c r="CA125" s="80"/>
      <c r="CB125" s="80"/>
      <c r="CC125" s="80"/>
      <c r="CD125" s="80"/>
      <c r="CE125" s="80"/>
      <c r="CF125" s="80"/>
      <c r="CG125" s="80"/>
      <c r="CH125" s="80"/>
      <c r="CI125" s="80"/>
      <c r="CJ125" s="80"/>
      <c r="CK125" s="80"/>
      <c r="CL125" s="80"/>
      <c r="CM125" s="80"/>
      <c r="CN125" s="80"/>
      <c r="CO125" s="80"/>
      <c r="CP125" s="80"/>
      <c r="CQ125" s="80"/>
      <c r="CR125" s="80"/>
      <c r="CS125" s="80"/>
      <c r="CT125" s="80"/>
      <c r="CU125" s="80"/>
      <c r="CV125" s="80"/>
      <c r="CW125" s="80"/>
      <c r="CX125" s="80"/>
      <c r="CY125" s="80"/>
      <c r="CZ125" s="80"/>
      <c r="DA125" s="80"/>
      <c r="DB125" s="80"/>
      <c r="DC125" s="80"/>
      <c r="DD125" s="80"/>
      <c r="DE125" s="80"/>
      <c r="DF125" s="80"/>
      <c r="DG125" s="80"/>
      <c r="DH125" s="80"/>
      <c r="DI125" s="80"/>
      <c r="DJ125" s="80"/>
      <c r="DK125" s="80"/>
      <c r="DL125" s="80"/>
      <c r="DM125" s="80"/>
      <c r="DN125" s="80"/>
      <c r="DO125" s="80"/>
      <c r="DP125" s="80"/>
      <c r="DQ125" s="80"/>
      <c r="DR125" s="80"/>
      <c r="DS125" s="80"/>
      <c r="DT125" s="80"/>
      <c r="DU125" s="80"/>
      <c r="DV125" s="80"/>
      <c r="DW125" s="80"/>
      <c r="DX125" s="80"/>
      <c r="DY125" s="80"/>
      <c r="DZ125" s="80"/>
      <c r="EA125" s="78">
        <v>0</v>
      </c>
      <c r="EB125" s="156">
        <f t="shared" ref="EB125:EN125" si="119">+SQRT(((EB$4-$EA$4)^2)+((EB$5-$EA$5)^2))</f>
        <v>8.1310116936955552</v>
      </c>
      <c r="EC125" s="156">
        <f t="shared" si="119"/>
        <v>6.6471767281087679</v>
      </c>
      <c r="ED125" s="156">
        <f t="shared" si="119"/>
        <v>9.7061383439758977</v>
      </c>
      <c r="EE125" s="156">
        <f t="shared" si="119"/>
        <v>3.280971444336783</v>
      </c>
      <c r="EF125" s="156">
        <f t="shared" si="119"/>
        <v>8.7220576761520778</v>
      </c>
      <c r="EG125" s="156">
        <f t="shared" si="119"/>
        <v>8.1188611680424199</v>
      </c>
      <c r="EH125" s="156">
        <f t="shared" si="119"/>
        <v>10.002895370338763</v>
      </c>
      <c r="EI125" s="156">
        <f t="shared" si="119"/>
        <v>12.161490528229784</v>
      </c>
      <c r="EJ125" s="156">
        <f t="shared" si="119"/>
        <v>10.277280901045115</v>
      </c>
      <c r="EK125" s="156">
        <f t="shared" si="119"/>
        <v>14.973940281818535</v>
      </c>
      <c r="EL125" s="156">
        <f t="shared" si="119"/>
        <v>10.942682632856496</v>
      </c>
      <c r="EM125" s="156">
        <f t="shared" si="119"/>
        <v>11.549293220320601</v>
      </c>
      <c r="EN125" s="79">
        <f t="shared" si="119"/>
        <v>11.718576012467244</v>
      </c>
      <c r="EO125" s="28"/>
      <c r="EP125" s="29"/>
      <c r="EQ125" s="28"/>
      <c r="ER125" s="69">
        <v>16</v>
      </c>
      <c r="ES125" s="69">
        <v>20</v>
      </c>
      <c r="ET125" s="28"/>
      <c r="EU125" s="129">
        <v>16</v>
      </c>
      <c r="EV125" s="129">
        <v>20</v>
      </c>
      <c r="EW125" s="28"/>
      <c r="EX125" s="29"/>
      <c r="EY125" s="28"/>
      <c r="EZ125" s="28"/>
      <c r="FA125" s="28"/>
      <c r="FB125" s="28"/>
      <c r="FC125" s="28"/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  <c r="FQ125" s="28"/>
      <c r="FR125" s="28"/>
      <c r="FS125" s="28"/>
      <c r="FT125" s="28"/>
      <c r="FU125" s="28"/>
      <c r="FV125" s="28"/>
      <c r="FW125" s="28"/>
      <c r="FX125" s="28"/>
      <c r="FY125" s="28"/>
      <c r="FZ125" s="28"/>
      <c r="GA125" s="28"/>
      <c r="GB125" s="28"/>
      <c r="GC125" s="28"/>
      <c r="GD125" s="28"/>
      <c r="GE125" s="28"/>
      <c r="GF125" s="28"/>
      <c r="GG125" s="28"/>
      <c r="GH125" s="28"/>
      <c r="GI125" s="28"/>
      <c r="GJ125" s="28"/>
      <c r="GK125" s="28"/>
      <c r="GL125" s="28"/>
      <c r="GM125" s="28"/>
      <c r="GN125" s="28"/>
      <c r="GO125" s="28"/>
      <c r="GP125" s="28"/>
      <c r="GQ125" s="28"/>
      <c r="GR125" s="28"/>
      <c r="GS125" s="28"/>
      <c r="GT125" s="28"/>
      <c r="GU125" s="28"/>
      <c r="GV125" s="28"/>
      <c r="GW125" s="28"/>
      <c r="GX125" s="28"/>
      <c r="GY125" s="28"/>
      <c r="GZ125" s="28"/>
      <c r="HA125" s="28"/>
      <c r="HB125" s="28"/>
      <c r="HC125" s="28"/>
      <c r="HD125" s="28"/>
      <c r="HE125" s="28"/>
      <c r="HF125" s="28"/>
      <c r="HG125" s="28"/>
      <c r="HH125" s="28"/>
      <c r="HI125" s="28"/>
      <c r="HJ125" s="28"/>
      <c r="HK125" s="28"/>
      <c r="HL125" s="28"/>
      <c r="HM125" s="28"/>
      <c r="HN125" s="28"/>
      <c r="HO125" s="28"/>
      <c r="HP125" s="28"/>
      <c r="HQ125" s="28"/>
      <c r="HR125" s="28"/>
      <c r="HS125" s="28"/>
      <c r="HT125" s="28"/>
      <c r="HU125" s="28"/>
      <c r="HV125" s="28"/>
      <c r="HW125" s="28"/>
      <c r="HX125" s="28"/>
      <c r="HY125" s="28"/>
      <c r="HZ125" s="28"/>
      <c r="IA125" s="28"/>
      <c r="IB125" s="28"/>
      <c r="IC125" s="28"/>
      <c r="ID125" s="28"/>
      <c r="IE125" s="28"/>
      <c r="IF125" s="28"/>
      <c r="IG125" s="28"/>
      <c r="IH125" s="28"/>
      <c r="II125" s="28"/>
      <c r="IJ125" s="28"/>
      <c r="IK125" s="28"/>
      <c r="IL125" s="28"/>
      <c r="IM125" s="29"/>
      <c r="IN125" s="28"/>
      <c r="IO125" s="28"/>
      <c r="IP125" s="28"/>
      <c r="IQ125" s="28"/>
      <c r="IR125" s="28"/>
      <c r="IS125" s="28"/>
      <c r="IT125" s="28"/>
      <c r="IU125" s="28"/>
      <c r="IV125" s="28"/>
      <c r="IW125" s="28"/>
      <c r="IX125" s="28"/>
      <c r="IY125" s="28"/>
      <c r="IZ125" s="28"/>
      <c r="JA125" s="28"/>
      <c r="JB125" s="28"/>
      <c r="JC125" s="28"/>
      <c r="JD125" s="28"/>
      <c r="JE125" s="28"/>
      <c r="JF125" s="28"/>
      <c r="JG125" s="28"/>
      <c r="JH125" s="28"/>
      <c r="JI125" s="28"/>
      <c r="JJ125" s="28"/>
      <c r="JK125" s="28"/>
    </row>
    <row r="126" spans="1:271" ht="15.75" customHeight="1" x14ac:dyDescent="0.25">
      <c r="A126" s="28"/>
      <c r="B126" s="28"/>
      <c r="C126" s="28"/>
      <c r="D126" s="135">
        <v>122</v>
      </c>
      <c r="E126" s="134">
        <v>3.8220968245502975</v>
      </c>
      <c r="F126" s="134">
        <v>6.2500980543333231</v>
      </c>
      <c r="G126" s="28"/>
      <c r="H126" s="28"/>
      <c r="I126" s="28"/>
      <c r="J126" s="28"/>
      <c r="K126" s="28"/>
      <c r="L126" s="29"/>
      <c r="M126" s="28"/>
      <c r="N126" s="28"/>
      <c r="O126" s="73">
        <v>116</v>
      </c>
      <c r="P126" s="82"/>
      <c r="Q126" s="83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0"/>
      <c r="AN126" s="80"/>
      <c r="AO126" s="80"/>
      <c r="AP126" s="80"/>
      <c r="AQ126" s="80"/>
      <c r="AR126" s="80"/>
      <c r="AS126" s="80"/>
      <c r="AT126" s="80"/>
      <c r="AU126" s="80"/>
      <c r="AV126" s="80"/>
      <c r="AW126" s="80"/>
      <c r="AX126" s="80"/>
      <c r="AY126" s="80"/>
      <c r="AZ126" s="80"/>
      <c r="BA126" s="80"/>
      <c r="BB126" s="80"/>
      <c r="BC126" s="80"/>
      <c r="BD126" s="80"/>
      <c r="BE126" s="80"/>
      <c r="BF126" s="80"/>
      <c r="BG126" s="80"/>
      <c r="BH126" s="80"/>
      <c r="BI126" s="80"/>
      <c r="BJ126" s="80"/>
      <c r="BK126" s="80"/>
      <c r="BL126" s="80"/>
      <c r="BM126" s="80"/>
      <c r="BN126" s="80"/>
      <c r="BO126" s="80"/>
      <c r="BP126" s="80"/>
      <c r="BQ126" s="80"/>
      <c r="BR126" s="80"/>
      <c r="BS126" s="80"/>
      <c r="BT126" s="80"/>
      <c r="BU126" s="80"/>
      <c r="BV126" s="80"/>
      <c r="BW126" s="80"/>
      <c r="BX126" s="80"/>
      <c r="BY126" s="80"/>
      <c r="BZ126" s="80"/>
      <c r="CA126" s="80"/>
      <c r="CB126" s="80"/>
      <c r="CC126" s="80"/>
      <c r="CD126" s="80"/>
      <c r="CE126" s="80"/>
      <c r="CF126" s="80"/>
      <c r="CG126" s="80"/>
      <c r="CH126" s="80"/>
      <c r="CI126" s="80"/>
      <c r="CJ126" s="80"/>
      <c r="CK126" s="80"/>
      <c r="CL126" s="80"/>
      <c r="CM126" s="80"/>
      <c r="CN126" s="80"/>
      <c r="CO126" s="80"/>
      <c r="CP126" s="80"/>
      <c r="CQ126" s="80"/>
      <c r="CR126" s="80"/>
      <c r="CS126" s="80"/>
      <c r="CT126" s="80"/>
      <c r="CU126" s="80"/>
      <c r="CV126" s="80"/>
      <c r="CW126" s="80"/>
      <c r="CX126" s="80"/>
      <c r="CY126" s="80"/>
      <c r="CZ126" s="80"/>
      <c r="DA126" s="80"/>
      <c r="DB126" s="80"/>
      <c r="DC126" s="80"/>
      <c r="DD126" s="80"/>
      <c r="DE126" s="80"/>
      <c r="DF126" s="80"/>
      <c r="DG126" s="80"/>
      <c r="DH126" s="80"/>
      <c r="DI126" s="80"/>
      <c r="DJ126" s="80"/>
      <c r="DK126" s="80"/>
      <c r="DL126" s="80"/>
      <c r="DM126" s="80"/>
      <c r="DN126" s="80"/>
      <c r="DO126" s="80"/>
      <c r="DP126" s="80"/>
      <c r="DQ126" s="80"/>
      <c r="DR126" s="80"/>
      <c r="DS126" s="80"/>
      <c r="DT126" s="80"/>
      <c r="DU126" s="80"/>
      <c r="DV126" s="80"/>
      <c r="DW126" s="80"/>
      <c r="DX126" s="80"/>
      <c r="DY126" s="80"/>
      <c r="DZ126" s="80"/>
      <c r="EA126" s="80"/>
      <c r="EB126" s="156">
        <v>0</v>
      </c>
      <c r="EC126" s="156">
        <f t="shared" ref="EC126:EN126" si="120">+SQRT(((EC$4-$EB$4)^2)+((EC$5-$EB$5)^2))</f>
        <v>1.7945324832514986</v>
      </c>
      <c r="ED126" s="156">
        <f t="shared" si="120"/>
        <v>15.064521787871126</v>
      </c>
      <c r="EE126" s="156">
        <f t="shared" si="120"/>
        <v>8.2034973300665914</v>
      </c>
      <c r="EF126" s="156">
        <f t="shared" si="120"/>
        <v>4.0167068415375793</v>
      </c>
      <c r="EG126" s="156">
        <f t="shared" si="120"/>
        <v>14.808361430466055</v>
      </c>
      <c r="EH126" s="156">
        <f t="shared" si="120"/>
        <v>13.1788873440891</v>
      </c>
      <c r="EI126" s="156">
        <f t="shared" si="120"/>
        <v>20.014805895105972</v>
      </c>
      <c r="EJ126" s="156">
        <f t="shared" si="120"/>
        <v>16.581817669405734</v>
      </c>
      <c r="EK126" s="156">
        <f t="shared" si="120"/>
        <v>16.27328445966759</v>
      </c>
      <c r="EL126" s="156">
        <f t="shared" si="120"/>
        <v>17.326423983446524</v>
      </c>
      <c r="EM126" s="156">
        <f t="shared" si="120"/>
        <v>18.278090627980266</v>
      </c>
      <c r="EN126" s="79">
        <f t="shared" si="120"/>
        <v>19.580912564431181</v>
      </c>
      <c r="EO126" s="28"/>
      <c r="EP126" s="29"/>
      <c r="EQ126" s="28"/>
      <c r="ER126" s="69">
        <v>59</v>
      </c>
      <c r="ES126" s="69">
        <v>20</v>
      </c>
      <c r="ET126" s="28"/>
      <c r="EU126" s="129">
        <v>59</v>
      </c>
      <c r="EV126" s="129">
        <v>20</v>
      </c>
      <c r="EW126" s="28"/>
      <c r="EX126" s="29"/>
      <c r="EY126" s="28"/>
      <c r="EZ126" s="28"/>
      <c r="FA126" s="28"/>
      <c r="FB126" s="28"/>
      <c r="FC126" s="28"/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28"/>
      <c r="FP126" s="28"/>
      <c r="FQ126" s="28"/>
      <c r="FR126" s="28"/>
      <c r="FS126" s="28"/>
      <c r="FT126" s="28"/>
      <c r="FU126" s="28"/>
      <c r="FV126" s="28"/>
      <c r="FW126" s="28"/>
      <c r="FX126" s="28"/>
      <c r="FY126" s="28"/>
      <c r="FZ126" s="28"/>
      <c r="GA126" s="28"/>
      <c r="GB126" s="28"/>
      <c r="GC126" s="28"/>
      <c r="GD126" s="28"/>
      <c r="GE126" s="28"/>
      <c r="GF126" s="28"/>
      <c r="GG126" s="28"/>
      <c r="GH126" s="28"/>
      <c r="GI126" s="28"/>
      <c r="GJ126" s="28"/>
      <c r="GK126" s="28"/>
      <c r="GL126" s="28"/>
      <c r="GM126" s="28"/>
      <c r="GN126" s="28"/>
      <c r="GO126" s="28"/>
      <c r="GP126" s="28"/>
      <c r="GQ126" s="28"/>
      <c r="GR126" s="28"/>
      <c r="GS126" s="28"/>
      <c r="GT126" s="28"/>
      <c r="GU126" s="28"/>
      <c r="GV126" s="28"/>
      <c r="GW126" s="28"/>
      <c r="GX126" s="28"/>
      <c r="GY126" s="28"/>
      <c r="GZ126" s="28"/>
      <c r="HA126" s="28"/>
      <c r="HB126" s="28"/>
      <c r="HC126" s="28"/>
      <c r="HD126" s="28"/>
      <c r="HE126" s="28"/>
      <c r="HF126" s="28"/>
      <c r="HG126" s="28"/>
      <c r="HH126" s="28"/>
      <c r="HI126" s="28"/>
      <c r="HJ126" s="28"/>
      <c r="HK126" s="28"/>
      <c r="HL126" s="28"/>
      <c r="HM126" s="28"/>
      <c r="HN126" s="28"/>
      <c r="HO126" s="28"/>
      <c r="HP126" s="28"/>
      <c r="HQ126" s="28"/>
      <c r="HR126" s="28"/>
      <c r="HS126" s="28"/>
      <c r="HT126" s="28"/>
      <c r="HU126" s="28"/>
      <c r="HV126" s="28"/>
      <c r="HW126" s="28"/>
      <c r="HX126" s="28"/>
      <c r="HY126" s="28"/>
      <c r="HZ126" s="28"/>
      <c r="IA126" s="28"/>
      <c r="IB126" s="28"/>
      <c r="IC126" s="28"/>
      <c r="ID126" s="28"/>
      <c r="IE126" s="28"/>
      <c r="IF126" s="28"/>
      <c r="IG126" s="28"/>
      <c r="IH126" s="28"/>
      <c r="II126" s="28"/>
      <c r="IJ126" s="28"/>
      <c r="IK126" s="28"/>
      <c r="IL126" s="28"/>
      <c r="IM126" s="29"/>
      <c r="IN126" s="28"/>
      <c r="IO126" s="28"/>
      <c r="IP126" s="28"/>
      <c r="IQ126" s="28"/>
      <c r="IR126" s="28"/>
      <c r="IS126" s="28"/>
      <c r="IT126" s="28"/>
      <c r="IU126" s="28"/>
      <c r="IV126" s="28"/>
      <c r="IW126" s="28"/>
      <c r="IX126" s="28"/>
      <c r="IY126" s="28"/>
      <c r="IZ126" s="28"/>
      <c r="JA126" s="28"/>
      <c r="JB126" s="28"/>
      <c r="JC126" s="28"/>
      <c r="JD126" s="28"/>
      <c r="JE126" s="28"/>
      <c r="JF126" s="28"/>
      <c r="JG126" s="28"/>
      <c r="JH126" s="28"/>
      <c r="JI126" s="28"/>
      <c r="JJ126" s="28"/>
      <c r="JK126" s="28"/>
    </row>
    <row r="127" spans="1:271" ht="15.75" customHeight="1" x14ac:dyDescent="0.25">
      <c r="A127" s="28"/>
      <c r="B127" s="28"/>
      <c r="C127" s="28"/>
      <c r="D127" s="135">
        <v>123</v>
      </c>
      <c r="E127" s="134">
        <v>4.3186801068346696</v>
      </c>
      <c r="F127" s="134">
        <v>18.760481495055064</v>
      </c>
      <c r="G127" s="28"/>
      <c r="H127" s="28"/>
      <c r="I127" s="28"/>
      <c r="J127" s="28"/>
      <c r="K127" s="28"/>
      <c r="L127" s="29"/>
      <c r="M127" s="28"/>
      <c r="N127" s="28"/>
      <c r="O127" s="73">
        <v>117</v>
      </c>
      <c r="P127" s="82"/>
      <c r="Q127" s="83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80"/>
      <c r="AT127" s="80"/>
      <c r="AU127" s="80"/>
      <c r="AV127" s="80"/>
      <c r="AW127" s="80"/>
      <c r="AX127" s="80"/>
      <c r="AY127" s="80"/>
      <c r="AZ127" s="80"/>
      <c r="BA127" s="80"/>
      <c r="BB127" s="80"/>
      <c r="BC127" s="80"/>
      <c r="BD127" s="80"/>
      <c r="BE127" s="80"/>
      <c r="BF127" s="80"/>
      <c r="BG127" s="80"/>
      <c r="BH127" s="80"/>
      <c r="BI127" s="80"/>
      <c r="BJ127" s="80"/>
      <c r="BK127" s="80"/>
      <c r="BL127" s="80"/>
      <c r="BM127" s="80"/>
      <c r="BN127" s="80"/>
      <c r="BO127" s="80"/>
      <c r="BP127" s="80"/>
      <c r="BQ127" s="80"/>
      <c r="BR127" s="80"/>
      <c r="BS127" s="80"/>
      <c r="BT127" s="80"/>
      <c r="BU127" s="80"/>
      <c r="BV127" s="80"/>
      <c r="BW127" s="80"/>
      <c r="BX127" s="80"/>
      <c r="BY127" s="80"/>
      <c r="BZ127" s="80"/>
      <c r="CA127" s="80"/>
      <c r="CB127" s="80"/>
      <c r="CC127" s="80"/>
      <c r="CD127" s="80"/>
      <c r="CE127" s="80"/>
      <c r="CF127" s="80"/>
      <c r="CG127" s="80"/>
      <c r="CH127" s="80"/>
      <c r="CI127" s="80"/>
      <c r="CJ127" s="80"/>
      <c r="CK127" s="80"/>
      <c r="CL127" s="80"/>
      <c r="CM127" s="80"/>
      <c r="CN127" s="80"/>
      <c r="CO127" s="80"/>
      <c r="CP127" s="80"/>
      <c r="CQ127" s="80"/>
      <c r="CR127" s="80"/>
      <c r="CS127" s="80"/>
      <c r="CT127" s="80"/>
      <c r="CU127" s="80"/>
      <c r="CV127" s="80"/>
      <c r="CW127" s="80"/>
      <c r="CX127" s="80"/>
      <c r="CY127" s="80"/>
      <c r="CZ127" s="80"/>
      <c r="DA127" s="80"/>
      <c r="DB127" s="80"/>
      <c r="DC127" s="80"/>
      <c r="DD127" s="80"/>
      <c r="DE127" s="80"/>
      <c r="DF127" s="80"/>
      <c r="DG127" s="80"/>
      <c r="DH127" s="80"/>
      <c r="DI127" s="80"/>
      <c r="DJ127" s="80"/>
      <c r="DK127" s="80"/>
      <c r="DL127" s="80"/>
      <c r="DM127" s="80"/>
      <c r="DN127" s="80"/>
      <c r="DO127" s="80"/>
      <c r="DP127" s="80"/>
      <c r="DQ127" s="80"/>
      <c r="DR127" s="80"/>
      <c r="DS127" s="80"/>
      <c r="DT127" s="80"/>
      <c r="DU127" s="80"/>
      <c r="DV127" s="80"/>
      <c r="DW127" s="80"/>
      <c r="DX127" s="80"/>
      <c r="DY127" s="80"/>
      <c r="DZ127" s="80"/>
      <c r="EA127" s="80"/>
      <c r="EB127" s="80"/>
      <c r="EC127" s="156">
        <v>0</v>
      </c>
      <c r="ED127" s="156">
        <f t="shared" ref="ED127:EN127" si="121">+SQRT(((ED$4-$EC$4)^2)+((ED$5-$EC$5)^2))</f>
        <v>14.434766098395178</v>
      </c>
      <c r="EE127" s="156">
        <f t="shared" si="121"/>
        <v>7.2847707735852785</v>
      </c>
      <c r="EF127" s="156">
        <f t="shared" si="121"/>
        <v>5.0458766238600674</v>
      </c>
      <c r="EG127" s="156">
        <f t="shared" si="121"/>
        <v>13.851242020278759</v>
      </c>
      <c r="EH127" s="156">
        <f t="shared" si="121"/>
        <v>12.981496253917424</v>
      </c>
      <c r="EI127" s="156">
        <f t="shared" si="121"/>
        <v>18.722228415086249</v>
      </c>
      <c r="EJ127" s="156">
        <f t="shared" si="121"/>
        <v>14.787811744705381</v>
      </c>
      <c r="EK127" s="156">
        <f t="shared" si="121"/>
        <v>16.578822402526448</v>
      </c>
      <c r="EL127" s="156">
        <f t="shared" si="121"/>
        <v>16.48617009374874</v>
      </c>
      <c r="EM127" s="156">
        <f t="shared" si="121"/>
        <v>17.355948593605401</v>
      </c>
      <c r="EN127" s="79">
        <f t="shared" si="121"/>
        <v>18.283016927789802</v>
      </c>
      <c r="EO127" s="28"/>
      <c r="EP127" s="29"/>
      <c r="EQ127" s="28"/>
      <c r="ER127" s="69">
        <v>65</v>
      </c>
      <c r="ES127" s="69">
        <v>20</v>
      </c>
      <c r="ET127" s="28"/>
      <c r="EU127" s="129">
        <v>65</v>
      </c>
      <c r="EV127" s="129">
        <v>20</v>
      </c>
      <c r="EW127" s="28"/>
      <c r="EX127" s="29"/>
      <c r="EY127" s="28"/>
      <c r="EZ127" s="28"/>
      <c r="FA127" s="28"/>
      <c r="FB127" s="28"/>
      <c r="FC127" s="28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28"/>
      <c r="FP127" s="28"/>
      <c r="FQ127" s="28"/>
      <c r="FR127" s="28"/>
      <c r="FS127" s="28"/>
      <c r="FT127" s="28"/>
      <c r="FU127" s="28"/>
      <c r="FV127" s="28"/>
      <c r="FW127" s="28"/>
      <c r="FX127" s="28"/>
      <c r="FY127" s="28"/>
      <c r="FZ127" s="28"/>
      <c r="GA127" s="28"/>
      <c r="GB127" s="28"/>
      <c r="GC127" s="28"/>
      <c r="GD127" s="28"/>
      <c r="GE127" s="28"/>
      <c r="GF127" s="28"/>
      <c r="GG127" s="28"/>
      <c r="GH127" s="28"/>
      <c r="GI127" s="28"/>
      <c r="GJ127" s="28"/>
      <c r="GK127" s="28"/>
      <c r="GL127" s="28"/>
      <c r="GM127" s="28"/>
      <c r="GN127" s="28"/>
      <c r="GO127" s="28"/>
      <c r="GP127" s="28"/>
      <c r="GQ127" s="28"/>
      <c r="GR127" s="28"/>
      <c r="GS127" s="28"/>
      <c r="GT127" s="28"/>
      <c r="GU127" s="28"/>
      <c r="GV127" s="28"/>
      <c r="GW127" s="28"/>
      <c r="GX127" s="28"/>
      <c r="GY127" s="28"/>
      <c r="GZ127" s="28"/>
      <c r="HA127" s="28"/>
      <c r="HB127" s="28"/>
      <c r="HC127" s="28"/>
      <c r="HD127" s="28"/>
      <c r="HE127" s="28"/>
      <c r="HF127" s="28"/>
      <c r="HG127" s="28"/>
      <c r="HH127" s="28"/>
      <c r="HI127" s="28"/>
      <c r="HJ127" s="28"/>
      <c r="HK127" s="28"/>
      <c r="HL127" s="28"/>
      <c r="HM127" s="28"/>
      <c r="HN127" s="28"/>
      <c r="HO127" s="28"/>
      <c r="HP127" s="28"/>
      <c r="HQ127" s="28"/>
      <c r="HR127" s="28"/>
      <c r="HS127" s="28"/>
      <c r="HT127" s="28"/>
      <c r="HU127" s="28"/>
      <c r="HV127" s="28"/>
      <c r="HW127" s="28"/>
      <c r="HX127" s="28"/>
      <c r="HY127" s="28"/>
      <c r="HZ127" s="28"/>
      <c r="IA127" s="28"/>
      <c r="IB127" s="28"/>
      <c r="IC127" s="28"/>
      <c r="ID127" s="28"/>
      <c r="IE127" s="28"/>
      <c r="IF127" s="28"/>
      <c r="IG127" s="28"/>
      <c r="IH127" s="28"/>
      <c r="II127" s="28"/>
      <c r="IJ127" s="28"/>
      <c r="IK127" s="28"/>
      <c r="IL127" s="28"/>
      <c r="IM127" s="29"/>
      <c r="IN127" s="28"/>
      <c r="IO127" s="28"/>
      <c r="IP127" s="28"/>
      <c r="IQ127" s="28"/>
      <c r="IR127" s="28"/>
      <c r="IS127" s="28"/>
      <c r="IT127" s="28"/>
      <c r="IU127" s="28"/>
      <c r="IV127" s="28"/>
      <c r="IW127" s="28"/>
      <c r="IX127" s="28"/>
      <c r="IY127" s="28"/>
      <c r="IZ127" s="28"/>
      <c r="JA127" s="28"/>
      <c r="JB127" s="28"/>
      <c r="JC127" s="28"/>
      <c r="JD127" s="28"/>
      <c r="JE127" s="28"/>
      <c r="JF127" s="28"/>
      <c r="JG127" s="28"/>
      <c r="JH127" s="28"/>
      <c r="JI127" s="28"/>
      <c r="JJ127" s="28"/>
      <c r="JK127" s="28"/>
    </row>
    <row r="128" spans="1:271" ht="15.75" customHeight="1" x14ac:dyDescent="0.25">
      <c r="A128" s="28"/>
      <c r="B128" s="28"/>
      <c r="C128" s="28"/>
      <c r="D128" s="135">
        <v>124</v>
      </c>
      <c r="E128" s="134">
        <v>17.453860578283763</v>
      </c>
      <c r="F128" s="134">
        <v>19.498650939341772</v>
      </c>
      <c r="G128" s="28"/>
      <c r="H128" s="28"/>
      <c r="I128" s="28"/>
      <c r="J128" s="28"/>
      <c r="K128" s="28"/>
      <c r="L128" s="29"/>
      <c r="M128" s="28"/>
      <c r="N128" s="28"/>
      <c r="O128" s="73">
        <v>118</v>
      </c>
      <c r="P128" s="82"/>
      <c r="Q128" s="83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0"/>
      <c r="AO128" s="80"/>
      <c r="AP128" s="80"/>
      <c r="AQ128" s="80"/>
      <c r="AR128" s="80"/>
      <c r="AS128" s="80"/>
      <c r="AT128" s="80"/>
      <c r="AU128" s="80"/>
      <c r="AV128" s="80"/>
      <c r="AW128" s="80"/>
      <c r="AX128" s="80"/>
      <c r="AY128" s="80"/>
      <c r="AZ128" s="80"/>
      <c r="BA128" s="80"/>
      <c r="BB128" s="80"/>
      <c r="BC128" s="80"/>
      <c r="BD128" s="80"/>
      <c r="BE128" s="80"/>
      <c r="BF128" s="80"/>
      <c r="BG128" s="80"/>
      <c r="BH128" s="80"/>
      <c r="BI128" s="80"/>
      <c r="BJ128" s="80"/>
      <c r="BK128" s="80"/>
      <c r="BL128" s="80"/>
      <c r="BM128" s="80"/>
      <c r="BN128" s="80"/>
      <c r="BO128" s="80"/>
      <c r="BP128" s="80"/>
      <c r="BQ128" s="80"/>
      <c r="BR128" s="80"/>
      <c r="BS128" s="80"/>
      <c r="BT128" s="80"/>
      <c r="BU128" s="80"/>
      <c r="BV128" s="80"/>
      <c r="BW128" s="80"/>
      <c r="BX128" s="80"/>
      <c r="BY128" s="80"/>
      <c r="BZ128" s="80"/>
      <c r="CA128" s="80"/>
      <c r="CB128" s="80"/>
      <c r="CC128" s="80"/>
      <c r="CD128" s="80"/>
      <c r="CE128" s="80"/>
      <c r="CF128" s="80"/>
      <c r="CG128" s="80"/>
      <c r="CH128" s="80"/>
      <c r="CI128" s="80"/>
      <c r="CJ128" s="80"/>
      <c r="CK128" s="80"/>
      <c r="CL128" s="80"/>
      <c r="CM128" s="80"/>
      <c r="CN128" s="80"/>
      <c r="CO128" s="80"/>
      <c r="CP128" s="80"/>
      <c r="CQ128" s="80"/>
      <c r="CR128" s="80"/>
      <c r="CS128" s="80"/>
      <c r="CT128" s="80"/>
      <c r="CU128" s="80"/>
      <c r="CV128" s="80"/>
      <c r="CW128" s="80"/>
      <c r="CX128" s="80"/>
      <c r="CY128" s="80"/>
      <c r="CZ128" s="80"/>
      <c r="DA128" s="80"/>
      <c r="DB128" s="80"/>
      <c r="DC128" s="80"/>
      <c r="DD128" s="80"/>
      <c r="DE128" s="80"/>
      <c r="DF128" s="80"/>
      <c r="DG128" s="80"/>
      <c r="DH128" s="80"/>
      <c r="DI128" s="80"/>
      <c r="DJ128" s="80"/>
      <c r="DK128" s="80"/>
      <c r="DL128" s="80"/>
      <c r="DM128" s="80"/>
      <c r="DN128" s="80"/>
      <c r="DO128" s="80"/>
      <c r="DP128" s="80"/>
      <c r="DQ128" s="80"/>
      <c r="DR128" s="80"/>
      <c r="DS128" s="80"/>
      <c r="DT128" s="80"/>
      <c r="DU128" s="80"/>
      <c r="DV128" s="80"/>
      <c r="DW128" s="80"/>
      <c r="DX128" s="80"/>
      <c r="DY128" s="80"/>
      <c r="DZ128" s="80"/>
      <c r="EA128" s="80"/>
      <c r="EB128" s="80"/>
      <c r="EC128" s="80"/>
      <c r="ED128" s="156">
        <v>0</v>
      </c>
      <c r="EE128" s="156">
        <f t="shared" ref="EE128:EN128" si="122">+SQRT(((EE$4-$ED$4)^2)+((EE$5-$ED$5)^2))</f>
        <v>7.2800237534404753</v>
      </c>
      <c r="EF128" s="156">
        <f t="shared" si="122"/>
        <v>12.783529033533251</v>
      </c>
      <c r="EG128" s="156">
        <f t="shared" si="122"/>
        <v>2.9891927932597495</v>
      </c>
      <c r="EH128" s="156">
        <f t="shared" si="122"/>
        <v>3.8253341809975012</v>
      </c>
      <c r="EI128" s="156">
        <f t="shared" si="122"/>
        <v>8.7823709296536787</v>
      </c>
      <c r="EJ128" s="156">
        <f t="shared" si="122"/>
        <v>17.031617346652432</v>
      </c>
      <c r="EK128" s="156">
        <f t="shared" si="122"/>
        <v>8.3193247998980482</v>
      </c>
      <c r="EL128" s="156">
        <f t="shared" si="122"/>
        <v>2.9643632739250618</v>
      </c>
      <c r="EM128" s="156">
        <f t="shared" si="122"/>
        <v>4.2454677054823424</v>
      </c>
      <c r="EN128" s="79">
        <f t="shared" si="122"/>
        <v>8.5473828948170052</v>
      </c>
      <c r="EO128" s="28"/>
      <c r="EP128" s="29"/>
      <c r="EQ128" s="28"/>
      <c r="ER128" s="69">
        <v>96</v>
      </c>
      <c r="ES128" s="69">
        <v>20</v>
      </c>
      <c r="ET128" s="28"/>
      <c r="EU128" s="129">
        <v>96</v>
      </c>
      <c r="EV128" s="129">
        <v>20</v>
      </c>
      <c r="EW128" s="28"/>
      <c r="EX128" s="29"/>
      <c r="EY128" s="28"/>
      <c r="EZ128" s="28"/>
      <c r="FA128" s="28"/>
      <c r="FB128" s="28"/>
      <c r="FC128" s="28"/>
      <c r="FD128" s="28"/>
      <c r="FE128" s="28"/>
      <c r="FF128" s="28"/>
      <c r="FG128" s="28"/>
      <c r="FH128" s="28"/>
      <c r="FI128" s="28"/>
      <c r="FJ128" s="28"/>
      <c r="FK128" s="28"/>
      <c r="FL128" s="28"/>
      <c r="FM128" s="28"/>
      <c r="FN128" s="28"/>
      <c r="FO128" s="28"/>
      <c r="FP128" s="28"/>
      <c r="FQ128" s="28"/>
      <c r="FR128" s="28"/>
      <c r="FS128" s="28"/>
      <c r="FT128" s="28"/>
      <c r="FU128" s="28"/>
      <c r="FV128" s="28"/>
      <c r="FW128" s="28"/>
      <c r="FX128" s="28"/>
      <c r="FY128" s="28"/>
      <c r="FZ128" s="28"/>
      <c r="GA128" s="28"/>
      <c r="GB128" s="28"/>
      <c r="GC128" s="28"/>
      <c r="GD128" s="28"/>
      <c r="GE128" s="28"/>
      <c r="GF128" s="28"/>
      <c r="GG128" s="28"/>
      <c r="GH128" s="28"/>
      <c r="GI128" s="28"/>
      <c r="GJ128" s="28"/>
      <c r="GK128" s="28"/>
      <c r="GL128" s="28"/>
      <c r="GM128" s="28"/>
      <c r="GN128" s="28"/>
      <c r="GO128" s="28"/>
      <c r="GP128" s="28"/>
      <c r="GQ128" s="28"/>
      <c r="GR128" s="28"/>
      <c r="GS128" s="28"/>
      <c r="GT128" s="28"/>
      <c r="GU128" s="28"/>
      <c r="GV128" s="28"/>
      <c r="GW128" s="28"/>
      <c r="GX128" s="28"/>
      <c r="GY128" s="28"/>
      <c r="GZ128" s="28"/>
      <c r="HA128" s="28"/>
      <c r="HB128" s="28"/>
      <c r="HC128" s="28"/>
      <c r="HD128" s="28"/>
      <c r="HE128" s="28"/>
      <c r="HF128" s="28"/>
      <c r="HG128" s="28"/>
      <c r="HH128" s="28"/>
      <c r="HI128" s="28"/>
      <c r="HJ128" s="28"/>
      <c r="HK128" s="28"/>
      <c r="HL128" s="28"/>
      <c r="HM128" s="28"/>
      <c r="HN128" s="28"/>
      <c r="HO128" s="28"/>
      <c r="HP128" s="28"/>
      <c r="HQ128" s="28"/>
      <c r="HR128" s="28"/>
      <c r="HS128" s="28"/>
      <c r="HT128" s="28"/>
      <c r="HU128" s="28"/>
      <c r="HV128" s="28"/>
      <c r="HW128" s="28"/>
      <c r="HX128" s="28"/>
      <c r="HY128" s="28"/>
      <c r="HZ128" s="28"/>
      <c r="IA128" s="28"/>
      <c r="IB128" s="28"/>
      <c r="IC128" s="28"/>
      <c r="ID128" s="28"/>
      <c r="IE128" s="28"/>
      <c r="IF128" s="28"/>
      <c r="IG128" s="28"/>
      <c r="IH128" s="28"/>
      <c r="II128" s="28"/>
      <c r="IJ128" s="28"/>
      <c r="IK128" s="28"/>
      <c r="IL128" s="28"/>
      <c r="IM128" s="29"/>
      <c r="IN128" s="28"/>
      <c r="IO128" s="28"/>
      <c r="IP128" s="28"/>
      <c r="IQ128" s="28"/>
      <c r="IR128" s="28"/>
      <c r="IS128" s="28"/>
      <c r="IT128" s="28"/>
      <c r="IU128" s="28"/>
      <c r="IV128" s="28"/>
      <c r="IW128" s="28"/>
      <c r="IX128" s="28"/>
      <c r="IY128" s="28"/>
      <c r="IZ128" s="28"/>
      <c r="JA128" s="28"/>
      <c r="JB128" s="28"/>
      <c r="JC128" s="28"/>
      <c r="JD128" s="28"/>
      <c r="JE128" s="28"/>
      <c r="JF128" s="28"/>
      <c r="JG128" s="28"/>
      <c r="JH128" s="28"/>
      <c r="JI128" s="28"/>
      <c r="JJ128" s="28"/>
      <c r="JK128" s="28"/>
    </row>
    <row r="129" spans="1:271" ht="15.75" customHeight="1" x14ac:dyDescent="0.25">
      <c r="A129" s="28"/>
      <c r="B129" s="28"/>
      <c r="C129" s="28"/>
      <c r="D129" s="135">
        <v>125</v>
      </c>
      <c r="E129" s="134">
        <v>0.31909748415736694</v>
      </c>
      <c r="F129" s="134">
        <v>2.2681175144807439</v>
      </c>
      <c r="G129" s="28"/>
      <c r="H129" s="28"/>
      <c r="I129" s="28"/>
      <c r="J129" s="28"/>
      <c r="K129" s="28"/>
      <c r="L129" s="29"/>
      <c r="M129" s="28"/>
      <c r="N129" s="28"/>
      <c r="O129" s="73">
        <v>119</v>
      </c>
      <c r="P129" s="82"/>
      <c r="Q129" s="83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80"/>
      <c r="AT129" s="80"/>
      <c r="AU129" s="80"/>
      <c r="AV129" s="80"/>
      <c r="AW129" s="80"/>
      <c r="AX129" s="80"/>
      <c r="AY129" s="80"/>
      <c r="AZ129" s="80"/>
      <c r="BA129" s="80"/>
      <c r="BB129" s="80"/>
      <c r="BC129" s="80"/>
      <c r="BD129" s="80"/>
      <c r="BE129" s="80"/>
      <c r="BF129" s="80"/>
      <c r="BG129" s="80"/>
      <c r="BH129" s="80"/>
      <c r="BI129" s="80"/>
      <c r="BJ129" s="80"/>
      <c r="BK129" s="80"/>
      <c r="BL129" s="80"/>
      <c r="BM129" s="80"/>
      <c r="BN129" s="80"/>
      <c r="BO129" s="80"/>
      <c r="BP129" s="80"/>
      <c r="BQ129" s="80"/>
      <c r="BR129" s="80"/>
      <c r="BS129" s="80"/>
      <c r="BT129" s="80"/>
      <c r="BU129" s="80"/>
      <c r="BV129" s="80"/>
      <c r="BW129" s="80"/>
      <c r="BX129" s="80"/>
      <c r="BY129" s="80"/>
      <c r="BZ129" s="80"/>
      <c r="CA129" s="80"/>
      <c r="CB129" s="80"/>
      <c r="CC129" s="80"/>
      <c r="CD129" s="80"/>
      <c r="CE129" s="80"/>
      <c r="CF129" s="80"/>
      <c r="CG129" s="80"/>
      <c r="CH129" s="80"/>
      <c r="CI129" s="80"/>
      <c r="CJ129" s="80"/>
      <c r="CK129" s="80"/>
      <c r="CL129" s="80"/>
      <c r="CM129" s="80"/>
      <c r="CN129" s="80"/>
      <c r="CO129" s="80"/>
      <c r="CP129" s="80"/>
      <c r="CQ129" s="80"/>
      <c r="CR129" s="80"/>
      <c r="CS129" s="80"/>
      <c r="CT129" s="80"/>
      <c r="CU129" s="80"/>
      <c r="CV129" s="80"/>
      <c r="CW129" s="80"/>
      <c r="CX129" s="80"/>
      <c r="CY129" s="80"/>
      <c r="CZ129" s="80"/>
      <c r="DA129" s="80"/>
      <c r="DB129" s="80"/>
      <c r="DC129" s="80"/>
      <c r="DD129" s="80"/>
      <c r="DE129" s="80"/>
      <c r="DF129" s="80"/>
      <c r="DG129" s="80"/>
      <c r="DH129" s="80"/>
      <c r="DI129" s="80"/>
      <c r="DJ129" s="80"/>
      <c r="DK129" s="80"/>
      <c r="DL129" s="80"/>
      <c r="DM129" s="80"/>
      <c r="DN129" s="80"/>
      <c r="DO129" s="80"/>
      <c r="DP129" s="80"/>
      <c r="DQ129" s="80"/>
      <c r="DR129" s="80"/>
      <c r="DS129" s="80"/>
      <c r="DT129" s="80"/>
      <c r="DU129" s="80"/>
      <c r="DV129" s="80"/>
      <c r="DW129" s="80"/>
      <c r="DX129" s="80"/>
      <c r="DY129" s="80"/>
      <c r="DZ129" s="80"/>
      <c r="EA129" s="80"/>
      <c r="EB129" s="80"/>
      <c r="EC129" s="80"/>
      <c r="ED129" s="80"/>
      <c r="EE129" s="78">
        <v>0</v>
      </c>
      <c r="EF129" s="78">
        <f t="shared" ref="EF129:EN129" si="123">+SQRT(((EF$4-$EE$4)^2)+((EF$5-$EE$5)^2))</f>
        <v>7.2036547722426274</v>
      </c>
      <c r="EG129" s="78">
        <f t="shared" si="123"/>
        <v>6.6084219059803297</v>
      </c>
      <c r="EH129" s="78">
        <f t="shared" si="123"/>
        <v>6.8457516370516389</v>
      </c>
      <c r="EI129" s="78">
        <f t="shared" si="123"/>
        <v>12.089215044047691</v>
      </c>
      <c r="EJ129" s="78">
        <f t="shared" si="123"/>
        <v>13.268153869588573</v>
      </c>
      <c r="EK129" s="78">
        <f t="shared" si="123"/>
        <v>11.704957735371435</v>
      </c>
      <c r="EL129" s="78">
        <f t="shared" si="123"/>
        <v>9.2015723679145545</v>
      </c>
      <c r="EM129" s="78">
        <f t="shared" si="123"/>
        <v>10.094702422333173</v>
      </c>
      <c r="EN129" s="79">
        <f t="shared" si="123"/>
        <v>11.673020062669256</v>
      </c>
      <c r="EO129" s="28"/>
      <c r="EP129" s="29"/>
      <c r="EQ129" s="28"/>
      <c r="ER129" s="69">
        <v>18</v>
      </c>
      <c r="ES129" s="69">
        <v>20</v>
      </c>
      <c r="ET129" s="28"/>
      <c r="EU129" s="129">
        <v>18</v>
      </c>
      <c r="EV129" s="129">
        <v>20</v>
      </c>
      <c r="EW129" s="28"/>
      <c r="EX129" s="29"/>
      <c r="EY129" s="28"/>
      <c r="EZ129" s="28"/>
      <c r="FA129" s="28"/>
      <c r="FB129" s="28"/>
      <c r="FC129" s="28"/>
      <c r="FD129" s="28"/>
      <c r="FE129" s="28"/>
      <c r="FF129" s="28"/>
      <c r="FG129" s="28"/>
      <c r="FH129" s="28"/>
      <c r="FI129" s="28"/>
      <c r="FJ129" s="28"/>
      <c r="FK129" s="28"/>
      <c r="FL129" s="28"/>
      <c r="FM129" s="28"/>
      <c r="FN129" s="28"/>
      <c r="FO129" s="28"/>
      <c r="FP129" s="28"/>
      <c r="FQ129" s="28"/>
      <c r="FR129" s="28"/>
      <c r="FS129" s="28"/>
      <c r="FT129" s="28"/>
      <c r="FU129" s="28"/>
      <c r="FV129" s="28"/>
      <c r="FW129" s="28"/>
      <c r="FX129" s="28"/>
      <c r="FY129" s="28"/>
      <c r="FZ129" s="28"/>
      <c r="GA129" s="28"/>
      <c r="GB129" s="28"/>
      <c r="GC129" s="28"/>
      <c r="GD129" s="28"/>
      <c r="GE129" s="28"/>
      <c r="GF129" s="28"/>
      <c r="GG129" s="28"/>
      <c r="GH129" s="28"/>
      <c r="GI129" s="28"/>
      <c r="GJ129" s="28"/>
      <c r="GK129" s="28"/>
      <c r="GL129" s="28"/>
      <c r="GM129" s="28"/>
      <c r="GN129" s="28"/>
      <c r="GO129" s="28"/>
      <c r="GP129" s="28"/>
      <c r="GQ129" s="28"/>
      <c r="GR129" s="28"/>
      <c r="GS129" s="28"/>
      <c r="GT129" s="28"/>
      <c r="GU129" s="28"/>
      <c r="GV129" s="28"/>
      <c r="GW129" s="28"/>
      <c r="GX129" s="28"/>
      <c r="GY129" s="28"/>
      <c r="GZ129" s="28"/>
      <c r="HA129" s="28"/>
      <c r="HB129" s="28"/>
      <c r="HC129" s="28"/>
      <c r="HD129" s="28"/>
      <c r="HE129" s="28"/>
      <c r="HF129" s="28"/>
      <c r="HG129" s="28"/>
      <c r="HH129" s="28"/>
      <c r="HI129" s="28"/>
      <c r="HJ129" s="28"/>
      <c r="HK129" s="28"/>
      <c r="HL129" s="28"/>
      <c r="HM129" s="28"/>
      <c r="HN129" s="28"/>
      <c r="HO129" s="28"/>
      <c r="HP129" s="28"/>
      <c r="HQ129" s="28"/>
      <c r="HR129" s="28"/>
      <c r="HS129" s="28"/>
      <c r="HT129" s="28"/>
      <c r="HU129" s="28"/>
      <c r="HV129" s="28"/>
      <c r="HW129" s="28"/>
      <c r="HX129" s="28"/>
      <c r="HY129" s="28"/>
      <c r="HZ129" s="28"/>
      <c r="IA129" s="28"/>
      <c r="IB129" s="28"/>
      <c r="IC129" s="28"/>
      <c r="ID129" s="28"/>
      <c r="IE129" s="28"/>
      <c r="IF129" s="28"/>
      <c r="IG129" s="28"/>
      <c r="IH129" s="28"/>
      <c r="II129" s="28"/>
      <c r="IJ129" s="28"/>
      <c r="IK129" s="28"/>
      <c r="IL129" s="28"/>
      <c r="IM129" s="29"/>
      <c r="IN129" s="28"/>
      <c r="IO129" s="28"/>
      <c r="IP129" s="28"/>
      <c r="IQ129" s="28"/>
      <c r="IR129" s="28"/>
      <c r="IS129" s="28"/>
      <c r="IT129" s="28"/>
      <c r="IU129" s="28"/>
      <c r="IV129" s="28"/>
      <c r="IW129" s="28"/>
      <c r="IX129" s="28"/>
      <c r="IY129" s="28"/>
      <c r="IZ129" s="28"/>
      <c r="JA129" s="28"/>
      <c r="JB129" s="28"/>
      <c r="JC129" s="28"/>
      <c r="JD129" s="28"/>
      <c r="JE129" s="28"/>
      <c r="JF129" s="28"/>
      <c r="JG129" s="28"/>
      <c r="JH129" s="28"/>
      <c r="JI129" s="28"/>
      <c r="JJ129" s="28"/>
      <c r="JK129" s="28"/>
    </row>
    <row r="130" spans="1:271" ht="15.75" customHeight="1" x14ac:dyDescent="0.25">
      <c r="A130" s="28"/>
      <c r="B130" s="28"/>
      <c r="C130" s="28"/>
      <c r="D130" s="135">
        <v>126</v>
      </c>
      <c r="E130" s="134">
        <v>2.3702148926742312</v>
      </c>
      <c r="F130" s="134">
        <v>12.856071571899495</v>
      </c>
      <c r="G130" s="28"/>
      <c r="H130" s="28"/>
      <c r="I130" s="28"/>
      <c r="J130" s="28"/>
      <c r="K130" s="28"/>
      <c r="L130" s="29"/>
      <c r="M130" s="28"/>
      <c r="N130" s="28"/>
      <c r="O130" s="73">
        <v>120</v>
      </c>
      <c r="P130" s="82"/>
      <c r="Q130" s="83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80"/>
      <c r="AT130" s="80"/>
      <c r="AU130" s="80"/>
      <c r="AV130" s="80"/>
      <c r="AW130" s="80"/>
      <c r="AX130" s="80"/>
      <c r="AY130" s="80"/>
      <c r="AZ130" s="80"/>
      <c r="BA130" s="80"/>
      <c r="BB130" s="80"/>
      <c r="BC130" s="80"/>
      <c r="BD130" s="80"/>
      <c r="BE130" s="80"/>
      <c r="BF130" s="80"/>
      <c r="BG130" s="80"/>
      <c r="BH130" s="80"/>
      <c r="BI130" s="80"/>
      <c r="BJ130" s="80"/>
      <c r="BK130" s="80"/>
      <c r="BL130" s="80"/>
      <c r="BM130" s="80"/>
      <c r="BN130" s="80"/>
      <c r="BO130" s="80"/>
      <c r="BP130" s="80"/>
      <c r="BQ130" s="80"/>
      <c r="BR130" s="80"/>
      <c r="BS130" s="80"/>
      <c r="BT130" s="80"/>
      <c r="BU130" s="80"/>
      <c r="BV130" s="80"/>
      <c r="BW130" s="80"/>
      <c r="BX130" s="80"/>
      <c r="BY130" s="80"/>
      <c r="BZ130" s="80"/>
      <c r="CA130" s="80"/>
      <c r="CB130" s="80"/>
      <c r="CC130" s="80"/>
      <c r="CD130" s="80"/>
      <c r="CE130" s="80"/>
      <c r="CF130" s="80"/>
      <c r="CG130" s="80"/>
      <c r="CH130" s="80"/>
      <c r="CI130" s="80"/>
      <c r="CJ130" s="80"/>
      <c r="CK130" s="80"/>
      <c r="CL130" s="80"/>
      <c r="CM130" s="80"/>
      <c r="CN130" s="80"/>
      <c r="CO130" s="80"/>
      <c r="CP130" s="80"/>
      <c r="CQ130" s="80"/>
      <c r="CR130" s="80"/>
      <c r="CS130" s="80"/>
      <c r="CT130" s="80"/>
      <c r="CU130" s="80"/>
      <c r="CV130" s="80"/>
      <c r="CW130" s="80"/>
      <c r="CX130" s="80"/>
      <c r="CY130" s="80"/>
      <c r="CZ130" s="80"/>
      <c r="DA130" s="80"/>
      <c r="DB130" s="80"/>
      <c r="DC130" s="80"/>
      <c r="DD130" s="80"/>
      <c r="DE130" s="80"/>
      <c r="DF130" s="80"/>
      <c r="DG130" s="80"/>
      <c r="DH130" s="80"/>
      <c r="DI130" s="80"/>
      <c r="DJ130" s="80"/>
      <c r="DK130" s="80"/>
      <c r="DL130" s="80"/>
      <c r="DM130" s="80"/>
      <c r="DN130" s="80"/>
      <c r="DO130" s="80"/>
      <c r="DP130" s="80"/>
      <c r="DQ130" s="80"/>
      <c r="DR130" s="80"/>
      <c r="DS130" s="80"/>
      <c r="DT130" s="80"/>
      <c r="DU130" s="80"/>
      <c r="DV130" s="80"/>
      <c r="DW130" s="80"/>
      <c r="DX130" s="80"/>
      <c r="DY130" s="80"/>
      <c r="DZ130" s="80"/>
      <c r="EA130" s="80"/>
      <c r="EB130" s="80"/>
      <c r="EC130" s="80"/>
      <c r="ED130" s="80"/>
      <c r="EE130" s="80"/>
      <c r="EF130" s="78">
        <v>0</v>
      </c>
      <c r="EG130" s="78">
        <f t="shared" ref="EG130:EN130" si="124">+SQRT(((EG$4-$EF$4)^2)+((EG$5-$EF$5)^2))</f>
        <v>13.283316653838089</v>
      </c>
      <c r="EH130" s="78">
        <f t="shared" si="124"/>
        <v>10.167640409833973</v>
      </c>
      <c r="EI130" s="78">
        <f t="shared" si="124"/>
        <v>19.224635121097826</v>
      </c>
      <c r="EJ130" s="78">
        <f t="shared" si="124"/>
        <v>18.567218080989047</v>
      </c>
      <c r="EK130" s="78">
        <f t="shared" si="124"/>
        <v>12.52506954240565</v>
      </c>
      <c r="EL130" s="78">
        <f t="shared" si="124"/>
        <v>15.419915204405127</v>
      </c>
      <c r="EM130" s="78">
        <f t="shared" si="124"/>
        <v>16.533105432422083</v>
      </c>
      <c r="EN130" s="79">
        <f t="shared" si="124"/>
        <v>18.819101794942473</v>
      </c>
      <c r="EO130" s="28"/>
      <c r="EP130" s="29"/>
      <c r="EQ130" s="28"/>
      <c r="ER130" s="69">
        <v>26</v>
      </c>
      <c r="ES130" s="69">
        <v>21</v>
      </c>
      <c r="ET130" s="28"/>
      <c r="EU130" s="129">
        <v>26</v>
      </c>
      <c r="EV130" s="129">
        <v>21</v>
      </c>
      <c r="EW130" s="28"/>
      <c r="EX130" s="29"/>
      <c r="EY130" s="28"/>
      <c r="EZ130" s="28"/>
      <c r="FA130" s="28"/>
      <c r="FB130" s="28"/>
      <c r="FC130" s="28"/>
      <c r="FD130" s="28"/>
      <c r="FE130" s="28"/>
      <c r="FF130" s="28"/>
      <c r="FG130" s="28"/>
      <c r="FH130" s="28"/>
      <c r="FI130" s="28"/>
      <c r="FJ130" s="28"/>
      <c r="FK130" s="28"/>
      <c r="FL130" s="28"/>
      <c r="FM130" s="28"/>
      <c r="FN130" s="28"/>
      <c r="FO130" s="28"/>
      <c r="FP130" s="28"/>
      <c r="FQ130" s="28"/>
      <c r="FR130" s="28"/>
      <c r="FS130" s="28"/>
      <c r="FT130" s="28"/>
      <c r="FU130" s="28"/>
      <c r="FV130" s="28"/>
      <c r="FW130" s="28"/>
      <c r="FX130" s="28"/>
      <c r="FY130" s="28"/>
      <c r="FZ130" s="28"/>
      <c r="GA130" s="28"/>
      <c r="GB130" s="28"/>
      <c r="GC130" s="28"/>
      <c r="GD130" s="28"/>
      <c r="GE130" s="28"/>
      <c r="GF130" s="28"/>
      <c r="GG130" s="28"/>
      <c r="GH130" s="28"/>
      <c r="GI130" s="28"/>
      <c r="GJ130" s="28"/>
      <c r="GK130" s="28"/>
      <c r="GL130" s="28"/>
      <c r="GM130" s="28"/>
      <c r="GN130" s="28"/>
      <c r="GO130" s="28"/>
      <c r="GP130" s="28"/>
      <c r="GQ130" s="28"/>
      <c r="GR130" s="28"/>
      <c r="GS130" s="28"/>
      <c r="GT130" s="28"/>
      <c r="GU130" s="28"/>
      <c r="GV130" s="28"/>
      <c r="GW130" s="28"/>
      <c r="GX130" s="28"/>
      <c r="GY130" s="28"/>
      <c r="GZ130" s="28"/>
      <c r="HA130" s="28"/>
      <c r="HB130" s="28"/>
      <c r="HC130" s="28"/>
      <c r="HD130" s="28"/>
      <c r="HE130" s="28"/>
      <c r="HF130" s="28"/>
      <c r="HG130" s="28"/>
      <c r="HH130" s="28"/>
      <c r="HI130" s="28"/>
      <c r="HJ130" s="28"/>
      <c r="HK130" s="28"/>
      <c r="HL130" s="28"/>
      <c r="HM130" s="28"/>
      <c r="HN130" s="28"/>
      <c r="HO130" s="28"/>
      <c r="HP130" s="28"/>
      <c r="HQ130" s="28"/>
      <c r="HR130" s="28"/>
      <c r="HS130" s="28"/>
      <c r="HT130" s="28"/>
      <c r="HU130" s="28"/>
      <c r="HV130" s="28"/>
      <c r="HW130" s="28"/>
      <c r="HX130" s="28"/>
      <c r="HY130" s="28"/>
      <c r="HZ130" s="28"/>
      <c r="IA130" s="28"/>
      <c r="IB130" s="28"/>
      <c r="IC130" s="28"/>
      <c r="ID130" s="28"/>
      <c r="IE130" s="28"/>
      <c r="IF130" s="28"/>
      <c r="IG130" s="28"/>
      <c r="IH130" s="28"/>
      <c r="II130" s="28"/>
      <c r="IJ130" s="28"/>
      <c r="IK130" s="28"/>
      <c r="IL130" s="28"/>
      <c r="IM130" s="29"/>
      <c r="IN130" s="28"/>
      <c r="IO130" s="28"/>
      <c r="IP130" s="28"/>
      <c r="IQ130" s="28"/>
      <c r="IR130" s="28"/>
      <c r="IS130" s="28"/>
      <c r="IT130" s="28"/>
      <c r="IU130" s="28"/>
      <c r="IV130" s="28"/>
      <c r="IW130" s="28"/>
      <c r="IX130" s="28"/>
      <c r="IY130" s="28"/>
      <c r="IZ130" s="28"/>
      <c r="JA130" s="28"/>
      <c r="JB130" s="28"/>
      <c r="JC130" s="28"/>
      <c r="JD130" s="28"/>
      <c r="JE130" s="28"/>
      <c r="JF130" s="28"/>
      <c r="JG130" s="28"/>
      <c r="JH130" s="28"/>
      <c r="JI130" s="28"/>
      <c r="JJ130" s="28"/>
      <c r="JK130" s="28"/>
    </row>
    <row r="131" spans="1:271" ht="15.75" customHeight="1" x14ac:dyDescent="0.25">
      <c r="A131" s="28"/>
      <c r="B131" s="28"/>
      <c r="C131" s="28"/>
      <c r="D131" s="135">
        <v>127</v>
      </c>
      <c r="E131" s="134">
        <v>2.1170571556668274</v>
      </c>
      <c r="F131" s="134">
        <v>14.118283482099583</v>
      </c>
      <c r="G131" s="28"/>
      <c r="H131" s="28"/>
      <c r="I131" s="28"/>
      <c r="J131" s="28"/>
      <c r="K131" s="28"/>
      <c r="L131" s="29"/>
      <c r="M131" s="28"/>
      <c r="N131" s="28"/>
      <c r="O131" s="73">
        <v>121</v>
      </c>
      <c r="P131" s="82"/>
      <c r="Q131" s="83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0"/>
      <c r="AP131" s="80"/>
      <c r="AQ131" s="80"/>
      <c r="AR131" s="80"/>
      <c r="AS131" s="80"/>
      <c r="AT131" s="80"/>
      <c r="AU131" s="80"/>
      <c r="AV131" s="80"/>
      <c r="AW131" s="80"/>
      <c r="AX131" s="80"/>
      <c r="AY131" s="80"/>
      <c r="AZ131" s="80"/>
      <c r="BA131" s="80"/>
      <c r="BB131" s="80"/>
      <c r="BC131" s="80"/>
      <c r="BD131" s="80"/>
      <c r="BE131" s="80"/>
      <c r="BF131" s="80"/>
      <c r="BG131" s="80"/>
      <c r="BH131" s="80"/>
      <c r="BI131" s="80"/>
      <c r="BJ131" s="80"/>
      <c r="BK131" s="80"/>
      <c r="BL131" s="80"/>
      <c r="BM131" s="80"/>
      <c r="BN131" s="80"/>
      <c r="BO131" s="80"/>
      <c r="BP131" s="80"/>
      <c r="BQ131" s="80"/>
      <c r="BR131" s="80"/>
      <c r="BS131" s="80"/>
      <c r="BT131" s="80"/>
      <c r="BU131" s="80"/>
      <c r="BV131" s="80"/>
      <c r="BW131" s="80"/>
      <c r="BX131" s="80"/>
      <c r="BY131" s="80"/>
      <c r="BZ131" s="80"/>
      <c r="CA131" s="80"/>
      <c r="CB131" s="80"/>
      <c r="CC131" s="80"/>
      <c r="CD131" s="80"/>
      <c r="CE131" s="80"/>
      <c r="CF131" s="80"/>
      <c r="CG131" s="80"/>
      <c r="CH131" s="80"/>
      <c r="CI131" s="80"/>
      <c r="CJ131" s="80"/>
      <c r="CK131" s="80"/>
      <c r="CL131" s="80"/>
      <c r="CM131" s="80"/>
      <c r="CN131" s="80"/>
      <c r="CO131" s="80"/>
      <c r="CP131" s="80"/>
      <c r="CQ131" s="80"/>
      <c r="CR131" s="80"/>
      <c r="CS131" s="80"/>
      <c r="CT131" s="80"/>
      <c r="CU131" s="80"/>
      <c r="CV131" s="80"/>
      <c r="CW131" s="80"/>
      <c r="CX131" s="80"/>
      <c r="CY131" s="80"/>
      <c r="CZ131" s="80"/>
      <c r="DA131" s="80"/>
      <c r="DB131" s="80"/>
      <c r="DC131" s="80"/>
      <c r="DD131" s="80"/>
      <c r="DE131" s="80"/>
      <c r="DF131" s="80"/>
      <c r="DG131" s="80"/>
      <c r="DH131" s="80"/>
      <c r="DI131" s="80"/>
      <c r="DJ131" s="80"/>
      <c r="DK131" s="80"/>
      <c r="DL131" s="80"/>
      <c r="DM131" s="80"/>
      <c r="DN131" s="80"/>
      <c r="DO131" s="80"/>
      <c r="DP131" s="80"/>
      <c r="DQ131" s="80"/>
      <c r="DR131" s="80"/>
      <c r="DS131" s="80"/>
      <c r="DT131" s="80"/>
      <c r="DU131" s="80"/>
      <c r="DV131" s="80"/>
      <c r="DW131" s="80"/>
      <c r="DX131" s="80"/>
      <c r="DY131" s="80"/>
      <c r="DZ131" s="80"/>
      <c r="EA131" s="80"/>
      <c r="EB131" s="80"/>
      <c r="EC131" s="80"/>
      <c r="ED131" s="80"/>
      <c r="EE131" s="80"/>
      <c r="EF131" s="80"/>
      <c r="EG131" s="156">
        <v>0</v>
      </c>
      <c r="EH131" s="78">
        <f t="shared" ref="EH131:EN131" si="125">+SQRT(((EH$4-$EG$4)^2)+((EH$5-$EG$5)^2))</f>
        <v>6.2651292189368588</v>
      </c>
      <c r="EI131" s="78">
        <f t="shared" si="125"/>
        <v>6.445359258112676</v>
      </c>
      <c r="EJ131" s="78">
        <f t="shared" si="125"/>
        <v>14.209842610711194</v>
      </c>
      <c r="EK131" s="78">
        <f t="shared" si="125"/>
        <v>11.202824242596707</v>
      </c>
      <c r="EL131" s="78">
        <f t="shared" si="125"/>
        <v>2.8329761948045324</v>
      </c>
      <c r="EM131" s="78">
        <f t="shared" si="125"/>
        <v>3.510288750482883</v>
      </c>
      <c r="EN131" s="79">
        <f t="shared" si="125"/>
        <v>6.1256737151353118</v>
      </c>
      <c r="EO131" s="28"/>
      <c r="EP131" s="29"/>
      <c r="EQ131" s="28"/>
      <c r="ER131" s="69">
        <v>63</v>
      </c>
      <c r="ES131" s="69">
        <v>21</v>
      </c>
      <c r="ET131" s="28"/>
      <c r="EU131" s="129">
        <v>63</v>
      </c>
      <c r="EV131" s="129">
        <v>21</v>
      </c>
      <c r="EW131" s="28"/>
      <c r="EX131" s="29"/>
      <c r="EY131" s="28"/>
      <c r="EZ131" s="28"/>
      <c r="FA131" s="28"/>
      <c r="FB131" s="28"/>
      <c r="FC131" s="28"/>
      <c r="FD131" s="28"/>
      <c r="FE131" s="28"/>
      <c r="FF131" s="28"/>
      <c r="FG131" s="28"/>
      <c r="FH131" s="28"/>
      <c r="FI131" s="28"/>
      <c r="FJ131" s="28"/>
      <c r="FK131" s="28"/>
      <c r="FL131" s="28"/>
      <c r="FM131" s="28"/>
      <c r="FN131" s="28"/>
      <c r="FO131" s="28"/>
      <c r="FP131" s="28"/>
      <c r="FQ131" s="28"/>
      <c r="FR131" s="28"/>
      <c r="FS131" s="28"/>
      <c r="FT131" s="28"/>
      <c r="FU131" s="28"/>
      <c r="FV131" s="28"/>
      <c r="FW131" s="28"/>
      <c r="FX131" s="28"/>
      <c r="FY131" s="28"/>
      <c r="FZ131" s="28"/>
      <c r="GA131" s="28"/>
      <c r="GB131" s="28"/>
      <c r="GC131" s="28"/>
      <c r="GD131" s="28"/>
      <c r="GE131" s="28"/>
      <c r="GF131" s="28"/>
      <c r="GG131" s="28"/>
      <c r="GH131" s="28"/>
      <c r="GI131" s="28"/>
      <c r="GJ131" s="28"/>
      <c r="GK131" s="28"/>
      <c r="GL131" s="28"/>
      <c r="GM131" s="28"/>
      <c r="GN131" s="28"/>
      <c r="GO131" s="28"/>
      <c r="GP131" s="28"/>
      <c r="GQ131" s="28"/>
      <c r="GR131" s="28"/>
      <c r="GS131" s="28"/>
      <c r="GT131" s="28"/>
      <c r="GU131" s="28"/>
      <c r="GV131" s="28"/>
      <c r="GW131" s="28"/>
      <c r="GX131" s="28"/>
      <c r="GY131" s="28"/>
      <c r="GZ131" s="28"/>
      <c r="HA131" s="28"/>
      <c r="HB131" s="28"/>
      <c r="HC131" s="28"/>
      <c r="HD131" s="28"/>
      <c r="HE131" s="28"/>
      <c r="HF131" s="28"/>
      <c r="HG131" s="28"/>
      <c r="HH131" s="28"/>
      <c r="HI131" s="28"/>
      <c r="HJ131" s="28"/>
      <c r="HK131" s="28"/>
      <c r="HL131" s="28"/>
      <c r="HM131" s="28"/>
      <c r="HN131" s="28"/>
      <c r="HO131" s="28"/>
      <c r="HP131" s="28"/>
      <c r="HQ131" s="28"/>
      <c r="HR131" s="28"/>
      <c r="HS131" s="28"/>
      <c r="HT131" s="28"/>
      <c r="HU131" s="28"/>
      <c r="HV131" s="28"/>
      <c r="HW131" s="28"/>
      <c r="HX131" s="28"/>
      <c r="HY131" s="28"/>
      <c r="HZ131" s="28"/>
      <c r="IA131" s="28"/>
      <c r="IB131" s="28"/>
      <c r="IC131" s="28"/>
      <c r="ID131" s="28"/>
      <c r="IE131" s="28"/>
      <c r="IF131" s="28"/>
      <c r="IG131" s="28"/>
      <c r="IH131" s="28"/>
      <c r="II131" s="28"/>
      <c r="IJ131" s="28"/>
      <c r="IK131" s="28"/>
      <c r="IL131" s="28"/>
      <c r="IM131" s="29"/>
      <c r="IN131" s="28"/>
      <c r="IO131" s="28"/>
      <c r="IP131" s="28"/>
      <c r="IQ131" s="28"/>
      <c r="IR131" s="28"/>
      <c r="IS131" s="28"/>
      <c r="IT131" s="28"/>
      <c r="IU131" s="28"/>
      <c r="IV131" s="28"/>
      <c r="IW131" s="28"/>
      <c r="IX131" s="28"/>
      <c r="IY131" s="28"/>
      <c r="IZ131" s="28"/>
      <c r="JA131" s="28"/>
      <c r="JB131" s="28"/>
      <c r="JC131" s="28"/>
      <c r="JD131" s="28"/>
      <c r="JE131" s="28"/>
      <c r="JF131" s="28"/>
      <c r="JG131" s="28"/>
      <c r="JH131" s="28"/>
      <c r="JI131" s="28"/>
      <c r="JJ131" s="28"/>
      <c r="JK131" s="28"/>
    </row>
    <row r="132" spans="1:271" ht="15.75" customHeight="1" x14ac:dyDescent="0.25">
      <c r="A132" s="28"/>
      <c r="B132" s="28"/>
      <c r="C132" s="28"/>
      <c r="D132" s="135">
        <v>128</v>
      </c>
      <c r="E132" s="134">
        <v>4.6597108204879625</v>
      </c>
      <c r="F132" s="134">
        <v>18.475539778821531</v>
      </c>
      <c r="G132" s="28"/>
      <c r="H132" s="28"/>
      <c r="I132" s="28"/>
      <c r="J132" s="28"/>
      <c r="K132" s="28"/>
      <c r="L132" s="29"/>
      <c r="M132" s="28"/>
      <c r="N132" s="28"/>
      <c r="O132" s="73">
        <v>122</v>
      </c>
      <c r="P132" s="82"/>
      <c r="Q132" s="83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0"/>
      <c r="AV132" s="80"/>
      <c r="AW132" s="80"/>
      <c r="AX132" s="80"/>
      <c r="AY132" s="80"/>
      <c r="AZ132" s="80"/>
      <c r="BA132" s="80"/>
      <c r="BB132" s="80"/>
      <c r="BC132" s="80"/>
      <c r="BD132" s="80"/>
      <c r="BE132" s="80"/>
      <c r="BF132" s="80"/>
      <c r="BG132" s="80"/>
      <c r="BH132" s="80"/>
      <c r="BI132" s="80"/>
      <c r="BJ132" s="80"/>
      <c r="BK132" s="80"/>
      <c r="BL132" s="80"/>
      <c r="BM132" s="80"/>
      <c r="BN132" s="80"/>
      <c r="BO132" s="80"/>
      <c r="BP132" s="80"/>
      <c r="BQ132" s="80"/>
      <c r="BR132" s="80"/>
      <c r="BS132" s="80"/>
      <c r="BT132" s="80"/>
      <c r="BU132" s="80"/>
      <c r="BV132" s="80"/>
      <c r="BW132" s="80"/>
      <c r="BX132" s="80"/>
      <c r="BY132" s="80"/>
      <c r="BZ132" s="80"/>
      <c r="CA132" s="80"/>
      <c r="CB132" s="80"/>
      <c r="CC132" s="80"/>
      <c r="CD132" s="80"/>
      <c r="CE132" s="80"/>
      <c r="CF132" s="80"/>
      <c r="CG132" s="80"/>
      <c r="CH132" s="80"/>
      <c r="CI132" s="80"/>
      <c r="CJ132" s="80"/>
      <c r="CK132" s="80"/>
      <c r="CL132" s="80"/>
      <c r="CM132" s="80"/>
      <c r="CN132" s="80"/>
      <c r="CO132" s="80"/>
      <c r="CP132" s="80"/>
      <c r="CQ132" s="80"/>
      <c r="CR132" s="80"/>
      <c r="CS132" s="80"/>
      <c r="CT132" s="80"/>
      <c r="CU132" s="80"/>
      <c r="CV132" s="80"/>
      <c r="CW132" s="80"/>
      <c r="CX132" s="80"/>
      <c r="CY132" s="80"/>
      <c r="CZ132" s="80"/>
      <c r="DA132" s="80"/>
      <c r="DB132" s="80"/>
      <c r="DC132" s="80"/>
      <c r="DD132" s="80"/>
      <c r="DE132" s="80"/>
      <c r="DF132" s="80"/>
      <c r="DG132" s="80"/>
      <c r="DH132" s="80"/>
      <c r="DI132" s="80"/>
      <c r="DJ132" s="80"/>
      <c r="DK132" s="80"/>
      <c r="DL132" s="80"/>
      <c r="DM132" s="80"/>
      <c r="DN132" s="80"/>
      <c r="DO132" s="80"/>
      <c r="DP132" s="80"/>
      <c r="DQ132" s="80"/>
      <c r="DR132" s="80"/>
      <c r="DS132" s="80"/>
      <c r="DT132" s="80"/>
      <c r="DU132" s="80"/>
      <c r="DV132" s="80"/>
      <c r="DW132" s="80"/>
      <c r="DX132" s="80"/>
      <c r="DY132" s="80"/>
      <c r="DZ132" s="80"/>
      <c r="EA132" s="80"/>
      <c r="EB132" s="80"/>
      <c r="EC132" s="80"/>
      <c r="ED132" s="80"/>
      <c r="EE132" s="80"/>
      <c r="EF132" s="80"/>
      <c r="EG132" s="80"/>
      <c r="EH132" s="78">
        <v>0</v>
      </c>
      <c r="EI132" s="78">
        <f t="shared" ref="EI132:EN132" si="126">+SQRT(((EI$4-$EH$4)^2)+((EI$5-$EH$5)^2))</f>
        <v>12.520235173115921</v>
      </c>
      <c r="EJ132" s="78">
        <f t="shared" si="126"/>
        <v>19.009185584460667</v>
      </c>
      <c r="EK132" s="78">
        <f t="shared" si="126"/>
        <v>5.3035057649217228</v>
      </c>
      <c r="EL132" s="78">
        <f t="shared" si="126"/>
        <v>6.763641567890315</v>
      </c>
      <c r="EM132" s="78">
        <f t="shared" si="126"/>
        <v>8.0508075494436948</v>
      </c>
      <c r="EN132" s="79">
        <f t="shared" si="126"/>
        <v>12.254102274954615</v>
      </c>
      <c r="EO132" s="28"/>
      <c r="EP132" s="29"/>
      <c r="EQ132" s="28"/>
      <c r="ER132" s="69">
        <v>26</v>
      </c>
      <c r="ES132" s="69">
        <v>21</v>
      </c>
      <c r="ET132" s="28"/>
      <c r="EU132" s="129">
        <v>26</v>
      </c>
      <c r="EV132" s="129">
        <v>21</v>
      </c>
      <c r="EW132" s="28"/>
      <c r="EX132" s="29"/>
      <c r="EY132" s="28"/>
      <c r="EZ132" s="28"/>
      <c r="FA132" s="28"/>
      <c r="FB132" s="28"/>
      <c r="FC132" s="28"/>
      <c r="FD132" s="28"/>
      <c r="FE132" s="28"/>
      <c r="FF132" s="28"/>
      <c r="FG132" s="28"/>
      <c r="FH132" s="28"/>
      <c r="FI132" s="28"/>
      <c r="FJ132" s="28"/>
      <c r="FK132" s="28"/>
      <c r="FL132" s="28"/>
      <c r="FM132" s="28"/>
      <c r="FN132" s="28"/>
      <c r="FO132" s="28"/>
      <c r="FP132" s="28"/>
      <c r="FQ132" s="28"/>
      <c r="FR132" s="28"/>
      <c r="FS132" s="28"/>
      <c r="FT132" s="28"/>
      <c r="FU132" s="28"/>
      <c r="FV132" s="28"/>
      <c r="FW132" s="28"/>
      <c r="FX132" s="28"/>
      <c r="FY132" s="28"/>
      <c r="FZ132" s="28"/>
      <c r="GA132" s="28"/>
      <c r="GB132" s="28"/>
      <c r="GC132" s="28"/>
      <c r="GD132" s="28"/>
      <c r="GE132" s="28"/>
      <c r="GF132" s="28"/>
      <c r="GG132" s="28"/>
      <c r="GH132" s="28"/>
      <c r="GI132" s="28"/>
      <c r="GJ132" s="28"/>
      <c r="GK132" s="28"/>
      <c r="GL132" s="28"/>
      <c r="GM132" s="28"/>
      <c r="GN132" s="28"/>
      <c r="GO132" s="28"/>
      <c r="GP132" s="28"/>
      <c r="GQ132" s="28"/>
      <c r="GR132" s="28"/>
      <c r="GS132" s="28"/>
      <c r="GT132" s="28"/>
      <c r="GU132" s="28"/>
      <c r="GV132" s="28"/>
      <c r="GW132" s="28"/>
      <c r="GX132" s="28"/>
      <c r="GY132" s="28"/>
      <c r="GZ132" s="28"/>
      <c r="HA132" s="28"/>
      <c r="HB132" s="28"/>
      <c r="HC132" s="28"/>
      <c r="HD132" s="28"/>
      <c r="HE132" s="28"/>
      <c r="HF132" s="28"/>
      <c r="HG132" s="28"/>
      <c r="HH132" s="28"/>
      <c r="HI132" s="28"/>
      <c r="HJ132" s="28"/>
      <c r="HK132" s="28"/>
      <c r="HL132" s="28"/>
      <c r="HM132" s="28"/>
      <c r="HN132" s="28"/>
      <c r="HO132" s="28"/>
      <c r="HP132" s="28"/>
      <c r="HQ132" s="28"/>
      <c r="HR132" s="28"/>
      <c r="HS132" s="28"/>
      <c r="HT132" s="28"/>
      <c r="HU132" s="28"/>
      <c r="HV132" s="28"/>
      <c r="HW132" s="28"/>
      <c r="HX132" s="28"/>
      <c r="HY132" s="28"/>
      <c r="HZ132" s="28"/>
      <c r="IA132" s="28"/>
      <c r="IB132" s="28"/>
      <c r="IC132" s="28"/>
      <c r="ID132" s="28"/>
      <c r="IE132" s="28"/>
      <c r="IF132" s="28"/>
      <c r="IG132" s="28"/>
      <c r="IH132" s="28"/>
      <c r="II132" s="28"/>
      <c r="IJ132" s="28"/>
      <c r="IK132" s="28"/>
      <c r="IL132" s="28"/>
      <c r="IM132" s="29"/>
      <c r="IN132" s="28"/>
      <c r="IO132" s="28"/>
      <c r="IP132" s="28"/>
      <c r="IQ132" s="28"/>
      <c r="IR132" s="28"/>
      <c r="IS132" s="28"/>
      <c r="IT132" s="28"/>
      <c r="IU132" s="28"/>
      <c r="IV132" s="28"/>
      <c r="IW132" s="28"/>
      <c r="IX132" s="28"/>
      <c r="IY132" s="28"/>
      <c r="IZ132" s="28"/>
      <c r="JA132" s="28"/>
      <c r="JB132" s="28"/>
      <c r="JC132" s="28"/>
      <c r="JD132" s="28"/>
      <c r="JE132" s="28"/>
      <c r="JF132" s="28"/>
      <c r="JG132" s="28"/>
      <c r="JH132" s="28"/>
      <c r="JI132" s="28"/>
      <c r="JJ132" s="28"/>
      <c r="JK132" s="28"/>
    </row>
    <row r="133" spans="1:271" ht="15.75" customHeight="1" x14ac:dyDescent="0.25">
      <c r="A133" s="28"/>
      <c r="B133" s="28"/>
      <c r="C133" s="28"/>
      <c r="D133" s="132"/>
      <c r="E133" s="169"/>
      <c r="F133" s="169"/>
      <c r="G133" s="28"/>
      <c r="H133" s="28"/>
      <c r="I133" s="28"/>
      <c r="J133" s="28"/>
      <c r="K133" s="28"/>
      <c r="L133" s="29"/>
      <c r="M133" s="28"/>
      <c r="N133" s="28"/>
      <c r="O133" s="73">
        <v>123</v>
      </c>
      <c r="P133" s="82"/>
      <c r="Q133" s="83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80"/>
      <c r="AT133" s="80"/>
      <c r="AU133" s="80"/>
      <c r="AV133" s="80"/>
      <c r="AW133" s="80"/>
      <c r="AX133" s="80"/>
      <c r="AY133" s="80"/>
      <c r="AZ133" s="80"/>
      <c r="BA133" s="80"/>
      <c r="BB133" s="80"/>
      <c r="BC133" s="80"/>
      <c r="BD133" s="80"/>
      <c r="BE133" s="80"/>
      <c r="BF133" s="80"/>
      <c r="BG133" s="80"/>
      <c r="BH133" s="80"/>
      <c r="BI133" s="80"/>
      <c r="BJ133" s="80"/>
      <c r="BK133" s="80"/>
      <c r="BL133" s="80"/>
      <c r="BM133" s="80"/>
      <c r="BN133" s="80"/>
      <c r="BO133" s="80"/>
      <c r="BP133" s="80"/>
      <c r="BQ133" s="80"/>
      <c r="BR133" s="80"/>
      <c r="BS133" s="80"/>
      <c r="BT133" s="80"/>
      <c r="BU133" s="80"/>
      <c r="BV133" s="80"/>
      <c r="BW133" s="80"/>
      <c r="BX133" s="80"/>
      <c r="BY133" s="80"/>
      <c r="BZ133" s="80"/>
      <c r="CA133" s="80"/>
      <c r="CB133" s="80"/>
      <c r="CC133" s="80"/>
      <c r="CD133" s="80"/>
      <c r="CE133" s="80"/>
      <c r="CF133" s="80"/>
      <c r="CG133" s="80"/>
      <c r="CH133" s="80"/>
      <c r="CI133" s="80"/>
      <c r="CJ133" s="80"/>
      <c r="CK133" s="80"/>
      <c r="CL133" s="80"/>
      <c r="CM133" s="80"/>
      <c r="CN133" s="80"/>
      <c r="CO133" s="80"/>
      <c r="CP133" s="80"/>
      <c r="CQ133" s="80"/>
      <c r="CR133" s="80"/>
      <c r="CS133" s="80"/>
      <c r="CT133" s="80"/>
      <c r="CU133" s="80"/>
      <c r="CV133" s="80"/>
      <c r="CW133" s="80"/>
      <c r="CX133" s="80"/>
      <c r="CY133" s="80"/>
      <c r="CZ133" s="80"/>
      <c r="DA133" s="80"/>
      <c r="DB133" s="80"/>
      <c r="DC133" s="80"/>
      <c r="DD133" s="80"/>
      <c r="DE133" s="80"/>
      <c r="DF133" s="80"/>
      <c r="DG133" s="80"/>
      <c r="DH133" s="80"/>
      <c r="DI133" s="80"/>
      <c r="DJ133" s="80"/>
      <c r="DK133" s="80"/>
      <c r="DL133" s="80"/>
      <c r="DM133" s="80"/>
      <c r="DN133" s="80"/>
      <c r="DO133" s="80"/>
      <c r="DP133" s="80"/>
      <c r="DQ133" s="80"/>
      <c r="DR133" s="80"/>
      <c r="DS133" s="80"/>
      <c r="DT133" s="80"/>
      <c r="DU133" s="80"/>
      <c r="DV133" s="80"/>
      <c r="DW133" s="80"/>
      <c r="DX133" s="80"/>
      <c r="DY133" s="80"/>
      <c r="DZ133" s="80"/>
      <c r="EA133" s="80"/>
      <c r="EB133" s="80"/>
      <c r="EC133" s="80"/>
      <c r="ED133" s="80"/>
      <c r="EE133" s="80"/>
      <c r="EF133" s="80"/>
      <c r="EG133" s="80"/>
      <c r="EH133" s="80"/>
      <c r="EI133" s="78">
        <v>0</v>
      </c>
      <c r="EJ133" s="78">
        <f t="shared" ref="EJ133:EN133" si="127">+SQRT(((EJ$4-$EI$4)^2)+((EJ$5-$EI$5)^2))</f>
        <v>13.155905903662285</v>
      </c>
      <c r="EK133" s="78">
        <f t="shared" si="127"/>
        <v>16.970407503161717</v>
      </c>
      <c r="EL133" s="78">
        <f t="shared" si="127"/>
        <v>6.2176018875006172</v>
      </c>
      <c r="EM133" s="78">
        <f t="shared" si="127"/>
        <v>5.137815295492512</v>
      </c>
      <c r="EN133" s="79">
        <f t="shared" si="127"/>
        <v>0.44440266572668685</v>
      </c>
      <c r="EO133" s="28"/>
      <c r="EP133" s="29"/>
      <c r="EQ133" s="28"/>
      <c r="ER133" s="69">
        <v>19</v>
      </c>
      <c r="ES133" s="69">
        <v>22</v>
      </c>
      <c r="ET133" s="28"/>
      <c r="EU133" s="129">
        <v>19</v>
      </c>
      <c r="EV133" s="129">
        <v>22</v>
      </c>
      <c r="EW133" s="28"/>
      <c r="EX133" s="29"/>
      <c r="EY133" s="28"/>
      <c r="EZ133" s="28"/>
      <c r="FA133" s="28"/>
      <c r="FB133" s="28"/>
      <c r="FC133" s="28"/>
      <c r="FD133" s="28"/>
      <c r="FE133" s="28"/>
      <c r="FF133" s="28"/>
      <c r="FG133" s="28"/>
      <c r="FH133" s="28"/>
      <c r="FI133" s="28"/>
      <c r="FJ133" s="28"/>
      <c r="FK133" s="28"/>
      <c r="FL133" s="28"/>
      <c r="FM133" s="28"/>
      <c r="FN133" s="28"/>
      <c r="FO133" s="28"/>
      <c r="FP133" s="28"/>
      <c r="FQ133" s="28"/>
      <c r="FR133" s="28"/>
      <c r="FS133" s="28"/>
      <c r="FT133" s="28"/>
      <c r="FU133" s="28"/>
      <c r="FV133" s="28"/>
      <c r="FW133" s="28"/>
      <c r="FX133" s="28"/>
      <c r="FY133" s="28"/>
      <c r="FZ133" s="28"/>
      <c r="GA133" s="28"/>
      <c r="GB133" s="28"/>
      <c r="GC133" s="28"/>
      <c r="GD133" s="28"/>
      <c r="GE133" s="28"/>
      <c r="GF133" s="28"/>
      <c r="GG133" s="28"/>
      <c r="GH133" s="28"/>
      <c r="GI133" s="28"/>
      <c r="GJ133" s="28"/>
      <c r="GK133" s="28"/>
      <c r="GL133" s="28"/>
      <c r="GM133" s="28"/>
      <c r="GN133" s="28"/>
      <c r="GO133" s="28"/>
      <c r="GP133" s="28"/>
      <c r="GQ133" s="28"/>
      <c r="GR133" s="28"/>
      <c r="GS133" s="28"/>
      <c r="GT133" s="28"/>
      <c r="GU133" s="28"/>
      <c r="GV133" s="28"/>
      <c r="GW133" s="28"/>
      <c r="GX133" s="28"/>
      <c r="GY133" s="28"/>
      <c r="GZ133" s="28"/>
      <c r="HA133" s="28"/>
      <c r="HB133" s="28"/>
      <c r="HC133" s="28"/>
      <c r="HD133" s="28"/>
      <c r="HE133" s="28"/>
      <c r="HF133" s="28"/>
      <c r="HG133" s="28"/>
      <c r="HH133" s="28"/>
      <c r="HI133" s="28"/>
      <c r="HJ133" s="28"/>
      <c r="HK133" s="28"/>
      <c r="HL133" s="28"/>
      <c r="HM133" s="28"/>
      <c r="HN133" s="28"/>
      <c r="HO133" s="28"/>
      <c r="HP133" s="28"/>
      <c r="HQ133" s="28"/>
      <c r="HR133" s="28"/>
      <c r="HS133" s="28"/>
      <c r="HT133" s="28"/>
      <c r="HU133" s="28"/>
      <c r="HV133" s="28"/>
      <c r="HW133" s="28"/>
      <c r="HX133" s="28"/>
      <c r="HY133" s="28"/>
      <c r="HZ133" s="28"/>
      <c r="IA133" s="28"/>
      <c r="IB133" s="28"/>
      <c r="IC133" s="28"/>
      <c r="ID133" s="28"/>
      <c r="IE133" s="28"/>
      <c r="IF133" s="28"/>
      <c r="IG133" s="28"/>
      <c r="IH133" s="28"/>
      <c r="II133" s="28"/>
      <c r="IJ133" s="28"/>
      <c r="IK133" s="28"/>
      <c r="IL133" s="28"/>
      <c r="IM133" s="29"/>
      <c r="IN133" s="28"/>
      <c r="IO133" s="28"/>
      <c r="IP133" s="28"/>
      <c r="IQ133" s="28"/>
      <c r="IR133" s="28"/>
      <c r="IS133" s="28"/>
      <c r="IT133" s="28"/>
      <c r="IU133" s="28"/>
      <c r="IV133" s="28"/>
      <c r="IW133" s="28"/>
      <c r="IX133" s="28"/>
      <c r="IY133" s="28"/>
      <c r="IZ133" s="28"/>
      <c r="JA133" s="28"/>
      <c r="JB133" s="28"/>
      <c r="JC133" s="28"/>
      <c r="JD133" s="28"/>
      <c r="JE133" s="28"/>
      <c r="JF133" s="28"/>
      <c r="JG133" s="28"/>
      <c r="JH133" s="28"/>
      <c r="JI133" s="28"/>
      <c r="JJ133" s="28"/>
      <c r="JK133" s="28"/>
    </row>
    <row r="134" spans="1:271" ht="15.75" customHeight="1" x14ac:dyDescent="0.25">
      <c r="A134" s="28"/>
      <c r="B134" s="28"/>
      <c r="C134" s="28"/>
      <c r="D134" s="132"/>
      <c r="E134" s="28"/>
      <c r="F134" s="28"/>
      <c r="G134" s="28"/>
      <c r="H134" s="28"/>
      <c r="I134" s="28"/>
      <c r="J134" s="28"/>
      <c r="K134" s="28"/>
      <c r="L134" s="29"/>
      <c r="M134" s="28"/>
      <c r="N134" s="28"/>
      <c r="O134" s="73">
        <v>124</v>
      </c>
      <c r="P134" s="82"/>
      <c r="Q134" s="83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0"/>
      <c r="AP134" s="80"/>
      <c r="AQ134" s="80"/>
      <c r="AR134" s="80"/>
      <c r="AS134" s="80"/>
      <c r="AT134" s="80"/>
      <c r="AU134" s="80"/>
      <c r="AV134" s="80"/>
      <c r="AW134" s="80"/>
      <c r="AX134" s="80"/>
      <c r="AY134" s="80"/>
      <c r="AZ134" s="80"/>
      <c r="BA134" s="80"/>
      <c r="BB134" s="80"/>
      <c r="BC134" s="80"/>
      <c r="BD134" s="80"/>
      <c r="BE134" s="80"/>
      <c r="BF134" s="80"/>
      <c r="BG134" s="80"/>
      <c r="BH134" s="80"/>
      <c r="BI134" s="80"/>
      <c r="BJ134" s="80"/>
      <c r="BK134" s="80"/>
      <c r="BL134" s="80"/>
      <c r="BM134" s="80"/>
      <c r="BN134" s="80"/>
      <c r="BO134" s="80"/>
      <c r="BP134" s="80"/>
      <c r="BQ134" s="80"/>
      <c r="BR134" s="80"/>
      <c r="BS134" s="80"/>
      <c r="BT134" s="80"/>
      <c r="BU134" s="80"/>
      <c r="BV134" s="80"/>
      <c r="BW134" s="80"/>
      <c r="BX134" s="80"/>
      <c r="BY134" s="80"/>
      <c r="BZ134" s="80"/>
      <c r="CA134" s="80"/>
      <c r="CB134" s="80"/>
      <c r="CC134" s="80"/>
      <c r="CD134" s="80"/>
      <c r="CE134" s="80"/>
      <c r="CF134" s="80"/>
      <c r="CG134" s="80"/>
      <c r="CH134" s="80"/>
      <c r="CI134" s="80"/>
      <c r="CJ134" s="80"/>
      <c r="CK134" s="80"/>
      <c r="CL134" s="80"/>
      <c r="CM134" s="80"/>
      <c r="CN134" s="80"/>
      <c r="CO134" s="80"/>
      <c r="CP134" s="80"/>
      <c r="CQ134" s="80"/>
      <c r="CR134" s="80"/>
      <c r="CS134" s="80"/>
      <c r="CT134" s="80"/>
      <c r="CU134" s="80"/>
      <c r="CV134" s="80"/>
      <c r="CW134" s="80"/>
      <c r="CX134" s="80"/>
      <c r="CY134" s="80"/>
      <c r="CZ134" s="80"/>
      <c r="DA134" s="80"/>
      <c r="DB134" s="80"/>
      <c r="DC134" s="80"/>
      <c r="DD134" s="80"/>
      <c r="DE134" s="80"/>
      <c r="DF134" s="80"/>
      <c r="DG134" s="80"/>
      <c r="DH134" s="80"/>
      <c r="DI134" s="80"/>
      <c r="DJ134" s="80"/>
      <c r="DK134" s="80"/>
      <c r="DL134" s="80"/>
      <c r="DM134" s="80"/>
      <c r="DN134" s="80"/>
      <c r="DO134" s="80"/>
      <c r="DP134" s="80"/>
      <c r="DQ134" s="80"/>
      <c r="DR134" s="80"/>
      <c r="DS134" s="80"/>
      <c r="DT134" s="80"/>
      <c r="DU134" s="80"/>
      <c r="DV134" s="80"/>
      <c r="DW134" s="80"/>
      <c r="DX134" s="80"/>
      <c r="DY134" s="80"/>
      <c r="DZ134" s="80"/>
      <c r="EA134" s="80"/>
      <c r="EB134" s="80"/>
      <c r="EC134" s="80"/>
      <c r="ED134" s="80"/>
      <c r="EE134" s="80"/>
      <c r="EF134" s="80"/>
      <c r="EG134" s="80"/>
      <c r="EH134" s="80"/>
      <c r="EI134" s="80"/>
      <c r="EJ134" s="78">
        <v>0</v>
      </c>
      <c r="EK134" s="78">
        <f t="shared" ref="EK134:EN134" si="128">+SQRT(((EK$4-$EJ$4)^2)+((EK$5-$EJ$5)^2))</f>
        <v>24.300028567824548</v>
      </c>
      <c r="EL134" s="78">
        <f t="shared" si="128"/>
        <v>16.481511697104029</v>
      </c>
      <c r="EM134" s="78">
        <f t="shared" si="128"/>
        <v>16.25318101784833</v>
      </c>
      <c r="EN134" s="79">
        <f t="shared" si="128"/>
        <v>12.83499218822074</v>
      </c>
      <c r="EO134" s="28"/>
      <c r="EP134" s="29"/>
      <c r="EQ134" s="28"/>
      <c r="ER134" s="69">
        <v>91</v>
      </c>
      <c r="ES134" s="69">
        <v>22</v>
      </c>
      <c r="ET134" s="28"/>
      <c r="EU134" s="129">
        <v>91</v>
      </c>
      <c r="EV134" s="129">
        <v>22</v>
      </c>
      <c r="EW134" s="28"/>
      <c r="EX134" s="29"/>
      <c r="EY134" s="28"/>
      <c r="EZ134" s="28"/>
      <c r="FA134" s="28"/>
      <c r="FB134" s="28"/>
      <c r="FC134" s="28"/>
      <c r="FD134" s="28"/>
      <c r="FE134" s="28"/>
      <c r="FF134" s="28"/>
      <c r="FG134" s="28"/>
      <c r="FH134" s="28"/>
      <c r="FI134" s="28"/>
      <c r="FJ134" s="28"/>
      <c r="FK134" s="28"/>
      <c r="FL134" s="28"/>
      <c r="FM134" s="28"/>
      <c r="FN134" s="28"/>
      <c r="FO134" s="28"/>
      <c r="FP134" s="28"/>
      <c r="FQ134" s="28"/>
      <c r="FR134" s="28"/>
      <c r="FS134" s="28"/>
      <c r="FT134" s="28"/>
      <c r="FU134" s="28"/>
      <c r="FV134" s="28"/>
      <c r="FW134" s="28"/>
      <c r="FX134" s="28"/>
      <c r="FY134" s="28"/>
      <c r="FZ134" s="28"/>
      <c r="GA134" s="28"/>
      <c r="GB134" s="28"/>
      <c r="GC134" s="28"/>
      <c r="GD134" s="28"/>
      <c r="GE134" s="28"/>
      <c r="GF134" s="28"/>
      <c r="GG134" s="28"/>
      <c r="GH134" s="28"/>
      <c r="GI134" s="28"/>
      <c r="GJ134" s="28"/>
      <c r="GK134" s="28"/>
      <c r="GL134" s="28"/>
      <c r="GM134" s="28"/>
      <c r="GN134" s="28"/>
      <c r="GO134" s="28"/>
      <c r="GP134" s="28"/>
      <c r="GQ134" s="28"/>
      <c r="GR134" s="28"/>
      <c r="GS134" s="28"/>
      <c r="GT134" s="28"/>
      <c r="GU134" s="28"/>
      <c r="GV134" s="28"/>
      <c r="GW134" s="28"/>
      <c r="GX134" s="28"/>
      <c r="GY134" s="28"/>
      <c r="GZ134" s="28"/>
      <c r="HA134" s="28"/>
      <c r="HB134" s="28"/>
      <c r="HC134" s="28"/>
      <c r="HD134" s="28"/>
      <c r="HE134" s="28"/>
      <c r="HF134" s="28"/>
      <c r="HG134" s="28"/>
      <c r="HH134" s="28"/>
      <c r="HI134" s="28"/>
      <c r="HJ134" s="28"/>
      <c r="HK134" s="28"/>
      <c r="HL134" s="28"/>
      <c r="HM134" s="28"/>
      <c r="HN134" s="28"/>
      <c r="HO134" s="28"/>
      <c r="HP134" s="28"/>
      <c r="HQ134" s="28"/>
      <c r="HR134" s="28"/>
      <c r="HS134" s="28"/>
      <c r="HT134" s="28"/>
      <c r="HU134" s="28"/>
      <c r="HV134" s="28"/>
      <c r="HW134" s="28"/>
      <c r="HX134" s="28"/>
      <c r="HY134" s="28"/>
      <c r="HZ134" s="28"/>
      <c r="IA134" s="28"/>
      <c r="IB134" s="28"/>
      <c r="IC134" s="28"/>
      <c r="ID134" s="28"/>
      <c r="IE134" s="28"/>
      <c r="IF134" s="28"/>
      <c r="IG134" s="28"/>
      <c r="IH134" s="28"/>
      <c r="II134" s="28"/>
      <c r="IJ134" s="28"/>
      <c r="IK134" s="28"/>
      <c r="IL134" s="28"/>
      <c r="IM134" s="29"/>
      <c r="IN134" s="28"/>
      <c r="IO134" s="28"/>
      <c r="IP134" s="28"/>
      <c r="IQ134" s="28"/>
      <c r="IR134" s="28"/>
      <c r="IS134" s="28"/>
      <c r="IT134" s="28"/>
      <c r="IU134" s="28"/>
      <c r="IV134" s="28"/>
      <c r="IW134" s="28"/>
      <c r="IX134" s="28"/>
      <c r="IY134" s="28"/>
      <c r="IZ134" s="28"/>
      <c r="JA134" s="28"/>
      <c r="JB134" s="28"/>
      <c r="JC134" s="28"/>
      <c r="JD134" s="28"/>
      <c r="JE134" s="28"/>
      <c r="JF134" s="28"/>
      <c r="JG134" s="28"/>
      <c r="JH134" s="28"/>
      <c r="JI134" s="28"/>
      <c r="JJ134" s="28"/>
      <c r="JK134" s="28"/>
    </row>
    <row r="135" spans="1:271" ht="15.75" customHeight="1" x14ac:dyDescent="0.25">
      <c r="A135" s="28"/>
      <c r="B135" s="28"/>
      <c r="C135" s="28"/>
      <c r="D135" s="132"/>
      <c r="E135" s="28"/>
      <c r="F135" s="28"/>
      <c r="G135" s="28"/>
      <c r="H135" s="28"/>
      <c r="I135" s="28"/>
      <c r="J135" s="28"/>
      <c r="K135" s="28"/>
      <c r="L135" s="29"/>
      <c r="M135" s="28"/>
      <c r="N135" s="28"/>
      <c r="O135" s="73">
        <v>125</v>
      </c>
      <c r="P135" s="82"/>
      <c r="Q135" s="83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80"/>
      <c r="AT135" s="80"/>
      <c r="AU135" s="80"/>
      <c r="AV135" s="80"/>
      <c r="AW135" s="80"/>
      <c r="AX135" s="80"/>
      <c r="AY135" s="80"/>
      <c r="AZ135" s="80"/>
      <c r="BA135" s="80"/>
      <c r="BB135" s="80"/>
      <c r="BC135" s="80"/>
      <c r="BD135" s="80"/>
      <c r="BE135" s="80"/>
      <c r="BF135" s="80"/>
      <c r="BG135" s="80"/>
      <c r="BH135" s="80"/>
      <c r="BI135" s="80"/>
      <c r="BJ135" s="80"/>
      <c r="BK135" s="80"/>
      <c r="BL135" s="80"/>
      <c r="BM135" s="80"/>
      <c r="BN135" s="80"/>
      <c r="BO135" s="80"/>
      <c r="BP135" s="80"/>
      <c r="BQ135" s="80"/>
      <c r="BR135" s="80"/>
      <c r="BS135" s="80"/>
      <c r="BT135" s="80"/>
      <c r="BU135" s="80"/>
      <c r="BV135" s="80"/>
      <c r="BW135" s="80"/>
      <c r="BX135" s="80"/>
      <c r="BY135" s="80"/>
      <c r="BZ135" s="80"/>
      <c r="CA135" s="80"/>
      <c r="CB135" s="80"/>
      <c r="CC135" s="80"/>
      <c r="CD135" s="80"/>
      <c r="CE135" s="80"/>
      <c r="CF135" s="80"/>
      <c r="CG135" s="80"/>
      <c r="CH135" s="80"/>
      <c r="CI135" s="80"/>
      <c r="CJ135" s="80"/>
      <c r="CK135" s="80"/>
      <c r="CL135" s="80"/>
      <c r="CM135" s="80"/>
      <c r="CN135" s="80"/>
      <c r="CO135" s="80"/>
      <c r="CP135" s="80"/>
      <c r="CQ135" s="80"/>
      <c r="CR135" s="80"/>
      <c r="CS135" s="80"/>
      <c r="CT135" s="80"/>
      <c r="CU135" s="80"/>
      <c r="CV135" s="80"/>
      <c r="CW135" s="80"/>
      <c r="CX135" s="80"/>
      <c r="CY135" s="80"/>
      <c r="CZ135" s="80"/>
      <c r="DA135" s="80"/>
      <c r="DB135" s="80"/>
      <c r="DC135" s="80"/>
      <c r="DD135" s="80"/>
      <c r="DE135" s="80"/>
      <c r="DF135" s="80"/>
      <c r="DG135" s="80"/>
      <c r="DH135" s="80"/>
      <c r="DI135" s="80"/>
      <c r="DJ135" s="80"/>
      <c r="DK135" s="80"/>
      <c r="DL135" s="80"/>
      <c r="DM135" s="80"/>
      <c r="DN135" s="80"/>
      <c r="DO135" s="80"/>
      <c r="DP135" s="80"/>
      <c r="DQ135" s="80"/>
      <c r="DR135" s="80"/>
      <c r="DS135" s="80"/>
      <c r="DT135" s="80"/>
      <c r="DU135" s="80"/>
      <c r="DV135" s="80"/>
      <c r="DW135" s="80"/>
      <c r="DX135" s="80"/>
      <c r="DY135" s="80"/>
      <c r="DZ135" s="80"/>
      <c r="EA135" s="80"/>
      <c r="EB135" s="80"/>
      <c r="EC135" s="80"/>
      <c r="ED135" s="80"/>
      <c r="EE135" s="80"/>
      <c r="EF135" s="80"/>
      <c r="EG135" s="80"/>
      <c r="EH135" s="80"/>
      <c r="EI135" s="80"/>
      <c r="EJ135" s="80"/>
      <c r="EK135" s="78">
        <v>0</v>
      </c>
      <c r="EL135" s="78">
        <f t="shared" ref="EL135:EN135" si="129">+SQRT(((EL$4-$EK$4)^2)+((EL$5-$EK$5)^2))</f>
        <v>10.784797343739525</v>
      </c>
      <c r="EM135" s="78">
        <f t="shared" si="129"/>
        <v>11.985787101416665</v>
      </c>
      <c r="EN135" s="79">
        <f t="shared" si="129"/>
        <v>16.778601270373539</v>
      </c>
      <c r="EO135" s="28"/>
      <c r="EP135" s="29"/>
      <c r="EQ135" s="28"/>
      <c r="ER135" s="69">
        <v>19</v>
      </c>
      <c r="ES135" s="69">
        <v>22</v>
      </c>
      <c r="ET135" s="28"/>
      <c r="EU135" s="129">
        <v>19</v>
      </c>
      <c r="EV135" s="129">
        <v>22</v>
      </c>
      <c r="EW135" s="28"/>
      <c r="EX135" s="29"/>
      <c r="EY135" s="28"/>
      <c r="EZ135" s="28"/>
      <c r="FA135" s="28"/>
      <c r="FB135" s="28"/>
      <c r="FC135" s="28"/>
      <c r="FD135" s="28"/>
      <c r="FE135" s="28"/>
      <c r="FF135" s="28"/>
      <c r="FG135" s="28"/>
      <c r="FH135" s="28"/>
      <c r="FI135" s="28"/>
      <c r="FJ135" s="28"/>
      <c r="FK135" s="28"/>
      <c r="FL135" s="28"/>
      <c r="FM135" s="28"/>
      <c r="FN135" s="28"/>
      <c r="FO135" s="28"/>
      <c r="FP135" s="28"/>
      <c r="FQ135" s="28"/>
      <c r="FR135" s="28"/>
      <c r="FS135" s="28"/>
      <c r="FT135" s="28"/>
      <c r="FU135" s="28"/>
      <c r="FV135" s="28"/>
      <c r="FW135" s="28"/>
      <c r="FX135" s="28"/>
      <c r="FY135" s="28"/>
      <c r="FZ135" s="28"/>
      <c r="GA135" s="28"/>
      <c r="GB135" s="28"/>
      <c r="GC135" s="28"/>
      <c r="GD135" s="28"/>
      <c r="GE135" s="28"/>
      <c r="GF135" s="28"/>
      <c r="GG135" s="28"/>
      <c r="GH135" s="28"/>
      <c r="GI135" s="28"/>
      <c r="GJ135" s="28"/>
      <c r="GK135" s="28"/>
      <c r="GL135" s="28"/>
      <c r="GM135" s="28"/>
      <c r="GN135" s="28"/>
      <c r="GO135" s="28"/>
      <c r="GP135" s="28"/>
      <c r="GQ135" s="28"/>
      <c r="GR135" s="28"/>
      <c r="GS135" s="28"/>
      <c r="GT135" s="28"/>
      <c r="GU135" s="28"/>
      <c r="GV135" s="28"/>
      <c r="GW135" s="28"/>
      <c r="GX135" s="28"/>
      <c r="GY135" s="28"/>
      <c r="GZ135" s="28"/>
      <c r="HA135" s="28"/>
      <c r="HB135" s="28"/>
      <c r="HC135" s="28"/>
      <c r="HD135" s="28"/>
      <c r="HE135" s="28"/>
      <c r="HF135" s="28"/>
      <c r="HG135" s="28"/>
      <c r="HH135" s="28"/>
      <c r="HI135" s="28"/>
      <c r="HJ135" s="28"/>
      <c r="HK135" s="28"/>
      <c r="HL135" s="28"/>
      <c r="HM135" s="28"/>
      <c r="HN135" s="28"/>
      <c r="HO135" s="28"/>
      <c r="HP135" s="28"/>
      <c r="HQ135" s="28"/>
      <c r="HR135" s="28"/>
      <c r="HS135" s="28"/>
      <c r="HT135" s="28"/>
      <c r="HU135" s="28"/>
      <c r="HV135" s="28"/>
      <c r="HW135" s="28"/>
      <c r="HX135" s="28"/>
      <c r="HY135" s="28"/>
      <c r="HZ135" s="28"/>
      <c r="IA135" s="28"/>
      <c r="IB135" s="28"/>
      <c r="IC135" s="28"/>
      <c r="ID135" s="28"/>
      <c r="IE135" s="28"/>
      <c r="IF135" s="28"/>
      <c r="IG135" s="28"/>
      <c r="IH135" s="28"/>
      <c r="II135" s="28"/>
      <c r="IJ135" s="28"/>
      <c r="IK135" s="28"/>
      <c r="IL135" s="28"/>
      <c r="IM135" s="29"/>
      <c r="IN135" s="28"/>
      <c r="IO135" s="28"/>
      <c r="IP135" s="28"/>
      <c r="IQ135" s="28"/>
      <c r="IR135" s="28"/>
      <c r="IS135" s="28"/>
      <c r="IT135" s="28"/>
      <c r="IU135" s="28"/>
      <c r="IV135" s="28"/>
      <c r="IW135" s="28"/>
      <c r="IX135" s="28"/>
      <c r="IY135" s="28"/>
      <c r="IZ135" s="28"/>
      <c r="JA135" s="28"/>
      <c r="JB135" s="28"/>
      <c r="JC135" s="28"/>
      <c r="JD135" s="28"/>
      <c r="JE135" s="28"/>
      <c r="JF135" s="28"/>
      <c r="JG135" s="28"/>
      <c r="JH135" s="28"/>
      <c r="JI135" s="28"/>
      <c r="JJ135" s="28"/>
      <c r="JK135" s="28"/>
    </row>
    <row r="136" spans="1:271" ht="15.75" customHeight="1" x14ac:dyDescent="0.25">
      <c r="A136" s="28"/>
      <c r="B136" s="28"/>
      <c r="C136" s="28"/>
      <c r="D136" s="132"/>
      <c r="E136" s="28"/>
      <c r="F136" s="28"/>
      <c r="G136" s="28"/>
      <c r="H136" s="28"/>
      <c r="I136" s="28"/>
      <c r="J136" s="28"/>
      <c r="K136" s="28"/>
      <c r="L136" s="29"/>
      <c r="M136" s="28"/>
      <c r="N136" s="28"/>
      <c r="O136" s="73">
        <v>126</v>
      </c>
      <c r="P136" s="82"/>
      <c r="Q136" s="83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80"/>
      <c r="AY136" s="80"/>
      <c r="AZ136" s="80"/>
      <c r="BA136" s="80"/>
      <c r="BB136" s="80"/>
      <c r="BC136" s="80"/>
      <c r="BD136" s="80"/>
      <c r="BE136" s="80"/>
      <c r="BF136" s="80"/>
      <c r="BG136" s="80"/>
      <c r="BH136" s="80"/>
      <c r="BI136" s="80"/>
      <c r="BJ136" s="80"/>
      <c r="BK136" s="80"/>
      <c r="BL136" s="80"/>
      <c r="BM136" s="80"/>
      <c r="BN136" s="80"/>
      <c r="BO136" s="80"/>
      <c r="BP136" s="80"/>
      <c r="BQ136" s="80"/>
      <c r="BR136" s="80"/>
      <c r="BS136" s="80"/>
      <c r="BT136" s="80"/>
      <c r="BU136" s="80"/>
      <c r="BV136" s="80"/>
      <c r="BW136" s="80"/>
      <c r="BX136" s="80"/>
      <c r="BY136" s="80"/>
      <c r="BZ136" s="80"/>
      <c r="CA136" s="80"/>
      <c r="CB136" s="80"/>
      <c r="CC136" s="80"/>
      <c r="CD136" s="80"/>
      <c r="CE136" s="80"/>
      <c r="CF136" s="80"/>
      <c r="CG136" s="80"/>
      <c r="CH136" s="80"/>
      <c r="CI136" s="80"/>
      <c r="CJ136" s="80"/>
      <c r="CK136" s="80"/>
      <c r="CL136" s="80"/>
      <c r="CM136" s="80"/>
      <c r="CN136" s="80"/>
      <c r="CO136" s="80"/>
      <c r="CP136" s="80"/>
      <c r="CQ136" s="80"/>
      <c r="CR136" s="80"/>
      <c r="CS136" s="80"/>
      <c r="CT136" s="80"/>
      <c r="CU136" s="80"/>
      <c r="CV136" s="80"/>
      <c r="CW136" s="80"/>
      <c r="CX136" s="80"/>
      <c r="CY136" s="80"/>
      <c r="CZ136" s="80"/>
      <c r="DA136" s="80"/>
      <c r="DB136" s="80"/>
      <c r="DC136" s="80"/>
      <c r="DD136" s="80"/>
      <c r="DE136" s="80"/>
      <c r="DF136" s="80"/>
      <c r="DG136" s="80"/>
      <c r="DH136" s="80"/>
      <c r="DI136" s="80"/>
      <c r="DJ136" s="80"/>
      <c r="DK136" s="80"/>
      <c r="DL136" s="80"/>
      <c r="DM136" s="80"/>
      <c r="DN136" s="80"/>
      <c r="DO136" s="80"/>
      <c r="DP136" s="80"/>
      <c r="DQ136" s="80"/>
      <c r="DR136" s="80"/>
      <c r="DS136" s="80"/>
      <c r="DT136" s="80"/>
      <c r="DU136" s="80"/>
      <c r="DV136" s="80"/>
      <c r="DW136" s="80"/>
      <c r="DX136" s="80"/>
      <c r="DY136" s="80"/>
      <c r="DZ136" s="80"/>
      <c r="EA136" s="80"/>
      <c r="EB136" s="80"/>
      <c r="EC136" s="80"/>
      <c r="ED136" s="80"/>
      <c r="EE136" s="80"/>
      <c r="EF136" s="80"/>
      <c r="EG136" s="80"/>
      <c r="EH136" s="80"/>
      <c r="EI136" s="80"/>
      <c r="EJ136" s="80"/>
      <c r="EK136" s="80"/>
      <c r="EL136" s="78">
        <v>0</v>
      </c>
      <c r="EM136" s="78">
        <f t="shared" ref="EM136:EN136" si="130">+SQRT(((EM$4-$EL$4)^2)+((EM$5-$EL$5)^2))</f>
        <v>1.2873491158414123</v>
      </c>
      <c r="EN136" s="79">
        <f t="shared" si="130"/>
        <v>6.0679662599657904</v>
      </c>
      <c r="EO136" s="28"/>
      <c r="EP136" s="29"/>
      <c r="EQ136" s="28"/>
      <c r="ER136" s="69">
        <v>39</v>
      </c>
      <c r="ES136" s="69">
        <v>23</v>
      </c>
      <c r="ET136" s="28"/>
      <c r="EU136" s="129">
        <v>39</v>
      </c>
      <c r="EV136" s="129">
        <v>23</v>
      </c>
      <c r="EW136" s="28"/>
      <c r="EX136" s="29"/>
      <c r="EY136" s="28"/>
      <c r="EZ136" s="28"/>
      <c r="FA136" s="28"/>
      <c r="FB136" s="28"/>
      <c r="FC136" s="28"/>
      <c r="FD136" s="28"/>
      <c r="FE136" s="28"/>
      <c r="FF136" s="28"/>
      <c r="FG136" s="28"/>
      <c r="FH136" s="28"/>
      <c r="FI136" s="28"/>
      <c r="FJ136" s="28"/>
      <c r="FK136" s="28"/>
      <c r="FL136" s="28"/>
      <c r="FM136" s="28"/>
      <c r="FN136" s="28"/>
      <c r="FO136" s="28"/>
      <c r="FP136" s="28"/>
      <c r="FQ136" s="28"/>
      <c r="FR136" s="28"/>
      <c r="FS136" s="28"/>
      <c r="FT136" s="28"/>
      <c r="FU136" s="28"/>
      <c r="FV136" s="28"/>
      <c r="FW136" s="28"/>
      <c r="FX136" s="28"/>
      <c r="FY136" s="28"/>
      <c r="FZ136" s="28"/>
      <c r="GA136" s="28"/>
      <c r="GB136" s="28"/>
      <c r="GC136" s="28"/>
      <c r="GD136" s="28"/>
      <c r="GE136" s="28"/>
      <c r="GF136" s="28"/>
      <c r="GG136" s="28"/>
      <c r="GH136" s="28"/>
      <c r="GI136" s="28"/>
      <c r="GJ136" s="28"/>
      <c r="GK136" s="28"/>
      <c r="GL136" s="28"/>
      <c r="GM136" s="28"/>
      <c r="GN136" s="28"/>
      <c r="GO136" s="28"/>
      <c r="GP136" s="28"/>
      <c r="GQ136" s="28"/>
      <c r="GR136" s="28"/>
      <c r="GS136" s="28"/>
      <c r="GT136" s="28"/>
      <c r="GU136" s="28"/>
      <c r="GV136" s="28"/>
      <c r="GW136" s="28"/>
      <c r="GX136" s="28"/>
      <c r="GY136" s="28"/>
      <c r="GZ136" s="28"/>
      <c r="HA136" s="28"/>
      <c r="HB136" s="28"/>
      <c r="HC136" s="28"/>
      <c r="HD136" s="28"/>
      <c r="HE136" s="28"/>
      <c r="HF136" s="28"/>
      <c r="HG136" s="28"/>
      <c r="HH136" s="28"/>
      <c r="HI136" s="28"/>
      <c r="HJ136" s="28"/>
      <c r="HK136" s="28"/>
      <c r="HL136" s="28"/>
      <c r="HM136" s="28"/>
      <c r="HN136" s="28"/>
      <c r="HO136" s="28"/>
      <c r="HP136" s="28"/>
      <c r="HQ136" s="28"/>
      <c r="HR136" s="28"/>
      <c r="HS136" s="28"/>
      <c r="HT136" s="28"/>
      <c r="HU136" s="28"/>
      <c r="HV136" s="28"/>
      <c r="HW136" s="28"/>
      <c r="HX136" s="28"/>
      <c r="HY136" s="28"/>
      <c r="HZ136" s="28"/>
      <c r="IA136" s="28"/>
      <c r="IB136" s="28"/>
      <c r="IC136" s="28"/>
      <c r="ID136" s="28"/>
      <c r="IE136" s="28"/>
      <c r="IF136" s="28"/>
      <c r="IG136" s="28"/>
      <c r="IH136" s="28"/>
      <c r="II136" s="28"/>
      <c r="IJ136" s="28"/>
      <c r="IK136" s="28"/>
      <c r="IL136" s="28"/>
      <c r="IM136" s="29"/>
      <c r="IN136" s="28"/>
      <c r="IO136" s="28"/>
      <c r="IP136" s="28"/>
      <c r="IQ136" s="28"/>
      <c r="IR136" s="28"/>
      <c r="IS136" s="28"/>
      <c r="IT136" s="28"/>
      <c r="IU136" s="28"/>
      <c r="IV136" s="28"/>
      <c r="IW136" s="28"/>
      <c r="IX136" s="28"/>
      <c r="IY136" s="28"/>
      <c r="IZ136" s="28"/>
      <c r="JA136" s="28"/>
      <c r="JB136" s="28"/>
      <c r="JC136" s="28"/>
      <c r="JD136" s="28"/>
      <c r="JE136" s="28"/>
      <c r="JF136" s="28"/>
      <c r="JG136" s="28"/>
      <c r="JH136" s="28"/>
      <c r="JI136" s="28"/>
      <c r="JJ136" s="28"/>
      <c r="JK136" s="28"/>
    </row>
    <row r="137" spans="1:271" ht="15.75" customHeight="1" x14ac:dyDescent="0.25">
      <c r="A137" s="28"/>
      <c r="B137" s="28"/>
      <c r="C137" s="28"/>
      <c r="D137" s="132"/>
      <c r="E137" s="28"/>
      <c r="F137" s="28"/>
      <c r="G137" s="28"/>
      <c r="H137" s="28"/>
      <c r="I137" s="28"/>
      <c r="J137" s="28"/>
      <c r="K137" s="28"/>
      <c r="L137" s="29"/>
      <c r="M137" s="28"/>
      <c r="N137" s="28"/>
      <c r="O137" s="73">
        <v>127</v>
      </c>
      <c r="P137" s="82"/>
      <c r="Q137" s="83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80"/>
      <c r="AP137" s="80"/>
      <c r="AQ137" s="80"/>
      <c r="AR137" s="80"/>
      <c r="AS137" s="80"/>
      <c r="AT137" s="80"/>
      <c r="AU137" s="80"/>
      <c r="AV137" s="80"/>
      <c r="AW137" s="80"/>
      <c r="AX137" s="80"/>
      <c r="AY137" s="80"/>
      <c r="AZ137" s="80"/>
      <c r="BA137" s="80"/>
      <c r="BB137" s="80"/>
      <c r="BC137" s="80"/>
      <c r="BD137" s="80"/>
      <c r="BE137" s="80"/>
      <c r="BF137" s="80"/>
      <c r="BG137" s="80"/>
      <c r="BH137" s="80"/>
      <c r="BI137" s="80"/>
      <c r="BJ137" s="80"/>
      <c r="BK137" s="80"/>
      <c r="BL137" s="80"/>
      <c r="BM137" s="80"/>
      <c r="BN137" s="80"/>
      <c r="BO137" s="80"/>
      <c r="BP137" s="80"/>
      <c r="BQ137" s="80"/>
      <c r="BR137" s="80"/>
      <c r="BS137" s="80"/>
      <c r="BT137" s="80"/>
      <c r="BU137" s="80"/>
      <c r="BV137" s="80"/>
      <c r="BW137" s="80"/>
      <c r="BX137" s="80"/>
      <c r="BY137" s="80"/>
      <c r="BZ137" s="80"/>
      <c r="CA137" s="80"/>
      <c r="CB137" s="80"/>
      <c r="CC137" s="80"/>
      <c r="CD137" s="80"/>
      <c r="CE137" s="80"/>
      <c r="CF137" s="80"/>
      <c r="CG137" s="80"/>
      <c r="CH137" s="80"/>
      <c r="CI137" s="80"/>
      <c r="CJ137" s="80"/>
      <c r="CK137" s="80"/>
      <c r="CL137" s="80"/>
      <c r="CM137" s="80"/>
      <c r="CN137" s="80"/>
      <c r="CO137" s="80"/>
      <c r="CP137" s="80"/>
      <c r="CQ137" s="80"/>
      <c r="CR137" s="80"/>
      <c r="CS137" s="80"/>
      <c r="CT137" s="80"/>
      <c r="CU137" s="80"/>
      <c r="CV137" s="80"/>
      <c r="CW137" s="80"/>
      <c r="CX137" s="80"/>
      <c r="CY137" s="80"/>
      <c r="CZ137" s="80"/>
      <c r="DA137" s="80"/>
      <c r="DB137" s="80"/>
      <c r="DC137" s="80"/>
      <c r="DD137" s="80"/>
      <c r="DE137" s="80"/>
      <c r="DF137" s="80"/>
      <c r="DG137" s="80"/>
      <c r="DH137" s="80"/>
      <c r="DI137" s="80"/>
      <c r="DJ137" s="80"/>
      <c r="DK137" s="80"/>
      <c r="DL137" s="80"/>
      <c r="DM137" s="80"/>
      <c r="DN137" s="80"/>
      <c r="DO137" s="80"/>
      <c r="DP137" s="80"/>
      <c r="DQ137" s="80"/>
      <c r="DR137" s="80"/>
      <c r="DS137" s="80"/>
      <c r="DT137" s="80"/>
      <c r="DU137" s="80"/>
      <c r="DV137" s="80"/>
      <c r="DW137" s="80"/>
      <c r="DX137" s="80"/>
      <c r="DY137" s="80"/>
      <c r="DZ137" s="80"/>
      <c r="EA137" s="80"/>
      <c r="EB137" s="80"/>
      <c r="EC137" s="80"/>
      <c r="ED137" s="80"/>
      <c r="EE137" s="80"/>
      <c r="EF137" s="80"/>
      <c r="EG137" s="80"/>
      <c r="EH137" s="80"/>
      <c r="EI137" s="80"/>
      <c r="EJ137" s="80"/>
      <c r="EK137" s="80"/>
      <c r="EL137" s="80"/>
      <c r="EM137" s="78">
        <v>0</v>
      </c>
      <c r="EN137" s="79">
        <f>+SQRT(((EN$4-$EM$4)^2)+((EN$5-$EM$5)^2))</f>
        <v>5.0448756272629174</v>
      </c>
      <c r="EO137" s="28"/>
      <c r="EP137" s="29"/>
      <c r="EQ137" s="28"/>
      <c r="ER137" s="69">
        <v>55</v>
      </c>
      <c r="ES137" s="69">
        <v>23</v>
      </c>
      <c r="ET137" s="28"/>
      <c r="EU137" s="129">
        <v>55</v>
      </c>
      <c r="EV137" s="129">
        <v>23</v>
      </c>
      <c r="EW137" s="28"/>
      <c r="EX137" s="29"/>
      <c r="EY137" s="28"/>
      <c r="EZ137" s="28"/>
      <c r="FA137" s="28"/>
      <c r="FB137" s="28"/>
      <c r="FC137" s="28"/>
      <c r="FD137" s="28"/>
      <c r="FE137" s="28"/>
      <c r="FF137" s="28"/>
      <c r="FG137" s="28"/>
      <c r="FH137" s="28"/>
      <c r="FI137" s="28"/>
      <c r="FJ137" s="28"/>
      <c r="FK137" s="28"/>
      <c r="FL137" s="28"/>
      <c r="FM137" s="28"/>
      <c r="FN137" s="28"/>
      <c r="FO137" s="28"/>
      <c r="FP137" s="28"/>
      <c r="FQ137" s="28"/>
      <c r="FR137" s="28"/>
      <c r="FS137" s="28"/>
      <c r="FT137" s="28"/>
      <c r="FU137" s="28"/>
      <c r="FV137" s="28"/>
      <c r="FW137" s="28"/>
      <c r="FX137" s="28"/>
      <c r="FY137" s="28"/>
      <c r="FZ137" s="28"/>
      <c r="GA137" s="28"/>
      <c r="GB137" s="28"/>
      <c r="GC137" s="28"/>
      <c r="GD137" s="28"/>
      <c r="GE137" s="28"/>
      <c r="GF137" s="28"/>
      <c r="GG137" s="28"/>
      <c r="GH137" s="28"/>
      <c r="GI137" s="28"/>
      <c r="GJ137" s="28"/>
      <c r="GK137" s="28"/>
      <c r="GL137" s="28"/>
      <c r="GM137" s="28"/>
      <c r="GN137" s="28"/>
      <c r="GO137" s="28"/>
      <c r="GP137" s="28"/>
      <c r="GQ137" s="28"/>
      <c r="GR137" s="28"/>
      <c r="GS137" s="28"/>
      <c r="GT137" s="28"/>
      <c r="GU137" s="28"/>
      <c r="GV137" s="28"/>
      <c r="GW137" s="28"/>
      <c r="GX137" s="28"/>
      <c r="GY137" s="28"/>
      <c r="GZ137" s="28"/>
      <c r="HA137" s="28"/>
      <c r="HB137" s="28"/>
      <c r="HC137" s="28"/>
      <c r="HD137" s="28"/>
      <c r="HE137" s="28"/>
      <c r="HF137" s="28"/>
      <c r="HG137" s="28"/>
      <c r="HH137" s="28"/>
      <c r="HI137" s="28"/>
      <c r="HJ137" s="28"/>
      <c r="HK137" s="28"/>
      <c r="HL137" s="28"/>
      <c r="HM137" s="28"/>
      <c r="HN137" s="28"/>
      <c r="HO137" s="28"/>
      <c r="HP137" s="28"/>
      <c r="HQ137" s="28"/>
      <c r="HR137" s="28"/>
      <c r="HS137" s="28"/>
      <c r="HT137" s="28"/>
      <c r="HU137" s="28"/>
      <c r="HV137" s="28"/>
      <c r="HW137" s="28"/>
      <c r="HX137" s="28"/>
      <c r="HY137" s="28"/>
      <c r="HZ137" s="28"/>
      <c r="IA137" s="28"/>
      <c r="IB137" s="28"/>
      <c r="IC137" s="28"/>
      <c r="ID137" s="28"/>
      <c r="IE137" s="28"/>
      <c r="IF137" s="28"/>
      <c r="IG137" s="28"/>
      <c r="IH137" s="28"/>
      <c r="II137" s="28"/>
      <c r="IJ137" s="28"/>
      <c r="IK137" s="28"/>
      <c r="IL137" s="28"/>
      <c r="IM137" s="29"/>
      <c r="IN137" s="28"/>
      <c r="IO137" s="28"/>
      <c r="IP137" s="28"/>
      <c r="IQ137" s="28"/>
      <c r="IR137" s="28"/>
      <c r="IS137" s="28"/>
      <c r="IT137" s="28"/>
      <c r="IU137" s="28"/>
      <c r="IV137" s="28"/>
      <c r="IW137" s="28"/>
      <c r="IX137" s="28"/>
      <c r="IY137" s="28"/>
      <c r="IZ137" s="28"/>
      <c r="JA137" s="28"/>
      <c r="JB137" s="28"/>
      <c r="JC137" s="28"/>
      <c r="JD137" s="28"/>
      <c r="JE137" s="28"/>
      <c r="JF137" s="28"/>
      <c r="JG137" s="28"/>
      <c r="JH137" s="28"/>
      <c r="JI137" s="28"/>
      <c r="JJ137" s="28"/>
      <c r="JK137" s="28"/>
    </row>
    <row r="138" spans="1:271" ht="15.75" customHeight="1" x14ac:dyDescent="0.25">
      <c r="A138" s="28"/>
      <c r="B138" s="28"/>
      <c r="C138" s="28"/>
      <c r="D138" s="132"/>
      <c r="E138" s="28"/>
      <c r="F138" s="28"/>
      <c r="G138" s="28"/>
      <c r="H138" s="28"/>
      <c r="I138" s="28"/>
      <c r="J138" s="28"/>
      <c r="K138" s="28"/>
      <c r="L138" s="29"/>
      <c r="M138" s="28"/>
      <c r="N138" s="28"/>
      <c r="O138" s="73">
        <v>128</v>
      </c>
      <c r="P138" s="86"/>
      <c r="Q138" s="87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  <c r="BS138" s="88"/>
      <c r="BT138" s="88"/>
      <c r="BU138" s="88"/>
      <c r="BV138" s="88"/>
      <c r="BW138" s="88"/>
      <c r="BX138" s="88"/>
      <c r="BY138" s="88"/>
      <c r="BZ138" s="88"/>
      <c r="CA138" s="88"/>
      <c r="CB138" s="88"/>
      <c r="CC138" s="88"/>
      <c r="CD138" s="88"/>
      <c r="CE138" s="88"/>
      <c r="CF138" s="88"/>
      <c r="CG138" s="88"/>
      <c r="CH138" s="88"/>
      <c r="CI138" s="88"/>
      <c r="CJ138" s="88"/>
      <c r="CK138" s="88"/>
      <c r="CL138" s="88"/>
      <c r="CM138" s="88"/>
      <c r="CN138" s="88"/>
      <c r="CO138" s="88"/>
      <c r="CP138" s="88"/>
      <c r="CQ138" s="88"/>
      <c r="CR138" s="88"/>
      <c r="CS138" s="88"/>
      <c r="CT138" s="88"/>
      <c r="CU138" s="88"/>
      <c r="CV138" s="88"/>
      <c r="CW138" s="88"/>
      <c r="CX138" s="88"/>
      <c r="CY138" s="88"/>
      <c r="CZ138" s="88"/>
      <c r="DA138" s="88"/>
      <c r="DB138" s="88"/>
      <c r="DC138" s="88"/>
      <c r="DD138" s="88"/>
      <c r="DE138" s="88"/>
      <c r="DF138" s="88"/>
      <c r="DG138" s="88"/>
      <c r="DH138" s="88"/>
      <c r="DI138" s="88"/>
      <c r="DJ138" s="88"/>
      <c r="DK138" s="88"/>
      <c r="DL138" s="88"/>
      <c r="DM138" s="88"/>
      <c r="DN138" s="88"/>
      <c r="DO138" s="88"/>
      <c r="DP138" s="88"/>
      <c r="DQ138" s="88"/>
      <c r="DR138" s="88"/>
      <c r="DS138" s="88"/>
      <c r="DT138" s="88"/>
      <c r="DU138" s="88"/>
      <c r="DV138" s="88"/>
      <c r="DW138" s="88"/>
      <c r="DX138" s="88"/>
      <c r="DY138" s="88"/>
      <c r="DZ138" s="88"/>
      <c r="EA138" s="88"/>
      <c r="EB138" s="88"/>
      <c r="EC138" s="88"/>
      <c r="ED138" s="88"/>
      <c r="EE138" s="88"/>
      <c r="EF138" s="88"/>
      <c r="EG138" s="88"/>
      <c r="EH138" s="88"/>
      <c r="EI138" s="88"/>
      <c r="EJ138" s="88"/>
      <c r="EK138" s="88"/>
      <c r="EL138" s="88"/>
      <c r="EM138" s="88"/>
      <c r="EN138" s="89">
        <v>0</v>
      </c>
      <c r="EO138" s="28"/>
      <c r="EP138" s="29"/>
      <c r="EQ138" s="28"/>
      <c r="ER138" s="69">
        <v>39</v>
      </c>
      <c r="ES138" s="69">
        <v>23</v>
      </c>
      <c r="ET138" s="28"/>
      <c r="EU138" s="129">
        <v>39</v>
      </c>
      <c r="EV138" s="129">
        <v>23</v>
      </c>
      <c r="EW138" s="28"/>
      <c r="EX138" s="29"/>
      <c r="EY138" s="28"/>
      <c r="EZ138" s="28"/>
      <c r="FA138" s="28"/>
      <c r="FB138" s="28"/>
      <c r="FC138" s="28"/>
      <c r="FD138" s="28"/>
      <c r="FE138" s="28"/>
      <c r="FF138" s="28"/>
      <c r="FG138" s="28"/>
      <c r="FH138" s="28"/>
      <c r="FI138" s="28"/>
      <c r="FJ138" s="28"/>
      <c r="FK138" s="28"/>
      <c r="FL138" s="28"/>
      <c r="FM138" s="28"/>
      <c r="FN138" s="28"/>
      <c r="FO138" s="28"/>
      <c r="FP138" s="28"/>
      <c r="FQ138" s="28"/>
      <c r="FR138" s="28"/>
      <c r="FS138" s="28"/>
      <c r="FT138" s="28"/>
      <c r="FU138" s="28"/>
      <c r="FV138" s="28"/>
      <c r="FW138" s="28"/>
      <c r="FX138" s="28"/>
      <c r="FY138" s="28"/>
      <c r="FZ138" s="28"/>
      <c r="GA138" s="28"/>
      <c r="GB138" s="28"/>
      <c r="GC138" s="28"/>
      <c r="GD138" s="28"/>
      <c r="GE138" s="28"/>
      <c r="GF138" s="28"/>
      <c r="GG138" s="28"/>
      <c r="GH138" s="28"/>
      <c r="GI138" s="28"/>
      <c r="GJ138" s="28"/>
      <c r="GK138" s="28"/>
      <c r="GL138" s="28"/>
      <c r="GM138" s="28"/>
      <c r="GN138" s="28"/>
      <c r="GO138" s="28"/>
      <c r="GP138" s="28"/>
      <c r="GQ138" s="28"/>
      <c r="GR138" s="28"/>
      <c r="GS138" s="28"/>
      <c r="GT138" s="28"/>
      <c r="GU138" s="28"/>
      <c r="GV138" s="28"/>
      <c r="GW138" s="28"/>
      <c r="GX138" s="28"/>
      <c r="GY138" s="28"/>
      <c r="GZ138" s="28"/>
      <c r="HA138" s="28"/>
      <c r="HB138" s="28"/>
      <c r="HC138" s="28"/>
      <c r="HD138" s="28"/>
      <c r="HE138" s="28"/>
      <c r="HF138" s="28"/>
      <c r="HG138" s="28"/>
      <c r="HH138" s="28"/>
      <c r="HI138" s="28"/>
      <c r="HJ138" s="28"/>
      <c r="HK138" s="28"/>
      <c r="HL138" s="28"/>
      <c r="HM138" s="28"/>
      <c r="HN138" s="28"/>
      <c r="HO138" s="28"/>
      <c r="HP138" s="28"/>
      <c r="HQ138" s="28"/>
      <c r="HR138" s="28"/>
      <c r="HS138" s="28"/>
      <c r="HT138" s="28"/>
      <c r="HU138" s="28"/>
      <c r="HV138" s="28"/>
      <c r="HW138" s="28"/>
      <c r="HX138" s="28"/>
      <c r="HY138" s="28"/>
      <c r="HZ138" s="28"/>
      <c r="IA138" s="28"/>
      <c r="IB138" s="28"/>
      <c r="IC138" s="28"/>
      <c r="ID138" s="28"/>
      <c r="IE138" s="28"/>
      <c r="IF138" s="28"/>
      <c r="IG138" s="28"/>
      <c r="IH138" s="28"/>
      <c r="II138" s="28"/>
      <c r="IJ138" s="28"/>
      <c r="IK138" s="28"/>
      <c r="IL138" s="28"/>
      <c r="IM138" s="29"/>
      <c r="IN138" s="28"/>
      <c r="IO138" s="28"/>
      <c r="IP138" s="28"/>
      <c r="IQ138" s="28"/>
      <c r="IR138" s="28"/>
      <c r="IS138" s="28"/>
      <c r="IT138" s="28"/>
      <c r="IU138" s="28"/>
      <c r="IV138" s="28"/>
      <c r="IW138" s="28"/>
      <c r="IX138" s="28"/>
      <c r="IY138" s="28"/>
      <c r="IZ138" s="28"/>
      <c r="JA138" s="28"/>
      <c r="JB138" s="28"/>
      <c r="JC138" s="28"/>
      <c r="JD138" s="28"/>
      <c r="JE138" s="28"/>
      <c r="JF138" s="28"/>
      <c r="JG138" s="28"/>
      <c r="JH138" s="28"/>
      <c r="JI138" s="28"/>
      <c r="JJ138" s="28"/>
      <c r="JK138" s="28"/>
    </row>
    <row r="139" spans="1:271" ht="15.75" customHeight="1" x14ac:dyDescent="0.25">
      <c r="A139" s="28"/>
      <c r="B139" s="28"/>
      <c r="C139" s="28"/>
      <c r="D139" s="132"/>
      <c r="E139" s="28"/>
      <c r="F139" s="28"/>
      <c r="G139" s="28"/>
      <c r="H139" s="28"/>
      <c r="I139" s="28"/>
      <c r="J139" s="28"/>
      <c r="K139" s="28"/>
      <c r="L139" s="29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  <c r="DN139" s="28"/>
      <c r="DO139" s="28"/>
      <c r="DP139" s="28"/>
      <c r="DQ139" s="28"/>
      <c r="DR139" s="28"/>
      <c r="DS139" s="28"/>
      <c r="DT139" s="28"/>
      <c r="DU139" s="28"/>
      <c r="DV139" s="28"/>
      <c r="DW139" s="28"/>
      <c r="DX139" s="28"/>
      <c r="DY139" s="28"/>
      <c r="DZ139" s="28"/>
      <c r="EA139" s="28"/>
      <c r="EB139" s="28"/>
      <c r="EC139" s="28"/>
      <c r="ED139" s="28"/>
      <c r="EE139" s="28"/>
      <c r="EF139" s="28"/>
      <c r="EG139" s="28"/>
      <c r="EH139" s="28"/>
      <c r="EI139" s="28"/>
      <c r="EJ139" s="28"/>
      <c r="EK139" s="28"/>
      <c r="EL139" s="28"/>
      <c r="EM139" s="28"/>
      <c r="EN139" s="28"/>
      <c r="EO139" s="28"/>
      <c r="EP139" s="29"/>
      <c r="EQ139" s="28"/>
      <c r="ER139" s="69">
        <v>34</v>
      </c>
      <c r="ES139" s="69">
        <v>24</v>
      </c>
      <c r="ET139" s="28"/>
      <c r="EU139" s="129">
        <v>34</v>
      </c>
      <c r="EV139" s="129">
        <v>24</v>
      </c>
      <c r="EW139" s="28"/>
      <c r="EX139" s="29"/>
      <c r="EY139" s="28"/>
      <c r="EZ139" s="28"/>
      <c r="FA139" s="28"/>
      <c r="FB139" s="28"/>
      <c r="FC139" s="28"/>
      <c r="FD139" s="28"/>
      <c r="FE139" s="28"/>
      <c r="FF139" s="28"/>
      <c r="FG139" s="28"/>
      <c r="FH139" s="28"/>
      <c r="FI139" s="28"/>
      <c r="FJ139" s="28"/>
      <c r="FK139" s="28"/>
      <c r="FL139" s="28"/>
      <c r="FM139" s="28"/>
      <c r="FN139" s="28"/>
      <c r="FO139" s="28"/>
      <c r="FP139" s="28"/>
      <c r="FQ139" s="28"/>
      <c r="FR139" s="28"/>
      <c r="FS139" s="28"/>
      <c r="FT139" s="28"/>
      <c r="FU139" s="28"/>
      <c r="FV139" s="28"/>
      <c r="FW139" s="28"/>
      <c r="FX139" s="28"/>
      <c r="FY139" s="28"/>
      <c r="FZ139" s="28"/>
      <c r="GA139" s="28"/>
      <c r="GB139" s="28"/>
      <c r="GC139" s="28"/>
      <c r="GD139" s="28"/>
      <c r="GE139" s="28"/>
      <c r="GF139" s="28"/>
      <c r="GG139" s="28"/>
      <c r="GH139" s="28"/>
      <c r="GI139" s="28"/>
      <c r="GJ139" s="28"/>
      <c r="GK139" s="28"/>
      <c r="GL139" s="28"/>
      <c r="GM139" s="28"/>
      <c r="GN139" s="28"/>
      <c r="GO139" s="28"/>
      <c r="GP139" s="28"/>
      <c r="GQ139" s="28"/>
      <c r="GR139" s="28"/>
      <c r="GS139" s="28"/>
      <c r="GT139" s="28"/>
      <c r="GU139" s="28"/>
      <c r="GV139" s="28"/>
      <c r="GW139" s="28"/>
      <c r="GX139" s="28"/>
      <c r="GY139" s="28"/>
      <c r="GZ139" s="28"/>
      <c r="HA139" s="28"/>
      <c r="HB139" s="28"/>
      <c r="HC139" s="28"/>
      <c r="HD139" s="28"/>
      <c r="HE139" s="28"/>
      <c r="HF139" s="28"/>
      <c r="HG139" s="28"/>
      <c r="HH139" s="28"/>
      <c r="HI139" s="28"/>
      <c r="HJ139" s="28"/>
      <c r="HK139" s="28"/>
      <c r="HL139" s="28"/>
      <c r="HM139" s="28"/>
      <c r="HN139" s="28"/>
      <c r="HO139" s="28"/>
      <c r="HP139" s="28"/>
      <c r="HQ139" s="28"/>
      <c r="HR139" s="28"/>
      <c r="HS139" s="28"/>
      <c r="HT139" s="28"/>
      <c r="HU139" s="28"/>
      <c r="HV139" s="28"/>
      <c r="HW139" s="28"/>
      <c r="HX139" s="28"/>
      <c r="HY139" s="28"/>
      <c r="HZ139" s="28"/>
      <c r="IA139" s="28"/>
      <c r="IB139" s="28"/>
      <c r="IC139" s="28"/>
      <c r="ID139" s="28"/>
      <c r="IE139" s="28"/>
      <c r="IF139" s="28"/>
      <c r="IG139" s="28"/>
      <c r="IH139" s="28"/>
      <c r="II139" s="28"/>
      <c r="IJ139" s="28"/>
      <c r="IK139" s="28"/>
      <c r="IL139" s="28"/>
      <c r="IM139" s="29"/>
      <c r="IN139" s="28"/>
      <c r="IO139" s="28"/>
      <c r="IP139" s="28"/>
      <c r="IQ139" s="28"/>
      <c r="IR139" s="28"/>
      <c r="IS139" s="28"/>
      <c r="IT139" s="28"/>
      <c r="IU139" s="28"/>
      <c r="IV139" s="28"/>
      <c r="IW139" s="28"/>
      <c r="IX139" s="28"/>
      <c r="IY139" s="28"/>
      <c r="IZ139" s="28"/>
      <c r="JA139" s="28"/>
      <c r="JB139" s="28"/>
      <c r="JC139" s="28"/>
      <c r="JD139" s="28"/>
      <c r="JE139" s="28"/>
      <c r="JF139" s="28"/>
      <c r="JG139" s="28"/>
      <c r="JH139" s="28"/>
      <c r="JI139" s="28"/>
      <c r="JJ139" s="28"/>
      <c r="JK139" s="28"/>
    </row>
    <row r="140" spans="1:271" ht="15.75" customHeight="1" x14ac:dyDescent="0.25">
      <c r="A140" s="28"/>
      <c r="B140" s="28"/>
      <c r="C140" s="28"/>
      <c r="D140" s="132"/>
      <c r="E140" s="28"/>
      <c r="F140" s="28"/>
      <c r="G140" s="28"/>
      <c r="H140" s="28"/>
      <c r="I140" s="28"/>
      <c r="J140" s="28"/>
      <c r="K140" s="28"/>
      <c r="L140" s="29"/>
      <c r="M140" s="28"/>
      <c r="N140" s="28"/>
      <c r="O140" s="226" t="s">
        <v>65</v>
      </c>
      <c r="P140" s="224"/>
      <c r="Q140" s="224"/>
      <c r="R140" s="224"/>
      <c r="S140" s="224"/>
      <c r="T140" s="224"/>
      <c r="U140" s="224"/>
      <c r="V140" s="224"/>
      <c r="W140" s="224"/>
      <c r="X140" s="224"/>
      <c r="Y140" s="224"/>
      <c r="Z140" s="224"/>
      <c r="AA140" s="224"/>
      <c r="AB140" s="224"/>
      <c r="AC140" s="224"/>
      <c r="AD140" s="224"/>
      <c r="AE140" s="224"/>
      <c r="AF140" s="224"/>
      <c r="AG140" s="224"/>
      <c r="AH140" s="224"/>
      <c r="AI140" s="224"/>
      <c r="AJ140" s="224"/>
      <c r="AK140" s="224"/>
      <c r="AL140" s="224"/>
      <c r="AM140" s="224"/>
      <c r="AN140" s="224"/>
      <c r="AO140" s="224"/>
      <c r="AP140" s="224"/>
      <c r="AQ140" s="224"/>
      <c r="AR140" s="224"/>
      <c r="AS140" s="224"/>
      <c r="AT140" s="224"/>
      <c r="AU140" s="224"/>
      <c r="AV140" s="224"/>
      <c r="AW140" s="224"/>
      <c r="AX140" s="224"/>
      <c r="AY140" s="224"/>
      <c r="AZ140" s="224"/>
      <c r="BA140" s="224"/>
      <c r="BB140" s="224"/>
      <c r="BC140" s="224"/>
      <c r="BD140" s="224"/>
      <c r="BE140" s="224"/>
      <c r="BF140" s="224"/>
      <c r="BG140" s="224"/>
      <c r="BH140" s="224"/>
      <c r="BI140" s="224"/>
      <c r="BJ140" s="224"/>
      <c r="BK140" s="224"/>
      <c r="BL140" s="224"/>
      <c r="BM140" s="224"/>
      <c r="BN140" s="224"/>
      <c r="BO140" s="224"/>
      <c r="BP140" s="224"/>
      <c r="BQ140" s="224"/>
      <c r="BR140" s="224"/>
      <c r="BS140" s="224"/>
      <c r="BT140" s="224"/>
      <c r="BU140" s="224"/>
      <c r="BV140" s="224"/>
      <c r="BW140" s="224"/>
      <c r="BX140" s="224"/>
      <c r="BY140" s="224"/>
      <c r="BZ140" s="224"/>
      <c r="CA140" s="224"/>
      <c r="CB140" s="224"/>
      <c r="CC140" s="224"/>
      <c r="CD140" s="224"/>
      <c r="CE140" s="224"/>
      <c r="CF140" s="224"/>
      <c r="CG140" s="224"/>
      <c r="CH140" s="224"/>
      <c r="CI140" s="224"/>
      <c r="CJ140" s="224"/>
      <c r="CK140" s="224"/>
      <c r="CL140" s="224"/>
      <c r="CM140" s="224"/>
      <c r="CN140" s="224"/>
      <c r="CO140" s="224"/>
      <c r="CP140" s="224"/>
      <c r="CQ140" s="224"/>
      <c r="CR140" s="224"/>
      <c r="CS140" s="224"/>
      <c r="CT140" s="224"/>
      <c r="CU140" s="224"/>
      <c r="CV140" s="224"/>
      <c r="CW140" s="224"/>
      <c r="CX140" s="224"/>
      <c r="CY140" s="224"/>
      <c r="CZ140" s="224"/>
      <c r="DA140" s="224"/>
      <c r="DB140" s="224"/>
      <c r="DC140" s="224"/>
      <c r="DD140" s="224"/>
      <c r="DE140" s="224"/>
      <c r="DF140" s="224"/>
      <c r="DG140" s="224"/>
      <c r="DH140" s="224"/>
      <c r="DI140" s="224"/>
      <c r="DJ140" s="224"/>
      <c r="DK140" s="224"/>
      <c r="DL140" s="224"/>
      <c r="DM140" s="224"/>
      <c r="DN140" s="224"/>
      <c r="DO140" s="224"/>
      <c r="DP140" s="224"/>
      <c r="DQ140" s="224"/>
      <c r="DR140" s="224"/>
      <c r="DS140" s="224"/>
      <c r="DT140" s="224"/>
      <c r="DU140" s="224"/>
      <c r="DV140" s="224"/>
      <c r="DW140" s="224"/>
      <c r="DX140" s="224"/>
      <c r="DY140" s="224"/>
      <c r="DZ140" s="224"/>
      <c r="EA140" s="224"/>
      <c r="EB140" s="224"/>
      <c r="EC140" s="224"/>
      <c r="ED140" s="224"/>
      <c r="EE140" s="224"/>
      <c r="EF140" s="224"/>
      <c r="EG140" s="224"/>
      <c r="EH140" s="224"/>
      <c r="EI140" s="224"/>
      <c r="EJ140" s="224"/>
      <c r="EK140" s="224"/>
      <c r="EL140" s="224"/>
      <c r="EM140" s="224"/>
      <c r="EN140" s="225"/>
      <c r="EO140" s="28"/>
      <c r="EP140" s="29"/>
      <c r="EQ140" s="28"/>
      <c r="ER140" s="69">
        <v>114</v>
      </c>
      <c r="ES140" s="69">
        <v>24</v>
      </c>
      <c r="ET140" s="28"/>
      <c r="EU140" s="129">
        <v>114</v>
      </c>
      <c r="EV140" s="129">
        <v>24</v>
      </c>
      <c r="EW140" s="28"/>
      <c r="EX140" s="29"/>
      <c r="EY140" s="28"/>
      <c r="EZ140" s="28"/>
      <c r="FA140" s="28"/>
      <c r="FB140" s="28"/>
      <c r="FC140" s="28"/>
      <c r="FD140" s="28"/>
      <c r="FE140" s="28"/>
      <c r="FF140" s="28"/>
      <c r="FG140" s="28"/>
      <c r="FH140" s="28"/>
      <c r="FI140" s="28"/>
      <c r="FJ140" s="28"/>
      <c r="FK140" s="28"/>
      <c r="FL140" s="28"/>
      <c r="FM140" s="28"/>
      <c r="FN140" s="28"/>
      <c r="FO140" s="28"/>
      <c r="FP140" s="28"/>
      <c r="FQ140" s="28"/>
      <c r="FR140" s="28"/>
      <c r="FS140" s="28"/>
      <c r="FT140" s="28"/>
      <c r="FU140" s="28"/>
      <c r="FV140" s="28"/>
      <c r="FW140" s="28"/>
      <c r="FX140" s="28"/>
      <c r="FY140" s="28"/>
      <c r="FZ140" s="28"/>
      <c r="GA140" s="28"/>
      <c r="GB140" s="28"/>
      <c r="GC140" s="28"/>
      <c r="GD140" s="28"/>
      <c r="GE140" s="28"/>
      <c r="GF140" s="28"/>
      <c r="GG140" s="28"/>
      <c r="GH140" s="28"/>
      <c r="GI140" s="28"/>
      <c r="GJ140" s="28"/>
      <c r="GK140" s="28"/>
      <c r="GL140" s="28"/>
      <c r="GM140" s="28"/>
      <c r="GN140" s="28"/>
      <c r="GO140" s="28"/>
      <c r="GP140" s="28"/>
      <c r="GQ140" s="28"/>
      <c r="GR140" s="28"/>
      <c r="GS140" s="28"/>
      <c r="GT140" s="28"/>
      <c r="GU140" s="28"/>
      <c r="GV140" s="28"/>
      <c r="GW140" s="28"/>
      <c r="GX140" s="28"/>
      <c r="GY140" s="28"/>
      <c r="GZ140" s="28"/>
      <c r="HA140" s="28"/>
      <c r="HB140" s="28"/>
      <c r="HC140" s="28"/>
      <c r="HD140" s="28"/>
      <c r="HE140" s="28"/>
      <c r="HF140" s="28"/>
      <c r="HG140" s="28"/>
      <c r="HH140" s="28"/>
      <c r="HI140" s="28"/>
      <c r="HJ140" s="28"/>
      <c r="HK140" s="28"/>
      <c r="HL140" s="28"/>
      <c r="HM140" s="28"/>
      <c r="HN140" s="28"/>
      <c r="HO140" s="28"/>
      <c r="HP140" s="28"/>
      <c r="HQ140" s="28"/>
      <c r="HR140" s="28"/>
      <c r="HS140" s="28"/>
      <c r="HT140" s="28"/>
      <c r="HU140" s="28"/>
      <c r="HV140" s="28"/>
      <c r="HW140" s="28"/>
      <c r="HX140" s="28"/>
      <c r="HY140" s="28"/>
      <c r="HZ140" s="28"/>
      <c r="IA140" s="28"/>
      <c r="IB140" s="28"/>
      <c r="IC140" s="28"/>
      <c r="ID140" s="28"/>
      <c r="IE140" s="28"/>
      <c r="IF140" s="28"/>
      <c r="IG140" s="28"/>
      <c r="IH140" s="28"/>
      <c r="II140" s="28"/>
      <c r="IJ140" s="28"/>
      <c r="IK140" s="28"/>
      <c r="IL140" s="28"/>
      <c r="IM140" s="29"/>
      <c r="IN140" s="28"/>
      <c r="IO140" s="28"/>
      <c r="IP140" s="28"/>
      <c r="IQ140" s="28"/>
      <c r="IR140" s="28"/>
      <c r="IS140" s="28"/>
      <c r="IT140" s="28"/>
      <c r="IU140" s="28"/>
      <c r="IV140" s="28"/>
      <c r="IW140" s="28"/>
      <c r="IX140" s="28"/>
      <c r="IY140" s="28"/>
      <c r="IZ140" s="28"/>
      <c r="JA140" s="28"/>
      <c r="JB140" s="28"/>
      <c r="JC140" s="28"/>
      <c r="JD140" s="28"/>
      <c r="JE140" s="28"/>
      <c r="JF140" s="28"/>
      <c r="JG140" s="28"/>
      <c r="JH140" s="28"/>
      <c r="JI140" s="28"/>
      <c r="JJ140" s="28"/>
      <c r="JK140" s="28"/>
    </row>
    <row r="141" spans="1:271" ht="15.75" customHeight="1" x14ac:dyDescent="0.25">
      <c r="A141" s="28"/>
      <c r="B141" s="28"/>
      <c r="C141" s="28"/>
      <c r="D141" s="132"/>
      <c r="E141" s="28"/>
      <c r="F141" s="28"/>
      <c r="G141" s="28"/>
      <c r="H141" s="28"/>
      <c r="I141" s="28"/>
      <c r="J141" s="28"/>
      <c r="K141" s="28"/>
      <c r="L141" s="29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  <c r="DU141" s="28"/>
      <c r="DV141" s="28"/>
      <c r="DW141" s="28"/>
      <c r="DX141" s="28"/>
      <c r="DY141" s="28"/>
      <c r="DZ141" s="28"/>
      <c r="EA141" s="28"/>
      <c r="EB141" s="28"/>
      <c r="EC141" s="28"/>
      <c r="ED141" s="28"/>
      <c r="EE141" s="28"/>
      <c r="EF141" s="28"/>
      <c r="EG141" s="28"/>
      <c r="EH141" s="28"/>
      <c r="EI141" s="28"/>
      <c r="EJ141" s="28"/>
      <c r="EK141" s="28"/>
      <c r="EL141" s="28"/>
      <c r="EM141" s="28"/>
      <c r="EN141" s="28"/>
      <c r="EO141" s="28"/>
      <c r="EP141" s="29"/>
      <c r="EQ141" s="28"/>
      <c r="ER141" s="69">
        <v>34</v>
      </c>
      <c r="ES141" s="69">
        <v>24</v>
      </c>
      <c r="ET141" s="28"/>
      <c r="EU141" s="129">
        <v>34</v>
      </c>
      <c r="EV141" s="129">
        <v>24</v>
      </c>
      <c r="EW141" s="28"/>
      <c r="EX141" s="29"/>
      <c r="EY141" s="28"/>
      <c r="EZ141" s="28"/>
      <c r="FA141" s="28"/>
      <c r="FB141" s="28"/>
      <c r="FC141" s="28"/>
      <c r="FD141" s="28"/>
      <c r="FE141" s="28"/>
      <c r="FF141" s="28"/>
      <c r="FG141" s="28"/>
      <c r="FH141" s="28"/>
      <c r="FI141" s="28"/>
      <c r="FJ141" s="28"/>
      <c r="FK141" s="28"/>
      <c r="FL141" s="28"/>
      <c r="FM141" s="28"/>
      <c r="FN141" s="28"/>
      <c r="FO141" s="28"/>
      <c r="FP141" s="28"/>
      <c r="FQ141" s="28"/>
      <c r="FR141" s="28"/>
      <c r="FS141" s="28"/>
      <c r="FT141" s="28"/>
      <c r="FU141" s="28"/>
      <c r="FV141" s="28"/>
      <c r="FW141" s="28"/>
      <c r="FX141" s="28"/>
      <c r="FY141" s="28"/>
      <c r="FZ141" s="28"/>
      <c r="GA141" s="28"/>
      <c r="GB141" s="28"/>
      <c r="GC141" s="28"/>
      <c r="GD141" s="28"/>
      <c r="GE141" s="28"/>
      <c r="GF141" s="28"/>
      <c r="GG141" s="28"/>
      <c r="GH141" s="28"/>
      <c r="GI141" s="28"/>
      <c r="GJ141" s="28"/>
      <c r="GK141" s="28"/>
      <c r="GL141" s="28"/>
      <c r="GM141" s="28"/>
      <c r="GN141" s="28"/>
      <c r="GO141" s="28"/>
      <c r="GP141" s="28"/>
      <c r="GQ141" s="28"/>
      <c r="GR141" s="28"/>
      <c r="GS141" s="28"/>
      <c r="GT141" s="28"/>
      <c r="GU141" s="28"/>
      <c r="GV141" s="28"/>
      <c r="GW141" s="28"/>
      <c r="GX141" s="28"/>
      <c r="GY141" s="28"/>
      <c r="GZ141" s="28"/>
      <c r="HA141" s="28"/>
      <c r="HB141" s="28"/>
      <c r="HC141" s="28"/>
      <c r="HD141" s="28"/>
      <c r="HE141" s="28"/>
      <c r="HF141" s="28"/>
      <c r="HG141" s="28"/>
      <c r="HH141" s="28"/>
      <c r="HI141" s="28"/>
      <c r="HJ141" s="28"/>
      <c r="HK141" s="28"/>
      <c r="HL141" s="28"/>
      <c r="HM141" s="28"/>
      <c r="HN141" s="28"/>
      <c r="HO141" s="28"/>
      <c r="HP141" s="28"/>
      <c r="HQ141" s="28"/>
      <c r="HR141" s="28"/>
      <c r="HS141" s="28"/>
      <c r="HT141" s="28"/>
      <c r="HU141" s="28"/>
      <c r="HV141" s="28"/>
      <c r="HW141" s="28"/>
      <c r="HX141" s="28"/>
      <c r="HY141" s="28"/>
      <c r="HZ141" s="28"/>
      <c r="IA141" s="28"/>
      <c r="IB141" s="28"/>
      <c r="IC141" s="28"/>
      <c r="ID141" s="28"/>
      <c r="IE141" s="28"/>
      <c r="IF141" s="28"/>
      <c r="IG141" s="28"/>
      <c r="IH141" s="28"/>
      <c r="II141" s="28"/>
      <c r="IJ141" s="28"/>
      <c r="IK141" s="28"/>
      <c r="IL141" s="28"/>
      <c r="IM141" s="29"/>
      <c r="IN141" s="28"/>
      <c r="IO141" s="28"/>
      <c r="IP141" s="28"/>
      <c r="IQ141" s="28"/>
      <c r="IR141" s="28"/>
      <c r="IS141" s="28"/>
      <c r="IT141" s="28"/>
      <c r="IU141" s="28"/>
      <c r="IV141" s="28"/>
      <c r="IW141" s="28"/>
      <c r="IX141" s="28"/>
      <c r="IY141" s="28"/>
      <c r="IZ141" s="28"/>
      <c r="JA141" s="28"/>
      <c r="JB141" s="28"/>
      <c r="JC141" s="28"/>
      <c r="JD141" s="28"/>
      <c r="JE141" s="28"/>
      <c r="JF141" s="28"/>
      <c r="JG141" s="28"/>
      <c r="JH141" s="28"/>
      <c r="JI141" s="28"/>
      <c r="JJ141" s="28"/>
      <c r="JK141" s="28"/>
    </row>
    <row r="142" spans="1:271" ht="15.75" customHeight="1" x14ac:dyDescent="0.25">
      <c r="A142" s="28"/>
      <c r="B142" s="28"/>
      <c r="C142" s="28"/>
      <c r="D142" s="132"/>
      <c r="E142" s="28"/>
      <c r="F142" s="28"/>
      <c r="G142" s="28"/>
      <c r="H142" s="28"/>
      <c r="I142" s="28"/>
      <c r="J142" s="28"/>
      <c r="K142" s="28"/>
      <c r="L142" s="29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  <c r="DN142" s="28"/>
      <c r="DO142" s="28"/>
      <c r="DP142" s="28"/>
      <c r="DQ142" s="28"/>
      <c r="DR142" s="28"/>
      <c r="DS142" s="28"/>
      <c r="DT142" s="28"/>
      <c r="DU142" s="28"/>
      <c r="DV142" s="28"/>
      <c r="DW142" s="28"/>
      <c r="DX142" s="28"/>
      <c r="DY142" s="28"/>
      <c r="DZ142" s="28"/>
      <c r="EA142" s="28"/>
      <c r="EB142" s="28"/>
      <c r="EC142" s="28"/>
      <c r="ED142" s="28"/>
      <c r="EE142" s="28"/>
      <c r="EF142" s="28"/>
      <c r="EG142" s="28"/>
      <c r="EH142" s="28"/>
      <c r="EI142" s="28"/>
      <c r="EJ142" s="28"/>
      <c r="EK142" s="28"/>
      <c r="EL142" s="28"/>
      <c r="EM142" s="28"/>
      <c r="EN142" s="28"/>
      <c r="EO142" s="28"/>
      <c r="EP142" s="29"/>
      <c r="EQ142" s="28"/>
      <c r="ER142" s="28"/>
      <c r="ES142" s="28"/>
      <c r="ET142" s="28"/>
      <c r="EU142" s="28"/>
      <c r="EV142" s="28"/>
      <c r="EW142" s="28"/>
      <c r="EX142" s="29"/>
      <c r="EY142" s="28"/>
      <c r="EZ142" s="28"/>
      <c r="FA142" s="28"/>
      <c r="FB142" s="28"/>
      <c r="FC142" s="28"/>
      <c r="FD142" s="28"/>
      <c r="FE142" s="28"/>
      <c r="FF142" s="28"/>
      <c r="FG142" s="28"/>
      <c r="FH142" s="28"/>
      <c r="FI142" s="28"/>
      <c r="FJ142" s="28"/>
      <c r="FK142" s="28"/>
      <c r="FL142" s="28"/>
      <c r="FM142" s="28"/>
      <c r="FN142" s="28"/>
      <c r="FO142" s="28"/>
      <c r="FP142" s="28"/>
      <c r="FQ142" s="28"/>
      <c r="FR142" s="28"/>
      <c r="FS142" s="28"/>
      <c r="FT142" s="28"/>
      <c r="FU142" s="28"/>
      <c r="FV142" s="28"/>
      <c r="FW142" s="28"/>
      <c r="FX142" s="28"/>
      <c r="FY142" s="28"/>
      <c r="FZ142" s="28"/>
      <c r="GA142" s="28"/>
      <c r="GB142" s="28"/>
      <c r="GC142" s="28"/>
      <c r="GD142" s="28"/>
      <c r="GE142" s="28"/>
      <c r="GF142" s="28"/>
      <c r="GG142" s="28"/>
      <c r="GH142" s="28"/>
      <c r="GI142" s="28"/>
      <c r="GJ142" s="28"/>
      <c r="GK142" s="28"/>
      <c r="GL142" s="28"/>
      <c r="GM142" s="28"/>
      <c r="GN142" s="28"/>
      <c r="GO142" s="28"/>
      <c r="GP142" s="28"/>
      <c r="GQ142" s="28"/>
      <c r="GR142" s="28"/>
      <c r="GS142" s="28"/>
      <c r="GT142" s="28"/>
      <c r="GU142" s="28"/>
      <c r="GV142" s="28"/>
      <c r="GW142" s="28"/>
      <c r="GX142" s="28"/>
      <c r="GY142" s="28"/>
      <c r="GZ142" s="28"/>
      <c r="HA142" s="28"/>
      <c r="HB142" s="28"/>
      <c r="HC142" s="28"/>
      <c r="HD142" s="28"/>
      <c r="HE142" s="28"/>
      <c r="HF142" s="28"/>
      <c r="HG142" s="28"/>
      <c r="HH142" s="28"/>
      <c r="HI142" s="28"/>
      <c r="HJ142" s="28"/>
      <c r="HK142" s="28"/>
      <c r="HL142" s="28"/>
      <c r="HM142" s="28"/>
      <c r="HN142" s="28"/>
      <c r="HO142" s="28"/>
      <c r="HP142" s="28"/>
      <c r="HQ142" s="28"/>
      <c r="HR142" s="28"/>
      <c r="HS142" s="28"/>
      <c r="HT142" s="28"/>
      <c r="HU142" s="28"/>
      <c r="HV142" s="28"/>
      <c r="HW142" s="28"/>
      <c r="HX142" s="28"/>
      <c r="HY142" s="28"/>
      <c r="HZ142" s="28"/>
      <c r="IA142" s="28"/>
      <c r="IB142" s="28"/>
      <c r="IC142" s="28"/>
      <c r="ID142" s="28"/>
      <c r="IE142" s="28"/>
      <c r="IF142" s="28"/>
      <c r="IG142" s="28"/>
      <c r="IH142" s="28"/>
      <c r="II142" s="28"/>
      <c r="IJ142" s="28"/>
      <c r="IK142" s="28"/>
      <c r="IL142" s="28"/>
      <c r="IM142" s="29"/>
      <c r="IN142" s="28"/>
      <c r="IO142" s="28"/>
      <c r="IP142" s="28"/>
      <c r="IQ142" s="28"/>
      <c r="IR142" s="28"/>
      <c r="IS142" s="28"/>
      <c r="IT142" s="28"/>
      <c r="IU142" s="28"/>
      <c r="IV142" s="28"/>
      <c r="IW142" s="28"/>
      <c r="IX142" s="28"/>
      <c r="IY142" s="28"/>
      <c r="IZ142" s="28"/>
      <c r="JA142" s="28"/>
      <c r="JB142" s="28"/>
      <c r="JC142" s="28"/>
      <c r="JD142" s="28"/>
      <c r="JE142" s="28"/>
      <c r="JF142" s="28"/>
      <c r="JG142" s="28"/>
      <c r="JH142" s="28"/>
      <c r="JI142" s="28"/>
      <c r="JJ142" s="28"/>
      <c r="JK142" s="28"/>
    </row>
    <row r="143" spans="1:271" ht="15.75" customHeight="1" x14ac:dyDescent="0.25">
      <c r="A143" s="28"/>
      <c r="B143" s="28"/>
      <c r="C143" s="28"/>
      <c r="D143" s="132"/>
      <c r="E143" s="28"/>
      <c r="F143" s="28"/>
      <c r="G143" s="28"/>
      <c r="H143" s="28"/>
      <c r="I143" s="28"/>
      <c r="J143" s="28"/>
      <c r="K143" s="28"/>
      <c r="L143" s="29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  <c r="DN143" s="28"/>
      <c r="DO143" s="28"/>
      <c r="DP143" s="28"/>
      <c r="DQ143" s="28"/>
      <c r="DR143" s="28"/>
      <c r="DS143" s="28"/>
      <c r="DT143" s="28"/>
      <c r="DU143" s="28"/>
      <c r="DV143" s="28"/>
      <c r="DW143" s="28"/>
      <c r="DX143" s="28"/>
      <c r="DY143" s="28"/>
      <c r="DZ143" s="28"/>
      <c r="EA143" s="28"/>
      <c r="EB143" s="28"/>
      <c r="EC143" s="28"/>
      <c r="ED143" s="28"/>
      <c r="EE143" s="28"/>
      <c r="EF143" s="28"/>
      <c r="EG143" s="28"/>
      <c r="EH143" s="28"/>
      <c r="EI143" s="28"/>
      <c r="EJ143" s="28"/>
      <c r="EK143" s="28"/>
      <c r="EL143" s="28"/>
      <c r="EM143" s="28"/>
      <c r="EN143" s="28"/>
      <c r="EO143" s="28"/>
      <c r="EP143" s="29"/>
      <c r="EQ143" s="28"/>
      <c r="ER143" s="230" t="s">
        <v>40</v>
      </c>
      <c r="ES143" s="220"/>
      <c r="ET143" s="28"/>
      <c r="EU143" s="230" t="s">
        <v>40</v>
      </c>
      <c r="EV143" s="220"/>
      <c r="EW143" s="28"/>
      <c r="EX143" s="29"/>
      <c r="EY143" s="28"/>
      <c r="EZ143" s="28"/>
      <c r="FA143" s="28"/>
      <c r="FB143" s="28"/>
      <c r="FC143" s="28"/>
      <c r="FD143" s="28"/>
      <c r="FE143" s="28"/>
      <c r="FF143" s="28"/>
      <c r="FG143" s="28"/>
      <c r="FH143" s="28"/>
      <c r="FI143" s="28"/>
      <c r="FJ143" s="28"/>
      <c r="FK143" s="28"/>
      <c r="FL143" s="28"/>
      <c r="FM143" s="28"/>
      <c r="FN143" s="28"/>
      <c r="FO143" s="28"/>
      <c r="FP143" s="28"/>
      <c r="FQ143" s="28"/>
      <c r="FR143" s="28"/>
      <c r="FS143" s="28"/>
      <c r="FT143" s="28"/>
      <c r="FU143" s="28"/>
      <c r="FV143" s="28"/>
      <c r="FW143" s="28"/>
      <c r="FX143" s="28"/>
      <c r="FY143" s="28"/>
      <c r="FZ143" s="28"/>
      <c r="GA143" s="28"/>
      <c r="GB143" s="28"/>
      <c r="GC143" s="28"/>
      <c r="GD143" s="28"/>
      <c r="GE143" s="28"/>
      <c r="GF143" s="28"/>
      <c r="GG143" s="28"/>
      <c r="GH143" s="28"/>
      <c r="GI143" s="28"/>
      <c r="GJ143" s="28"/>
      <c r="GK143" s="28"/>
      <c r="GL143" s="28"/>
      <c r="GM143" s="28"/>
      <c r="GN143" s="28"/>
      <c r="GO143" s="28"/>
      <c r="GP143" s="28"/>
      <c r="GQ143" s="28"/>
      <c r="GR143" s="28"/>
      <c r="GS143" s="28"/>
      <c r="GT143" s="28"/>
      <c r="GU143" s="28"/>
      <c r="GV143" s="28"/>
      <c r="GW143" s="28"/>
      <c r="GX143" s="28"/>
      <c r="GY143" s="28"/>
      <c r="GZ143" s="28"/>
      <c r="HA143" s="28"/>
      <c r="HB143" s="28"/>
      <c r="HC143" s="28"/>
      <c r="HD143" s="28"/>
      <c r="HE143" s="28"/>
      <c r="HF143" s="28"/>
      <c r="HG143" s="28"/>
      <c r="HH143" s="28"/>
      <c r="HI143" s="28"/>
      <c r="HJ143" s="28"/>
      <c r="HK143" s="28"/>
      <c r="HL143" s="28"/>
      <c r="HM143" s="28"/>
      <c r="HN143" s="28"/>
      <c r="HO143" s="28"/>
      <c r="HP143" s="28"/>
      <c r="HQ143" s="28"/>
      <c r="HR143" s="28"/>
      <c r="HS143" s="28"/>
      <c r="HT143" s="28"/>
      <c r="HU143" s="28"/>
      <c r="HV143" s="28"/>
      <c r="HW143" s="28"/>
      <c r="HX143" s="28"/>
      <c r="HY143" s="28"/>
      <c r="HZ143" s="28"/>
      <c r="IA143" s="28"/>
      <c r="IB143" s="28"/>
      <c r="IC143" s="28"/>
      <c r="ID143" s="28"/>
      <c r="IE143" s="28"/>
      <c r="IF143" s="28"/>
      <c r="IG143" s="28"/>
      <c r="IH143" s="28"/>
      <c r="II143" s="28"/>
      <c r="IJ143" s="28"/>
      <c r="IK143" s="28"/>
      <c r="IL143" s="28"/>
      <c r="IM143" s="29"/>
      <c r="IN143" s="28"/>
      <c r="IO143" s="28"/>
      <c r="IP143" s="28"/>
      <c r="IQ143" s="28"/>
      <c r="IR143" s="28"/>
      <c r="IS143" s="28"/>
      <c r="IT143" s="28"/>
      <c r="IU143" s="28"/>
      <c r="IV143" s="28"/>
      <c r="IW143" s="28"/>
      <c r="IX143" s="28"/>
      <c r="IY143" s="28"/>
      <c r="IZ143" s="28"/>
      <c r="JA143" s="28"/>
      <c r="JB143" s="28"/>
      <c r="JC143" s="28"/>
      <c r="JD143" s="28"/>
      <c r="JE143" s="28"/>
      <c r="JF143" s="28"/>
      <c r="JG143" s="28"/>
      <c r="JH143" s="28"/>
      <c r="JI143" s="28"/>
      <c r="JJ143" s="28"/>
      <c r="JK143" s="28"/>
    </row>
    <row r="144" spans="1:271" ht="15.75" customHeight="1" x14ac:dyDescent="0.25">
      <c r="A144" s="28"/>
      <c r="B144" s="28"/>
      <c r="C144" s="28"/>
      <c r="D144" s="132"/>
      <c r="E144" s="28"/>
      <c r="F144" s="28"/>
      <c r="G144" s="28"/>
      <c r="H144" s="28"/>
      <c r="I144" s="28"/>
      <c r="J144" s="28"/>
      <c r="K144" s="28"/>
      <c r="L144" s="29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9"/>
      <c r="EQ144" s="28"/>
      <c r="ER144" s="66" t="s">
        <v>30</v>
      </c>
      <c r="ES144" s="66" t="s">
        <v>31</v>
      </c>
      <c r="ET144" s="28"/>
      <c r="EU144" s="66" t="s">
        <v>30</v>
      </c>
      <c r="EV144" s="66" t="s">
        <v>31</v>
      </c>
      <c r="EW144" s="28"/>
      <c r="EX144" s="29"/>
      <c r="EY144" s="28"/>
      <c r="EZ144" s="28"/>
      <c r="FA144" s="28"/>
      <c r="FB144" s="28"/>
      <c r="FC144" s="28"/>
      <c r="FD144" s="28"/>
      <c r="FE144" s="28"/>
      <c r="FF144" s="28"/>
      <c r="FG144" s="28"/>
      <c r="FH144" s="28"/>
      <c r="FI144" s="28"/>
      <c r="FJ144" s="28"/>
      <c r="FK144" s="28"/>
      <c r="FL144" s="28"/>
      <c r="FM144" s="28"/>
      <c r="FN144" s="28"/>
      <c r="FO144" s="28"/>
      <c r="FP144" s="28"/>
      <c r="FQ144" s="28"/>
      <c r="FR144" s="28"/>
      <c r="FS144" s="28"/>
      <c r="FT144" s="28"/>
      <c r="FU144" s="28"/>
      <c r="FV144" s="28"/>
      <c r="FW144" s="28"/>
      <c r="FX144" s="28"/>
      <c r="FY144" s="28"/>
      <c r="FZ144" s="28"/>
      <c r="GA144" s="28"/>
      <c r="GB144" s="28"/>
      <c r="GC144" s="28"/>
      <c r="GD144" s="28"/>
      <c r="GE144" s="28"/>
      <c r="GF144" s="28"/>
      <c r="GG144" s="28"/>
      <c r="GH144" s="28"/>
      <c r="GI144" s="28"/>
      <c r="GJ144" s="28"/>
      <c r="GK144" s="28"/>
      <c r="GL144" s="28"/>
      <c r="GM144" s="28"/>
      <c r="GN144" s="28"/>
      <c r="GO144" s="28"/>
      <c r="GP144" s="28"/>
      <c r="GQ144" s="28"/>
      <c r="GR144" s="28"/>
      <c r="GS144" s="28"/>
      <c r="GT144" s="28"/>
      <c r="GU144" s="28"/>
      <c r="GV144" s="28"/>
      <c r="GW144" s="28"/>
      <c r="GX144" s="28"/>
      <c r="GY144" s="28"/>
      <c r="GZ144" s="28"/>
      <c r="HA144" s="28"/>
      <c r="HB144" s="28"/>
      <c r="HC144" s="28"/>
      <c r="HD144" s="28"/>
      <c r="HE144" s="28"/>
      <c r="HF144" s="28"/>
      <c r="HG144" s="28"/>
      <c r="HH144" s="28"/>
      <c r="HI144" s="28"/>
      <c r="HJ144" s="28"/>
      <c r="HK144" s="28"/>
      <c r="HL144" s="28"/>
      <c r="HM144" s="28"/>
      <c r="HN144" s="28"/>
      <c r="HO144" s="28"/>
      <c r="HP144" s="28"/>
      <c r="HQ144" s="28"/>
      <c r="HR144" s="28"/>
      <c r="HS144" s="28"/>
      <c r="HT144" s="28"/>
      <c r="HU144" s="28"/>
      <c r="HV144" s="28"/>
      <c r="HW144" s="28"/>
      <c r="HX144" s="28"/>
      <c r="HY144" s="28"/>
      <c r="HZ144" s="28"/>
      <c r="IA144" s="28"/>
      <c r="IB144" s="28"/>
      <c r="IC144" s="28"/>
      <c r="ID144" s="28"/>
      <c r="IE144" s="28"/>
      <c r="IF144" s="28"/>
      <c r="IG144" s="28"/>
      <c r="IH144" s="28"/>
      <c r="II144" s="28"/>
      <c r="IJ144" s="28"/>
      <c r="IK144" s="28"/>
      <c r="IL144" s="28"/>
      <c r="IM144" s="29"/>
      <c r="IN144" s="28"/>
      <c r="IO144" s="28"/>
      <c r="IP144" s="28"/>
      <c r="IQ144" s="28"/>
      <c r="IR144" s="28"/>
      <c r="IS144" s="28"/>
      <c r="IT144" s="28"/>
      <c r="IU144" s="28"/>
      <c r="IV144" s="28"/>
      <c r="IW144" s="28"/>
      <c r="IX144" s="28"/>
      <c r="IY144" s="28"/>
      <c r="IZ144" s="28"/>
      <c r="JA144" s="28"/>
      <c r="JB144" s="28"/>
      <c r="JC144" s="28"/>
      <c r="JD144" s="28"/>
      <c r="JE144" s="28"/>
      <c r="JF144" s="28"/>
      <c r="JG144" s="28"/>
      <c r="JH144" s="28"/>
      <c r="JI144" s="28"/>
      <c r="JJ144" s="28"/>
      <c r="JK144" s="28"/>
    </row>
    <row r="145" spans="1:271" ht="15.75" customHeight="1" x14ac:dyDescent="0.25">
      <c r="A145" s="28"/>
      <c r="B145" s="28"/>
      <c r="C145" s="28"/>
      <c r="D145" s="132"/>
      <c r="E145" s="28"/>
      <c r="F145" s="28"/>
      <c r="G145" s="28"/>
      <c r="H145" s="28"/>
      <c r="I145" s="28"/>
      <c r="J145" s="28"/>
      <c r="K145" s="28"/>
      <c r="L145" s="29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9"/>
      <c r="EQ145" s="28"/>
      <c r="ER145" s="69">
        <v>1</v>
      </c>
      <c r="ES145" s="170">
        <f>7865/1000</f>
        <v>7.8650000000000002</v>
      </c>
      <c r="ET145" s="28"/>
      <c r="EU145" s="69">
        <v>1</v>
      </c>
      <c r="EV145" s="170">
        <f>7865/1000</f>
        <v>7.8650000000000002</v>
      </c>
      <c r="EW145" s="28"/>
      <c r="EX145" s="29"/>
      <c r="EY145" s="28"/>
      <c r="EZ145" s="28"/>
      <c r="FA145" s="28"/>
      <c r="FB145" s="28"/>
      <c r="FC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  <c r="FU145" s="28"/>
      <c r="FV145" s="28"/>
      <c r="FW145" s="28"/>
      <c r="FX145" s="28"/>
      <c r="FY145" s="28"/>
      <c r="FZ145" s="28"/>
      <c r="GA145" s="28"/>
      <c r="GB145" s="28"/>
      <c r="GC145" s="28"/>
      <c r="GD145" s="28"/>
      <c r="GE145" s="28"/>
      <c r="GF145" s="28"/>
      <c r="GG145" s="28"/>
      <c r="GH145" s="28"/>
      <c r="GI145" s="28"/>
      <c r="GJ145" s="28"/>
      <c r="GK145" s="28"/>
      <c r="GL145" s="28"/>
      <c r="GM145" s="28"/>
      <c r="GN145" s="28"/>
      <c r="GO145" s="28"/>
      <c r="GP145" s="28"/>
      <c r="GQ145" s="28"/>
      <c r="GR145" s="28"/>
      <c r="GS145" s="28"/>
      <c r="GT145" s="28"/>
      <c r="GU145" s="28"/>
      <c r="GV145" s="28"/>
      <c r="GW145" s="28"/>
      <c r="GX145" s="28"/>
      <c r="GY145" s="28"/>
      <c r="GZ145" s="28"/>
      <c r="HA145" s="28"/>
      <c r="HB145" s="28"/>
      <c r="HC145" s="28"/>
      <c r="HD145" s="28"/>
      <c r="HE145" s="28"/>
      <c r="HF145" s="28"/>
      <c r="HG145" s="28"/>
      <c r="HH145" s="28"/>
      <c r="HI145" s="28"/>
      <c r="HJ145" s="28"/>
      <c r="HK145" s="28"/>
      <c r="HL145" s="28"/>
      <c r="HM145" s="28"/>
      <c r="HN145" s="28"/>
      <c r="HO145" s="28"/>
      <c r="HP145" s="28"/>
      <c r="HQ145" s="28"/>
      <c r="HR145" s="28"/>
      <c r="HS145" s="28"/>
      <c r="HT145" s="28"/>
      <c r="HU145" s="28"/>
      <c r="HV145" s="28"/>
      <c r="HW145" s="28"/>
      <c r="HX145" s="28"/>
      <c r="HY145" s="28"/>
      <c r="HZ145" s="28"/>
      <c r="IA145" s="28"/>
      <c r="IB145" s="28"/>
      <c r="IC145" s="28"/>
      <c r="ID145" s="28"/>
      <c r="IE145" s="28"/>
      <c r="IF145" s="28"/>
      <c r="IG145" s="28"/>
      <c r="IH145" s="28"/>
      <c r="II145" s="28"/>
      <c r="IJ145" s="28"/>
      <c r="IK145" s="28"/>
      <c r="IL145" s="28"/>
      <c r="IM145" s="29"/>
      <c r="IN145" s="28"/>
      <c r="IO145" s="28"/>
      <c r="IP145" s="28"/>
      <c r="IQ145" s="28"/>
      <c r="IR145" s="28"/>
      <c r="IS145" s="28"/>
      <c r="IT145" s="28"/>
      <c r="IU145" s="28"/>
      <c r="IV145" s="28"/>
      <c r="IW145" s="28"/>
      <c r="IX145" s="28"/>
      <c r="IY145" s="28"/>
      <c r="IZ145" s="28"/>
      <c r="JA145" s="28"/>
      <c r="JB145" s="28"/>
      <c r="JC145" s="28"/>
      <c r="JD145" s="28"/>
      <c r="JE145" s="28"/>
      <c r="JF145" s="28"/>
      <c r="JG145" s="28"/>
      <c r="JH145" s="28"/>
      <c r="JI145" s="28"/>
      <c r="JJ145" s="28"/>
      <c r="JK145" s="28"/>
    </row>
    <row r="146" spans="1:271" ht="15.75" customHeight="1" x14ac:dyDescent="0.25">
      <c r="A146" s="28"/>
      <c r="B146" s="28"/>
      <c r="C146" s="28"/>
      <c r="D146" s="132"/>
      <c r="E146" s="28"/>
      <c r="F146" s="28"/>
      <c r="G146" s="28"/>
      <c r="H146" s="28"/>
      <c r="I146" s="28"/>
      <c r="J146" s="28"/>
      <c r="K146" s="28"/>
      <c r="L146" s="29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9"/>
      <c r="EQ146" s="28"/>
      <c r="ER146" s="69">
        <v>2</v>
      </c>
      <c r="ES146" s="170">
        <f>8247/1000</f>
        <v>8.2469999999999999</v>
      </c>
      <c r="ET146" s="28"/>
      <c r="EU146" s="69">
        <v>2</v>
      </c>
      <c r="EV146" s="171">
        <f>7901/1000</f>
        <v>7.9009999999999998</v>
      </c>
      <c r="EW146" s="28"/>
      <c r="EX146" s="29"/>
      <c r="EY146" s="28"/>
      <c r="EZ146" s="28"/>
      <c r="FA146" s="28"/>
      <c r="FB146" s="28"/>
      <c r="FC146" s="28"/>
      <c r="FD146" s="28"/>
      <c r="FE146" s="28"/>
      <c r="FF146" s="28"/>
      <c r="FG146" s="28"/>
      <c r="FH146" s="28"/>
      <c r="FI146" s="28"/>
      <c r="FJ146" s="28"/>
      <c r="FK146" s="28"/>
      <c r="FL146" s="28"/>
      <c r="FM146" s="28"/>
      <c r="FN146" s="28"/>
      <c r="FO146" s="28"/>
      <c r="FP146" s="28"/>
      <c r="FQ146" s="28"/>
      <c r="FR146" s="28"/>
      <c r="FS146" s="28"/>
      <c r="FT146" s="28"/>
      <c r="FU146" s="28"/>
      <c r="FV146" s="28"/>
      <c r="FW146" s="28"/>
      <c r="FX146" s="28"/>
      <c r="FY146" s="28"/>
      <c r="FZ146" s="28"/>
      <c r="GA146" s="28"/>
      <c r="GB146" s="28"/>
      <c r="GC146" s="28"/>
      <c r="GD146" s="28"/>
      <c r="GE146" s="28"/>
      <c r="GF146" s="28"/>
      <c r="GG146" s="28"/>
      <c r="GH146" s="28"/>
      <c r="GI146" s="28"/>
      <c r="GJ146" s="28"/>
      <c r="GK146" s="28"/>
      <c r="GL146" s="28"/>
      <c r="GM146" s="28"/>
      <c r="GN146" s="28"/>
      <c r="GO146" s="28"/>
      <c r="GP146" s="28"/>
      <c r="GQ146" s="28"/>
      <c r="GR146" s="28"/>
      <c r="GS146" s="28"/>
      <c r="GT146" s="28"/>
      <c r="GU146" s="28"/>
      <c r="GV146" s="28"/>
      <c r="GW146" s="28"/>
      <c r="GX146" s="28"/>
      <c r="GY146" s="28"/>
      <c r="GZ146" s="28"/>
      <c r="HA146" s="28"/>
      <c r="HB146" s="28"/>
      <c r="HC146" s="28"/>
      <c r="HD146" s="28"/>
      <c r="HE146" s="28"/>
      <c r="HF146" s="28"/>
      <c r="HG146" s="28"/>
      <c r="HH146" s="28"/>
      <c r="HI146" s="28"/>
      <c r="HJ146" s="28"/>
      <c r="HK146" s="28"/>
      <c r="HL146" s="28"/>
      <c r="HM146" s="28"/>
      <c r="HN146" s="28"/>
      <c r="HO146" s="28"/>
      <c r="HP146" s="28"/>
      <c r="HQ146" s="28"/>
      <c r="HR146" s="28"/>
      <c r="HS146" s="28"/>
      <c r="HT146" s="28"/>
      <c r="HU146" s="28"/>
      <c r="HV146" s="28"/>
      <c r="HW146" s="28"/>
      <c r="HX146" s="28"/>
      <c r="HY146" s="28"/>
      <c r="HZ146" s="28"/>
      <c r="IA146" s="28"/>
      <c r="IB146" s="28"/>
      <c r="IC146" s="28"/>
      <c r="ID146" s="28"/>
      <c r="IE146" s="28"/>
      <c r="IF146" s="28"/>
      <c r="IG146" s="28"/>
      <c r="IH146" s="28"/>
      <c r="II146" s="28"/>
      <c r="IJ146" s="28"/>
      <c r="IK146" s="28"/>
      <c r="IL146" s="28"/>
      <c r="IM146" s="29"/>
      <c r="IN146" s="28"/>
      <c r="IO146" s="28"/>
      <c r="IP146" s="28"/>
      <c r="IQ146" s="28"/>
      <c r="IR146" s="28"/>
      <c r="IS146" s="28"/>
      <c r="IT146" s="28"/>
      <c r="IU146" s="28"/>
      <c r="IV146" s="28"/>
      <c r="IW146" s="28"/>
      <c r="IX146" s="28"/>
      <c r="IY146" s="28"/>
      <c r="IZ146" s="28"/>
      <c r="JA146" s="28"/>
      <c r="JB146" s="28"/>
      <c r="JC146" s="28"/>
      <c r="JD146" s="28"/>
      <c r="JE146" s="28"/>
      <c r="JF146" s="28"/>
      <c r="JG146" s="28"/>
      <c r="JH146" s="28"/>
      <c r="JI146" s="28"/>
      <c r="JJ146" s="28"/>
      <c r="JK146" s="28"/>
    </row>
    <row r="147" spans="1:271" ht="15.75" customHeight="1" x14ac:dyDescent="0.25">
      <c r="A147" s="28"/>
      <c r="B147" s="28"/>
      <c r="C147" s="28"/>
      <c r="D147" s="132"/>
      <c r="E147" s="28"/>
      <c r="F147" s="28"/>
      <c r="G147" s="28"/>
      <c r="H147" s="28"/>
      <c r="I147" s="28"/>
      <c r="J147" s="28"/>
      <c r="K147" s="28"/>
      <c r="L147" s="29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9"/>
      <c r="EQ147" s="28"/>
      <c r="ER147" s="69">
        <v>3</v>
      </c>
      <c r="ES147" s="170">
        <f>7678/1000</f>
        <v>7.6779999999999999</v>
      </c>
      <c r="ET147" s="28"/>
      <c r="EU147" s="69">
        <v>3</v>
      </c>
      <c r="EV147" s="170">
        <f>7678/1000</f>
        <v>7.6779999999999999</v>
      </c>
      <c r="EW147" s="28"/>
      <c r="EX147" s="29"/>
      <c r="EY147" s="28"/>
      <c r="EZ147" s="28"/>
      <c r="FA147" s="28"/>
      <c r="FB147" s="28"/>
      <c r="FC147" s="28"/>
      <c r="FD147" s="28"/>
      <c r="FE147" s="28"/>
      <c r="FF147" s="28"/>
      <c r="FG147" s="28"/>
      <c r="FH147" s="28"/>
      <c r="FI147" s="28"/>
      <c r="FJ147" s="28"/>
      <c r="FK147" s="28"/>
      <c r="FL147" s="28"/>
      <c r="FM147" s="28"/>
      <c r="FN147" s="28"/>
      <c r="FO147" s="28"/>
      <c r="FP147" s="28"/>
      <c r="FQ147" s="28"/>
      <c r="FR147" s="28"/>
      <c r="FS147" s="28"/>
      <c r="FT147" s="28"/>
      <c r="FU147" s="28"/>
      <c r="FV147" s="28"/>
      <c r="FW147" s="28"/>
      <c r="FX147" s="28"/>
      <c r="FY147" s="28"/>
      <c r="FZ147" s="28"/>
      <c r="GA147" s="28"/>
      <c r="GB147" s="28"/>
      <c r="GC147" s="28"/>
      <c r="GD147" s="28"/>
      <c r="GE147" s="28"/>
      <c r="GF147" s="28"/>
      <c r="GG147" s="28"/>
      <c r="GH147" s="28"/>
      <c r="GI147" s="28"/>
      <c r="GJ147" s="28"/>
      <c r="GK147" s="28"/>
      <c r="GL147" s="28"/>
      <c r="GM147" s="28"/>
      <c r="GN147" s="28"/>
      <c r="GO147" s="28"/>
      <c r="GP147" s="28"/>
      <c r="GQ147" s="28"/>
      <c r="GR147" s="28"/>
      <c r="GS147" s="28"/>
      <c r="GT147" s="28"/>
      <c r="GU147" s="28"/>
      <c r="GV147" s="28"/>
      <c r="GW147" s="28"/>
      <c r="GX147" s="28"/>
      <c r="GY147" s="28"/>
      <c r="GZ147" s="28"/>
      <c r="HA147" s="28"/>
      <c r="HB147" s="28"/>
      <c r="HC147" s="28"/>
      <c r="HD147" s="28"/>
      <c r="HE147" s="28"/>
      <c r="HF147" s="28"/>
      <c r="HG147" s="28"/>
      <c r="HH147" s="28"/>
      <c r="HI147" s="28"/>
      <c r="HJ147" s="28"/>
      <c r="HK147" s="28"/>
      <c r="HL147" s="28"/>
      <c r="HM147" s="28"/>
      <c r="HN147" s="28"/>
      <c r="HO147" s="28"/>
      <c r="HP147" s="28"/>
      <c r="HQ147" s="28"/>
      <c r="HR147" s="28"/>
      <c r="HS147" s="28"/>
      <c r="HT147" s="28"/>
      <c r="HU147" s="28"/>
      <c r="HV147" s="28"/>
      <c r="HW147" s="28"/>
      <c r="HX147" s="28"/>
      <c r="HY147" s="28"/>
      <c r="HZ147" s="28"/>
      <c r="IA147" s="28"/>
      <c r="IB147" s="28"/>
      <c r="IC147" s="28"/>
      <c r="ID147" s="28"/>
      <c r="IE147" s="28"/>
      <c r="IF147" s="28"/>
      <c r="IG147" s="28"/>
      <c r="IH147" s="28"/>
      <c r="II147" s="28"/>
      <c r="IJ147" s="28"/>
      <c r="IK147" s="28"/>
      <c r="IL147" s="28"/>
      <c r="IM147" s="29"/>
      <c r="IN147" s="28"/>
      <c r="IO147" s="28"/>
      <c r="IP147" s="28"/>
      <c r="IQ147" s="28"/>
      <c r="IR147" s="28"/>
      <c r="IS147" s="28"/>
      <c r="IT147" s="28"/>
      <c r="IU147" s="28"/>
      <c r="IV147" s="28"/>
      <c r="IW147" s="28"/>
      <c r="IX147" s="28"/>
      <c r="IY147" s="28"/>
      <c r="IZ147" s="28"/>
      <c r="JA147" s="28"/>
      <c r="JB147" s="28"/>
      <c r="JC147" s="28"/>
      <c r="JD147" s="28"/>
      <c r="JE147" s="28"/>
      <c r="JF147" s="28"/>
      <c r="JG147" s="28"/>
      <c r="JH147" s="28"/>
      <c r="JI147" s="28"/>
      <c r="JJ147" s="28"/>
      <c r="JK147" s="28"/>
    </row>
    <row r="148" spans="1:271" ht="15.75" customHeight="1" x14ac:dyDescent="0.25">
      <c r="A148" s="28"/>
      <c r="B148" s="28"/>
      <c r="C148" s="28"/>
      <c r="D148" s="132"/>
      <c r="E148" s="28"/>
      <c r="F148" s="28"/>
      <c r="G148" s="28"/>
      <c r="H148" s="28"/>
      <c r="I148" s="28"/>
      <c r="J148" s="28"/>
      <c r="K148" s="28"/>
      <c r="L148" s="29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9"/>
      <c r="EQ148" s="28"/>
      <c r="ER148" s="69">
        <v>4</v>
      </c>
      <c r="ES148" s="170">
        <f>7976/1000</f>
        <v>7.976</v>
      </c>
      <c r="ET148" s="28"/>
      <c r="EU148" s="69">
        <v>4</v>
      </c>
      <c r="EV148" s="170">
        <f>7976/1000</f>
        <v>7.976</v>
      </c>
      <c r="EW148" s="28"/>
      <c r="EX148" s="29"/>
      <c r="EY148" s="28"/>
      <c r="EZ148" s="28"/>
      <c r="FA148" s="28"/>
      <c r="FB148" s="28"/>
      <c r="FC148" s="28"/>
      <c r="FD148" s="28"/>
      <c r="FE148" s="28"/>
      <c r="FF148" s="28"/>
      <c r="FG148" s="28"/>
      <c r="FH148" s="28"/>
      <c r="FI148" s="28"/>
      <c r="FJ148" s="28"/>
      <c r="FK148" s="28"/>
      <c r="FL148" s="28"/>
      <c r="FM148" s="28"/>
      <c r="FN148" s="28"/>
      <c r="FO148" s="28"/>
      <c r="FP148" s="28"/>
      <c r="FQ148" s="28"/>
      <c r="FR148" s="28"/>
      <c r="FS148" s="28"/>
      <c r="FT148" s="28"/>
      <c r="FU148" s="28"/>
      <c r="FV148" s="28"/>
      <c r="FW148" s="28"/>
      <c r="FX148" s="28"/>
      <c r="FY148" s="28"/>
      <c r="FZ148" s="28"/>
      <c r="GA148" s="28"/>
      <c r="GB148" s="28"/>
      <c r="GC148" s="28"/>
      <c r="GD148" s="28"/>
      <c r="GE148" s="28"/>
      <c r="GF148" s="28"/>
      <c r="GG148" s="28"/>
      <c r="GH148" s="28"/>
      <c r="GI148" s="28"/>
      <c r="GJ148" s="28"/>
      <c r="GK148" s="28"/>
      <c r="GL148" s="28"/>
      <c r="GM148" s="28"/>
      <c r="GN148" s="28"/>
      <c r="GO148" s="28"/>
      <c r="GP148" s="28"/>
      <c r="GQ148" s="28"/>
      <c r="GR148" s="28"/>
      <c r="GS148" s="28"/>
      <c r="GT148" s="28"/>
      <c r="GU148" s="28"/>
      <c r="GV148" s="28"/>
      <c r="GW148" s="28"/>
      <c r="GX148" s="28"/>
      <c r="GY148" s="28"/>
      <c r="GZ148" s="28"/>
      <c r="HA148" s="28"/>
      <c r="HB148" s="28"/>
      <c r="HC148" s="28"/>
      <c r="HD148" s="28"/>
      <c r="HE148" s="28"/>
      <c r="HF148" s="28"/>
      <c r="HG148" s="28"/>
      <c r="HH148" s="28"/>
      <c r="HI148" s="28"/>
      <c r="HJ148" s="28"/>
      <c r="HK148" s="28"/>
      <c r="HL148" s="28"/>
      <c r="HM148" s="28"/>
      <c r="HN148" s="28"/>
      <c r="HO148" s="28"/>
      <c r="HP148" s="28"/>
      <c r="HQ148" s="28"/>
      <c r="HR148" s="28"/>
      <c r="HS148" s="28"/>
      <c r="HT148" s="28"/>
      <c r="HU148" s="28"/>
      <c r="HV148" s="28"/>
      <c r="HW148" s="28"/>
      <c r="HX148" s="28"/>
      <c r="HY148" s="28"/>
      <c r="HZ148" s="28"/>
      <c r="IA148" s="28"/>
      <c r="IB148" s="28"/>
      <c r="IC148" s="28"/>
      <c r="ID148" s="28"/>
      <c r="IE148" s="28"/>
      <c r="IF148" s="28"/>
      <c r="IG148" s="28"/>
      <c r="IH148" s="28"/>
      <c r="II148" s="28"/>
      <c r="IJ148" s="28"/>
      <c r="IK148" s="28"/>
      <c r="IL148" s="28"/>
      <c r="IM148" s="29"/>
      <c r="IN148" s="28"/>
      <c r="IO148" s="28"/>
      <c r="IP148" s="28"/>
      <c r="IQ148" s="28"/>
      <c r="IR148" s="28"/>
      <c r="IS148" s="28"/>
      <c r="IT148" s="28"/>
      <c r="IU148" s="28"/>
      <c r="IV148" s="28"/>
      <c r="IW148" s="28"/>
      <c r="IX148" s="28"/>
      <c r="IY148" s="28"/>
      <c r="IZ148" s="28"/>
      <c r="JA148" s="28"/>
      <c r="JB148" s="28"/>
      <c r="JC148" s="28"/>
      <c r="JD148" s="28"/>
      <c r="JE148" s="28"/>
      <c r="JF148" s="28"/>
      <c r="JG148" s="28"/>
      <c r="JH148" s="28"/>
      <c r="JI148" s="28"/>
      <c r="JJ148" s="28"/>
      <c r="JK148" s="28"/>
    </row>
    <row r="149" spans="1:271" ht="15.75" customHeight="1" x14ac:dyDescent="0.25">
      <c r="A149" s="28"/>
      <c r="B149" s="28"/>
      <c r="C149" s="28"/>
      <c r="D149" s="132"/>
      <c r="E149" s="28"/>
      <c r="F149" s="28"/>
      <c r="G149" s="28"/>
      <c r="H149" s="28"/>
      <c r="I149" s="28"/>
      <c r="J149" s="28"/>
      <c r="K149" s="28"/>
      <c r="L149" s="29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9"/>
      <c r="EQ149" s="28"/>
      <c r="ER149" s="69">
        <v>5</v>
      </c>
      <c r="ES149" s="170">
        <f>8130/1000</f>
        <v>8.1300000000000008</v>
      </c>
      <c r="ET149" s="28"/>
      <c r="EU149" s="69">
        <v>5</v>
      </c>
      <c r="EV149" s="170">
        <f>8130/1000</f>
        <v>8.1300000000000008</v>
      </c>
      <c r="EW149" s="28"/>
      <c r="EX149" s="29"/>
      <c r="EY149" s="28"/>
      <c r="EZ149" s="28"/>
      <c r="FA149" s="28"/>
      <c r="FB149" s="28"/>
      <c r="FC149" s="28"/>
      <c r="FD149" s="28"/>
      <c r="FE149" s="28"/>
      <c r="FF149" s="28"/>
      <c r="FG149" s="28"/>
      <c r="FH149" s="28"/>
      <c r="FI149" s="28"/>
      <c r="FJ149" s="28"/>
      <c r="FK149" s="28"/>
      <c r="FL149" s="28"/>
      <c r="FM149" s="28"/>
      <c r="FN149" s="28"/>
      <c r="FO149" s="28"/>
      <c r="FP149" s="28"/>
      <c r="FQ149" s="28"/>
      <c r="FR149" s="28"/>
      <c r="FS149" s="28"/>
      <c r="FT149" s="28"/>
      <c r="FU149" s="28"/>
      <c r="FV149" s="28"/>
      <c r="FW149" s="28"/>
      <c r="FX149" s="28"/>
      <c r="FY149" s="28"/>
      <c r="FZ149" s="28"/>
      <c r="GA149" s="28"/>
      <c r="GB149" s="28"/>
      <c r="GC149" s="28"/>
      <c r="GD149" s="28"/>
      <c r="GE149" s="28"/>
      <c r="GF149" s="28"/>
      <c r="GG149" s="28"/>
      <c r="GH149" s="28"/>
      <c r="GI149" s="28"/>
      <c r="GJ149" s="28"/>
      <c r="GK149" s="28"/>
      <c r="GL149" s="28"/>
      <c r="GM149" s="28"/>
      <c r="GN149" s="28"/>
      <c r="GO149" s="28"/>
      <c r="GP149" s="28"/>
      <c r="GQ149" s="28"/>
      <c r="GR149" s="28"/>
      <c r="GS149" s="28"/>
      <c r="GT149" s="28"/>
      <c r="GU149" s="28"/>
      <c r="GV149" s="28"/>
      <c r="GW149" s="28"/>
      <c r="GX149" s="28"/>
      <c r="GY149" s="28"/>
      <c r="GZ149" s="28"/>
      <c r="HA149" s="28"/>
      <c r="HB149" s="28"/>
      <c r="HC149" s="28"/>
      <c r="HD149" s="28"/>
      <c r="HE149" s="28"/>
      <c r="HF149" s="28"/>
      <c r="HG149" s="28"/>
      <c r="HH149" s="28"/>
      <c r="HI149" s="28"/>
      <c r="HJ149" s="28"/>
      <c r="HK149" s="28"/>
      <c r="HL149" s="28"/>
      <c r="HM149" s="28"/>
      <c r="HN149" s="28"/>
      <c r="HO149" s="28"/>
      <c r="HP149" s="28"/>
      <c r="HQ149" s="28"/>
      <c r="HR149" s="28"/>
      <c r="HS149" s="28"/>
      <c r="HT149" s="28"/>
      <c r="HU149" s="28"/>
      <c r="HV149" s="28"/>
      <c r="HW149" s="28"/>
      <c r="HX149" s="28"/>
      <c r="HY149" s="28"/>
      <c r="HZ149" s="28"/>
      <c r="IA149" s="28"/>
      <c r="IB149" s="28"/>
      <c r="IC149" s="28"/>
      <c r="ID149" s="28"/>
      <c r="IE149" s="28"/>
      <c r="IF149" s="28"/>
      <c r="IG149" s="28"/>
      <c r="IH149" s="28"/>
      <c r="II149" s="28"/>
      <c r="IJ149" s="28"/>
      <c r="IK149" s="28"/>
      <c r="IL149" s="28"/>
      <c r="IM149" s="29"/>
      <c r="IN149" s="28"/>
      <c r="IO149" s="28"/>
      <c r="IP149" s="28"/>
      <c r="IQ149" s="28"/>
      <c r="IR149" s="28"/>
      <c r="IS149" s="28"/>
      <c r="IT149" s="28"/>
      <c r="IU149" s="28"/>
      <c r="IV149" s="28"/>
      <c r="IW149" s="28"/>
      <c r="IX149" s="28"/>
      <c r="IY149" s="28"/>
      <c r="IZ149" s="28"/>
      <c r="JA149" s="28"/>
      <c r="JB149" s="28"/>
      <c r="JC149" s="28"/>
      <c r="JD149" s="28"/>
      <c r="JE149" s="28"/>
      <c r="JF149" s="28"/>
      <c r="JG149" s="28"/>
      <c r="JH149" s="28"/>
      <c r="JI149" s="28"/>
      <c r="JJ149" s="28"/>
      <c r="JK149" s="28"/>
    </row>
    <row r="150" spans="1:271" ht="15.75" customHeight="1" x14ac:dyDescent="0.25">
      <c r="A150" s="28"/>
      <c r="B150" s="28"/>
      <c r="C150" s="28"/>
      <c r="D150" s="132"/>
      <c r="E150" s="28"/>
      <c r="F150" s="28"/>
      <c r="G150" s="28"/>
      <c r="H150" s="28"/>
      <c r="I150" s="28"/>
      <c r="J150" s="28"/>
      <c r="K150" s="28"/>
      <c r="L150" s="29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9"/>
      <c r="EQ150" s="28"/>
      <c r="ER150" s="69">
        <v>6</v>
      </c>
      <c r="ES150" s="170">
        <f>8238/1000</f>
        <v>8.2379999999999995</v>
      </c>
      <c r="ET150" s="28"/>
      <c r="EU150" s="69">
        <v>6</v>
      </c>
      <c r="EV150" s="171">
        <f>8011/1000</f>
        <v>8.0109999999999992</v>
      </c>
      <c r="EW150" s="28"/>
      <c r="EX150" s="29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  <c r="FI150" s="28"/>
      <c r="FJ150" s="28"/>
      <c r="FK150" s="28"/>
      <c r="FL150" s="28"/>
      <c r="FM150" s="28"/>
      <c r="FN150" s="28"/>
      <c r="FO150" s="28"/>
      <c r="FP150" s="28"/>
      <c r="FQ150" s="28"/>
      <c r="FR150" s="28"/>
      <c r="FS150" s="28"/>
      <c r="FT150" s="28"/>
      <c r="FU150" s="28"/>
      <c r="FV150" s="28"/>
      <c r="FW150" s="28"/>
      <c r="FX150" s="28"/>
      <c r="FY150" s="28"/>
      <c r="FZ150" s="28"/>
      <c r="GA150" s="28"/>
      <c r="GB150" s="28"/>
      <c r="GC150" s="28"/>
      <c r="GD150" s="28"/>
      <c r="GE150" s="28"/>
      <c r="GF150" s="28"/>
      <c r="GG150" s="28"/>
      <c r="GH150" s="28"/>
      <c r="GI150" s="28"/>
      <c r="GJ150" s="28"/>
      <c r="GK150" s="28"/>
      <c r="GL150" s="28"/>
      <c r="GM150" s="28"/>
      <c r="GN150" s="28"/>
      <c r="GO150" s="28"/>
      <c r="GP150" s="28"/>
      <c r="GQ150" s="28"/>
      <c r="GR150" s="28"/>
      <c r="GS150" s="28"/>
      <c r="GT150" s="28"/>
      <c r="GU150" s="28"/>
      <c r="GV150" s="28"/>
      <c r="GW150" s="28"/>
      <c r="GX150" s="28"/>
      <c r="GY150" s="28"/>
      <c r="GZ150" s="28"/>
      <c r="HA150" s="28"/>
      <c r="HB150" s="28"/>
      <c r="HC150" s="28"/>
      <c r="HD150" s="28"/>
      <c r="HE150" s="28"/>
      <c r="HF150" s="28"/>
      <c r="HG150" s="28"/>
      <c r="HH150" s="28"/>
      <c r="HI150" s="28"/>
      <c r="HJ150" s="28"/>
      <c r="HK150" s="28"/>
      <c r="HL150" s="28"/>
      <c r="HM150" s="28"/>
      <c r="HN150" s="28"/>
      <c r="HO150" s="28"/>
      <c r="HP150" s="28"/>
      <c r="HQ150" s="28"/>
      <c r="HR150" s="28"/>
      <c r="HS150" s="28"/>
      <c r="HT150" s="28"/>
      <c r="HU150" s="28"/>
      <c r="HV150" s="28"/>
      <c r="HW150" s="28"/>
      <c r="HX150" s="28"/>
      <c r="HY150" s="28"/>
      <c r="HZ150" s="28"/>
      <c r="IA150" s="28"/>
      <c r="IB150" s="28"/>
      <c r="IC150" s="28"/>
      <c r="ID150" s="28"/>
      <c r="IE150" s="28"/>
      <c r="IF150" s="28"/>
      <c r="IG150" s="28"/>
      <c r="IH150" s="28"/>
      <c r="II150" s="28"/>
      <c r="IJ150" s="28"/>
      <c r="IK150" s="28"/>
      <c r="IL150" s="28"/>
      <c r="IM150" s="29"/>
      <c r="IN150" s="28"/>
      <c r="IO150" s="28"/>
      <c r="IP150" s="28"/>
      <c r="IQ150" s="28"/>
      <c r="IR150" s="28"/>
      <c r="IS150" s="28"/>
      <c r="IT150" s="28"/>
      <c r="IU150" s="28"/>
      <c r="IV150" s="28"/>
      <c r="IW150" s="28"/>
      <c r="IX150" s="28"/>
      <c r="IY150" s="28"/>
      <c r="IZ150" s="28"/>
      <c r="JA150" s="28"/>
      <c r="JB150" s="28"/>
      <c r="JC150" s="28"/>
      <c r="JD150" s="28"/>
      <c r="JE150" s="28"/>
      <c r="JF150" s="28"/>
      <c r="JG150" s="28"/>
      <c r="JH150" s="28"/>
      <c r="JI150" s="28"/>
      <c r="JJ150" s="28"/>
      <c r="JK150" s="28"/>
    </row>
    <row r="151" spans="1:271" ht="15.75" customHeight="1" x14ac:dyDescent="0.25">
      <c r="A151" s="28"/>
      <c r="B151" s="28"/>
      <c r="C151" s="28"/>
      <c r="D151" s="132"/>
      <c r="E151" s="28"/>
      <c r="F151" s="28"/>
      <c r="G151" s="28"/>
      <c r="H151" s="28"/>
      <c r="I151" s="28"/>
      <c r="J151" s="28"/>
      <c r="K151" s="28"/>
      <c r="L151" s="29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9"/>
      <c r="EQ151" s="28"/>
      <c r="ER151" s="69">
        <v>7</v>
      </c>
      <c r="ES151" s="170">
        <f>5778/1000</f>
        <v>5.7779999999999996</v>
      </c>
      <c r="ET151" s="28"/>
      <c r="EU151" s="69">
        <v>7</v>
      </c>
      <c r="EV151" s="170">
        <f>5778/1000</f>
        <v>5.7779999999999996</v>
      </c>
      <c r="EW151" s="28"/>
      <c r="EX151" s="29"/>
      <c r="EY151" s="28"/>
      <c r="EZ151" s="28"/>
      <c r="FA151" s="28"/>
      <c r="FB151" s="28"/>
      <c r="FC151" s="28"/>
      <c r="FD151" s="28"/>
      <c r="FE151" s="28"/>
      <c r="FF151" s="28"/>
      <c r="FG151" s="28"/>
      <c r="FH151" s="28"/>
      <c r="FI151" s="28"/>
      <c r="FJ151" s="28"/>
      <c r="FK151" s="28"/>
      <c r="FL151" s="28"/>
      <c r="FM151" s="28"/>
      <c r="FN151" s="28"/>
      <c r="FO151" s="28"/>
      <c r="FP151" s="28"/>
      <c r="FQ151" s="28"/>
      <c r="FR151" s="28"/>
      <c r="FS151" s="28"/>
      <c r="FT151" s="28"/>
      <c r="FU151" s="28"/>
      <c r="FV151" s="28"/>
      <c r="FW151" s="28"/>
      <c r="FX151" s="28"/>
      <c r="FY151" s="28"/>
      <c r="FZ151" s="28"/>
      <c r="GA151" s="28"/>
      <c r="GB151" s="28"/>
      <c r="GC151" s="28"/>
      <c r="GD151" s="28"/>
      <c r="GE151" s="28"/>
      <c r="GF151" s="28"/>
      <c r="GG151" s="28"/>
      <c r="GH151" s="28"/>
      <c r="GI151" s="28"/>
      <c r="GJ151" s="28"/>
      <c r="GK151" s="28"/>
      <c r="GL151" s="28"/>
      <c r="GM151" s="28"/>
      <c r="GN151" s="28"/>
      <c r="GO151" s="28"/>
      <c r="GP151" s="28"/>
      <c r="GQ151" s="28"/>
      <c r="GR151" s="28"/>
      <c r="GS151" s="28"/>
      <c r="GT151" s="28"/>
      <c r="GU151" s="28"/>
      <c r="GV151" s="28"/>
      <c r="GW151" s="28"/>
      <c r="GX151" s="28"/>
      <c r="GY151" s="28"/>
      <c r="GZ151" s="28"/>
      <c r="HA151" s="28"/>
      <c r="HB151" s="28"/>
      <c r="HC151" s="28"/>
      <c r="HD151" s="28"/>
      <c r="HE151" s="28"/>
      <c r="HF151" s="28"/>
      <c r="HG151" s="28"/>
      <c r="HH151" s="28"/>
      <c r="HI151" s="28"/>
      <c r="HJ151" s="28"/>
      <c r="HK151" s="28"/>
      <c r="HL151" s="28"/>
      <c r="HM151" s="28"/>
      <c r="HN151" s="28"/>
      <c r="HO151" s="28"/>
      <c r="HP151" s="28"/>
      <c r="HQ151" s="28"/>
      <c r="HR151" s="28"/>
      <c r="HS151" s="28"/>
      <c r="HT151" s="28"/>
      <c r="HU151" s="28"/>
      <c r="HV151" s="28"/>
      <c r="HW151" s="28"/>
      <c r="HX151" s="28"/>
      <c r="HY151" s="28"/>
      <c r="HZ151" s="28"/>
      <c r="IA151" s="28"/>
      <c r="IB151" s="28"/>
      <c r="IC151" s="28"/>
      <c r="ID151" s="28"/>
      <c r="IE151" s="28"/>
      <c r="IF151" s="28"/>
      <c r="IG151" s="28"/>
      <c r="IH151" s="28"/>
      <c r="II151" s="28"/>
      <c r="IJ151" s="28"/>
      <c r="IK151" s="28"/>
      <c r="IL151" s="28"/>
      <c r="IM151" s="29"/>
      <c r="IN151" s="28"/>
      <c r="IO151" s="28"/>
      <c r="IP151" s="28"/>
      <c r="IQ151" s="28"/>
      <c r="IR151" s="28"/>
      <c r="IS151" s="28"/>
      <c r="IT151" s="28"/>
      <c r="IU151" s="28"/>
      <c r="IV151" s="28"/>
      <c r="IW151" s="28"/>
      <c r="IX151" s="28"/>
      <c r="IY151" s="28"/>
      <c r="IZ151" s="28"/>
      <c r="JA151" s="28"/>
      <c r="JB151" s="28"/>
      <c r="JC151" s="28"/>
      <c r="JD151" s="28"/>
      <c r="JE151" s="28"/>
      <c r="JF151" s="28"/>
      <c r="JG151" s="28"/>
      <c r="JH151" s="28"/>
      <c r="JI151" s="28"/>
      <c r="JJ151" s="28"/>
      <c r="JK151" s="28"/>
    </row>
    <row r="152" spans="1:271" ht="15.75" customHeight="1" x14ac:dyDescent="0.25">
      <c r="A152" s="28"/>
      <c r="B152" s="28"/>
      <c r="C152" s="28"/>
      <c r="D152" s="132"/>
      <c r="E152" s="28"/>
      <c r="F152" s="28"/>
      <c r="G152" s="28"/>
      <c r="H152" s="28"/>
      <c r="I152" s="28"/>
      <c r="J152" s="28"/>
      <c r="K152" s="28"/>
      <c r="L152" s="29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9"/>
      <c r="EQ152" s="28"/>
      <c r="ER152" s="69">
        <v>8</v>
      </c>
      <c r="ES152" s="170">
        <f>7281/1000</f>
        <v>7.2809999999999997</v>
      </c>
      <c r="ET152" s="28"/>
      <c r="EU152" s="69">
        <v>8</v>
      </c>
      <c r="EV152" s="171">
        <f>6436/1000</f>
        <v>6.4359999999999999</v>
      </c>
      <c r="EW152" s="28"/>
      <c r="EX152" s="29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  <c r="FI152" s="28"/>
      <c r="FJ152" s="28"/>
      <c r="FK152" s="28"/>
      <c r="FL152" s="28"/>
      <c r="FM152" s="28"/>
      <c r="FN152" s="28"/>
      <c r="FO152" s="28"/>
      <c r="FP152" s="28"/>
      <c r="FQ152" s="28"/>
      <c r="FR152" s="28"/>
      <c r="FS152" s="28"/>
      <c r="FT152" s="28"/>
      <c r="FU152" s="28"/>
      <c r="FV152" s="28"/>
      <c r="FW152" s="28"/>
      <c r="FX152" s="28"/>
      <c r="FY152" s="28"/>
      <c r="FZ152" s="28"/>
      <c r="GA152" s="28"/>
      <c r="GB152" s="28"/>
      <c r="GC152" s="28"/>
      <c r="GD152" s="28"/>
      <c r="GE152" s="28"/>
      <c r="GF152" s="28"/>
      <c r="GG152" s="28"/>
      <c r="GH152" s="28"/>
      <c r="GI152" s="28"/>
      <c r="GJ152" s="28"/>
      <c r="GK152" s="28"/>
      <c r="GL152" s="28"/>
      <c r="GM152" s="28"/>
      <c r="GN152" s="28"/>
      <c r="GO152" s="28"/>
      <c r="GP152" s="28"/>
      <c r="GQ152" s="28"/>
      <c r="GR152" s="28"/>
      <c r="GS152" s="28"/>
      <c r="GT152" s="28"/>
      <c r="GU152" s="28"/>
      <c r="GV152" s="28"/>
      <c r="GW152" s="28"/>
      <c r="GX152" s="28"/>
      <c r="GY152" s="28"/>
      <c r="GZ152" s="28"/>
      <c r="HA152" s="28"/>
      <c r="HB152" s="28"/>
      <c r="HC152" s="28"/>
      <c r="HD152" s="28"/>
      <c r="HE152" s="28"/>
      <c r="HF152" s="28"/>
      <c r="HG152" s="28"/>
      <c r="HH152" s="28"/>
      <c r="HI152" s="28"/>
      <c r="HJ152" s="28"/>
      <c r="HK152" s="28"/>
      <c r="HL152" s="28"/>
      <c r="HM152" s="28"/>
      <c r="HN152" s="28"/>
      <c r="HO152" s="28"/>
      <c r="HP152" s="28"/>
      <c r="HQ152" s="28"/>
      <c r="HR152" s="28"/>
      <c r="HS152" s="28"/>
      <c r="HT152" s="28"/>
      <c r="HU152" s="28"/>
      <c r="HV152" s="28"/>
      <c r="HW152" s="28"/>
      <c r="HX152" s="28"/>
      <c r="HY152" s="28"/>
      <c r="HZ152" s="28"/>
      <c r="IA152" s="28"/>
      <c r="IB152" s="28"/>
      <c r="IC152" s="28"/>
      <c r="ID152" s="28"/>
      <c r="IE152" s="28"/>
      <c r="IF152" s="28"/>
      <c r="IG152" s="28"/>
      <c r="IH152" s="28"/>
      <c r="II152" s="28"/>
      <c r="IJ152" s="28"/>
      <c r="IK152" s="28"/>
      <c r="IL152" s="28"/>
      <c r="IM152" s="29"/>
      <c r="IN152" s="28"/>
      <c r="IO152" s="28"/>
      <c r="IP152" s="28"/>
      <c r="IQ152" s="28"/>
      <c r="IR152" s="28"/>
      <c r="IS152" s="28"/>
      <c r="IT152" s="28"/>
      <c r="IU152" s="28"/>
      <c r="IV152" s="28"/>
      <c r="IW152" s="28"/>
      <c r="IX152" s="28"/>
      <c r="IY152" s="28"/>
      <c r="IZ152" s="28"/>
      <c r="JA152" s="28"/>
      <c r="JB152" s="28"/>
      <c r="JC152" s="28"/>
      <c r="JD152" s="28"/>
      <c r="JE152" s="28"/>
      <c r="JF152" s="28"/>
      <c r="JG152" s="28"/>
      <c r="JH152" s="28"/>
      <c r="JI152" s="28"/>
      <c r="JJ152" s="28"/>
      <c r="JK152" s="28"/>
    </row>
    <row r="153" spans="1:271" ht="15.75" customHeight="1" x14ac:dyDescent="0.25">
      <c r="A153" s="28"/>
      <c r="B153" s="28"/>
      <c r="C153" s="28"/>
      <c r="D153" s="132"/>
      <c r="E153" s="28"/>
      <c r="F153" s="28"/>
      <c r="G153" s="28"/>
      <c r="H153" s="28"/>
      <c r="I153" s="28"/>
      <c r="J153" s="28"/>
      <c r="K153" s="28"/>
      <c r="L153" s="29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9"/>
      <c r="EQ153" s="28"/>
      <c r="ER153" s="69">
        <v>9</v>
      </c>
      <c r="ES153" s="170">
        <f>7847/1000</f>
        <v>7.8470000000000004</v>
      </c>
      <c r="ET153" s="28"/>
      <c r="EU153" s="69">
        <v>9</v>
      </c>
      <c r="EV153" s="170">
        <f>7847/1000</f>
        <v>7.8470000000000004</v>
      </c>
      <c r="EW153" s="28"/>
      <c r="EX153" s="29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  <c r="FI153" s="28"/>
      <c r="FJ153" s="28"/>
      <c r="FK153" s="28"/>
      <c r="FL153" s="28"/>
      <c r="FM153" s="28"/>
      <c r="FN153" s="28"/>
      <c r="FO153" s="28"/>
      <c r="FP153" s="28"/>
      <c r="FQ153" s="28"/>
      <c r="FR153" s="28"/>
      <c r="FS153" s="28"/>
      <c r="FT153" s="28"/>
      <c r="FU153" s="28"/>
      <c r="FV153" s="28"/>
      <c r="FW153" s="28"/>
      <c r="FX153" s="28"/>
      <c r="FY153" s="28"/>
      <c r="FZ153" s="28"/>
      <c r="GA153" s="28"/>
      <c r="GB153" s="28"/>
      <c r="GC153" s="28"/>
      <c r="GD153" s="28"/>
      <c r="GE153" s="28"/>
      <c r="GF153" s="28"/>
      <c r="GG153" s="28"/>
      <c r="GH153" s="28"/>
      <c r="GI153" s="28"/>
      <c r="GJ153" s="28"/>
      <c r="GK153" s="28"/>
      <c r="GL153" s="28"/>
      <c r="GM153" s="28"/>
      <c r="GN153" s="28"/>
      <c r="GO153" s="28"/>
      <c r="GP153" s="28"/>
      <c r="GQ153" s="28"/>
      <c r="GR153" s="28"/>
      <c r="GS153" s="28"/>
      <c r="GT153" s="28"/>
      <c r="GU153" s="28"/>
      <c r="GV153" s="28"/>
      <c r="GW153" s="28"/>
      <c r="GX153" s="28"/>
      <c r="GY153" s="28"/>
      <c r="GZ153" s="28"/>
      <c r="HA153" s="28"/>
      <c r="HB153" s="28"/>
      <c r="HC153" s="28"/>
      <c r="HD153" s="28"/>
      <c r="HE153" s="28"/>
      <c r="HF153" s="28"/>
      <c r="HG153" s="28"/>
      <c r="HH153" s="28"/>
      <c r="HI153" s="28"/>
      <c r="HJ153" s="28"/>
      <c r="HK153" s="28"/>
      <c r="HL153" s="28"/>
      <c r="HM153" s="28"/>
      <c r="HN153" s="28"/>
      <c r="HO153" s="28"/>
      <c r="HP153" s="28"/>
      <c r="HQ153" s="28"/>
      <c r="HR153" s="28"/>
      <c r="HS153" s="28"/>
      <c r="HT153" s="28"/>
      <c r="HU153" s="28"/>
      <c r="HV153" s="28"/>
      <c r="HW153" s="28"/>
      <c r="HX153" s="28"/>
      <c r="HY153" s="28"/>
      <c r="HZ153" s="28"/>
      <c r="IA153" s="28"/>
      <c r="IB153" s="28"/>
      <c r="IC153" s="28"/>
      <c r="ID153" s="28"/>
      <c r="IE153" s="28"/>
      <c r="IF153" s="28"/>
      <c r="IG153" s="28"/>
      <c r="IH153" s="28"/>
      <c r="II153" s="28"/>
      <c r="IJ153" s="28"/>
      <c r="IK153" s="28"/>
      <c r="IL153" s="28"/>
      <c r="IM153" s="29"/>
      <c r="IN153" s="28"/>
      <c r="IO153" s="28"/>
      <c r="IP153" s="28"/>
      <c r="IQ153" s="28"/>
      <c r="IR153" s="28"/>
      <c r="IS153" s="28"/>
      <c r="IT153" s="28"/>
      <c r="IU153" s="28"/>
      <c r="IV153" s="28"/>
      <c r="IW153" s="28"/>
      <c r="IX153" s="28"/>
      <c r="IY153" s="28"/>
      <c r="IZ153" s="28"/>
      <c r="JA153" s="28"/>
      <c r="JB153" s="28"/>
      <c r="JC153" s="28"/>
      <c r="JD153" s="28"/>
      <c r="JE153" s="28"/>
      <c r="JF153" s="28"/>
      <c r="JG153" s="28"/>
      <c r="JH153" s="28"/>
      <c r="JI153" s="28"/>
      <c r="JJ153" s="28"/>
      <c r="JK153" s="28"/>
    </row>
    <row r="154" spans="1:271" ht="15.75" customHeight="1" x14ac:dyDescent="0.25">
      <c r="A154" s="28"/>
      <c r="B154" s="28"/>
      <c r="C154" s="28"/>
      <c r="D154" s="132"/>
      <c r="E154" s="28"/>
      <c r="F154" s="28"/>
      <c r="G154" s="28"/>
      <c r="H154" s="28"/>
      <c r="I154" s="28"/>
      <c r="J154" s="28"/>
      <c r="K154" s="28"/>
      <c r="L154" s="29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9"/>
      <c r="EQ154" s="28"/>
      <c r="ER154" s="69">
        <v>10</v>
      </c>
      <c r="ES154" s="170">
        <f>8238/1000</f>
        <v>8.2379999999999995</v>
      </c>
      <c r="ET154" s="28"/>
      <c r="EU154" s="69">
        <v>10</v>
      </c>
      <c r="EV154" s="171">
        <f>7693/1000</f>
        <v>7.6929999999999996</v>
      </c>
      <c r="EW154" s="28"/>
      <c r="EX154" s="29"/>
      <c r="EY154" s="28"/>
      <c r="EZ154" s="28"/>
      <c r="FA154" s="28"/>
      <c r="FB154" s="28"/>
      <c r="FC154" s="28"/>
      <c r="FD154" s="28"/>
      <c r="FE154" s="28"/>
      <c r="FF154" s="28"/>
      <c r="FG154" s="28"/>
      <c r="FH154" s="28"/>
      <c r="FI154" s="28"/>
      <c r="FJ154" s="28"/>
      <c r="FK154" s="28"/>
      <c r="FL154" s="28"/>
      <c r="FM154" s="28"/>
      <c r="FN154" s="28"/>
      <c r="FO154" s="28"/>
      <c r="FP154" s="28"/>
      <c r="FQ154" s="28"/>
      <c r="FR154" s="28"/>
      <c r="FS154" s="28"/>
      <c r="FT154" s="28"/>
      <c r="FU154" s="28"/>
      <c r="FV154" s="28"/>
      <c r="FW154" s="28"/>
      <c r="FX154" s="28"/>
      <c r="FY154" s="28"/>
      <c r="FZ154" s="28"/>
      <c r="GA154" s="28"/>
      <c r="GB154" s="28"/>
      <c r="GC154" s="28"/>
      <c r="GD154" s="28"/>
      <c r="GE154" s="28"/>
      <c r="GF154" s="28"/>
      <c r="GG154" s="28"/>
      <c r="GH154" s="28"/>
      <c r="GI154" s="28"/>
      <c r="GJ154" s="28"/>
      <c r="GK154" s="28"/>
      <c r="GL154" s="28"/>
      <c r="GM154" s="28"/>
      <c r="GN154" s="28"/>
      <c r="GO154" s="28"/>
      <c r="GP154" s="28"/>
      <c r="GQ154" s="28"/>
      <c r="GR154" s="28"/>
      <c r="GS154" s="28"/>
      <c r="GT154" s="28"/>
      <c r="GU154" s="28"/>
      <c r="GV154" s="28"/>
      <c r="GW154" s="28"/>
      <c r="GX154" s="28"/>
      <c r="GY154" s="28"/>
      <c r="GZ154" s="28"/>
      <c r="HA154" s="28"/>
      <c r="HB154" s="28"/>
      <c r="HC154" s="28"/>
      <c r="HD154" s="28"/>
      <c r="HE154" s="28"/>
      <c r="HF154" s="28"/>
      <c r="HG154" s="28"/>
      <c r="HH154" s="28"/>
      <c r="HI154" s="28"/>
      <c r="HJ154" s="28"/>
      <c r="HK154" s="28"/>
      <c r="HL154" s="28"/>
      <c r="HM154" s="28"/>
      <c r="HN154" s="28"/>
      <c r="HO154" s="28"/>
      <c r="HP154" s="28"/>
      <c r="HQ154" s="28"/>
      <c r="HR154" s="28"/>
      <c r="HS154" s="28"/>
      <c r="HT154" s="28"/>
      <c r="HU154" s="28"/>
      <c r="HV154" s="28"/>
      <c r="HW154" s="28"/>
      <c r="HX154" s="28"/>
      <c r="HY154" s="28"/>
      <c r="HZ154" s="28"/>
      <c r="IA154" s="28"/>
      <c r="IB154" s="28"/>
      <c r="IC154" s="28"/>
      <c r="ID154" s="28"/>
      <c r="IE154" s="28"/>
      <c r="IF154" s="28"/>
      <c r="IG154" s="28"/>
      <c r="IH154" s="28"/>
      <c r="II154" s="28"/>
      <c r="IJ154" s="28"/>
      <c r="IK154" s="28"/>
      <c r="IL154" s="28"/>
      <c r="IM154" s="29"/>
      <c r="IN154" s="28"/>
      <c r="IO154" s="28"/>
      <c r="IP154" s="28"/>
      <c r="IQ154" s="28"/>
      <c r="IR154" s="28"/>
      <c r="IS154" s="28"/>
      <c r="IT154" s="28"/>
      <c r="IU154" s="28"/>
      <c r="IV154" s="28"/>
      <c r="IW154" s="28"/>
      <c r="IX154" s="28"/>
      <c r="IY154" s="28"/>
      <c r="IZ154" s="28"/>
      <c r="JA154" s="28"/>
      <c r="JB154" s="28"/>
      <c r="JC154" s="28"/>
      <c r="JD154" s="28"/>
      <c r="JE154" s="28"/>
      <c r="JF154" s="28"/>
      <c r="JG154" s="28"/>
      <c r="JH154" s="28"/>
      <c r="JI154" s="28"/>
      <c r="JJ154" s="28"/>
      <c r="JK154" s="28"/>
    </row>
    <row r="155" spans="1:271" ht="15.75" customHeight="1" x14ac:dyDescent="0.25">
      <c r="A155" s="28"/>
      <c r="B155" s="28"/>
      <c r="C155" s="28"/>
      <c r="D155" s="132"/>
      <c r="E155" s="28"/>
      <c r="F155" s="28"/>
      <c r="G155" s="28"/>
      <c r="H155" s="28"/>
      <c r="I155" s="28"/>
      <c r="J155" s="28"/>
      <c r="K155" s="28"/>
      <c r="L155" s="29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9"/>
      <c r="EQ155" s="28"/>
      <c r="ER155" s="69">
        <v>11</v>
      </c>
      <c r="ES155" s="170">
        <f>8514/1000</f>
        <v>8.5139999999999993</v>
      </c>
      <c r="ET155" s="28"/>
      <c r="EU155" s="69">
        <v>11</v>
      </c>
      <c r="EV155" s="170">
        <f>8514/1000</f>
        <v>8.5139999999999993</v>
      </c>
      <c r="EW155" s="28"/>
      <c r="EX155" s="29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  <c r="FU155" s="28"/>
      <c r="FV155" s="28"/>
      <c r="FW155" s="28"/>
      <c r="FX155" s="28"/>
      <c r="FY155" s="28"/>
      <c r="FZ155" s="28"/>
      <c r="GA155" s="28"/>
      <c r="GB155" s="28"/>
      <c r="GC155" s="28"/>
      <c r="GD155" s="28"/>
      <c r="GE155" s="28"/>
      <c r="GF155" s="28"/>
      <c r="GG155" s="28"/>
      <c r="GH155" s="28"/>
      <c r="GI155" s="28"/>
      <c r="GJ155" s="28"/>
      <c r="GK155" s="28"/>
      <c r="GL155" s="28"/>
      <c r="GM155" s="28"/>
      <c r="GN155" s="28"/>
      <c r="GO155" s="28"/>
      <c r="GP155" s="28"/>
      <c r="GQ155" s="28"/>
      <c r="GR155" s="28"/>
      <c r="GS155" s="28"/>
      <c r="GT155" s="28"/>
      <c r="GU155" s="28"/>
      <c r="GV155" s="28"/>
      <c r="GW155" s="28"/>
      <c r="GX155" s="28"/>
      <c r="GY155" s="28"/>
      <c r="GZ155" s="28"/>
      <c r="HA155" s="28"/>
      <c r="HB155" s="28"/>
      <c r="HC155" s="28"/>
      <c r="HD155" s="28"/>
      <c r="HE155" s="28"/>
      <c r="HF155" s="28"/>
      <c r="HG155" s="28"/>
      <c r="HH155" s="28"/>
      <c r="HI155" s="28"/>
      <c r="HJ155" s="28"/>
      <c r="HK155" s="28"/>
      <c r="HL155" s="28"/>
      <c r="HM155" s="28"/>
      <c r="HN155" s="28"/>
      <c r="HO155" s="28"/>
      <c r="HP155" s="28"/>
      <c r="HQ155" s="28"/>
      <c r="HR155" s="28"/>
      <c r="HS155" s="28"/>
      <c r="HT155" s="28"/>
      <c r="HU155" s="28"/>
      <c r="HV155" s="28"/>
      <c r="HW155" s="28"/>
      <c r="HX155" s="28"/>
      <c r="HY155" s="28"/>
      <c r="HZ155" s="28"/>
      <c r="IA155" s="28"/>
      <c r="IB155" s="28"/>
      <c r="IC155" s="28"/>
      <c r="ID155" s="28"/>
      <c r="IE155" s="28"/>
      <c r="IF155" s="28"/>
      <c r="IG155" s="28"/>
      <c r="IH155" s="28"/>
      <c r="II155" s="28"/>
      <c r="IJ155" s="28"/>
      <c r="IK155" s="28"/>
      <c r="IL155" s="28"/>
      <c r="IM155" s="29"/>
      <c r="IN155" s="28"/>
      <c r="IO155" s="28"/>
      <c r="IP155" s="28"/>
      <c r="IQ155" s="28"/>
      <c r="IR155" s="28"/>
      <c r="IS155" s="28"/>
      <c r="IT155" s="28"/>
      <c r="IU155" s="28"/>
      <c r="IV155" s="28"/>
      <c r="IW155" s="28"/>
      <c r="IX155" s="28"/>
      <c r="IY155" s="28"/>
      <c r="IZ155" s="28"/>
      <c r="JA155" s="28"/>
      <c r="JB155" s="28"/>
      <c r="JC155" s="28"/>
      <c r="JD155" s="28"/>
      <c r="JE155" s="28"/>
      <c r="JF155" s="28"/>
      <c r="JG155" s="28"/>
      <c r="JH155" s="28"/>
      <c r="JI155" s="28"/>
      <c r="JJ155" s="28"/>
      <c r="JK155" s="28"/>
    </row>
    <row r="156" spans="1:271" ht="15.75" customHeight="1" x14ac:dyDescent="0.25">
      <c r="A156" s="28"/>
      <c r="B156" s="28"/>
      <c r="C156" s="28"/>
      <c r="D156" s="132"/>
      <c r="E156" s="28"/>
      <c r="F156" s="28"/>
      <c r="G156" s="28"/>
      <c r="H156" s="28"/>
      <c r="I156" s="28"/>
      <c r="J156" s="28"/>
      <c r="K156" s="28"/>
      <c r="L156" s="29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9"/>
      <c r="EQ156" s="28"/>
      <c r="ER156" s="69">
        <v>12</v>
      </c>
      <c r="ES156" s="170">
        <f>7237/1000</f>
        <v>7.2370000000000001</v>
      </c>
      <c r="ET156" s="28"/>
      <c r="EU156" s="69">
        <v>12</v>
      </c>
      <c r="EV156" s="170">
        <f>7237/1000</f>
        <v>7.2370000000000001</v>
      </c>
      <c r="EW156" s="28"/>
      <c r="EX156" s="29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  <c r="FU156" s="28"/>
      <c r="FV156" s="28"/>
      <c r="FW156" s="28"/>
      <c r="FX156" s="28"/>
      <c r="FY156" s="28"/>
      <c r="FZ156" s="28"/>
      <c r="GA156" s="28"/>
      <c r="GB156" s="28"/>
      <c r="GC156" s="28"/>
      <c r="GD156" s="28"/>
      <c r="GE156" s="28"/>
      <c r="GF156" s="28"/>
      <c r="GG156" s="28"/>
      <c r="GH156" s="28"/>
      <c r="GI156" s="28"/>
      <c r="GJ156" s="28"/>
      <c r="GK156" s="28"/>
      <c r="GL156" s="28"/>
      <c r="GM156" s="28"/>
      <c r="GN156" s="28"/>
      <c r="GO156" s="28"/>
      <c r="GP156" s="28"/>
      <c r="GQ156" s="28"/>
      <c r="GR156" s="28"/>
      <c r="GS156" s="28"/>
      <c r="GT156" s="28"/>
      <c r="GU156" s="28"/>
      <c r="GV156" s="28"/>
      <c r="GW156" s="28"/>
      <c r="GX156" s="28"/>
      <c r="GY156" s="28"/>
      <c r="GZ156" s="28"/>
      <c r="HA156" s="28"/>
      <c r="HB156" s="28"/>
      <c r="HC156" s="28"/>
      <c r="HD156" s="28"/>
      <c r="HE156" s="28"/>
      <c r="HF156" s="28"/>
      <c r="HG156" s="28"/>
      <c r="HH156" s="28"/>
      <c r="HI156" s="28"/>
      <c r="HJ156" s="28"/>
      <c r="HK156" s="28"/>
      <c r="HL156" s="28"/>
      <c r="HM156" s="28"/>
      <c r="HN156" s="28"/>
      <c r="HO156" s="28"/>
      <c r="HP156" s="28"/>
      <c r="HQ156" s="28"/>
      <c r="HR156" s="28"/>
      <c r="HS156" s="28"/>
      <c r="HT156" s="28"/>
      <c r="HU156" s="28"/>
      <c r="HV156" s="28"/>
      <c r="HW156" s="28"/>
      <c r="HX156" s="28"/>
      <c r="HY156" s="28"/>
      <c r="HZ156" s="28"/>
      <c r="IA156" s="28"/>
      <c r="IB156" s="28"/>
      <c r="IC156" s="28"/>
      <c r="ID156" s="28"/>
      <c r="IE156" s="28"/>
      <c r="IF156" s="28"/>
      <c r="IG156" s="28"/>
      <c r="IH156" s="28"/>
      <c r="II156" s="28"/>
      <c r="IJ156" s="28"/>
      <c r="IK156" s="28"/>
      <c r="IL156" s="28"/>
      <c r="IM156" s="29"/>
      <c r="IN156" s="28"/>
      <c r="IO156" s="28"/>
      <c r="IP156" s="28"/>
      <c r="IQ156" s="28"/>
      <c r="IR156" s="28"/>
      <c r="IS156" s="28"/>
      <c r="IT156" s="28"/>
      <c r="IU156" s="28"/>
      <c r="IV156" s="28"/>
      <c r="IW156" s="28"/>
      <c r="IX156" s="28"/>
      <c r="IY156" s="28"/>
      <c r="IZ156" s="28"/>
      <c r="JA156" s="28"/>
      <c r="JB156" s="28"/>
      <c r="JC156" s="28"/>
      <c r="JD156" s="28"/>
      <c r="JE156" s="28"/>
      <c r="JF156" s="28"/>
      <c r="JG156" s="28"/>
      <c r="JH156" s="28"/>
      <c r="JI156" s="28"/>
      <c r="JJ156" s="28"/>
      <c r="JK156" s="28"/>
    </row>
    <row r="157" spans="1:271" ht="15.75" customHeight="1" x14ac:dyDescent="0.25">
      <c r="A157" s="28"/>
      <c r="B157" s="28"/>
      <c r="C157" s="28"/>
      <c r="D157" s="132"/>
      <c r="E157" s="28"/>
      <c r="F157" s="28"/>
      <c r="G157" s="28"/>
      <c r="H157" s="28"/>
      <c r="I157" s="28"/>
      <c r="J157" s="28"/>
      <c r="K157" s="28"/>
      <c r="L157" s="29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9"/>
      <c r="EQ157" s="28"/>
      <c r="ER157" s="69">
        <v>13</v>
      </c>
      <c r="ES157" s="170">
        <f>6762/1000</f>
        <v>6.7619999999999996</v>
      </c>
      <c r="ET157" s="28"/>
      <c r="EU157" s="69">
        <v>13</v>
      </c>
      <c r="EV157" s="170">
        <f>6762/1000</f>
        <v>6.7619999999999996</v>
      </c>
      <c r="EW157" s="28"/>
      <c r="EX157" s="29"/>
      <c r="EY157" s="28"/>
      <c r="EZ157" s="28"/>
      <c r="FA157" s="28"/>
      <c r="FB157" s="28"/>
      <c r="FC157" s="28"/>
      <c r="FD157" s="28"/>
      <c r="FE157" s="28"/>
      <c r="FF157" s="28"/>
      <c r="FG157" s="28"/>
      <c r="FH157" s="28"/>
      <c r="FI157" s="28"/>
      <c r="FJ157" s="28"/>
      <c r="FK157" s="28"/>
      <c r="FL157" s="28"/>
      <c r="FM157" s="28"/>
      <c r="FN157" s="28"/>
      <c r="FO157" s="28"/>
      <c r="FP157" s="28"/>
      <c r="FQ157" s="28"/>
      <c r="FR157" s="28"/>
      <c r="FS157" s="28"/>
      <c r="FT157" s="28"/>
      <c r="FU157" s="28"/>
      <c r="FV157" s="28"/>
      <c r="FW157" s="28"/>
      <c r="FX157" s="28"/>
      <c r="FY157" s="28"/>
      <c r="FZ157" s="28"/>
      <c r="GA157" s="28"/>
      <c r="GB157" s="28"/>
      <c r="GC157" s="28"/>
      <c r="GD157" s="28"/>
      <c r="GE157" s="28"/>
      <c r="GF157" s="28"/>
      <c r="GG157" s="28"/>
      <c r="GH157" s="28"/>
      <c r="GI157" s="28"/>
      <c r="GJ157" s="28"/>
      <c r="GK157" s="28"/>
      <c r="GL157" s="28"/>
      <c r="GM157" s="28"/>
      <c r="GN157" s="28"/>
      <c r="GO157" s="28"/>
      <c r="GP157" s="28"/>
      <c r="GQ157" s="28"/>
      <c r="GR157" s="28"/>
      <c r="GS157" s="28"/>
      <c r="GT157" s="28"/>
      <c r="GU157" s="28"/>
      <c r="GV157" s="28"/>
      <c r="GW157" s="28"/>
      <c r="GX157" s="28"/>
      <c r="GY157" s="28"/>
      <c r="GZ157" s="28"/>
      <c r="HA157" s="28"/>
      <c r="HB157" s="28"/>
      <c r="HC157" s="28"/>
      <c r="HD157" s="28"/>
      <c r="HE157" s="28"/>
      <c r="HF157" s="28"/>
      <c r="HG157" s="28"/>
      <c r="HH157" s="28"/>
      <c r="HI157" s="28"/>
      <c r="HJ157" s="28"/>
      <c r="HK157" s="28"/>
      <c r="HL157" s="28"/>
      <c r="HM157" s="28"/>
      <c r="HN157" s="28"/>
      <c r="HO157" s="28"/>
      <c r="HP157" s="28"/>
      <c r="HQ157" s="28"/>
      <c r="HR157" s="28"/>
      <c r="HS157" s="28"/>
      <c r="HT157" s="28"/>
      <c r="HU157" s="28"/>
      <c r="HV157" s="28"/>
      <c r="HW157" s="28"/>
      <c r="HX157" s="28"/>
      <c r="HY157" s="28"/>
      <c r="HZ157" s="28"/>
      <c r="IA157" s="28"/>
      <c r="IB157" s="28"/>
      <c r="IC157" s="28"/>
      <c r="ID157" s="28"/>
      <c r="IE157" s="28"/>
      <c r="IF157" s="28"/>
      <c r="IG157" s="28"/>
      <c r="IH157" s="28"/>
      <c r="II157" s="28"/>
      <c r="IJ157" s="28"/>
      <c r="IK157" s="28"/>
      <c r="IL157" s="28"/>
      <c r="IM157" s="29"/>
      <c r="IN157" s="28"/>
      <c r="IO157" s="28"/>
      <c r="IP157" s="28"/>
      <c r="IQ157" s="28"/>
      <c r="IR157" s="28"/>
      <c r="IS157" s="28"/>
      <c r="IT157" s="28"/>
      <c r="IU157" s="28"/>
      <c r="IV157" s="28"/>
      <c r="IW157" s="28"/>
      <c r="IX157" s="28"/>
      <c r="IY157" s="28"/>
      <c r="IZ157" s="28"/>
      <c r="JA157" s="28"/>
      <c r="JB157" s="28"/>
      <c r="JC157" s="28"/>
      <c r="JD157" s="28"/>
      <c r="JE157" s="28"/>
      <c r="JF157" s="28"/>
      <c r="JG157" s="28"/>
      <c r="JH157" s="28"/>
      <c r="JI157" s="28"/>
      <c r="JJ157" s="28"/>
      <c r="JK157" s="28"/>
    </row>
    <row r="158" spans="1:271" ht="15.75" customHeight="1" x14ac:dyDescent="0.25">
      <c r="A158" s="28"/>
      <c r="B158" s="28"/>
      <c r="C158" s="28"/>
      <c r="D158" s="132"/>
      <c r="E158" s="28"/>
      <c r="F158" s="28"/>
      <c r="G158" s="28"/>
      <c r="H158" s="28"/>
      <c r="I158" s="28"/>
      <c r="J158" s="28"/>
      <c r="K158" s="28"/>
      <c r="L158" s="29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9"/>
      <c r="EQ158" s="28"/>
      <c r="ER158" s="69">
        <v>14</v>
      </c>
      <c r="ES158" s="170">
        <f>5464/1000</f>
        <v>5.4640000000000004</v>
      </c>
      <c r="ET158" s="28"/>
      <c r="EU158" s="69">
        <v>14</v>
      </c>
      <c r="EV158" s="171">
        <f>5176/1000</f>
        <v>5.1760000000000002</v>
      </c>
      <c r="EW158" s="28"/>
      <c r="EX158" s="29"/>
      <c r="EY158" s="28"/>
      <c r="EZ158" s="28"/>
      <c r="FA158" s="28"/>
      <c r="FB158" s="28"/>
      <c r="FC158" s="28"/>
      <c r="FD158" s="28"/>
      <c r="FE158" s="28"/>
      <c r="FF158" s="28"/>
      <c r="FG158" s="28"/>
      <c r="FH158" s="28"/>
      <c r="FI158" s="28"/>
      <c r="FJ158" s="28"/>
      <c r="FK158" s="28"/>
      <c r="FL158" s="28"/>
      <c r="FM158" s="28"/>
      <c r="FN158" s="28"/>
      <c r="FO158" s="28"/>
      <c r="FP158" s="28"/>
      <c r="FQ158" s="28"/>
      <c r="FR158" s="28"/>
      <c r="FS158" s="28"/>
      <c r="FT158" s="28"/>
      <c r="FU158" s="28"/>
      <c r="FV158" s="28"/>
      <c r="FW158" s="28"/>
      <c r="FX158" s="28"/>
      <c r="FY158" s="28"/>
      <c r="FZ158" s="28"/>
      <c r="GA158" s="28"/>
      <c r="GB158" s="28"/>
      <c r="GC158" s="28"/>
      <c r="GD158" s="28"/>
      <c r="GE158" s="28"/>
      <c r="GF158" s="28"/>
      <c r="GG158" s="28"/>
      <c r="GH158" s="28"/>
      <c r="GI158" s="28"/>
      <c r="GJ158" s="28"/>
      <c r="GK158" s="28"/>
      <c r="GL158" s="28"/>
      <c r="GM158" s="28"/>
      <c r="GN158" s="28"/>
      <c r="GO158" s="28"/>
      <c r="GP158" s="28"/>
      <c r="GQ158" s="28"/>
      <c r="GR158" s="28"/>
      <c r="GS158" s="28"/>
      <c r="GT158" s="28"/>
      <c r="GU158" s="28"/>
      <c r="GV158" s="28"/>
      <c r="GW158" s="28"/>
      <c r="GX158" s="28"/>
      <c r="GY158" s="28"/>
      <c r="GZ158" s="28"/>
      <c r="HA158" s="28"/>
      <c r="HB158" s="28"/>
      <c r="HC158" s="28"/>
      <c r="HD158" s="28"/>
      <c r="HE158" s="28"/>
      <c r="HF158" s="28"/>
      <c r="HG158" s="28"/>
      <c r="HH158" s="28"/>
      <c r="HI158" s="28"/>
      <c r="HJ158" s="28"/>
      <c r="HK158" s="28"/>
      <c r="HL158" s="28"/>
      <c r="HM158" s="28"/>
      <c r="HN158" s="28"/>
      <c r="HO158" s="28"/>
      <c r="HP158" s="28"/>
      <c r="HQ158" s="28"/>
      <c r="HR158" s="28"/>
      <c r="HS158" s="28"/>
      <c r="HT158" s="28"/>
      <c r="HU158" s="28"/>
      <c r="HV158" s="28"/>
      <c r="HW158" s="28"/>
      <c r="HX158" s="28"/>
      <c r="HY158" s="28"/>
      <c r="HZ158" s="28"/>
      <c r="IA158" s="28"/>
      <c r="IB158" s="28"/>
      <c r="IC158" s="28"/>
      <c r="ID158" s="28"/>
      <c r="IE158" s="28"/>
      <c r="IF158" s="28"/>
      <c r="IG158" s="28"/>
      <c r="IH158" s="28"/>
      <c r="II158" s="28"/>
      <c r="IJ158" s="28"/>
      <c r="IK158" s="28"/>
      <c r="IL158" s="28"/>
      <c r="IM158" s="29"/>
      <c r="IN158" s="28"/>
      <c r="IO158" s="28"/>
      <c r="IP158" s="28"/>
      <c r="IQ158" s="28"/>
      <c r="IR158" s="28"/>
      <c r="IS158" s="28"/>
      <c r="IT158" s="28"/>
      <c r="IU158" s="28"/>
      <c r="IV158" s="28"/>
      <c r="IW158" s="28"/>
      <c r="IX158" s="28"/>
      <c r="IY158" s="28"/>
      <c r="IZ158" s="28"/>
      <c r="JA158" s="28"/>
      <c r="JB158" s="28"/>
      <c r="JC158" s="28"/>
      <c r="JD158" s="28"/>
      <c r="JE158" s="28"/>
      <c r="JF158" s="28"/>
      <c r="JG158" s="28"/>
      <c r="JH158" s="28"/>
      <c r="JI158" s="28"/>
      <c r="JJ158" s="28"/>
      <c r="JK158" s="28"/>
    </row>
    <row r="159" spans="1:271" ht="15.75" customHeight="1" x14ac:dyDescent="0.25">
      <c r="A159" s="28"/>
      <c r="B159" s="28"/>
      <c r="C159" s="28"/>
      <c r="D159" s="132"/>
      <c r="E159" s="28"/>
      <c r="F159" s="28"/>
      <c r="G159" s="28"/>
      <c r="H159" s="28"/>
      <c r="I159" s="28"/>
      <c r="J159" s="28"/>
      <c r="K159" s="28"/>
      <c r="L159" s="29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9"/>
      <c r="EQ159" s="28"/>
      <c r="ER159" s="69">
        <v>15</v>
      </c>
      <c r="ES159" s="170">
        <f>5732/1000</f>
        <v>5.7320000000000002</v>
      </c>
      <c r="ET159" s="28"/>
      <c r="EU159" s="69">
        <v>15</v>
      </c>
      <c r="EV159" s="171">
        <f>5665/1000</f>
        <v>5.665</v>
      </c>
      <c r="EW159" s="28"/>
      <c r="EX159" s="29"/>
      <c r="EY159" s="28"/>
      <c r="EZ159" s="28"/>
      <c r="FA159" s="28"/>
      <c r="FB159" s="28"/>
      <c r="FC159" s="28"/>
      <c r="FD159" s="28"/>
      <c r="FE159" s="28"/>
      <c r="FF159" s="28"/>
      <c r="FG159" s="28"/>
      <c r="FH159" s="28"/>
      <c r="FI159" s="28"/>
      <c r="FJ159" s="28"/>
      <c r="FK159" s="28"/>
      <c r="FL159" s="28"/>
      <c r="FM159" s="28"/>
      <c r="FN159" s="28"/>
      <c r="FO159" s="28"/>
      <c r="FP159" s="28"/>
      <c r="FQ159" s="28"/>
      <c r="FR159" s="28"/>
      <c r="FS159" s="28"/>
      <c r="FT159" s="28"/>
      <c r="FU159" s="28"/>
      <c r="FV159" s="28"/>
      <c r="FW159" s="28"/>
      <c r="FX159" s="28"/>
      <c r="FY159" s="28"/>
      <c r="FZ159" s="28"/>
      <c r="GA159" s="28"/>
      <c r="GB159" s="28"/>
      <c r="GC159" s="28"/>
      <c r="GD159" s="28"/>
      <c r="GE159" s="28"/>
      <c r="GF159" s="28"/>
      <c r="GG159" s="28"/>
      <c r="GH159" s="28"/>
      <c r="GI159" s="28"/>
      <c r="GJ159" s="28"/>
      <c r="GK159" s="28"/>
      <c r="GL159" s="28"/>
      <c r="GM159" s="28"/>
      <c r="GN159" s="28"/>
      <c r="GO159" s="28"/>
      <c r="GP159" s="28"/>
      <c r="GQ159" s="28"/>
      <c r="GR159" s="28"/>
      <c r="GS159" s="28"/>
      <c r="GT159" s="28"/>
      <c r="GU159" s="28"/>
      <c r="GV159" s="28"/>
      <c r="GW159" s="28"/>
      <c r="GX159" s="28"/>
      <c r="GY159" s="28"/>
      <c r="GZ159" s="28"/>
      <c r="HA159" s="28"/>
      <c r="HB159" s="28"/>
      <c r="HC159" s="28"/>
      <c r="HD159" s="28"/>
      <c r="HE159" s="28"/>
      <c r="HF159" s="28"/>
      <c r="HG159" s="28"/>
      <c r="HH159" s="28"/>
      <c r="HI159" s="28"/>
      <c r="HJ159" s="28"/>
      <c r="HK159" s="28"/>
      <c r="HL159" s="28"/>
      <c r="HM159" s="28"/>
      <c r="HN159" s="28"/>
      <c r="HO159" s="28"/>
      <c r="HP159" s="28"/>
      <c r="HQ159" s="28"/>
      <c r="HR159" s="28"/>
      <c r="HS159" s="28"/>
      <c r="HT159" s="28"/>
      <c r="HU159" s="28"/>
      <c r="HV159" s="28"/>
      <c r="HW159" s="28"/>
      <c r="HX159" s="28"/>
      <c r="HY159" s="28"/>
      <c r="HZ159" s="28"/>
      <c r="IA159" s="28"/>
      <c r="IB159" s="28"/>
      <c r="IC159" s="28"/>
      <c r="ID159" s="28"/>
      <c r="IE159" s="28"/>
      <c r="IF159" s="28"/>
      <c r="IG159" s="28"/>
      <c r="IH159" s="28"/>
      <c r="II159" s="28"/>
      <c r="IJ159" s="28"/>
      <c r="IK159" s="28"/>
      <c r="IL159" s="28"/>
      <c r="IM159" s="29"/>
      <c r="IN159" s="28"/>
      <c r="IO159" s="28"/>
      <c r="IP159" s="28"/>
      <c r="IQ159" s="28"/>
      <c r="IR159" s="28"/>
      <c r="IS159" s="28"/>
      <c r="IT159" s="28"/>
      <c r="IU159" s="28"/>
      <c r="IV159" s="28"/>
      <c r="IW159" s="28"/>
      <c r="IX159" s="28"/>
      <c r="IY159" s="28"/>
      <c r="IZ159" s="28"/>
      <c r="JA159" s="28"/>
      <c r="JB159" s="28"/>
      <c r="JC159" s="28"/>
      <c r="JD159" s="28"/>
      <c r="JE159" s="28"/>
      <c r="JF159" s="28"/>
      <c r="JG159" s="28"/>
      <c r="JH159" s="28"/>
      <c r="JI159" s="28"/>
      <c r="JJ159" s="28"/>
      <c r="JK159" s="28"/>
    </row>
    <row r="160" spans="1:271" ht="15.75" customHeight="1" x14ac:dyDescent="0.25">
      <c r="A160" s="28"/>
      <c r="B160" s="28"/>
      <c r="C160" s="28"/>
      <c r="D160" s="132"/>
      <c r="E160" s="28"/>
      <c r="F160" s="28"/>
      <c r="G160" s="28"/>
      <c r="H160" s="28"/>
      <c r="I160" s="28"/>
      <c r="J160" s="28"/>
      <c r="K160" s="28"/>
      <c r="L160" s="29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9"/>
      <c r="EQ160" s="28"/>
      <c r="ER160" s="69">
        <v>16</v>
      </c>
      <c r="ES160" s="170">
        <f>6412/1000</f>
        <v>6.4119999999999999</v>
      </c>
      <c r="ET160" s="28"/>
      <c r="EU160" s="69">
        <v>16</v>
      </c>
      <c r="EV160" s="170">
        <f>6412/1000</f>
        <v>6.4119999999999999</v>
      </c>
      <c r="EW160" s="28"/>
      <c r="EX160" s="29"/>
      <c r="EY160" s="28"/>
      <c r="EZ160" s="28"/>
      <c r="FA160" s="28"/>
      <c r="FB160" s="28"/>
      <c r="FC160" s="28"/>
      <c r="FD160" s="28"/>
      <c r="FE160" s="28"/>
      <c r="FF160" s="28"/>
      <c r="FG160" s="28"/>
      <c r="FH160" s="28"/>
      <c r="FI160" s="28"/>
      <c r="FJ160" s="28"/>
      <c r="FK160" s="28"/>
      <c r="FL160" s="28"/>
      <c r="FM160" s="28"/>
      <c r="FN160" s="28"/>
      <c r="FO160" s="28"/>
      <c r="FP160" s="28"/>
      <c r="FQ160" s="28"/>
      <c r="FR160" s="28"/>
      <c r="FS160" s="28"/>
      <c r="FT160" s="28"/>
      <c r="FU160" s="28"/>
      <c r="FV160" s="28"/>
      <c r="FW160" s="28"/>
      <c r="FX160" s="28"/>
      <c r="FY160" s="28"/>
      <c r="FZ160" s="28"/>
      <c r="GA160" s="28"/>
      <c r="GB160" s="28"/>
      <c r="GC160" s="28"/>
      <c r="GD160" s="28"/>
      <c r="GE160" s="28"/>
      <c r="GF160" s="28"/>
      <c r="GG160" s="28"/>
      <c r="GH160" s="28"/>
      <c r="GI160" s="28"/>
      <c r="GJ160" s="28"/>
      <c r="GK160" s="28"/>
      <c r="GL160" s="28"/>
      <c r="GM160" s="28"/>
      <c r="GN160" s="28"/>
      <c r="GO160" s="28"/>
      <c r="GP160" s="28"/>
      <c r="GQ160" s="28"/>
      <c r="GR160" s="28"/>
      <c r="GS160" s="28"/>
      <c r="GT160" s="28"/>
      <c r="GU160" s="28"/>
      <c r="GV160" s="28"/>
      <c r="GW160" s="28"/>
      <c r="GX160" s="28"/>
      <c r="GY160" s="28"/>
      <c r="GZ160" s="28"/>
      <c r="HA160" s="28"/>
      <c r="HB160" s="28"/>
      <c r="HC160" s="28"/>
      <c r="HD160" s="28"/>
      <c r="HE160" s="28"/>
      <c r="HF160" s="28"/>
      <c r="HG160" s="28"/>
      <c r="HH160" s="28"/>
      <c r="HI160" s="28"/>
      <c r="HJ160" s="28"/>
      <c r="HK160" s="28"/>
      <c r="HL160" s="28"/>
      <c r="HM160" s="28"/>
      <c r="HN160" s="28"/>
      <c r="HO160" s="28"/>
      <c r="HP160" s="28"/>
      <c r="HQ160" s="28"/>
      <c r="HR160" s="28"/>
      <c r="HS160" s="28"/>
      <c r="HT160" s="28"/>
      <c r="HU160" s="28"/>
      <c r="HV160" s="28"/>
      <c r="HW160" s="28"/>
      <c r="HX160" s="28"/>
      <c r="HY160" s="28"/>
      <c r="HZ160" s="28"/>
      <c r="IA160" s="28"/>
      <c r="IB160" s="28"/>
      <c r="IC160" s="28"/>
      <c r="ID160" s="28"/>
      <c r="IE160" s="28"/>
      <c r="IF160" s="28"/>
      <c r="IG160" s="28"/>
      <c r="IH160" s="28"/>
      <c r="II160" s="28"/>
      <c r="IJ160" s="28"/>
      <c r="IK160" s="28"/>
      <c r="IL160" s="28"/>
      <c r="IM160" s="29"/>
      <c r="IN160" s="28"/>
      <c r="IO160" s="28"/>
      <c r="IP160" s="28"/>
      <c r="IQ160" s="28"/>
      <c r="IR160" s="28"/>
      <c r="IS160" s="28"/>
      <c r="IT160" s="28"/>
      <c r="IU160" s="28"/>
      <c r="IV160" s="28"/>
      <c r="IW160" s="28"/>
      <c r="IX160" s="28"/>
      <c r="IY160" s="28"/>
      <c r="IZ160" s="28"/>
      <c r="JA160" s="28"/>
      <c r="JB160" s="28"/>
      <c r="JC160" s="28"/>
      <c r="JD160" s="28"/>
      <c r="JE160" s="28"/>
      <c r="JF160" s="28"/>
      <c r="JG160" s="28"/>
      <c r="JH160" s="28"/>
      <c r="JI160" s="28"/>
      <c r="JJ160" s="28"/>
      <c r="JK160" s="28"/>
    </row>
    <row r="161" spans="1:271" ht="15.75" customHeight="1" x14ac:dyDescent="0.25">
      <c r="A161" s="28"/>
      <c r="B161" s="28"/>
      <c r="C161" s="28"/>
      <c r="D161" s="132"/>
      <c r="E161" s="28"/>
      <c r="F161" s="28"/>
      <c r="G161" s="28"/>
      <c r="H161" s="28"/>
      <c r="I161" s="28"/>
      <c r="J161" s="28"/>
      <c r="K161" s="28"/>
      <c r="L161" s="29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9"/>
      <c r="EQ161" s="28"/>
      <c r="ER161" s="69">
        <v>17</v>
      </c>
      <c r="ES161" s="170">
        <f>6701/1000</f>
        <v>6.7009999999999996</v>
      </c>
      <c r="ET161" s="28"/>
      <c r="EU161" s="69">
        <v>17</v>
      </c>
      <c r="EV161" s="170">
        <f>6701/1000</f>
        <v>6.7009999999999996</v>
      </c>
      <c r="EW161" s="28"/>
      <c r="EX161" s="29"/>
      <c r="EY161" s="28"/>
      <c r="EZ161" s="28"/>
      <c r="FA161" s="28"/>
      <c r="FB161" s="28"/>
      <c r="FC161" s="28"/>
      <c r="FD161" s="28"/>
      <c r="FE161" s="28"/>
      <c r="FF161" s="28"/>
      <c r="FG161" s="28"/>
      <c r="FH161" s="28"/>
      <c r="FI161" s="28"/>
      <c r="FJ161" s="28"/>
      <c r="FK161" s="28"/>
      <c r="FL161" s="28"/>
      <c r="FM161" s="28"/>
      <c r="FN161" s="28"/>
      <c r="FO161" s="28"/>
      <c r="FP161" s="28"/>
      <c r="FQ161" s="28"/>
      <c r="FR161" s="28"/>
      <c r="FS161" s="28"/>
      <c r="FT161" s="28"/>
      <c r="FU161" s="28"/>
      <c r="FV161" s="28"/>
      <c r="FW161" s="28"/>
      <c r="FX161" s="28"/>
      <c r="FY161" s="28"/>
      <c r="FZ161" s="28"/>
      <c r="GA161" s="28"/>
      <c r="GB161" s="28"/>
      <c r="GC161" s="28"/>
      <c r="GD161" s="28"/>
      <c r="GE161" s="28"/>
      <c r="GF161" s="28"/>
      <c r="GG161" s="28"/>
      <c r="GH161" s="28"/>
      <c r="GI161" s="28"/>
      <c r="GJ161" s="28"/>
      <c r="GK161" s="28"/>
      <c r="GL161" s="28"/>
      <c r="GM161" s="28"/>
      <c r="GN161" s="28"/>
      <c r="GO161" s="28"/>
      <c r="GP161" s="28"/>
      <c r="GQ161" s="28"/>
      <c r="GR161" s="28"/>
      <c r="GS161" s="28"/>
      <c r="GT161" s="28"/>
      <c r="GU161" s="28"/>
      <c r="GV161" s="28"/>
      <c r="GW161" s="28"/>
      <c r="GX161" s="28"/>
      <c r="GY161" s="28"/>
      <c r="GZ161" s="28"/>
      <c r="HA161" s="28"/>
      <c r="HB161" s="28"/>
      <c r="HC161" s="28"/>
      <c r="HD161" s="28"/>
      <c r="HE161" s="28"/>
      <c r="HF161" s="28"/>
      <c r="HG161" s="28"/>
      <c r="HH161" s="28"/>
      <c r="HI161" s="28"/>
      <c r="HJ161" s="28"/>
      <c r="HK161" s="28"/>
      <c r="HL161" s="28"/>
      <c r="HM161" s="28"/>
      <c r="HN161" s="28"/>
      <c r="HO161" s="28"/>
      <c r="HP161" s="28"/>
      <c r="HQ161" s="28"/>
      <c r="HR161" s="28"/>
      <c r="HS161" s="28"/>
      <c r="HT161" s="28"/>
      <c r="HU161" s="28"/>
      <c r="HV161" s="28"/>
      <c r="HW161" s="28"/>
      <c r="HX161" s="28"/>
      <c r="HY161" s="28"/>
      <c r="HZ161" s="28"/>
      <c r="IA161" s="28"/>
      <c r="IB161" s="28"/>
      <c r="IC161" s="28"/>
      <c r="ID161" s="28"/>
      <c r="IE161" s="28"/>
      <c r="IF161" s="28"/>
      <c r="IG161" s="28"/>
      <c r="IH161" s="28"/>
      <c r="II161" s="28"/>
      <c r="IJ161" s="28"/>
      <c r="IK161" s="28"/>
      <c r="IL161" s="28"/>
      <c r="IM161" s="29"/>
      <c r="IN161" s="28"/>
      <c r="IO161" s="28"/>
      <c r="IP161" s="28"/>
      <c r="IQ161" s="28"/>
      <c r="IR161" s="28"/>
      <c r="IS161" s="28"/>
      <c r="IT161" s="28"/>
      <c r="IU161" s="28"/>
      <c r="IV161" s="28"/>
      <c r="IW161" s="28"/>
      <c r="IX161" s="28"/>
      <c r="IY161" s="28"/>
      <c r="IZ161" s="28"/>
      <c r="JA161" s="28"/>
      <c r="JB161" s="28"/>
      <c r="JC161" s="28"/>
      <c r="JD161" s="28"/>
      <c r="JE161" s="28"/>
      <c r="JF161" s="28"/>
      <c r="JG161" s="28"/>
      <c r="JH161" s="28"/>
      <c r="JI161" s="28"/>
      <c r="JJ161" s="28"/>
      <c r="JK161" s="28"/>
    </row>
    <row r="162" spans="1:271" ht="15.75" customHeight="1" x14ac:dyDescent="0.25">
      <c r="A162" s="28"/>
      <c r="B162" s="28"/>
      <c r="C162" s="28"/>
      <c r="D162" s="132"/>
      <c r="E162" s="28"/>
      <c r="F162" s="28"/>
      <c r="G162" s="28"/>
      <c r="H162" s="28"/>
      <c r="I162" s="28"/>
      <c r="J162" s="28"/>
      <c r="K162" s="28"/>
      <c r="L162" s="29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  <c r="DN162" s="28"/>
      <c r="DO162" s="28"/>
      <c r="DP162" s="28"/>
      <c r="DQ162" s="28"/>
      <c r="DR162" s="28"/>
      <c r="DS162" s="28"/>
      <c r="DT162" s="28"/>
      <c r="DU162" s="28"/>
      <c r="DV162" s="28"/>
      <c r="DW162" s="28"/>
      <c r="DX162" s="28"/>
      <c r="DY162" s="28"/>
      <c r="DZ162" s="28"/>
      <c r="EA162" s="28"/>
      <c r="EB162" s="28"/>
      <c r="EC162" s="28"/>
      <c r="ED162" s="28"/>
      <c r="EE162" s="28"/>
      <c r="EF162" s="28"/>
      <c r="EG162" s="28"/>
      <c r="EH162" s="28"/>
      <c r="EI162" s="28"/>
      <c r="EJ162" s="28"/>
      <c r="EK162" s="28"/>
      <c r="EL162" s="28"/>
      <c r="EM162" s="28"/>
      <c r="EN162" s="28"/>
      <c r="EO162" s="28"/>
      <c r="EP162" s="29"/>
      <c r="EQ162" s="28"/>
      <c r="ER162" s="69">
        <v>18</v>
      </c>
      <c r="ES162" s="170">
        <f>4477/1000</f>
        <v>4.4770000000000003</v>
      </c>
      <c r="ET162" s="28"/>
      <c r="EU162" s="69">
        <v>18</v>
      </c>
      <c r="EV162" s="170">
        <f>4477/1000</f>
        <v>4.4770000000000003</v>
      </c>
      <c r="EW162" s="28"/>
      <c r="EX162" s="29"/>
      <c r="EY162" s="28"/>
      <c r="EZ162" s="28"/>
      <c r="FA162" s="28"/>
      <c r="FB162" s="28"/>
      <c r="FC162" s="28"/>
      <c r="FD162" s="28"/>
      <c r="FE162" s="28"/>
      <c r="FF162" s="28"/>
      <c r="FG162" s="28"/>
      <c r="FH162" s="28"/>
      <c r="FI162" s="28"/>
      <c r="FJ162" s="28"/>
      <c r="FK162" s="28"/>
      <c r="FL162" s="28"/>
      <c r="FM162" s="28"/>
      <c r="FN162" s="28"/>
      <c r="FO162" s="28"/>
      <c r="FP162" s="28"/>
      <c r="FQ162" s="28"/>
      <c r="FR162" s="28"/>
      <c r="FS162" s="28"/>
      <c r="FT162" s="28"/>
      <c r="FU162" s="28"/>
      <c r="FV162" s="28"/>
      <c r="FW162" s="28"/>
      <c r="FX162" s="28"/>
      <c r="FY162" s="28"/>
      <c r="FZ162" s="28"/>
      <c r="GA162" s="28"/>
      <c r="GB162" s="28"/>
      <c r="GC162" s="28"/>
      <c r="GD162" s="28"/>
      <c r="GE162" s="28"/>
      <c r="GF162" s="28"/>
      <c r="GG162" s="28"/>
      <c r="GH162" s="28"/>
      <c r="GI162" s="28"/>
      <c r="GJ162" s="28"/>
      <c r="GK162" s="28"/>
      <c r="GL162" s="28"/>
      <c r="GM162" s="28"/>
      <c r="GN162" s="28"/>
      <c r="GO162" s="28"/>
      <c r="GP162" s="28"/>
      <c r="GQ162" s="28"/>
      <c r="GR162" s="28"/>
      <c r="GS162" s="28"/>
      <c r="GT162" s="28"/>
      <c r="GU162" s="28"/>
      <c r="GV162" s="28"/>
      <c r="GW162" s="28"/>
      <c r="GX162" s="28"/>
      <c r="GY162" s="28"/>
      <c r="GZ162" s="28"/>
      <c r="HA162" s="28"/>
      <c r="HB162" s="28"/>
      <c r="HC162" s="28"/>
      <c r="HD162" s="28"/>
      <c r="HE162" s="28"/>
      <c r="HF162" s="28"/>
      <c r="HG162" s="28"/>
      <c r="HH162" s="28"/>
      <c r="HI162" s="28"/>
      <c r="HJ162" s="28"/>
      <c r="HK162" s="28"/>
      <c r="HL162" s="28"/>
      <c r="HM162" s="28"/>
      <c r="HN162" s="28"/>
      <c r="HO162" s="28"/>
      <c r="HP162" s="28"/>
      <c r="HQ162" s="28"/>
      <c r="HR162" s="28"/>
      <c r="HS162" s="28"/>
      <c r="HT162" s="28"/>
      <c r="HU162" s="28"/>
      <c r="HV162" s="28"/>
      <c r="HW162" s="28"/>
      <c r="HX162" s="28"/>
      <c r="HY162" s="28"/>
      <c r="HZ162" s="28"/>
      <c r="IA162" s="28"/>
      <c r="IB162" s="28"/>
      <c r="IC162" s="28"/>
      <c r="ID162" s="28"/>
      <c r="IE162" s="28"/>
      <c r="IF162" s="28"/>
      <c r="IG162" s="28"/>
      <c r="IH162" s="28"/>
      <c r="II162" s="28"/>
      <c r="IJ162" s="28"/>
      <c r="IK162" s="28"/>
      <c r="IL162" s="28"/>
      <c r="IM162" s="29"/>
      <c r="IN162" s="28"/>
      <c r="IO162" s="28"/>
      <c r="IP162" s="28"/>
      <c r="IQ162" s="28"/>
      <c r="IR162" s="28"/>
      <c r="IS162" s="28"/>
      <c r="IT162" s="28"/>
      <c r="IU162" s="28"/>
      <c r="IV162" s="28"/>
      <c r="IW162" s="28"/>
      <c r="IX162" s="28"/>
      <c r="IY162" s="28"/>
      <c r="IZ162" s="28"/>
      <c r="JA162" s="28"/>
      <c r="JB162" s="28"/>
      <c r="JC162" s="28"/>
      <c r="JD162" s="28"/>
      <c r="JE162" s="28"/>
      <c r="JF162" s="28"/>
      <c r="JG162" s="28"/>
      <c r="JH162" s="28"/>
      <c r="JI162" s="28"/>
      <c r="JJ162" s="28"/>
      <c r="JK162" s="28"/>
    </row>
    <row r="163" spans="1:271" ht="15.75" customHeight="1" x14ac:dyDescent="0.25">
      <c r="A163" s="28"/>
      <c r="B163" s="28"/>
      <c r="C163" s="28"/>
      <c r="D163" s="132"/>
      <c r="E163" s="28"/>
      <c r="F163" s="28"/>
      <c r="G163" s="28"/>
      <c r="H163" s="28"/>
      <c r="I163" s="28"/>
      <c r="J163" s="28"/>
      <c r="K163" s="28"/>
      <c r="L163" s="29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  <c r="DD163" s="28"/>
      <c r="DE163" s="28"/>
      <c r="DF163" s="28"/>
      <c r="DG163" s="28"/>
      <c r="DH163" s="28"/>
      <c r="DI163" s="28"/>
      <c r="DJ163" s="28"/>
      <c r="DK163" s="28"/>
      <c r="DL163" s="28"/>
      <c r="DM163" s="28"/>
      <c r="DN163" s="28"/>
      <c r="DO163" s="28"/>
      <c r="DP163" s="28"/>
      <c r="DQ163" s="28"/>
      <c r="DR163" s="28"/>
      <c r="DS163" s="28"/>
      <c r="DT163" s="28"/>
      <c r="DU163" s="28"/>
      <c r="DV163" s="28"/>
      <c r="DW163" s="28"/>
      <c r="DX163" s="28"/>
      <c r="DY163" s="28"/>
      <c r="DZ163" s="28"/>
      <c r="EA163" s="28"/>
      <c r="EB163" s="28"/>
      <c r="EC163" s="28"/>
      <c r="ED163" s="28"/>
      <c r="EE163" s="28"/>
      <c r="EF163" s="28"/>
      <c r="EG163" s="28"/>
      <c r="EH163" s="28"/>
      <c r="EI163" s="28"/>
      <c r="EJ163" s="28"/>
      <c r="EK163" s="28"/>
      <c r="EL163" s="28"/>
      <c r="EM163" s="28"/>
      <c r="EN163" s="28"/>
      <c r="EO163" s="28"/>
      <c r="EP163" s="29"/>
      <c r="EQ163" s="28"/>
      <c r="ER163" s="69">
        <v>19</v>
      </c>
      <c r="ES163" s="170">
        <f>6713/1000</f>
        <v>6.7130000000000001</v>
      </c>
      <c r="ET163" s="28"/>
      <c r="EU163" s="69">
        <v>19</v>
      </c>
      <c r="EV163" s="170">
        <f>6713/1000</f>
        <v>6.7130000000000001</v>
      </c>
      <c r="EW163" s="28"/>
      <c r="EX163" s="29"/>
      <c r="EY163" s="28"/>
      <c r="EZ163" s="28"/>
      <c r="FA163" s="28"/>
      <c r="FB163" s="28"/>
      <c r="FC163" s="28"/>
      <c r="FD163" s="28"/>
      <c r="FE163" s="28"/>
      <c r="FF163" s="28"/>
      <c r="FG163" s="28"/>
      <c r="FH163" s="28"/>
      <c r="FI163" s="28"/>
      <c r="FJ163" s="28"/>
      <c r="FK163" s="28"/>
      <c r="FL163" s="28"/>
      <c r="FM163" s="28"/>
      <c r="FN163" s="28"/>
      <c r="FO163" s="28"/>
      <c r="FP163" s="28"/>
      <c r="FQ163" s="28"/>
      <c r="FR163" s="28"/>
      <c r="FS163" s="28"/>
      <c r="FT163" s="28"/>
      <c r="FU163" s="28"/>
      <c r="FV163" s="28"/>
      <c r="FW163" s="28"/>
      <c r="FX163" s="28"/>
      <c r="FY163" s="28"/>
      <c r="FZ163" s="28"/>
      <c r="GA163" s="28"/>
      <c r="GB163" s="28"/>
      <c r="GC163" s="28"/>
      <c r="GD163" s="28"/>
      <c r="GE163" s="28"/>
      <c r="GF163" s="28"/>
      <c r="GG163" s="28"/>
      <c r="GH163" s="28"/>
      <c r="GI163" s="28"/>
      <c r="GJ163" s="28"/>
      <c r="GK163" s="28"/>
      <c r="GL163" s="28"/>
      <c r="GM163" s="28"/>
      <c r="GN163" s="28"/>
      <c r="GO163" s="28"/>
      <c r="GP163" s="28"/>
      <c r="GQ163" s="28"/>
      <c r="GR163" s="28"/>
      <c r="GS163" s="28"/>
      <c r="GT163" s="28"/>
      <c r="GU163" s="28"/>
      <c r="GV163" s="28"/>
      <c r="GW163" s="28"/>
      <c r="GX163" s="28"/>
      <c r="GY163" s="28"/>
      <c r="GZ163" s="28"/>
      <c r="HA163" s="28"/>
      <c r="HB163" s="28"/>
      <c r="HC163" s="28"/>
      <c r="HD163" s="28"/>
      <c r="HE163" s="28"/>
      <c r="HF163" s="28"/>
      <c r="HG163" s="28"/>
      <c r="HH163" s="28"/>
      <c r="HI163" s="28"/>
      <c r="HJ163" s="28"/>
      <c r="HK163" s="28"/>
      <c r="HL163" s="28"/>
      <c r="HM163" s="28"/>
      <c r="HN163" s="28"/>
      <c r="HO163" s="28"/>
      <c r="HP163" s="28"/>
      <c r="HQ163" s="28"/>
      <c r="HR163" s="28"/>
      <c r="HS163" s="28"/>
      <c r="HT163" s="28"/>
      <c r="HU163" s="28"/>
      <c r="HV163" s="28"/>
      <c r="HW163" s="28"/>
      <c r="HX163" s="28"/>
      <c r="HY163" s="28"/>
      <c r="HZ163" s="28"/>
      <c r="IA163" s="28"/>
      <c r="IB163" s="28"/>
      <c r="IC163" s="28"/>
      <c r="ID163" s="28"/>
      <c r="IE163" s="28"/>
      <c r="IF163" s="28"/>
      <c r="IG163" s="28"/>
      <c r="IH163" s="28"/>
      <c r="II163" s="28"/>
      <c r="IJ163" s="28"/>
      <c r="IK163" s="28"/>
      <c r="IL163" s="28"/>
      <c r="IM163" s="29"/>
      <c r="IN163" s="28"/>
      <c r="IO163" s="28"/>
      <c r="IP163" s="28"/>
      <c r="IQ163" s="28"/>
      <c r="IR163" s="28"/>
      <c r="IS163" s="28"/>
      <c r="IT163" s="28"/>
      <c r="IU163" s="28"/>
      <c r="IV163" s="28"/>
      <c r="IW163" s="28"/>
      <c r="IX163" s="28"/>
      <c r="IY163" s="28"/>
      <c r="IZ163" s="28"/>
      <c r="JA163" s="28"/>
      <c r="JB163" s="28"/>
      <c r="JC163" s="28"/>
      <c r="JD163" s="28"/>
      <c r="JE163" s="28"/>
      <c r="JF163" s="28"/>
      <c r="JG163" s="28"/>
      <c r="JH163" s="28"/>
      <c r="JI163" s="28"/>
      <c r="JJ163" s="28"/>
      <c r="JK163" s="28"/>
    </row>
    <row r="164" spans="1:271" ht="15.75" customHeight="1" x14ac:dyDescent="0.25">
      <c r="A164" s="28"/>
      <c r="B164" s="28"/>
      <c r="C164" s="28"/>
      <c r="D164" s="132"/>
      <c r="E164" s="28"/>
      <c r="F164" s="28"/>
      <c r="G164" s="28"/>
      <c r="H164" s="28"/>
      <c r="I164" s="28"/>
      <c r="J164" s="28"/>
      <c r="K164" s="28"/>
      <c r="L164" s="29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  <c r="DN164" s="28"/>
      <c r="DO164" s="28"/>
      <c r="DP164" s="28"/>
      <c r="DQ164" s="28"/>
      <c r="DR164" s="28"/>
      <c r="DS164" s="28"/>
      <c r="DT164" s="28"/>
      <c r="DU164" s="28"/>
      <c r="DV164" s="28"/>
      <c r="DW164" s="28"/>
      <c r="DX164" s="28"/>
      <c r="DY164" s="28"/>
      <c r="DZ164" s="28"/>
      <c r="EA164" s="28"/>
      <c r="EB164" s="28"/>
      <c r="EC164" s="28"/>
      <c r="ED164" s="28"/>
      <c r="EE164" s="28"/>
      <c r="EF164" s="28"/>
      <c r="EG164" s="28"/>
      <c r="EH164" s="28"/>
      <c r="EI164" s="28"/>
      <c r="EJ164" s="28"/>
      <c r="EK164" s="28"/>
      <c r="EL164" s="28"/>
      <c r="EM164" s="28"/>
      <c r="EN164" s="28"/>
      <c r="EO164" s="28"/>
      <c r="EP164" s="29"/>
      <c r="EQ164" s="28"/>
      <c r="ER164" s="69">
        <v>20</v>
      </c>
      <c r="ES164" s="170">
        <f>5719/1000</f>
        <v>5.7190000000000003</v>
      </c>
      <c r="ET164" s="28"/>
      <c r="EU164" s="69">
        <v>20</v>
      </c>
      <c r="EV164" s="170">
        <f>5719/1000</f>
        <v>5.7190000000000003</v>
      </c>
      <c r="EW164" s="28"/>
      <c r="EX164" s="29"/>
      <c r="EY164" s="28"/>
      <c r="EZ164" s="28"/>
      <c r="FA164" s="28"/>
      <c r="FB164" s="28"/>
      <c r="FC164" s="28"/>
      <c r="FD164" s="28"/>
      <c r="FE164" s="28"/>
      <c r="FF164" s="28"/>
      <c r="FG164" s="28"/>
      <c r="FH164" s="28"/>
      <c r="FI164" s="28"/>
      <c r="FJ164" s="28"/>
      <c r="FK164" s="28"/>
      <c r="FL164" s="28"/>
      <c r="FM164" s="28"/>
      <c r="FN164" s="28"/>
      <c r="FO164" s="28"/>
      <c r="FP164" s="28"/>
      <c r="FQ164" s="28"/>
      <c r="FR164" s="28"/>
      <c r="FS164" s="28"/>
      <c r="FT164" s="28"/>
      <c r="FU164" s="28"/>
      <c r="FV164" s="28"/>
      <c r="FW164" s="28"/>
      <c r="FX164" s="28"/>
      <c r="FY164" s="28"/>
      <c r="FZ164" s="28"/>
      <c r="GA164" s="28"/>
      <c r="GB164" s="28"/>
      <c r="GC164" s="28"/>
      <c r="GD164" s="28"/>
      <c r="GE164" s="28"/>
      <c r="GF164" s="28"/>
      <c r="GG164" s="28"/>
      <c r="GH164" s="28"/>
      <c r="GI164" s="28"/>
      <c r="GJ164" s="28"/>
      <c r="GK164" s="28"/>
      <c r="GL164" s="28"/>
      <c r="GM164" s="28"/>
      <c r="GN164" s="28"/>
      <c r="GO164" s="28"/>
      <c r="GP164" s="28"/>
      <c r="GQ164" s="28"/>
      <c r="GR164" s="28"/>
      <c r="GS164" s="28"/>
      <c r="GT164" s="28"/>
      <c r="GU164" s="28"/>
      <c r="GV164" s="28"/>
      <c r="GW164" s="28"/>
      <c r="GX164" s="28"/>
      <c r="GY164" s="28"/>
      <c r="GZ164" s="28"/>
      <c r="HA164" s="28"/>
      <c r="HB164" s="28"/>
      <c r="HC164" s="28"/>
      <c r="HD164" s="28"/>
      <c r="HE164" s="28"/>
      <c r="HF164" s="28"/>
      <c r="HG164" s="28"/>
      <c r="HH164" s="28"/>
      <c r="HI164" s="28"/>
      <c r="HJ164" s="28"/>
      <c r="HK164" s="28"/>
      <c r="HL164" s="28"/>
      <c r="HM164" s="28"/>
      <c r="HN164" s="28"/>
      <c r="HO164" s="28"/>
      <c r="HP164" s="28"/>
      <c r="HQ164" s="28"/>
      <c r="HR164" s="28"/>
      <c r="HS164" s="28"/>
      <c r="HT164" s="28"/>
      <c r="HU164" s="28"/>
      <c r="HV164" s="28"/>
      <c r="HW164" s="28"/>
      <c r="HX164" s="28"/>
      <c r="HY164" s="28"/>
      <c r="HZ164" s="28"/>
      <c r="IA164" s="28"/>
      <c r="IB164" s="28"/>
      <c r="IC164" s="28"/>
      <c r="ID164" s="28"/>
      <c r="IE164" s="28"/>
      <c r="IF164" s="28"/>
      <c r="IG164" s="28"/>
      <c r="IH164" s="28"/>
      <c r="II164" s="28"/>
      <c r="IJ164" s="28"/>
      <c r="IK164" s="28"/>
      <c r="IL164" s="28"/>
      <c r="IM164" s="29"/>
      <c r="IN164" s="28"/>
      <c r="IO164" s="28"/>
      <c r="IP164" s="28"/>
      <c r="IQ164" s="28"/>
      <c r="IR164" s="28"/>
      <c r="IS164" s="28"/>
      <c r="IT164" s="28"/>
      <c r="IU164" s="28"/>
      <c r="IV164" s="28"/>
      <c r="IW164" s="28"/>
      <c r="IX164" s="28"/>
      <c r="IY164" s="28"/>
      <c r="IZ164" s="28"/>
      <c r="JA164" s="28"/>
      <c r="JB164" s="28"/>
      <c r="JC164" s="28"/>
      <c r="JD164" s="28"/>
      <c r="JE164" s="28"/>
      <c r="JF164" s="28"/>
      <c r="JG164" s="28"/>
      <c r="JH164" s="28"/>
      <c r="JI164" s="28"/>
      <c r="JJ164" s="28"/>
      <c r="JK164" s="28"/>
    </row>
    <row r="165" spans="1:271" ht="15.75" customHeight="1" x14ac:dyDescent="0.25">
      <c r="A165" s="28"/>
      <c r="B165" s="28"/>
      <c r="C165" s="28"/>
      <c r="D165" s="132"/>
      <c r="E165" s="28"/>
      <c r="F165" s="28"/>
      <c r="G165" s="28"/>
      <c r="H165" s="28"/>
      <c r="I165" s="28"/>
      <c r="J165" s="28"/>
      <c r="K165" s="28"/>
      <c r="L165" s="29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9"/>
      <c r="EQ165" s="28"/>
      <c r="ER165" s="69">
        <v>21</v>
      </c>
      <c r="ES165" s="170">
        <f>1765/1000</f>
        <v>1.7649999999999999</v>
      </c>
      <c r="ET165" s="28"/>
      <c r="EU165" s="69">
        <v>21</v>
      </c>
      <c r="EV165" s="170">
        <f>1765/1000</f>
        <v>1.7649999999999999</v>
      </c>
      <c r="EW165" s="28"/>
      <c r="EX165" s="29"/>
      <c r="EY165" s="28"/>
      <c r="EZ165" s="28"/>
      <c r="FA165" s="28"/>
      <c r="FB165" s="28"/>
      <c r="FC165" s="28"/>
      <c r="FD165" s="28"/>
      <c r="FE165" s="28"/>
      <c r="FF165" s="28"/>
      <c r="FG165" s="28"/>
      <c r="FH165" s="28"/>
      <c r="FI165" s="28"/>
      <c r="FJ165" s="28"/>
      <c r="FK165" s="28"/>
      <c r="FL165" s="28"/>
      <c r="FM165" s="28"/>
      <c r="FN165" s="28"/>
      <c r="FO165" s="28"/>
      <c r="FP165" s="28"/>
      <c r="FQ165" s="28"/>
      <c r="FR165" s="28"/>
      <c r="FS165" s="28"/>
      <c r="FT165" s="28"/>
      <c r="FU165" s="28"/>
      <c r="FV165" s="28"/>
      <c r="FW165" s="28"/>
      <c r="FX165" s="28"/>
      <c r="FY165" s="28"/>
      <c r="FZ165" s="28"/>
      <c r="GA165" s="28"/>
      <c r="GB165" s="28"/>
      <c r="GC165" s="28"/>
      <c r="GD165" s="28"/>
      <c r="GE165" s="28"/>
      <c r="GF165" s="28"/>
      <c r="GG165" s="28"/>
      <c r="GH165" s="28"/>
      <c r="GI165" s="28"/>
      <c r="GJ165" s="28"/>
      <c r="GK165" s="28"/>
      <c r="GL165" s="28"/>
      <c r="GM165" s="28"/>
      <c r="GN165" s="28"/>
      <c r="GO165" s="28"/>
      <c r="GP165" s="28"/>
      <c r="GQ165" s="28"/>
      <c r="GR165" s="28"/>
      <c r="GS165" s="28"/>
      <c r="GT165" s="28"/>
      <c r="GU165" s="28"/>
      <c r="GV165" s="28"/>
      <c r="GW165" s="28"/>
      <c r="GX165" s="28"/>
      <c r="GY165" s="28"/>
      <c r="GZ165" s="28"/>
      <c r="HA165" s="28"/>
      <c r="HB165" s="28"/>
      <c r="HC165" s="28"/>
      <c r="HD165" s="28"/>
      <c r="HE165" s="28"/>
      <c r="HF165" s="28"/>
      <c r="HG165" s="28"/>
      <c r="HH165" s="28"/>
      <c r="HI165" s="28"/>
      <c r="HJ165" s="28"/>
      <c r="HK165" s="28"/>
      <c r="HL165" s="28"/>
      <c r="HM165" s="28"/>
      <c r="HN165" s="28"/>
      <c r="HO165" s="28"/>
      <c r="HP165" s="28"/>
      <c r="HQ165" s="28"/>
      <c r="HR165" s="28"/>
      <c r="HS165" s="28"/>
      <c r="HT165" s="28"/>
      <c r="HU165" s="28"/>
      <c r="HV165" s="28"/>
      <c r="HW165" s="28"/>
      <c r="HX165" s="28"/>
      <c r="HY165" s="28"/>
      <c r="HZ165" s="28"/>
      <c r="IA165" s="28"/>
      <c r="IB165" s="28"/>
      <c r="IC165" s="28"/>
      <c r="ID165" s="28"/>
      <c r="IE165" s="28"/>
      <c r="IF165" s="28"/>
      <c r="IG165" s="28"/>
      <c r="IH165" s="28"/>
      <c r="II165" s="28"/>
      <c r="IJ165" s="28"/>
      <c r="IK165" s="28"/>
      <c r="IL165" s="28"/>
      <c r="IM165" s="29"/>
      <c r="IN165" s="28"/>
      <c r="IO165" s="28"/>
      <c r="IP165" s="28"/>
      <c r="IQ165" s="28"/>
      <c r="IR165" s="28"/>
      <c r="IS165" s="28"/>
      <c r="IT165" s="28"/>
      <c r="IU165" s="28"/>
      <c r="IV165" s="28"/>
      <c r="IW165" s="28"/>
      <c r="IX165" s="28"/>
      <c r="IY165" s="28"/>
      <c r="IZ165" s="28"/>
      <c r="JA165" s="28"/>
      <c r="JB165" s="28"/>
      <c r="JC165" s="28"/>
      <c r="JD165" s="28"/>
      <c r="JE165" s="28"/>
      <c r="JF165" s="28"/>
      <c r="JG165" s="28"/>
      <c r="JH165" s="28"/>
      <c r="JI165" s="28"/>
      <c r="JJ165" s="28"/>
      <c r="JK165" s="28"/>
    </row>
    <row r="166" spans="1:271" ht="15.75" customHeight="1" x14ac:dyDescent="0.25">
      <c r="A166" s="28"/>
      <c r="B166" s="28"/>
      <c r="C166" s="28"/>
      <c r="D166" s="132"/>
      <c r="E166" s="28"/>
      <c r="F166" s="28"/>
      <c r="G166" s="28"/>
      <c r="H166" s="28"/>
      <c r="I166" s="28"/>
      <c r="J166" s="28"/>
      <c r="K166" s="28"/>
      <c r="L166" s="29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28"/>
      <c r="CW166" s="28"/>
      <c r="CX166" s="28"/>
      <c r="CY166" s="28"/>
      <c r="CZ166" s="28"/>
      <c r="DA166" s="28"/>
      <c r="DB166" s="28"/>
      <c r="DC166" s="28"/>
      <c r="DD166" s="28"/>
      <c r="DE166" s="28"/>
      <c r="DF166" s="28"/>
      <c r="DG166" s="28"/>
      <c r="DH166" s="28"/>
      <c r="DI166" s="28"/>
      <c r="DJ166" s="28"/>
      <c r="DK166" s="28"/>
      <c r="DL166" s="28"/>
      <c r="DM166" s="28"/>
      <c r="DN166" s="28"/>
      <c r="DO166" s="28"/>
      <c r="DP166" s="28"/>
      <c r="DQ166" s="28"/>
      <c r="DR166" s="28"/>
      <c r="DS166" s="28"/>
      <c r="DT166" s="28"/>
      <c r="DU166" s="28"/>
      <c r="DV166" s="28"/>
      <c r="DW166" s="28"/>
      <c r="DX166" s="28"/>
      <c r="DY166" s="28"/>
      <c r="DZ166" s="28"/>
      <c r="EA166" s="28"/>
      <c r="EB166" s="28"/>
      <c r="EC166" s="28"/>
      <c r="ED166" s="28"/>
      <c r="EE166" s="28"/>
      <c r="EF166" s="28"/>
      <c r="EG166" s="28"/>
      <c r="EH166" s="28"/>
      <c r="EI166" s="28"/>
      <c r="EJ166" s="28"/>
      <c r="EK166" s="28"/>
      <c r="EL166" s="28"/>
      <c r="EM166" s="28"/>
      <c r="EN166" s="28"/>
      <c r="EO166" s="28"/>
      <c r="EP166" s="29"/>
      <c r="EQ166" s="28"/>
      <c r="ER166" s="69">
        <v>22</v>
      </c>
      <c r="ES166" s="170">
        <f>2808/1000</f>
        <v>2.8079999999999998</v>
      </c>
      <c r="ET166" s="28"/>
      <c r="EU166" s="69">
        <v>22</v>
      </c>
      <c r="EV166" s="170">
        <f>2808/1000</f>
        <v>2.8079999999999998</v>
      </c>
      <c r="EW166" s="28"/>
      <c r="EX166" s="29"/>
      <c r="EY166" s="28"/>
      <c r="EZ166" s="28"/>
      <c r="FA166" s="28"/>
      <c r="FB166" s="28"/>
      <c r="FC166" s="28"/>
      <c r="FD166" s="28"/>
      <c r="FE166" s="28"/>
      <c r="FF166" s="28"/>
      <c r="FG166" s="28"/>
      <c r="FH166" s="28"/>
      <c r="FI166" s="28"/>
      <c r="FJ166" s="28"/>
      <c r="FK166" s="28"/>
      <c r="FL166" s="28"/>
      <c r="FM166" s="28"/>
      <c r="FN166" s="28"/>
      <c r="FO166" s="28"/>
      <c r="FP166" s="28"/>
      <c r="FQ166" s="28"/>
      <c r="FR166" s="28"/>
      <c r="FS166" s="28"/>
      <c r="FT166" s="28"/>
      <c r="FU166" s="28"/>
      <c r="FV166" s="28"/>
      <c r="FW166" s="28"/>
      <c r="FX166" s="28"/>
      <c r="FY166" s="28"/>
      <c r="FZ166" s="28"/>
      <c r="GA166" s="28"/>
      <c r="GB166" s="28"/>
      <c r="GC166" s="28"/>
      <c r="GD166" s="28"/>
      <c r="GE166" s="28"/>
      <c r="GF166" s="28"/>
      <c r="GG166" s="28"/>
      <c r="GH166" s="28"/>
      <c r="GI166" s="28"/>
      <c r="GJ166" s="28"/>
      <c r="GK166" s="28"/>
      <c r="GL166" s="28"/>
      <c r="GM166" s="28"/>
      <c r="GN166" s="28"/>
      <c r="GO166" s="28"/>
      <c r="GP166" s="28"/>
      <c r="GQ166" s="28"/>
      <c r="GR166" s="28"/>
      <c r="GS166" s="28"/>
      <c r="GT166" s="28"/>
      <c r="GU166" s="28"/>
      <c r="GV166" s="28"/>
      <c r="GW166" s="28"/>
      <c r="GX166" s="28"/>
      <c r="GY166" s="28"/>
      <c r="GZ166" s="28"/>
      <c r="HA166" s="28"/>
      <c r="HB166" s="28"/>
      <c r="HC166" s="28"/>
      <c r="HD166" s="28"/>
      <c r="HE166" s="28"/>
      <c r="HF166" s="28"/>
      <c r="HG166" s="28"/>
      <c r="HH166" s="28"/>
      <c r="HI166" s="28"/>
      <c r="HJ166" s="28"/>
      <c r="HK166" s="28"/>
      <c r="HL166" s="28"/>
      <c r="HM166" s="28"/>
      <c r="HN166" s="28"/>
      <c r="HO166" s="28"/>
      <c r="HP166" s="28"/>
      <c r="HQ166" s="28"/>
      <c r="HR166" s="28"/>
      <c r="HS166" s="28"/>
      <c r="HT166" s="28"/>
      <c r="HU166" s="28"/>
      <c r="HV166" s="28"/>
      <c r="HW166" s="28"/>
      <c r="HX166" s="28"/>
      <c r="HY166" s="28"/>
      <c r="HZ166" s="28"/>
      <c r="IA166" s="28"/>
      <c r="IB166" s="28"/>
      <c r="IC166" s="28"/>
      <c r="ID166" s="28"/>
      <c r="IE166" s="28"/>
      <c r="IF166" s="28"/>
      <c r="IG166" s="28"/>
      <c r="IH166" s="28"/>
      <c r="II166" s="28"/>
      <c r="IJ166" s="28"/>
      <c r="IK166" s="28"/>
      <c r="IL166" s="28"/>
      <c r="IM166" s="29"/>
      <c r="IN166" s="28"/>
      <c r="IO166" s="28"/>
      <c r="IP166" s="28"/>
      <c r="IQ166" s="28"/>
      <c r="IR166" s="28"/>
      <c r="IS166" s="28"/>
      <c r="IT166" s="28"/>
      <c r="IU166" s="28"/>
      <c r="IV166" s="28"/>
      <c r="IW166" s="28"/>
      <c r="IX166" s="28"/>
      <c r="IY166" s="28"/>
      <c r="IZ166" s="28"/>
      <c r="JA166" s="28"/>
      <c r="JB166" s="28"/>
      <c r="JC166" s="28"/>
      <c r="JD166" s="28"/>
      <c r="JE166" s="28"/>
      <c r="JF166" s="28"/>
      <c r="JG166" s="28"/>
      <c r="JH166" s="28"/>
      <c r="JI166" s="28"/>
      <c r="JJ166" s="28"/>
      <c r="JK166" s="28"/>
    </row>
    <row r="167" spans="1:271" ht="15.75" customHeight="1" x14ac:dyDescent="0.25">
      <c r="A167" s="28"/>
      <c r="B167" s="28"/>
      <c r="C167" s="28"/>
      <c r="D167" s="132"/>
      <c r="E167" s="28"/>
      <c r="F167" s="28"/>
      <c r="G167" s="28"/>
      <c r="H167" s="28"/>
      <c r="I167" s="28"/>
      <c r="J167" s="28"/>
      <c r="K167" s="28"/>
      <c r="L167" s="29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8"/>
      <c r="CY167" s="28"/>
      <c r="CZ167" s="28"/>
      <c r="DA167" s="28"/>
      <c r="DB167" s="28"/>
      <c r="DC167" s="28"/>
      <c r="DD167" s="28"/>
      <c r="DE167" s="28"/>
      <c r="DF167" s="28"/>
      <c r="DG167" s="28"/>
      <c r="DH167" s="28"/>
      <c r="DI167" s="28"/>
      <c r="DJ167" s="28"/>
      <c r="DK167" s="28"/>
      <c r="DL167" s="28"/>
      <c r="DM167" s="28"/>
      <c r="DN167" s="28"/>
      <c r="DO167" s="28"/>
      <c r="DP167" s="28"/>
      <c r="DQ167" s="28"/>
      <c r="DR167" s="28"/>
      <c r="DS167" s="28"/>
      <c r="DT167" s="28"/>
      <c r="DU167" s="28"/>
      <c r="DV167" s="28"/>
      <c r="DW167" s="28"/>
      <c r="DX167" s="28"/>
      <c r="DY167" s="28"/>
      <c r="DZ167" s="28"/>
      <c r="EA167" s="28"/>
      <c r="EB167" s="28"/>
      <c r="EC167" s="28"/>
      <c r="ED167" s="28"/>
      <c r="EE167" s="28"/>
      <c r="EF167" s="28"/>
      <c r="EG167" s="28"/>
      <c r="EH167" s="28"/>
      <c r="EI167" s="28"/>
      <c r="EJ167" s="28"/>
      <c r="EK167" s="28"/>
      <c r="EL167" s="28"/>
      <c r="EM167" s="28"/>
      <c r="EN167" s="28"/>
      <c r="EO167" s="28"/>
      <c r="EP167" s="29"/>
      <c r="EQ167" s="28"/>
      <c r="ER167" s="69">
        <v>23</v>
      </c>
      <c r="ES167" s="170">
        <f>1005/1000</f>
        <v>1.0049999999999999</v>
      </c>
      <c r="ET167" s="28"/>
      <c r="EU167" s="69">
        <v>23</v>
      </c>
      <c r="EV167" s="170">
        <f>1005/1000</f>
        <v>1.0049999999999999</v>
      </c>
      <c r="EW167" s="28"/>
      <c r="EX167" s="29"/>
      <c r="EY167" s="28"/>
      <c r="EZ167" s="28"/>
      <c r="FA167" s="28"/>
      <c r="FB167" s="28"/>
      <c r="FC167" s="28"/>
      <c r="FD167" s="28"/>
      <c r="FE167" s="28"/>
      <c r="FF167" s="28"/>
      <c r="FG167" s="28"/>
      <c r="FH167" s="28"/>
      <c r="FI167" s="28"/>
      <c r="FJ167" s="28"/>
      <c r="FK167" s="28"/>
      <c r="FL167" s="28"/>
      <c r="FM167" s="28"/>
      <c r="FN167" s="28"/>
      <c r="FO167" s="28"/>
      <c r="FP167" s="28"/>
      <c r="FQ167" s="28"/>
      <c r="FR167" s="28"/>
      <c r="FS167" s="28"/>
      <c r="FT167" s="28"/>
      <c r="FU167" s="28"/>
      <c r="FV167" s="28"/>
      <c r="FW167" s="28"/>
      <c r="FX167" s="28"/>
      <c r="FY167" s="28"/>
      <c r="FZ167" s="28"/>
      <c r="GA167" s="28"/>
      <c r="GB167" s="28"/>
      <c r="GC167" s="28"/>
      <c r="GD167" s="28"/>
      <c r="GE167" s="28"/>
      <c r="GF167" s="28"/>
      <c r="GG167" s="28"/>
      <c r="GH167" s="28"/>
      <c r="GI167" s="28"/>
      <c r="GJ167" s="28"/>
      <c r="GK167" s="28"/>
      <c r="GL167" s="28"/>
      <c r="GM167" s="28"/>
      <c r="GN167" s="28"/>
      <c r="GO167" s="28"/>
      <c r="GP167" s="28"/>
      <c r="GQ167" s="28"/>
      <c r="GR167" s="28"/>
      <c r="GS167" s="28"/>
      <c r="GT167" s="28"/>
      <c r="GU167" s="28"/>
      <c r="GV167" s="28"/>
      <c r="GW167" s="28"/>
      <c r="GX167" s="28"/>
      <c r="GY167" s="28"/>
      <c r="GZ167" s="28"/>
      <c r="HA167" s="28"/>
      <c r="HB167" s="28"/>
      <c r="HC167" s="28"/>
      <c r="HD167" s="28"/>
      <c r="HE167" s="28"/>
      <c r="HF167" s="28"/>
      <c r="HG167" s="28"/>
      <c r="HH167" s="28"/>
      <c r="HI167" s="28"/>
      <c r="HJ167" s="28"/>
      <c r="HK167" s="28"/>
      <c r="HL167" s="28"/>
      <c r="HM167" s="28"/>
      <c r="HN167" s="28"/>
      <c r="HO167" s="28"/>
      <c r="HP167" s="28"/>
      <c r="HQ167" s="28"/>
      <c r="HR167" s="28"/>
      <c r="HS167" s="28"/>
      <c r="HT167" s="28"/>
      <c r="HU167" s="28"/>
      <c r="HV167" s="28"/>
      <c r="HW167" s="28"/>
      <c r="HX167" s="28"/>
      <c r="HY167" s="28"/>
      <c r="HZ167" s="28"/>
      <c r="IA167" s="28"/>
      <c r="IB167" s="28"/>
      <c r="IC167" s="28"/>
      <c r="ID167" s="28"/>
      <c r="IE167" s="28"/>
      <c r="IF167" s="28"/>
      <c r="IG167" s="28"/>
      <c r="IH167" s="28"/>
      <c r="II167" s="28"/>
      <c r="IJ167" s="28"/>
      <c r="IK167" s="28"/>
      <c r="IL167" s="28"/>
      <c r="IM167" s="29"/>
      <c r="IN167" s="28"/>
      <c r="IO167" s="28"/>
      <c r="IP167" s="28"/>
      <c r="IQ167" s="28"/>
      <c r="IR167" s="28"/>
      <c r="IS167" s="28"/>
      <c r="IT167" s="28"/>
      <c r="IU167" s="28"/>
      <c r="IV167" s="28"/>
      <c r="IW167" s="28"/>
      <c r="IX167" s="28"/>
      <c r="IY167" s="28"/>
      <c r="IZ167" s="28"/>
      <c r="JA167" s="28"/>
      <c r="JB167" s="28"/>
      <c r="JC167" s="28"/>
      <c r="JD167" s="28"/>
      <c r="JE167" s="28"/>
      <c r="JF167" s="28"/>
      <c r="JG167" s="28"/>
      <c r="JH167" s="28"/>
      <c r="JI167" s="28"/>
      <c r="JJ167" s="28"/>
      <c r="JK167" s="28"/>
    </row>
    <row r="168" spans="1:271" ht="15.75" customHeight="1" x14ac:dyDescent="0.25">
      <c r="A168" s="28"/>
      <c r="B168" s="28"/>
      <c r="C168" s="28"/>
      <c r="D168" s="132"/>
      <c r="E168" s="28"/>
      <c r="F168" s="28"/>
      <c r="G168" s="28"/>
      <c r="H168" s="28"/>
      <c r="I168" s="28"/>
      <c r="J168" s="28"/>
      <c r="K168" s="28"/>
      <c r="L168" s="29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  <c r="DU168" s="28"/>
      <c r="DV168" s="28"/>
      <c r="DW168" s="28"/>
      <c r="DX168" s="28"/>
      <c r="DY168" s="28"/>
      <c r="DZ168" s="28"/>
      <c r="EA168" s="28"/>
      <c r="EB168" s="28"/>
      <c r="EC168" s="28"/>
      <c r="ED168" s="28"/>
      <c r="EE168" s="28"/>
      <c r="EF168" s="28"/>
      <c r="EG168" s="28"/>
      <c r="EH168" s="28"/>
      <c r="EI168" s="28"/>
      <c r="EJ168" s="28"/>
      <c r="EK168" s="28"/>
      <c r="EL168" s="28"/>
      <c r="EM168" s="28"/>
      <c r="EN168" s="28"/>
      <c r="EO168" s="28"/>
      <c r="EP168" s="29"/>
      <c r="EQ168" s="28"/>
      <c r="ER168" s="69">
        <v>24</v>
      </c>
      <c r="ES168" s="170">
        <f>1892/1000</f>
        <v>1.8919999999999999</v>
      </c>
      <c r="ET168" s="28"/>
      <c r="EU168" s="69">
        <v>24</v>
      </c>
      <c r="EV168" s="170">
        <f>1892/1000</f>
        <v>1.8919999999999999</v>
      </c>
      <c r="EW168" s="28"/>
      <c r="EX168" s="29"/>
      <c r="EY168" s="28"/>
      <c r="EZ168" s="28"/>
      <c r="FA168" s="28"/>
      <c r="FB168" s="28"/>
      <c r="FC168" s="28"/>
      <c r="FD168" s="28"/>
      <c r="FE168" s="28"/>
      <c r="FF168" s="28"/>
      <c r="FG168" s="28"/>
      <c r="FH168" s="28"/>
      <c r="FI168" s="28"/>
      <c r="FJ168" s="28"/>
      <c r="FK168" s="28"/>
      <c r="FL168" s="28"/>
      <c r="FM168" s="28"/>
      <c r="FN168" s="28"/>
      <c r="FO168" s="28"/>
      <c r="FP168" s="28"/>
      <c r="FQ168" s="28"/>
      <c r="FR168" s="28"/>
      <c r="FS168" s="28"/>
      <c r="FT168" s="28"/>
      <c r="FU168" s="28"/>
      <c r="FV168" s="28"/>
      <c r="FW168" s="28"/>
      <c r="FX168" s="28"/>
      <c r="FY168" s="28"/>
      <c r="FZ168" s="28"/>
      <c r="GA168" s="28"/>
      <c r="GB168" s="28"/>
      <c r="GC168" s="28"/>
      <c r="GD168" s="28"/>
      <c r="GE168" s="28"/>
      <c r="GF168" s="28"/>
      <c r="GG168" s="28"/>
      <c r="GH168" s="28"/>
      <c r="GI168" s="28"/>
      <c r="GJ168" s="28"/>
      <c r="GK168" s="28"/>
      <c r="GL168" s="28"/>
      <c r="GM168" s="28"/>
      <c r="GN168" s="28"/>
      <c r="GO168" s="28"/>
      <c r="GP168" s="28"/>
      <c r="GQ168" s="28"/>
      <c r="GR168" s="28"/>
      <c r="GS168" s="28"/>
      <c r="GT168" s="28"/>
      <c r="GU168" s="28"/>
      <c r="GV168" s="28"/>
      <c r="GW168" s="28"/>
      <c r="GX168" s="28"/>
      <c r="GY168" s="28"/>
      <c r="GZ168" s="28"/>
      <c r="HA168" s="28"/>
      <c r="HB168" s="28"/>
      <c r="HC168" s="28"/>
      <c r="HD168" s="28"/>
      <c r="HE168" s="28"/>
      <c r="HF168" s="28"/>
      <c r="HG168" s="28"/>
      <c r="HH168" s="28"/>
      <c r="HI168" s="28"/>
      <c r="HJ168" s="28"/>
      <c r="HK168" s="28"/>
      <c r="HL168" s="28"/>
      <c r="HM168" s="28"/>
      <c r="HN168" s="28"/>
      <c r="HO168" s="28"/>
      <c r="HP168" s="28"/>
      <c r="HQ168" s="28"/>
      <c r="HR168" s="28"/>
      <c r="HS168" s="28"/>
      <c r="HT168" s="28"/>
      <c r="HU168" s="28"/>
      <c r="HV168" s="28"/>
      <c r="HW168" s="28"/>
      <c r="HX168" s="28"/>
      <c r="HY168" s="28"/>
      <c r="HZ168" s="28"/>
      <c r="IA168" s="28"/>
      <c r="IB168" s="28"/>
      <c r="IC168" s="28"/>
      <c r="ID168" s="28"/>
      <c r="IE168" s="28"/>
      <c r="IF168" s="28"/>
      <c r="IG168" s="28"/>
      <c r="IH168" s="28"/>
      <c r="II168" s="28"/>
      <c r="IJ168" s="28"/>
      <c r="IK168" s="28"/>
      <c r="IL168" s="28"/>
      <c r="IM168" s="29"/>
      <c r="IN168" s="28"/>
      <c r="IO168" s="28"/>
      <c r="IP168" s="28"/>
      <c r="IQ168" s="28"/>
      <c r="IR168" s="28"/>
      <c r="IS168" s="28"/>
      <c r="IT168" s="28"/>
      <c r="IU168" s="28"/>
      <c r="IV168" s="28"/>
      <c r="IW168" s="28"/>
      <c r="IX168" s="28"/>
      <c r="IY168" s="28"/>
      <c r="IZ168" s="28"/>
      <c r="JA168" s="28"/>
      <c r="JB168" s="28"/>
      <c r="JC168" s="28"/>
      <c r="JD168" s="28"/>
      <c r="JE168" s="28"/>
      <c r="JF168" s="28"/>
      <c r="JG168" s="28"/>
      <c r="JH168" s="28"/>
      <c r="JI168" s="28"/>
      <c r="JJ168" s="28"/>
      <c r="JK168" s="28"/>
    </row>
    <row r="169" spans="1:271" ht="15.75" customHeight="1" x14ac:dyDescent="0.25">
      <c r="A169" s="28"/>
      <c r="B169" s="28"/>
      <c r="C169" s="28"/>
      <c r="D169" s="132"/>
      <c r="E169" s="28"/>
      <c r="F169" s="28"/>
      <c r="G169" s="28"/>
      <c r="H169" s="28"/>
      <c r="I169" s="28"/>
      <c r="J169" s="28"/>
      <c r="K169" s="28"/>
      <c r="L169" s="29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8"/>
      <c r="EE169" s="28"/>
      <c r="EF169" s="28"/>
      <c r="EG169" s="28"/>
      <c r="EH169" s="28"/>
      <c r="EI169" s="28"/>
      <c r="EJ169" s="28"/>
      <c r="EK169" s="28"/>
      <c r="EL169" s="28"/>
      <c r="EM169" s="28"/>
      <c r="EN169" s="28"/>
      <c r="EO169" s="28"/>
      <c r="EP169" s="29"/>
      <c r="EQ169" s="28"/>
      <c r="ER169" s="28"/>
      <c r="ES169" s="28"/>
      <c r="ET169" s="28"/>
      <c r="EU169" s="28"/>
      <c r="EV169" s="28"/>
      <c r="EW169" s="28"/>
      <c r="EX169" s="29"/>
      <c r="EY169" s="28"/>
      <c r="EZ169" s="28"/>
      <c r="FA169" s="28"/>
      <c r="FB169" s="28"/>
      <c r="FC169" s="28"/>
      <c r="FD169" s="28"/>
      <c r="FE169" s="28"/>
      <c r="FF169" s="28"/>
      <c r="FG169" s="28"/>
      <c r="FH169" s="28"/>
      <c r="FI169" s="28"/>
      <c r="FJ169" s="28"/>
      <c r="FK169" s="28"/>
      <c r="FL169" s="28"/>
      <c r="FM169" s="28"/>
      <c r="FN169" s="28"/>
      <c r="FO169" s="28"/>
      <c r="FP169" s="28"/>
      <c r="FQ169" s="28"/>
      <c r="FR169" s="28"/>
      <c r="FS169" s="28"/>
      <c r="FT169" s="28"/>
      <c r="FU169" s="28"/>
      <c r="FV169" s="28"/>
      <c r="FW169" s="28"/>
      <c r="FX169" s="28"/>
      <c r="FY169" s="28"/>
      <c r="FZ169" s="28"/>
      <c r="GA169" s="28"/>
      <c r="GB169" s="28"/>
      <c r="GC169" s="28"/>
      <c r="GD169" s="28"/>
      <c r="GE169" s="28"/>
      <c r="GF169" s="28"/>
      <c r="GG169" s="28"/>
      <c r="GH169" s="28"/>
      <c r="GI169" s="28"/>
      <c r="GJ169" s="28"/>
      <c r="GK169" s="28"/>
      <c r="GL169" s="28"/>
      <c r="GM169" s="28"/>
      <c r="GN169" s="28"/>
      <c r="GO169" s="28"/>
      <c r="GP169" s="28"/>
      <c r="GQ169" s="28"/>
      <c r="GR169" s="28"/>
      <c r="GS169" s="28"/>
      <c r="GT169" s="28"/>
      <c r="GU169" s="28"/>
      <c r="GV169" s="28"/>
      <c r="GW169" s="28"/>
      <c r="GX169" s="28"/>
      <c r="GY169" s="28"/>
      <c r="GZ169" s="28"/>
      <c r="HA169" s="28"/>
      <c r="HB169" s="28"/>
      <c r="HC169" s="28"/>
      <c r="HD169" s="28"/>
      <c r="HE169" s="28"/>
      <c r="HF169" s="28"/>
      <c r="HG169" s="28"/>
      <c r="HH169" s="28"/>
      <c r="HI169" s="28"/>
      <c r="HJ169" s="28"/>
      <c r="HK169" s="28"/>
      <c r="HL169" s="28"/>
      <c r="HM169" s="28"/>
      <c r="HN169" s="28"/>
      <c r="HO169" s="28"/>
      <c r="HP169" s="28"/>
      <c r="HQ169" s="28"/>
      <c r="HR169" s="28"/>
      <c r="HS169" s="28"/>
      <c r="HT169" s="28"/>
      <c r="HU169" s="28"/>
      <c r="HV169" s="28"/>
      <c r="HW169" s="28"/>
      <c r="HX169" s="28"/>
      <c r="HY169" s="28"/>
      <c r="HZ169" s="28"/>
      <c r="IA169" s="28"/>
      <c r="IB169" s="28"/>
      <c r="IC169" s="28"/>
      <c r="ID169" s="28"/>
      <c r="IE169" s="28"/>
      <c r="IF169" s="28"/>
      <c r="IG169" s="28"/>
      <c r="IH169" s="28"/>
      <c r="II169" s="28"/>
      <c r="IJ169" s="28"/>
      <c r="IK169" s="28"/>
      <c r="IL169" s="28"/>
      <c r="IM169" s="29"/>
      <c r="IN169" s="28"/>
      <c r="IO169" s="28"/>
      <c r="IP169" s="28"/>
      <c r="IQ169" s="28"/>
      <c r="IR169" s="28"/>
      <c r="IS169" s="28"/>
      <c r="IT169" s="28"/>
      <c r="IU169" s="28"/>
      <c r="IV169" s="28"/>
      <c r="IW169" s="28"/>
      <c r="IX169" s="28"/>
      <c r="IY169" s="28"/>
      <c r="IZ169" s="28"/>
      <c r="JA169" s="28"/>
      <c r="JB169" s="28"/>
      <c r="JC169" s="28"/>
      <c r="JD169" s="28"/>
      <c r="JE169" s="28"/>
      <c r="JF169" s="28"/>
      <c r="JG169" s="28"/>
      <c r="JH169" s="28"/>
      <c r="JI169" s="28"/>
      <c r="JJ169" s="28"/>
      <c r="JK169" s="28"/>
    </row>
    <row r="170" spans="1:271" ht="15.75" customHeight="1" x14ac:dyDescent="0.25">
      <c r="A170" s="28"/>
      <c r="B170" s="28"/>
      <c r="C170" s="28"/>
      <c r="D170" s="132"/>
      <c r="E170" s="28"/>
      <c r="F170" s="28"/>
      <c r="G170" s="28"/>
      <c r="H170" s="28"/>
      <c r="I170" s="28"/>
      <c r="J170" s="28"/>
      <c r="K170" s="28"/>
      <c r="L170" s="29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28"/>
      <c r="DX170" s="28"/>
      <c r="DY170" s="28"/>
      <c r="DZ170" s="28"/>
      <c r="EA170" s="28"/>
      <c r="EB170" s="28"/>
      <c r="EC170" s="28"/>
      <c r="ED170" s="28"/>
      <c r="EE170" s="28"/>
      <c r="EF170" s="28"/>
      <c r="EG170" s="28"/>
      <c r="EH170" s="28"/>
      <c r="EI170" s="28"/>
      <c r="EJ170" s="28"/>
      <c r="EK170" s="28"/>
      <c r="EL170" s="28"/>
      <c r="EM170" s="28"/>
      <c r="EN170" s="28"/>
      <c r="EO170" s="28"/>
      <c r="EP170" s="29"/>
      <c r="EQ170" s="28"/>
      <c r="ER170" s="91" t="s">
        <v>41</v>
      </c>
      <c r="ES170" s="233" t="s">
        <v>98</v>
      </c>
      <c r="ET170" s="234"/>
      <c r="EU170" s="234"/>
      <c r="EV170" s="235"/>
      <c r="EW170" s="28"/>
      <c r="EX170" s="29"/>
      <c r="EY170" s="28"/>
      <c r="EZ170" s="28"/>
      <c r="FA170" s="28"/>
      <c r="FB170" s="28"/>
      <c r="FC170" s="28"/>
      <c r="FD170" s="28"/>
      <c r="FE170" s="28"/>
      <c r="FF170" s="28"/>
      <c r="FG170" s="28"/>
      <c r="FH170" s="28"/>
      <c r="FI170" s="28"/>
      <c r="FJ170" s="28"/>
      <c r="FK170" s="28"/>
      <c r="FL170" s="28"/>
      <c r="FM170" s="28"/>
      <c r="FN170" s="28"/>
      <c r="FO170" s="28"/>
      <c r="FP170" s="28"/>
      <c r="FQ170" s="28"/>
      <c r="FR170" s="28"/>
      <c r="FS170" s="28"/>
      <c r="FT170" s="28"/>
      <c r="FU170" s="28"/>
      <c r="FV170" s="28"/>
      <c r="FW170" s="28"/>
      <c r="FX170" s="28"/>
      <c r="FY170" s="28"/>
      <c r="FZ170" s="28"/>
      <c r="GA170" s="28"/>
      <c r="GB170" s="28"/>
      <c r="GC170" s="28"/>
      <c r="GD170" s="28"/>
      <c r="GE170" s="28"/>
      <c r="GF170" s="28"/>
      <c r="GG170" s="28"/>
      <c r="GH170" s="28"/>
      <c r="GI170" s="28"/>
      <c r="GJ170" s="28"/>
      <c r="GK170" s="28"/>
      <c r="GL170" s="28"/>
      <c r="GM170" s="28"/>
      <c r="GN170" s="28"/>
      <c r="GO170" s="28"/>
      <c r="GP170" s="28"/>
      <c r="GQ170" s="28"/>
      <c r="GR170" s="28"/>
      <c r="GS170" s="28"/>
      <c r="GT170" s="28"/>
      <c r="GU170" s="28"/>
      <c r="GV170" s="28"/>
      <c r="GW170" s="28"/>
      <c r="GX170" s="28"/>
      <c r="GY170" s="28"/>
      <c r="GZ170" s="28"/>
      <c r="HA170" s="28"/>
      <c r="HB170" s="28"/>
      <c r="HC170" s="28"/>
      <c r="HD170" s="28"/>
      <c r="HE170" s="28"/>
      <c r="HF170" s="28"/>
      <c r="HG170" s="28"/>
      <c r="HH170" s="28"/>
      <c r="HI170" s="28"/>
      <c r="HJ170" s="28"/>
      <c r="HK170" s="28"/>
      <c r="HL170" s="28"/>
      <c r="HM170" s="28"/>
      <c r="HN170" s="28"/>
      <c r="HO170" s="28"/>
      <c r="HP170" s="28"/>
      <c r="HQ170" s="28"/>
      <c r="HR170" s="28"/>
      <c r="HS170" s="28"/>
      <c r="HT170" s="28"/>
      <c r="HU170" s="28"/>
      <c r="HV170" s="28"/>
      <c r="HW170" s="28"/>
      <c r="HX170" s="28"/>
      <c r="HY170" s="28"/>
      <c r="HZ170" s="28"/>
      <c r="IA170" s="28"/>
      <c r="IB170" s="28"/>
      <c r="IC170" s="28"/>
      <c r="ID170" s="28"/>
      <c r="IE170" s="28"/>
      <c r="IF170" s="28"/>
      <c r="IG170" s="28"/>
      <c r="IH170" s="28"/>
      <c r="II170" s="28"/>
      <c r="IJ170" s="28"/>
      <c r="IK170" s="28"/>
      <c r="IL170" s="28"/>
      <c r="IM170" s="29"/>
      <c r="IN170" s="28"/>
      <c r="IO170" s="28"/>
      <c r="IP170" s="28"/>
      <c r="IQ170" s="28"/>
      <c r="IR170" s="28"/>
      <c r="IS170" s="28"/>
      <c r="IT170" s="28"/>
      <c r="IU170" s="28"/>
      <c r="IV170" s="28"/>
      <c r="IW170" s="28"/>
      <c r="IX170" s="28"/>
      <c r="IY170" s="28"/>
      <c r="IZ170" s="28"/>
      <c r="JA170" s="28"/>
      <c r="JB170" s="28"/>
      <c r="JC170" s="28"/>
      <c r="JD170" s="28"/>
      <c r="JE170" s="28"/>
      <c r="JF170" s="28"/>
      <c r="JG170" s="28"/>
      <c r="JH170" s="28"/>
      <c r="JI170" s="28"/>
      <c r="JJ170" s="28"/>
      <c r="JK170" s="28"/>
    </row>
    <row r="171" spans="1:271" ht="15.75" customHeight="1" x14ac:dyDescent="0.25">
      <c r="A171" s="28"/>
      <c r="B171" s="28"/>
      <c r="C171" s="28"/>
      <c r="D171" s="132"/>
      <c r="E171" s="28"/>
      <c r="F171" s="28"/>
      <c r="G171" s="28"/>
      <c r="H171" s="28"/>
      <c r="I171" s="28"/>
      <c r="J171" s="28"/>
      <c r="K171" s="28"/>
      <c r="L171" s="29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  <c r="DN171" s="28"/>
      <c r="DO171" s="28"/>
      <c r="DP171" s="28"/>
      <c r="DQ171" s="28"/>
      <c r="DR171" s="28"/>
      <c r="DS171" s="28"/>
      <c r="DT171" s="28"/>
      <c r="DU171" s="28"/>
      <c r="DV171" s="28"/>
      <c r="DW171" s="28"/>
      <c r="DX171" s="28"/>
      <c r="DY171" s="28"/>
      <c r="DZ171" s="28"/>
      <c r="EA171" s="28"/>
      <c r="EB171" s="28"/>
      <c r="EC171" s="28"/>
      <c r="ED171" s="28"/>
      <c r="EE171" s="28"/>
      <c r="EF171" s="28"/>
      <c r="EG171" s="28"/>
      <c r="EH171" s="28"/>
      <c r="EI171" s="28"/>
      <c r="EJ171" s="28"/>
      <c r="EK171" s="28"/>
      <c r="EL171" s="28"/>
      <c r="EM171" s="28"/>
      <c r="EN171" s="28"/>
      <c r="EO171" s="28"/>
      <c r="EP171" s="29"/>
      <c r="EQ171" s="28"/>
      <c r="ER171" s="28"/>
      <c r="ES171" s="28"/>
      <c r="ET171" s="28"/>
      <c r="EU171" s="28"/>
      <c r="EV171" s="28"/>
      <c r="EW171" s="28"/>
      <c r="EX171" s="29"/>
      <c r="EY171" s="28"/>
      <c r="EZ171" s="28"/>
      <c r="FA171" s="28"/>
      <c r="FB171" s="28"/>
      <c r="FC171" s="28"/>
      <c r="FD171" s="28"/>
      <c r="FE171" s="28"/>
      <c r="FF171" s="28"/>
      <c r="FG171" s="28"/>
      <c r="FH171" s="28"/>
      <c r="FI171" s="28"/>
      <c r="FJ171" s="28"/>
      <c r="FK171" s="28"/>
      <c r="FL171" s="28"/>
      <c r="FM171" s="28"/>
      <c r="FN171" s="28"/>
      <c r="FO171" s="28"/>
      <c r="FP171" s="28"/>
      <c r="FQ171" s="28"/>
      <c r="FR171" s="28"/>
      <c r="FS171" s="28"/>
      <c r="FT171" s="28"/>
      <c r="FU171" s="28"/>
      <c r="FV171" s="28"/>
      <c r="FW171" s="28"/>
      <c r="FX171" s="28"/>
      <c r="FY171" s="28"/>
      <c r="FZ171" s="28"/>
      <c r="GA171" s="28"/>
      <c r="GB171" s="28"/>
      <c r="GC171" s="28"/>
      <c r="GD171" s="28"/>
      <c r="GE171" s="28"/>
      <c r="GF171" s="28"/>
      <c r="GG171" s="28"/>
      <c r="GH171" s="28"/>
      <c r="GI171" s="28"/>
      <c r="GJ171" s="28"/>
      <c r="GK171" s="28"/>
      <c r="GL171" s="28"/>
      <c r="GM171" s="28"/>
      <c r="GN171" s="28"/>
      <c r="GO171" s="28"/>
      <c r="GP171" s="28"/>
      <c r="GQ171" s="28"/>
      <c r="GR171" s="28"/>
      <c r="GS171" s="28"/>
      <c r="GT171" s="28"/>
      <c r="GU171" s="28"/>
      <c r="GV171" s="28"/>
      <c r="GW171" s="28"/>
      <c r="GX171" s="28"/>
      <c r="GY171" s="28"/>
      <c r="GZ171" s="28"/>
      <c r="HA171" s="28"/>
      <c r="HB171" s="28"/>
      <c r="HC171" s="28"/>
      <c r="HD171" s="28"/>
      <c r="HE171" s="28"/>
      <c r="HF171" s="28"/>
      <c r="HG171" s="28"/>
      <c r="HH171" s="28"/>
      <c r="HI171" s="28"/>
      <c r="HJ171" s="28"/>
      <c r="HK171" s="28"/>
      <c r="HL171" s="28"/>
      <c r="HM171" s="28"/>
      <c r="HN171" s="28"/>
      <c r="HO171" s="28"/>
      <c r="HP171" s="28"/>
      <c r="HQ171" s="28"/>
      <c r="HR171" s="28"/>
      <c r="HS171" s="28"/>
      <c r="HT171" s="28"/>
      <c r="HU171" s="28"/>
      <c r="HV171" s="28"/>
      <c r="HW171" s="28"/>
      <c r="HX171" s="28"/>
      <c r="HY171" s="28"/>
      <c r="HZ171" s="28"/>
      <c r="IA171" s="28"/>
      <c r="IB171" s="28"/>
      <c r="IC171" s="28"/>
      <c r="ID171" s="28"/>
      <c r="IE171" s="28"/>
      <c r="IF171" s="28"/>
      <c r="IG171" s="28"/>
      <c r="IH171" s="28"/>
      <c r="II171" s="28"/>
      <c r="IJ171" s="28"/>
      <c r="IK171" s="28"/>
      <c r="IL171" s="28"/>
      <c r="IM171" s="29"/>
      <c r="IN171" s="28"/>
      <c r="IO171" s="28"/>
      <c r="IP171" s="28"/>
      <c r="IQ171" s="28"/>
      <c r="IR171" s="28"/>
      <c r="IS171" s="28"/>
      <c r="IT171" s="28"/>
      <c r="IU171" s="28"/>
      <c r="IV171" s="28"/>
      <c r="IW171" s="28"/>
      <c r="IX171" s="28"/>
      <c r="IY171" s="28"/>
      <c r="IZ171" s="28"/>
      <c r="JA171" s="28"/>
      <c r="JB171" s="28"/>
      <c r="JC171" s="28"/>
      <c r="JD171" s="28"/>
      <c r="JE171" s="28"/>
      <c r="JF171" s="28"/>
      <c r="JG171" s="28"/>
      <c r="JH171" s="28"/>
      <c r="JI171" s="28"/>
      <c r="JJ171" s="28"/>
      <c r="JK171" s="28"/>
    </row>
    <row r="172" spans="1:271" ht="15.75" customHeight="1" x14ac:dyDescent="0.25">
      <c r="A172" s="28"/>
      <c r="B172" s="28"/>
      <c r="C172" s="28"/>
      <c r="D172" s="132"/>
      <c r="E172" s="28"/>
      <c r="F172" s="28"/>
      <c r="G172" s="28"/>
      <c r="H172" s="28"/>
      <c r="I172" s="28"/>
      <c r="J172" s="28"/>
      <c r="K172" s="28"/>
      <c r="L172" s="29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28"/>
      <c r="DK172" s="28"/>
      <c r="DL172" s="28"/>
      <c r="DM172" s="28"/>
      <c r="DN172" s="28"/>
      <c r="DO172" s="28"/>
      <c r="DP172" s="28"/>
      <c r="DQ172" s="28"/>
      <c r="DR172" s="28"/>
      <c r="DS172" s="28"/>
      <c r="DT172" s="28"/>
      <c r="DU172" s="28"/>
      <c r="DV172" s="28"/>
      <c r="DW172" s="28"/>
      <c r="DX172" s="28"/>
      <c r="DY172" s="28"/>
      <c r="DZ172" s="28"/>
      <c r="EA172" s="28"/>
      <c r="EB172" s="28"/>
      <c r="EC172" s="28"/>
      <c r="ED172" s="28"/>
      <c r="EE172" s="28"/>
      <c r="EF172" s="28"/>
      <c r="EG172" s="28"/>
      <c r="EH172" s="28"/>
      <c r="EI172" s="28"/>
      <c r="EJ172" s="28"/>
      <c r="EK172" s="28"/>
      <c r="EL172" s="28"/>
      <c r="EM172" s="28"/>
      <c r="EN172" s="28"/>
      <c r="EO172" s="28"/>
      <c r="EP172" s="29"/>
      <c r="EQ172" s="28"/>
      <c r="ER172" s="28"/>
      <c r="ES172" s="28"/>
      <c r="ET172" s="28"/>
      <c r="EU172" s="28"/>
      <c r="EV172" s="28"/>
      <c r="EW172" s="28"/>
      <c r="EX172" s="29"/>
      <c r="EY172" s="28"/>
      <c r="EZ172" s="28"/>
      <c r="FA172" s="28"/>
      <c r="FB172" s="28"/>
      <c r="FC172" s="28"/>
      <c r="FD172" s="28"/>
      <c r="FE172" s="28"/>
      <c r="FF172" s="28"/>
      <c r="FG172" s="28"/>
      <c r="FH172" s="28"/>
      <c r="FI172" s="28"/>
      <c r="FJ172" s="28"/>
      <c r="FK172" s="28"/>
      <c r="FL172" s="28"/>
      <c r="FM172" s="28"/>
      <c r="FN172" s="28"/>
      <c r="FO172" s="28"/>
      <c r="FP172" s="28"/>
      <c r="FQ172" s="28"/>
      <c r="FR172" s="28"/>
      <c r="FS172" s="28"/>
      <c r="FT172" s="28"/>
      <c r="FU172" s="28"/>
      <c r="FV172" s="28"/>
      <c r="FW172" s="28"/>
      <c r="FX172" s="28"/>
      <c r="FY172" s="28"/>
      <c r="FZ172" s="28"/>
      <c r="GA172" s="28"/>
      <c r="GB172" s="28"/>
      <c r="GC172" s="28"/>
      <c r="GD172" s="28"/>
      <c r="GE172" s="28"/>
      <c r="GF172" s="28"/>
      <c r="GG172" s="28"/>
      <c r="GH172" s="28"/>
      <c r="GI172" s="28"/>
      <c r="GJ172" s="28"/>
      <c r="GK172" s="28"/>
      <c r="GL172" s="28"/>
      <c r="GM172" s="28"/>
      <c r="GN172" s="28"/>
      <c r="GO172" s="28"/>
      <c r="GP172" s="28"/>
      <c r="GQ172" s="28"/>
      <c r="GR172" s="28"/>
      <c r="GS172" s="28"/>
      <c r="GT172" s="28"/>
      <c r="GU172" s="28"/>
      <c r="GV172" s="28"/>
      <c r="GW172" s="28"/>
      <c r="GX172" s="28"/>
      <c r="GY172" s="28"/>
      <c r="GZ172" s="28"/>
      <c r="HA172" s="28"/>
      <c r="HB172" s="28"/>
      <c r="HC172" s="28"/>
      <c r="HD172" s="28"/>
      <c r="HE172" s="28"/>
      <c r="HF172" s="28"/>
      <c r="HG172" s="28"/>
      <c r="HH172" s="28"/>
      <c r="HI172" s="28"/>
      <c r="HJ172" s="28"/>
      <c r="HK172" s="28"/>
      <c r="HL172" s="28"/>
      <c r="HM172" s="28"/>
      <c r="HN172" s="28"/>
      <c r="HO172" s="28"/>
      <c r="HP172" s="28"/>
      <c r="HQ172" s="28"/>
      <c r="HR172" s="28"/>
      <c r="HS172" s="28"/>
      <c r="HT172" s="28"/>
      <c r="HU172" s="28"/>
      <c r="HV172" s="28"/>
      <c r="HW172" s="28"/>
      <c r="HX172" s="28"/>
      <c r="HY172" s="28"/>
      <c r="HZ172" s="28"/>
      <c r="IA172" s="28"/>
      <c r="IB172" s="28"/>
      <c r="IC172" s="28"/>
      <c r="ID172" s="28"/>
      <c r="IE172" s="28"/>
      <c r="IF172" s="28"/>
      <c r="IG172" s="28"/>
      <c r="IH172" s="28"/>
      <c r="II172" s="28"/>
      <c r="IJ172" s="28"/>
      <c r="IK172" s="28"/>
      <c r="IL172" s="28"/>
      <c r="IM172" s="29"/>
      <c r="IN172" s="28"/>
      <c r="IO172" s="28"/>
      <c r="IP172" s="28"/>
      <c r="IQ172" s="28"/>
      <c r="IR172" s="28"/>
      <c r="IS172" s="28"/>
      <c r="IT172" s="28"/>
      <c r="IU172" s="28"/>
      <c r="IV172" s="28"/>
      <c r="IW172" s="28"/>
      <c r="IX172" s="28"/>
      <c r="IY172" s="28"/>
      <c r="IZ172" s="28"/>
      <c r="JA172" s="28"/>
      <c r="JB172" s="28"/>
      <c r="JC172" s="28"/>
      <c r="JD172" s="28"/>
      <c r="JE172" s="28"/>
      <c r="JF172" s="28"/>
      <c r="JG172" s="28"/>
      <c r="JH172" s="28"/>
      <c r="JI172" s="28"/>
      <c r="JJ172" s="28"/>
      <c r="JK172" s="28"/>
    </row>
    <row r="173" spans="1:271" ht="15.75" customHeight="1" x14ac:dyDescent="0.25">
      <c r="A173" s="28"/>
      <c r="B173" s="28"/>
      <c r="C173" s="28"/>
      <c r="D173" s="132"/>
      <c r="E173" s="28"/>
      <c r="F173" s="28"/>
      <c r="G173" s="28"/>
      <c r="H173" s="28"/>
      <c r="I173" s="28"/>
      <c r="J173" s="28"/>
      <c r="K173" s="28"/>
      <c r="L173" s="29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  <c r="DN173" s="28"/>
      <c r="DO173" s="28"/>
      <c r="DP173" s="28"/>
      <c r="DQ173" s="28"/>
      <c r="DR173" s="28"/>
      <c r="DS173" s="28"/>
      <c r="DT173" s="28"/>
      <c r="DU173" s="28"/>
      <c r="DV173" s="28"/>
      <c r="DW173" s="28"/>
      <c r="DX173" s="28"/>
      <c r="DY173" s="28"/>
      <c r="DZ173" s="28"/>
      <c r="EA173" s="28"/>
      <c r="EB173" s="28"/>
      <c r="EC173" s="28"/>
      <c r="ED173" s="28"/>
      <c r="EE173" s="28"/>
      <c r="EF173" s="28"/>
      <c r="EG173" s="28"/>
      <c r="EH173" s="28"/>
      <c r="EI173" s="28"/>
      <c r="EJ173" s="28"/>
      <c r="EK173" s="28"/>
      <c r="EL173" s="28"/>
      <c r="EM173" s="28"/>
      <c r="EN173" s="28"/>
      <c r="EO173" s="28"/>
      <c r="EP173" s="29"/>
      <c r="EQ173" s="28"/>
      <c r="ER173" s="228" t="s">
        <v>47</v>
      </c>
      <c r="ES173" s="229"/>
      <c r="ET173" s="229"/>
      <c r="EU173" s="229"/>
      <c r="EV173" s="229"/>
      <c r="EW173" s="28"/>
      <c r="EX173" s="29"/>
      <c r="EY173" s="28"/>
      <c r="EZ173" s="28"/>
      <c r="FA173" s="28"/>
      <c r="FB173" s="28"/>
      <c r="FC173" s="28"/>
      <c r="FD173" s="28"/>
      <c r="FE173" s="28"/>
      <c r="FF173" s="28"/>
      <c r="FG173" s="28"/>
      <c r="FH173" s="28"/>
      <c r="FI173" s="28"/>
      <c r="FJ173" s="28"/>
      <c r="FK173" s="28"/>
      <c r="FL173" s="28"/>
      <c r="FM173" s="28"/>
      <c r="FN173" s="28"/>
      <c r="FO173" s="28"/>
      <c r="FP173" s="28"/>
      <c r="FQ173" s="28"/>
      <c r="FR173" s="28"/>
      <c r="FS173" s="28"/>
      <c r="FT173" s="28"/>
      <c r="FU173" s="28"/>
      <c r="FV173" s="28"/>
      <c r="FW173" s="28"/>
      <c r="FX173" s="28"/>
      <c r="FY173" s="28"/>
      <c r="FZ173" s="28"/>
      <c r="GA173" s="28"/>
      <c r="GB173" s="28"/>
      <c r="GC173" s="28"/>
      <c r="GD173" s="28"/>
      <c r="GE173" s="28"/>
      <c r="GF173" s="28"/>
      <c r="GG173" s="28"/>
      <c r="GH173" s="28"/>
      <c r="GI173" s="28"/>
      <c r="GJ173" s="28"/>
      <c r="GK173" s="28"/>
      <c r="GL173" s="28"/>
      <c r="GM173" s="28"/>
      <c r="GN173" s="28"/>
      <c r="GO173" s="28"/>
      <c r="GP173" s="28"/>
      <c r="GQ173" s="28"/>
      <c r="GR173" s="28"/>
      <c r="GS173" s="28"/>
      <c r="GT173" s="28"/>
      <c r="GU173" s="28"/>
      <c r="GV173" s="28"/>
      <c r="GW173" s="28"/>
      <c r="GX173" s="28"/>
      <c r="GY173" s="28"/>
      <c r="GZ173" s="28"/>
      <c r="HA173" s="28"/>
      <c r="HB173" s="28"/>
      <c r="HC173" s="28"/>
      <c r="HD173" s="28"/>
      <c r="HE173" s="28"/>
      <c r="HF173" s="28"/>
      <c r="HG173" s="28"/>
      <c r="HH173" s="28"/>
      <c r="HI173" s="28"/>
      <c r="HJ173" s="28"/>
      <c r="HK173" s="28"/>
      <c r="HL173" s="28"/>
      <c r="HM173" s="28"/>
      <c r="HN173" s="28"/>
      <c r="HO173" s="28"/>
      <c r="HP173" s="28"/>
      <c r="HQ173" s="28"/>
      <c r="HR173" s="28"/>
      <c r="HS173" s="28"/>
      <c r="HT173" s="28"/>
      <c r="HU173" s="28"/>
      <c r="HV173" s="28"/>
      <c r="HW173" s="28"/>
      <c r="HX173" s="28"/>
      <c r="HY173" s="28"/>
      <c r="HZ173" s="28"/>
      <c r="IA173" s="28"/>
      <c r="IB173" s="28"/>
      <c r="IC173" s="28"/>
      <c r="ID173" s="28"/>
      <c r="IE173" s="28"/>
      <c r="IF173" s="28"/>
      <c r="IG173" s="28"/>
      <c r="IH173" s="28"/>
      <c r="II173" s="28"/>
      <c r="IJ173" s="28"/>
      <c r="IK173" s="28"/>
      <c r="IL173" s="28"/>
      <c r="IM173" s="29"/>
      <c r="IN173" s="28"/>
      <c r="IO173" s="28"/>
      <c r="IP173" s="28"/>
      <c r="IQ173" s="28"/>
      <c r="IR173" s="28"/>
      <c r="IS173" s="28"/>
      <c r="IT173" s="28"/>
      <c r="IU173" s="28"/>
      <c r="IV173" s="28"/>
      <c r="IW173" s="28"/>
      <c r="IX173" s="28"/>
      <c r="IY173" s="28"/>
      <c r="IZ173" s="28"/>
      <c r="JA173" s="28"/>
      <c r="JB173" s="28"/>
      <c r="JC173" s="28"/>
      <c r="JD173" s="28"/>
      <c r="JE173" s="28"/>
      <c r="JF173" s="28"/>
      <c r="JG173" s="28"/>
      <c r="JH173" s="28"/>
      <c r="JI173" s="28"/>
      <c r="JJ173" s="28"/>
      <c r="JK173" s="28"/>
    </row>
    <row r="174" spans="1:271" ht="15.75" customHeight="1" x14ac:dyDescent="0.25">
      <c r="A174" s="28"/>
      <c r="B174" s="28"/>
      <c r="C174" s="28"/>
      <c r="D174" s="132"/>
      <c r="E174" s="28"/>
      <c r="F174" s="28"/>
      <c r="G174" s="28"/>
      <c r="H174" s="28"/>
      <c r="I174" s="28"/>
      <c r="J174" s="28"/>
      <c r="K174" s="28"/>
      <c r="L174" s="29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28"/>
      <c r="DI174" s="28"/>
      <c r="DJ174" s="28"/>
      <c r="DK174" s="28"/>
      <c r="DL174" s="28"/>
      <c r="DM174" s="28"/>
      <c r="DN174" s="28"/>
      <c r="DO174" s="28"/>
      <c r="DP174" s="28"/>
      <c r="DQ174" s="28"/>
      <c r="DR174" s="28"/>
      <c r="DS174" s="28"/>
      <c r="DT174" s="28"/>
      <c r="DU174" s="28"/>
      <c r="DV174" s="28"/>
      <c r="DW174" s="28"/>
      <c r="DX174" s="28"/>
      <c r="DY174" s="28"/>
      <c r="DZ174" s="28"/>
      <c r="EA174" s="28"/>
      <c r="EB174" s="28"/>
      <c r="EC174" s="28"/>
      <c r="ED174" s="28"/>
      <c r="EE174" s="28"/>
      <c r="EF174" s="28"/>
      <c r="EG174" s="28"/>
      <c r="EH174" s="28"/>
      <c r="EI174" s="28"/>
      <c r="EJ174" s="28"/>
      <c r="EK174" s="28"/>
      <c r="EL174" s="28"/>
      <c r="EM174" s="28"/>
      <c r="EN174" s="28"/>
      <c r="EO174" s="28"/>
      <c r="EP174" s="29"/>
      <c r="EQ174" s="28"/>
      <c r="ER174" s="246" t="s">
        <v>99</v>
      </c>
      <c r="ES174" s="247"/>
      <c r="ET174" s="93" t="s">
        <v>49</v>
      </c>
      <c r="EU174" s="248" t="s">
        <v>100</v>
      </c>
      <c r="EV174" s="249"/>
      <c r="EW174" s="28"/>
      <c r="EX174" s="29"/>
      <c r="EY174" s="28"/>
      <c r="EZ174" s="28"/>
      <c r="FA174" s="28"/>
      <c r="FB174" s="28"/>
      <c r="FC174" s="28"/>
      <c r="FD174" s="28"/>
      <c r="FE174" s="28"/>
      <c r="FF174" s="28"/>
      <c r="FG174" s="28"/>
      <c r="FH174" s="28"/>
      <c r="FI174" s="28"/>
      <c r="FJ174" s="28"/>
      <c r="FK174" s="28"/>
      <c r="FL174" s="28"/>
      <c r="FM174" s="28"/>
      <c r="FN174" s="28"/>
      <c r="FO174" s="28"/>
      <c r="FP174" s="28"/>
      <c r="FQ174" s="28"/>
      <c r="FR174" s="28"/>
      <c r="FS174" s="28"/>
      <c r="FT174" s="28"/>
      <c r="FU174" s="28"/>
      <c r="FV174" s="28"/>
      <c r="FW174" s="28"/>
      <c r="FX174" s="28"/>
      <c r="FY174" s="28"/>
      <c r="FZ174" s="28"/>
      <c r="GA174" s="28"/>
      <c r="GB174" s="28"/>
      <c r="GC174" s="28"/>
      <c r="GD174" s="28"/>
      <c r="GE174" s="28"/>
      <c r="GF174" s="28"/>
      <c r="GG174" s="28"/>
      <c r="GH174" s="28"/>
      <c r="GI174" s="28"/>
      <c r="GJ174" s="28"/>
      <c r="GK174" s="28"/>
      <c r="GL174" s="28"/>
      <c r="GM174" s="28"/>
      <c r="GN174" s="28"/>
      <c r="GO174" s="28"/>
      <c r="GP174" s="28"/>
      <c r="GQ174" s="28"/>
      <c r="GR174" s="28"/>
      <c r="GS174" s="28"/>
      <c r="GT174" s="28"/>
      <c r="GU174" s="28"/>
      <c r="GV174" s="28"/>
      <c r="GW174" s="28"/>
      <c r="GX174" s="28"/>
      <c r="GY174" s="28"/>
      <c r="GZ174" s="28"/>
      <c r="HA174" s="28"/>
      <c r="HB174" s="28"/>
      <c r="HC174" s="28"/>
      <c r="HD174" s="28"/>
      <c r="HE174" s="28"/>
      <c r="HF174" s="28"/>
      <c r="HG174" s="28"/>
      <c r="HH174" s="28"/>
      <c r="HI174" s="28"/>
      <c r="HJ174" s="28"/>
      <c r="HK174" s="28"/>
      <c r="HL174" s="28"/>
      <c r="HM174" s="28"/>
      <c r="HN174" s="28"/>
      <c r="HO174" s="28"/>
      <c r="HP174" s="28"/>
      <c r="HQ174" s="28"/>
      <c r="HR174" s="28"/>
      <c r="HS174" s="28"/>
      <c r="HT174" s="28"/>
      <c r="HU174" s="28"/>
      <c r="HV174" s="28"/>
      <c r="HW174" s="28"/>
      <c r="HX174" s="28"/>
      <c r="HY174" s="28"/>
      <c r="HZ174" s="28"/>
      <c r="IA174" s="28"/>
      <c r="IB174" s="28"/>
      <c r="IC174" s="28"/>
      <c r="ID174" s="28"/>
      <c r="IE174" s="28"/>
      <c r="IF174" s="28"/>
      <c r="IG174" s="28"/>
      <c r="IH174" s="28"/>
      <c r="II174" s="28"/>
      <c r="IJ174" s="28"/>
      <c r="IK174" s="28"/>
      <c r="IL174" s="28"/>
      <c r="IM174" s="29"/>
      <c r="IN174" s="28"/>
      <c r="IO174" s="28"/>
      <c r="IP174" s="28"/>
      <c r="IQ174" s="28"/>
      <c r="IR174" s="28"/>
      <c r="IS174" s="28"/>
      <c r="IT174" s="28"/>
      <c r="IU174" s="28"/>
      <c r="IV174" s="28"/>
      <c r="IW174" s="28"/>
      <c r="IX174" s="28"/>
      <c r="IY174" s="28"/>
      <c r="IZ174" s="28"/>
      <c r="JA174" s="28"/>
      <c r="JB174" s="28"/>
      <c r="JC174" s="28"/>
      <c r="JD174" s="28"/>
      <c r="JE174" s="28"/>
      <c r="JF174" s="28"/>
      <c r="JG174" s="28"/>
      <c r="JH174" s="28"/>
      <c r="JI174" s="28"/>
      <c r="JJ174" s="28"/>
      <c r="JK174" s="28"/>
    </row>
    <row r="175" spans="1:271" ht="15.75" customHeight="1" x14ac:dyDescent="0.25">
      <c r="A175" s="28"/>
      <c r="B175" s="28"/>
      <c r="C175" s="28"/>
      <c r="D175" s="132"/>
      <c r="E175" s="28"/>
      <c r="F175" s="28"/>
      <c r="G175" s="28"/>
      <c r="H175" s="28"/>
      <c r="I175" s="28"/>
      <c r="J175" s="28"/>
      <c r="K175" s="28"/>
      <c r="L175" s="29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  <c r="DN175" s="28"/>
      <c r="DO175" s="28"/>
      <c r="DP175" s="28"/>
      <c r="DQ175" s="28"/>
      <c r="DR175" s="28"/>
      <c r="DS175" s="28"/>
      <c r="DT175" s="28"/>
      <c r="DU175" s="28"/>
      <c r="DV175" s="28"/>
      <c r="DW175" s="28"/>
      <c r="DX175" s="28"/>
      <c r="DY175" s="28"/>
      <c r="DZ175" s="28"/>
      <c r="EA175" s="28"/>
      <c r="EB175" s="28"/>
      <c r="EC175" s="28"/>
      <c r="ED175" s="28"/>
      <c r="EE175" s="28"/>
      <c r="EF175" s="28"/>
      <c r="EG175" s="28"/>
      <c r="EH175" s="28"/>
      <c r="EI175" s="28"/>
      <c r="EJ175" s="28"/>
      <c r="EK175" s="28"/>
      <c r="EL175" s="28"/>
      <c r="EM175" s="28"/>
      <c r="EN175" s="28"/>
      <c r="EO175" s="28"/>
      <c r="EP175" s="29"/>
      <c r="EQ175" s="28"/>
      <c r="ER175" s="245" t="s">
        <v>53</v>
      </c>
      <c r="ES175" s="229"/>
      <c r="ET175" s="2" t="s">
        <v>49</v>
      </c>
      <c r="EU175" s="241" t="s">
        <v>101</v>
      </c>
      <c r="EV175" s="242"/>
      <c r="EW175" s="28"/>
      <c r="EX175" s="29"/>
      <c r="EY175" s="28"/>
      <c r="EZ175" s="28"/>
      <c r="FA175" s="28"/>
      <c r="FB175" s="28"/>
      <c r="FC175" s="28"/>
      <c r="FD175" s="28"/>
      <c r="FE175" s="28"/>
      <c r="FF175" s="28"/>
      <c r="FG175" s="28"/>
      <c r="FH175" s="28"/>
      <c r="FI175" s="28"/>
      <c r="FJ175" s="28"/>
      <c r="FK175" s="28"/>
      <c r="FL175" s="28"/>
      <c r="FM175" s="28"/>
      <c r="FN175" s="28"/>
      <c r="FO175" s="28"/>
      <c r="FP175" s="28"/>
      <c r="FQ175" s="28"/>
      <c r="FR175" s="28"/>
      <c r="FS175" s="28"/>
      <c r="FT175" s="28"/>
      <c r="FU175" s="28"/>
      <c r="FV175" s="28"/>
      <c r="FW175" s="28"/>
      <c r="FX175" s="28"/>
      <c r="FY175" s="28"/>
      <c r="FZ175" s="28"/>
      <c r="GA175" s="28"/>
      <c r="GB175" s="28"/>
      <c r="GC175" s="28"/>
      <c r="GD175" s="28"/>
      <c r="GE175" s="28"/>
      <c r="GF175" s="28"/>
      <c r="GG175" s="28"/>
      <c r="GH175" s="28"/>
      <c r="GI175" s="28"/>
      <c r="GJ175" s="28"/>
      <c r="GK175" s="28"/>
      <c r="GL175" s="28"/>
      <c r="GM175" s="28"/>
      <c r="GN175" s="28"/>
      <c r="GO175" s="28"/>
      <c r="GP175" s="28"/>
      <c r="GQ175" s="28"/>
      <c r="GR175" s="28"/>
      <c r="GS175" s="28"/>
      <c r="GT175" s="28"/>
      <c r="GU175" s="28"/>
      <c r="GV175" s="28"/>
      <c r="GW175" s="28"/>
      <c r="GX175" s="28"/>
      <c r="GY175" s="28"/>
      <c r="GZ175" s="28"/>
      <c r="HA175" s="28"/>
      <c r="HB175" s="28"/>
      <c r="HC175" s="28"/>
      <c r="HD175" s="28"/>
      <c r="HE175" s="28"/>
      <c r="HF175" s="28"/>
      <c r="HG175" s="28"/>
      <c r="HH175" s="28"/>
      <c r="HI175" s="28"/>
      <c r="HJ175" s="28"/>
      <c r="HK175" s="28"/>
      <c r="HL175" s="28"/>
      <c r="HM175" s="28"/>
      <c r="HN175" s="28"/>
      <c r="HO175" s="28"/>
      <c r="HP175" s="28"/>
      <c r="HQ175" s="28"/>
      <c r="HR175" s="28"/>
      <c r="HS175" s="28"/>
      <c r="HT175" s="28"/>
      <c r="HU175" s="28"/>
      <c r="HV175" s="28"/>
      <c r="HW175" s="28"/>
      <c r="HX175" s="28"/>
      <c r="HY175" s="28"/>
      <c r="HZ175" s="28"/>
      <c r="IA175" s="28"/>
      <c r="IB175" s="28"/>
      <c r="IC175" s="28"/>
      <c r="ID175" s="28"/>
      <c r="IE175" s="28"/>
      <c r="IF175" s="28"/>
      <c r="IG175" s="28"/>
      <c r="IH175" s="28"/>
      <c r="II175" s="28"/>
      <c r="IJ175" s="28"/>
      <c r="IK175" s="28"/>
      <c r="IL175" s="28"/>
      <c r="IM175" s="29"/>
      <c r="IN175" s="28"/>
      <c r="IO175" s="28"/>
      <c r="IP175" s="28"/>
      <c r="IQ175" s="28"/>
      <c r="IR175" s="28"/>
      <c r="IS175" s="28"/>
      <c r="IT175" s="28"/>
      <c r="IU175" s="28"/>
      <c r="IV175" s="28"/>
      <c r="IW175" s="28"/>
      <c r="IX175" s="28"/>
      <c r="IY175" s="28"/>
      <c r="IZ175" s="28"/>
      <c r="JA175" s="28"/>
      <c r="JB175" s="28"/>
      <c r="JC175" s="28"/>
      <c r="JD175" s="28"/>
      <c r="JE175" s="28"/>
      <c r="JF175" s="28"/>
      <c r="JG175" s="28"/>
      <c r="JH175" s="28"/>
      <c r="JI175" s="28"/>
      <c r="JJ175" s="28"/>
      <c r="JK175" s="28"/>
    </row>
    <row r="176" spans="1:271" ht="15.75" customHeight="1" x14ac:dyDescent="0.25">
      <c r="A176" s="28"/>
      <c r="B176" s="28"/>
      <c r="C176" s="28"/>
      <c r="D176" s="132"/>
      <c r="E176" s="28"/>
      <c r="F176" s="28"/>
      <c r="G176" s="28"/>
      <c r="H176" s="28"/>
      <c r="I176" s="28"/>
      <c r="J176" s="28"/>
      <c r="K176" s="28"/>
      <c r="L176" s="29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  <c r="DN176" s="28"/>
      <c r="DO176" s="28"/>
      <c r="DP176" s="28"/>
      <c r="DQ176" s="28"/>
      <c r="DR176" s="28"/>
      <c r="DS176" s="28"/>
      <c r="DT176" s="28"/>
      <c r="DU176" s="28"/>
      <c r="DV176" s="28"/>
      <c r="DW176" s="28"/>
      <c r="DX176" s="28"/>
      <c r="DY176" s="28"/>
      <c r="DZ176" s="28"/>
      <c r="EA176" s="28"/>
      <c r="EB176" s="28"/>
      <c r="EC176" s="28"/>
      <c r="ED176" s="28"/>
      <c r="EE176" s="28"/>
      <c r="EF176" s="28"/>
      <c r="EG176" s="28"/>
      <c r="EH176" s="28"/>
      <c r="EI176" s="28"/>
      <c r="EJ176" s="28"/>
      <c r="EK176" s="28"/>
      <c r="EL176" s="28"/>
      <c r="EM176" s="28"/>
      <c r="EN176" s="28"/>
      <c r="EO176" s="28"/>
      <c r="EP176" s="29"/>
      <c r="EQ176" s="28"/>
      <c r="ER176" s="245" t="s">
        <v>55</v>
      </c>
      <c r="ES176" s="229"/>
      <c r="ET176" s="2" t="s">
        <v>49</v>
      </c>
      <c r="EU176" s="241" t="s">
        <v>56</v>
      </c>
      <c r="EV176" s="242"/>
      <c r="EW176" s="28"/>
      <c r="EX176" s="29"/>
      <c r="EY176" s="28"/>
      <c r="EZ176" s="28"/>
      <c r="FA176" s="28"/>
      <c r="FB176" s="28"/>
      <c r="FC176" s="28"/>
      <c r="FD176" s="28"/>
      <c r="FE176" s="28"/>
      <c r="FF176" s="28"/>
      <c r="FG176" s="28"/>
      <c r="FH176" s="28"/>
      <c r="FI176" s="28"/>
      <c r="FJ176" s="28"/>
      <c r="FK176" s="28"/>
      <c r="FL176" s="28"/>
      <c r="FM176" s="28"/>
      <c r="FN176" s="28"/>
      <c r="FO176" s="28"/>
      <c r="FP176" s="28"/>
      <c r="FQ176" s="28"/>
      <c r="FR176" s="28"/>
      <c r="FS176" s="28"/>
      <c r="FT176" s="28"/>
      <c r="FU176" s="28"/>
      <c r="FV176" s="28"/>
      <c r="FW176" s="28"/>
      <c r="FX176" s="28"/>
      <c r="FY176" s="28"/>
      <c r="FZ176" s="28"/>
      <c r="GA176" s="28"/>
      <c r="GB176" s="28"/>
      <c r="GC176" s="28"/>
      <c r="GD176" s="28"/>
      <c r="GE176" s="28"/>
      <c r="GF176" s="28"/>
      <c r="GG176" s="28"/>
      <c r="GH176" s="28"/>
      <c r="GI176" s="28"/>
      <c r="GJ176" s="28"/>
      <c r="GK176" s="28"/>
      <c r="GL176" s="28"/>
      <c r="GM176" s="28"/>
      <c r="GN176" s="28"/>
      <c r="GO176" s="28"/>
      <c r="GP176" s="28"/>
      <c r="GQ176" s="28"/>
      <c r="GR176" s="28"/>
      <c r="GS176" s="28"/>
      <c r="GT176" s="28"/>
      <c r="GU176" s="28"/>
      <c r="GV176" s="28"/>
      <c r="GW176" s="28"/>
      <c r="GX176" s="28"/>
      <c r="GY176" s="28"/>
      <c r="GZ176" s="28"/>
      <c r="HA176" s="28"/>
      <c r="HB176" s="28"/>
      <c r="HC176" s="28"/>
      <c r="HD176" s="28"/>
      <c r="HE176" s="28"/>
      <c r="HF176" s="28"/>
      <c r="HG176" s="28"/>
      <c r="HH176" s="28"/>
      <c r="HI176" s="28"/>
      <c r="HJ176" s="28"/>
      <c r="HK176" s="28"/>
      <c r="HL176" s="28"/>
      <c r="HM176" s="28"/>
      <c r="HN176" s="28"/>
      <c r="HO176" s="28"/>
      <c r="HP176" s="28"/>
      <c r="HQ176" s="28"/>
      <c r="HR176" s="28"/>
      <c r="HS176" s="28"/>
      <c r="HT176" s="28"/>
      <c r="HU176" s="28"/>
      <c r="HV176" s="28"/>
      <c r="HW176" s="28"/>
      <c r="HX176" s="28"/>
      <c r="HY176" s="28"/>
      <c r="HZ176" s="28"/>
      <c r="IA176" s="28"/>
      <c r="IB176" s="28"/>
      <c r="IC176" s="28"/>
      <c r="ID176" s="28"/>
      <c r="IE176" s="28"/>
      <c r="IF176" s="28"/>
      <c r="IG176" s="28"/>
      <c r="IH176" s="28"/>
      <c r="II176" s="28"/>
      <c r="IJ176" s="28"/>
      <c r="IK176" s="28"/>
      <c r="IL176" s="28"/>
      <c r="IM176" s="29"/>
      <c r="IN176" s="28"/>
      <c r="IO176" s="28"/>
      <c r="IP176" s="28"/>
      <c r="IQ176" s="28"/>
      <c r="IR176" s="28"/>
      <c r="IS176" s="28"/>
      <c r="IT176" s="28"/>
      <c r="IU176" s="28"/>
      <c r="IV176" s="28"/>
      <c r="IW176" s="28"/>
      <c r="IX176" s="28"/>
      <c r="IY176" s="28"/>
      <c r="IZ176" s="28"/>
      <c r="JA176" s="28"/>
      <c r="JB176" s="28"/>
      <c r="JC176" s="28"/>
      <c r="JD176" s="28"/>
      <c r="JE176" s="28"/>
      <c r="JF176" s="28"/>
      <c r="JG176" s="28"/>
      <c r="JH176" s="28"/>
      <c r="JI176" s="28"/>
      <c r="JJ176" s="28"/>
      <c r="JK176" s="28"/>
    </row>
    <row r="177" spans="1:271" ht="15.75" customHeight="1" x14ac:dyDescent="0.25">
      <c r="A177" s="28"/>
      <c r="B177" s="28"/>
      <c r="C177" s="28"/>
      <c r="D177" s="132"/>
      <c r="E177" s="28"/>
      <c r="F177" s="28"/>
      <c r="G177" s="28"/>
      <c r="H177" s="28"/>
      <c r="I177" s="28"/>
      <c r="J177" s="28"/>
      <c r="K177" s="28"/>
      <c r="L177" s="29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  <c r="DN177" s="28"/>
      <c r="DO177" s="28"/>
      <c r="DP177" s="28"/>
      <c r="DQ177" s="28"/>
      <c r="DR177" s="28"/>
      <c r="DS177" s="28"/>
      <c r="DT177" s="28"/>
      <c r="DU177" s="28"/>
      <c r="DV177" s="28"/>
      <c r="DW177" s="28"/>
      <c r="DX177" s="28"/>
      <c r="DY177" s="28"/>
      <c r="DZ177" s="28"/>
      <c r="EA177" s="28"/>
      <c r="EB177" s="28"/>
      <c r="EC177" s="28"/>
      <c r="ED177" s="28"/>
      <c r="EE177" s="28"/>
      <c r="EF177" s="28"/>
      <c r="EG177" s="28"/>
      <c r="EH177" s="28"/>
      <c r="EI177" s="28"/>
      <c r="EJ177" s="28"/>
      <c r="EK177" s="28"/>
      <c r="EL177" s="28"/>
      <c r="EM177" s="28"/>
      <c r="EN177" s="28"/>
      <c r="EO177" s="28"/>
      <c r="EP177" s="29"/>
      <c r="EQ177" s="28"/>
      <c r="ER177" s="245" t="s">
        <v>57</v>
      </c>
      <c r="ES177" s="229"/>
      <c r="ET177" s="2" t="s">
        <v>49</v>
      </c>
      <c r="EU177" s="241" t="s">
        <v>102</v>
      </c>
      <c r="EV177" s="242"/>
      <c r="EW177" s="28"/>
      <c r="EX177" s="29"/>
      <c r="EY177" s="28"/>
      <c r="EZ177" s="28"/>
      <c r="FA177" s="28"/>
      <c r="FB177" s="28"/>
      <c r="FC177" s="28"/>
      <c r="FD177" s="28"/>
      <c r="FE177" s="28"/>
      <c r="FF177" s="28"/>
      <c r="FG177" s="28"/>
      <c r="FH177" s="28"/>
      <c r="FI177" s="28"/>
      <c r="FJ177" s="28"/>
      <c r="FK177" s="28"/>
      <c r="FL177" s="28"/>
      <c r="FM177" s="28"/>
      <c r="FN177" s="28"/>
      <c r="FO177" s="28"/>
      <c r="FP177" s="28"/>
      <c r="FQ177" s="28"/>
      <c r="FR177" s="28"/>
      <c r="FS177" s="28"/>
      <c r="FT177" s="28"/>
      <c r="FU177" s="28"/>
      <c r="FV177" s="28"/>
      <c r="FW177" s="28"/>
      <c r="FX177" s="28"/>
      <c r="FY177" s="28"/>
      <c r="FZ177" s="28"/>
      <c r="GA177" s="28"/>
      <c r="GB177" s="28"/>
      <c r="GC177" s="28"/>
      <c r="GD177" s="28"/>
      <c r="GE177" s="28"/>
      <c r="GF177" s="28"/>
      <c r="GG177" s="28"/>
      <c r="GH177" s="28"/>
      <c r="GI177" s="28"/>
      <c r="GJ177" s="28"/>
      <c r="GK177" s="28"/>
      <c r="GL177" s="28"/>
      <c r="GM177" s="28"/>
      <c r="GN177" s="28"/>
      <c r="GO177" s="28"/>
      <c r="GP177" s="28"/>
      <c r="GQ177" s="28"/>
      <c r="GR177" s="28"/>
      <c r="GS177" s="28"/>
      <c r="GT177" s="28"/>
      <c r="GU177" s="28"/>
      <c r="GV177" s="28"/>
      <c r="GW177" s="28"/>
      <c r="GX177" s="28"/>
      <c r="GY177" s="28"/>
      <c r="GZ177" s="28"/>
      <c r="HA177" s="28"/>
      <c r="HB177" s="28"/>
      <c r="HC177" s="28"/>
      <c r="HD177" s="28"/>
      <c r="HE177" s="28"/>
      <c r="HF177" s="28"/>
      <c r="HG177" s="28"/>
      <c r="HH177" s="28"/>
      <c r="HI177" s="28"/>
      <c r="HJ177" s="28"/>
      <c r="HK177" s="28"/>
      <c r="HL177" s="28"/>
      <c r="HM177" s="28"/>
      <c r="HN177" s="28"/>
      <c r="HO177" s="28"/>
      <c r="HP177" s="28"/>
      <c r="HQ177" s="28"/>
      <c r="HR177" s="28"/>
      <c r="HS177" s="28"/>
      <c r="HT177" s="28"/>
      <c r="HU177" s="28"/>
      <c r="HV177" s="28"/>
      <c r="HW177" s="28"/>
      <c r="HX177" s="28"/>
      <c r="HY177" s="28"/>
      <c r="HZ177" s="28"/>
      <c r="IA177" s="28"/>
      <c r="IB177" s="28"/>
      <c r="IC177" s="28"/>
      <c r="ID177" s="28"/>
      <c r="IE177" s="28"/>
      <c r="IF177" s="28"/>
      <c r="IG177" s="28"/>
      <c r="IH177" s="28"/>
      <c r="II177" s="28"/>
      <c r="IJ177" s="28"/>
      <c r="IK177" s="28"/>
      <c r="IL177" s="28"/>
      <c r="IM177" s="29"/>
      <c r="IN177" s="28"/>
      <c r="IO177" s="28"/>
      <c r="IP177" s="28"/>
      <c r="IQ177" s="28"/>
      <c r="IR177" s="28"/>
      <c r="IS177" s="28"/>
      <c r="IT177" s="28"/>
      <c r="IU177" s="28"/>
      <c r="IV177" s="28"/>
      <c r="IW177" s="28"/>
      <c r="IX177" s="28"/>
      <c r="IY177" s="28"/>
      <c r="IZ177" s="28"/>
      <c r="JA177" s="28"/>
      <c r="JB177" s="28"/>
      <c r="JC177" s="28"/>
      <c r="JD177" s="28"/>
      <c r="JE177" s="28"/>
      <c r="JF177" s="28"/>
      <c r="JG177" s="28"/>
      <c r="JH177" s="28"/>
      <c r="JI177" s="28"/>
      <c r="JJ177" s="28"/>
      <c r="JK177" s="28"/>
    </row>
    <row r="178" spans="1:271" ht="15.75" customHeight="1" x14ac:dyDescent="0.25">
      <c r="A178" s="28"/>
      <c r="B178" s="28"/>
      <c r="C178" s="28"/>
      <c r="D178" s="132"/>
      <c r="E178" s="28"/>
      <c r="F178" s="28"/>
      <c r="G178" s="28"/>
      <c r="H178" s="28"/>
      <c r="I178" s="28"/>
      <c r="J178" s="28"/>
      <c r="K178" s="28"/>
      <c r="L178" s="29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28"/>
      <c r="DK178" s="28"/>
      <c r="DL178" s="28"/>
      <c r="DM178" s="28"/>
      <c r="DN178" s="28"/>
      <c r="DO178" s="28"/>
      <c r="DP178" s="28"/>
      <c r="DQ178" s="28"/>
      <c r="DR178" s="28"/>
      <c r="DS178" s="28"/>
      <c r="DT178" s="28"/>
      <c r="DU178" s="28"/>
      <c r="DV178" s="28"/>
      <c r="DW178" s="28"/>
      <c r="DX178" s="28"/>
      <c r="DY178" s="28"/>
      <c r="DZ178" s="28"/>
      <c r="EA178" s="28"/>
      <c r="EB178" s="28"/>
      <c r="EC178" s="28"/>
      <c r="ED178" s="28"/>
      <c r="EE178" s="28"/>
      <c r="EF178" s="28"/>
      <c r="EG178" s="28"/>
      <c r="EH178" s="28"/>
      <c r="EI178" s="28"/>
      <c r="EJ178" s="28"/>
      <c r="EK178" s="28"/>
      <c r="EL178" s="28"/>
      <c r="EM178" s="28"/>
      <c r="EN178" s="28"/>
      <c r="EO178" s="28"/>
      <c r="EP178" s="29"/>
      <c r="EQ178" s="28"/>
      <c r="ER178" s="245" t="s">
        <v>59</v>
      </c>
      <c r="ES178" s="229"/>
      <c r="ET178" s="2" t="s">
        <v>49</v>
      </c>
      <c r="EU178" s="241" t="s">
        <v>103</v>
      </c>
      <c r="EV178" s="242"/>
      <c r="EW178" s="28"/>
      <c r="EX178" s="29"/>
      <c r="EY178" s="28"/>
      <c r="EZ178" s="28"/>
      <c r="FA178" s="28"/>
      <c r="FB178" s="28"/>
      <c r="FC178" s="28"/>
      <c r="FD178" s="28"/>
      <c r="FE178" s="28"/>
      <c r="FF178" s="28"/>
      <c r="FG178" s="28"/>
      <c r="FH178" s="28"/>
      <c r="FI178" s="28"/>
      <c r="FJ178" s="28"/>
      <c r="FK178" s="28"/>
      <c r="FL178" s="28"/>
      <c r="FM178" s="28"/>
      <c r="FN178" s="28"/>
      <c r="FO178" s="28"/>
      <c r="FP178" s="28"/>
      <c r="FQ178" s="28"/>
      <c r="FR178" s="28"/>
      <c r="FS178" s="28"/>
      <c r="FT178" s="28"/>
      <c r="FU178" s="28"/>
      <c r="FV178" s="28"/>
      <c r="FW178" s="28"/>
      <c r="FX178" s="28"/>
      <c r="FY178" s="28"/>
      <c r="FZ178" s="28"/>
      <c r="GA178" s="28"/>
      <c r="GB178" s="28"/>
      <c r="GC178" s="28"/>
      <c r="GD178" s="28"/>
      <c r="GE178" s="28"/>
      <c r="GF178" s="28"/>
      <c r="GG178" s="28"/>
      <c r="GH178" s="28"/>
      <c r="GI178" s="28"/>
      <c r="GJ178" s="28"/>
      <c r="GK178" s="28"/>
      <c r="GL178" s="28"/>
      <c r="GM178" s="28"/>
      <c r="GN178" s="28"/>
      <c r="GO178" s="28"/>
      <c r="GP178" s="28"/>
      <c r="GQ178" s="28"/>
      <c r="GR178" s="28"/>
      <c r="GS178" s="28"/>
      <c r="GT178" s="28"/>
      <c r="GU178" s="28"/>
      <c r="GV178" s="28"/>
      <c r="GW178" s="28"/>
      <c r="GX178" s="28"/>
      <c r="GY178" s="28"/>
      <c r="GZ178" s="28"/>
      <c r="HA178" s="28"/>
      <c r="HB178" s="28"/>
      <c r="HC178" s="28"/>
      <c r="HD178" s="28"/>
      <c r="HE178" s="28"/>
      <c r="HF178" s="28"/>
      <c r="HG178" s="28"/>
      <c r="HH178" s="28"/>
      <c r="HI178" s="28"/>
      <c r="HJ178" s="28"/>
      <c r="HK178" s="28"/>
      <c r="HL178" s="28"/>
      <c r="HM178" s="28"/>
      <c r="HN178" s="28"/>
      <c r="HO178" s="28"/>
      <c r="HP178" s="28"/>
      <c r="HQ178" s="28"/>
      <c r="HR178" s="28"/>
      <c r="HS178" s="28"/>
      <c r="HT178" s="28"/>
      <c r="HU178" s="28"/>
      <c r="HV178" s="28"/>
      <c r="HW178" s="28"/>
      <c r="HX178" s="28"/>
      <c r="HY178" s="28"/>
      <c r="HZ178" s="28"/>
      <c r="IA178" s="28"/>
      <c r="IB178" s="28"/>
      <c r="IC178" s="28"/>
      <c r="ID178" s="28"/>
      <c r="IE178" s="28"/>
      <c r="IF178" s="28"/>
      <c r="IG178" s="28"/>
      <c r="IH178" s="28"/>
      <c r="II178" s="28"/>
      <c r="IJ178" s="28"/>
      <c r="IK178" s="28"/>
      <c r="IL178" s="28"/>
      <c r="IM178" s="29"/>
      <c r="IN178" s="28"/>
      <c r="IO178" s="28"/>
      <c r="IP178" s="28"/>
      <c r="IQ178" s="28"/>
      <c r="IR178" s="28"/>
      <c r="IS178" s="28"/>
      <c r="IT178" s="28"/>
      <c r="IU178" s="28"/>
      <c r="IV178" s="28"/>
      <c r="IW178" s="28"/>
      <c r="IX178" s="28"/>
      <c r="IY178" s="28"/>
      <c r="IZ178" s="28"/>
      <c r="JA178" s="28"/>
      <c r="JB178" s="28"/>
      <c r="JC178" s="28"/>
      <c r="JD178" s="28"/>
      <c r="JE178" s="28"/>
      <c r="JF178" s="28"/>
      <c r="JG178" s="28"/>
      <c r="JH178" s="28"/>
      <c r="JI178" s="28"/>
      <c r="JJ178" s="28"/>
      <c r="JK178" s="28"/>
    </row>
    <row r="179" spans="1:271" ht="15.75" customHeight="1" x14ac:dyDescent="0.25">
      <c r="A179" s="28"/>
      <c r="B179" s="28"/>
      <c r="C179" s="28"/>
      <c r="D179" s="132"/>
      <c r="E179" s="28"/>
      <c r="F179" s="28"/>
      <c r="G179" s="28"/>
      <c r="H179" s="28"/>
      <c r="I179" s="28"/>
      <c r="J179" s="28"/>
      <c r="K179" s="28"/>
      <c r="L179" s="29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28"/>
      <c r="DK179" s="28"/>
      <c r="DL179" s="28"/>
      <c r="DM179" s="28"/>
      <c r="DN179" s="28"/>
      <c r="DO179" s="28"/>
      <c r="DP179" s="28"/>
      <c r="DQ179" s="28"/>
      <c r="DR179" s="28"/>
      <c r="DS179" s="28"/>
      <c r="DT179" s="28"/>
      <c r="DU179" s="28"/>
      <c r="DV179" s="28"/>
      <c r="DW179" s="28"/>
      <c r="DX179" s="28"/>
      <c r="DY179" s="28"/>
      <c r="DZ179" s="28"/>
      <c r="EA179" s="28"/>
      <c r="EB179" s="28"/>
      <c r="EC179" s="28"/>
      <c r="ED179" s="28"/>
      <c r="EE179" s="28"/>
      <c r="EF179" s="28"/>
      <c r="EG179" s="28"/>
      <c r="EH179" s="28"/>
      <c r="EI179" s="28"/>
      <c r="EJ179" s="28"/>
      <c r="EK179" s="28"/>
      <c r="EL179" s="28"/>
      <c r="EM179" s="28"/>
      <c r="EN179" s="28"/>
      <c r="EO179" s="28"/>
      <c r="EP179" s="29"/>
      <c r="EQ179" s="28"/>
      <c r="ER179" s="245" t="s">
        <v>61</v>
      </c>
      <c r="ES179" s="229"/>
      <c r="ET179" s="2" t="s">
        <v>49</v>
      </c>
      <c r="EU179" s="241" t="s">
        <v>104</v>
      </c>
      <c r="EV179" s="242"/>
      <c r="EW179" s="28"/>
      <c r="EX179" s="29"/>
      <c r="EY179" s="28"/>
      <c r="EZ179" s="28"/>
      <c r="FA179" s="28"/>
      <c r="FB179" s="28"/>
      <c r="FC179" s="28"/>
      <c r="FD179" s="28"/>
      <c r="FE179" s="28"/>
      <c r="FF179" s="28"/>
      <c r="FG179" s="28"/>
      <c r="FH179" s="28"/>
      <c r="FI179" s="28"/>
      <c r="FJ179" s="28"/>
      <c r="FK179" s="28"/>
      <c r="FL179" s="28"/>
      <c r="FM179" s="28"/>
      <c r="FN179" s="28"/>
      <c r="FO179" s="28"/>
      <c r="FP179" s="28"/>
      <c r="FQ179" s="28"/>
      <c r="FR179" s="28"/>
      <c r="FS179" s="28"/>
      <c r="FT179" s="28"/>
      <c r="FU179" s="28"/>
      <c r="FV179" s="28"/>
      <c r="FW179" s="28"/>
      <c r="FX179" s="28"/>
      <c r="FY179" s="28"/>
      <c r="FZ179" s="28"/>
      <c r="GA179" s="28"/>
      <c r="GB179" s="28"/>
      <c r="GC179" s="28"/>
      <c r="GD179" s="28"/>
      <c r="GE179" s="28"/>
      <c r="GF179" s="28"/>
      <c r="GG179" s="28"/>
      <c r="GH179" s="28"/>
      <c r="GI179" s="28"/>
      <c r="GJ179" s="28"/>
      <c r="GK179" s="28"/>
      <c r="GL179" s="28"/>
      <c r="GM179" s="28"/>
      <c r="GN179" s="28"/>
      <c r="GO179" s="28"/>
      <c r="GP179" s="28"/>
      <c r="GQ179" s="28"/>
      <c r="GR179" s="28"/>
      <c r="GS179" s="28"/>
      <c r="GT179" s="28"/>
      <c r="GU179" s="28"/>
      <c r="GV179" s="28"/>
      <c r="GW179" s="28"/>
      <c r="GX179" s="28"/>
      <c r="GY179" s="28"/>
      <c r="GZ179" s="28"/>
      <c r="HA179" s="28"/>
      <c r="HB179" s="28"/>
      <c r="HC179" s="28"/>
      <c r="HD179" s="28"/>
      <c r="HE179" s="28"/>
      <c r="HF179" s="28"/>
      <c r="HG179" s="28"/>
      <c r="HH179" s="28"/>
      <c r="HI179" s="28"/>
      <c r="HJ179" s="28"/>
      <c r="HK179" s="28"/>
      <c r="HL179" s="28"/>
      <c r="HM179" s="28"/>
      <c r="HN179" s="28"/>
      <c r="HO179" s="28"/>
      <c r="HP179" s="28"/>
      <c r="HQ179" s="28"/>
      <c r="HR179" s="28"/>
      <c r="HS179" s="28"/>
      <c r="HT179" s="28"/>
      <c r="HU179" s="28"/>
      <c r="HV179" s="28"/>
      <c r="HW179" s="28"/>
      <c r="HX179" s="28"/>
      <c r="HY179" s="28"/>
      <c r="HZ179" s="28"/>
      <c r="IA179" s="28"/>
      <c r="IB179" s="28"/>
      <c r="IC179" s="28"/>
      <c r="ID179" s="28"/>
      <c r="IE179" s="28"/>
      <c r="IF179" s="28"/>
      <c r="IG179" s="28"/>
      <c r="IH179" s="28"/>
      <c r="II179" s="28"/>
      <c r="IJ179" s="28"/>
      <c r="IK179" s="28"/>
      <c r="IL179" s="28"/>
      <c r="IM179" s="29"/>
      <c r="IN179" s="28"/>
      <c r="IO179" s="28"/>
      <c r="IP179" s="28"/>
      <c r="IQ179" s="28"/>
      <c r="IR179" s="28"/>
      <c r="IS179" s="28"/>
      <c r="IT179" s="28"/>
      <c r="IU179" s="28"/>
      <c r="IV179" s="28"/>
      <c r="IW179" s="28"/>
      <c r="IX179" s="28"/>
      <c r="IY179" s="28"/>
      <c r="IZ179" s="28"/>
      <c r="JA179" s="28"/>
      <c r="JB179" s="28"/>
      <c r="JC179" s="28"/>
      <c r="JD179" s="28"/>
      <c r="JE179" s="28"/>
      <c r="JF179" s="28"/>
      <c r="JG179" s="28"/>
      <c r="JH179" s="28"/>
      <c r="JI179" s="28"/>
      <c r="JJ179" s="28"/>
      <c r="JK179" s="28"/>
    </row>
    <row r="180" spans="1:271" ht="15.75" customHeight="1" x14ac:dyDescent="0.25">
      <c r="A180" s="28"/>
      <c r="B180" s="28"/>
      <c r="C180" s="28"/>
      <c r="D180" s="132"/>
      <c r="E180" s="28"/>
      <c r="F180" s="28"/>
      <c r="G180" s="28"/>
      <c r="H180" s="28"/>
      <c r="I180" s="28"/>
      <c r="J180" s="28"/>
      <c r="K180" s="28"/>
      <c r="L180" s="29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8"/>
      <c r="CY180" s="28"/>
      <c r="CZ180" s="28"/>
      <c r="DA180" s="28"/>
      <c r="DB180" s="28"/>
      <c r="DC180" s="28"/>
      <c r="DD180" s="28"/>
      <c r="DE180" s="28"/>
      <c r="DF180" s="28"/>
      <c r="DG180" s="28"/>
      <c r="DH180" s="28"/>
      <c r="DI180" s="28"/>
      <c r="DJ180" s="28"/>
      <c r="DK180" s="28"/>
      <c r="DL180" s="28"/>
      <c r="DM180" s="28"/>
      <c r="DN180" s="28"/>
      <c r="DO180" s="28"/>
      <c r="DP180" s="28"/>
      <c r="DQ180" s="28"/>
      <c r="DR180" s="28"/>
      <c r="DS180" s="28"/>
      <c r="DT180" s="28"/>
      <c r="DU180" s="28"/>
      <c r="DV180" s="28"/>
      <c r="DW180" s="28"/>
      <c r="DX180" s="28"/>
      <c r="DY180" s="28"/>
      <c r="DZ180" s="28"/>
      <c r="EA180" s="28"/>
      <c r="EB180" s="28"/>
      <c r="EC180" s="28"/>
      <c r="ED180" s="28"/>
      <c r="EE180" s="28"/>
      <c r="EF180" s="28"/>
      <c r="EG180" s="28"/>
      <c r="EH180" s="28"/>
      <c r="EI180" s="28"/>
      <c r="EJ180" s="28"/>
      <c r="EK180" s="28"/>
      <c r="EL180" s="28"/>
      <c r="EM180" s="28"/>
      <c r="EN180" s="28"/>
      <c r="EO180" s="28"/>
      <c r="EP180" s="29"/>
      <c r="EQ180" s="28"/>
      <c r="ER180" s="245" t="s">
        <v>62</v>
      </c>
      <c r="ES180" s="229"/>
      <c r="ET180" s="2" t="s">
        <v>49</v>
      </c>
      <c r="EU180" s="241" t="s">
        <v>105</v>
      </c>
      <c r="EV180" s="242"/>
      <c r="EW180" s="28"/>
      <c r="EX180" s="29"/>
      <c r="EY180" s="28"/>
      <c r="EZ180" s="28"/>
      <c r="FA180" s="28"/>
      <c r="FB180" s="28"/>
      <c r="FC180" s="28"/>
      <c r="FD180" s="28"/>
      <c r="FE180" s="28"/>
      <c r="FF180" s="28"/>
      <c r="FG180" s="28"/>
      <c r="FH180" s="28"/>
      <c r="FI180" s="28"/>
      <c r="FJ180" s="28"/>
      <c r="FK180" s="28"/>
      <c r="FL180" s="28"/>
      <c r="FM180" s="28"/>
      <c r="FN180" s="28"/>
      <c r="FO180" s="28"/>
      <c r="FP180" s="28"/>
      <c r="FQ180" s="28"/>
      <c r="FR180" s="28"/>
      <c r="FS180" s="28"/>
      <c r="FT180" s="28"/>
      <c r="FU180" s="28"/>
      <c r="FV180" s="28"/>
      <c r="FW180" s="28"/>
      <c r="FX180" s="28"/>
      <c r="FY180" s="28"/>
      <c r="FZ180" s="28"/>
      <c r="GA180" s="28"/>
      <c r="GB180" s="28"/>
      <c r="GC180" s="28"/>
      <c r="GD180" s="28"/>
      <c r="GE180" s="28"/>
      <c r="GF180" s="28"/>
      <c r="GG180" s="28"/>
      <c r="GH180" s="28"/>
      <c r="GI180" s="28"/>
      <c r="GJ180" s="28"/>
      <c r="GK180" s="28"/>
      <c r="GL180" s="28"/>
      <c r="GM180" s="28"/>
      <c r="GN180" s="28"/>
      <c r="GO180" s="28"/>
      <c r="GP180" s="28"/>
      <c r="GQ180" s="28"/>
      <c r="GR180" s="28"/>
      <c r="GS180" s="28"/>
      <c r="GT180" s="28"/>
      <c r="GU180" s="28"/>
      <c r="GV180" s="28"/>
      <c r="GW180" s="28"/>
      <c r="GX180" s="28"/>
      <c r="GY180" s="28"/>
      <c r="GZ180" s="28"/>
      <c r="HA180" s="28"/>
      <c r="HB180" s="28"/>
      <c r="HC180" s="28"/>
      <c r="HD180" s="28"/>
      <c r="HE180" s="28"/>
      <c r="HF180" s="28"/>
      <c r="HG180" s="28"/>
      <c r="HH180" s="28"/>
      <c r="HI180" s="28"/>
      <c r="HJ180" s="28"/>
      <c r="HK180" s="28"/>
      <c r="HL180" s="28"/>
      <c r="HM180" s="28"/>
      <c r="HN180" s="28"/>
      <c r="HO180" s="28"/>
      <c r="HP180" s="28"/>
      <c r="HQ180" s="28"/>
      <c r="HR180" s="28"/>
      <c r="HS180" s="28"/>
      <c r="HT180" s="28"/>
      <c r="HU180" s="28"/>
      <c r="HV180" s="28"/>
      <c r="HW180" s="28"/>
      <c r="HX180" s="28"/>
      <c r="HY180" s="28"/>
      <c r="HZ180" s="28"/>
      <c r="IA180" s="28"/>
      <c r="IB180" s="28"/>
      <c r="IC180" s="28"/>
      <c r="ID180" s="28"/>
      <c r="IE180" s="28"/>
      <c r="IF180" s="28"/>
      <c r="IG180" s="28"/>
      <c r="IH180" s="28"/>
      <c r="II180" s="28"/>
      <c r="IJ180" s="28"/>
      <c r="IK180" s="28"/>
      <c r="IL180" s="28"/>
      <c r="IM180" s="29"/>
      <c r="IN180" s="28"/>
      <c r="IO180" s="28"/>
      <c r="IP180" s="28"/>
      <c r="IQ180" s="28"/>
      <c r="IR180" s="28"/>
      <c r="IS180" s="28"/>
      <c r="IT180" s="28"/>
      <c r="IU180" s="28"/>
      <c r="IV180" s="28"/>
      <c r="IW180" s="28"/>
      <c r="IX180" s="28"/>
      <c r="IY180" s="28"/>
      <c r="IZ180" s="28"/>
      <c r="JA180" s="28"/>
      <c r="JB180" s="28"/>
      <c r="JC180" s="28"/>
      <c r="JD180" s="28"/>
      <c r="JE180" s="28"/>
      <c r="JF180" s="28"/>
      <c r="JG180" s="28"/>
      <c r="JH180" s="28"/>
      <c r="JI180" s="28"/>
      <c r="JJ180" s="28"/>
      <c r="JK180" s="28"/>
    </row>
    <row r="181" spans="1:271" ht="15.75" customHeight="1" x14ac:dyDescent="0.25">
      <c r="A181" s="28"/>
      <c r="B181" s="28"/>
      <c r="C181" s="28"/>
      <c r="D181" s="132"/>
      <c r="E181" s="28"/>
      <c r="F181" s="28"/>
      <c r="G181" s="28"/>
      <c r="H181" s="28"/>
      <c r="I181" s="28"/>
      <c r="J181" s="28"/>
      <c r="K181" s="28"/>
      <c r="L181" s="29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8"/>
      <c r="CW181" s="28"/>
      <c r="CX181" s="28"/>
      <c r="CY181" s="28"/>
      <c r="CZ181" s="28"/>
      <c r="DA181" s="28"/>
      <c r="DB181" s="28"/>
      <c r="DC181" s="28"/>
      <c r="DD181" s="28"/>
      <c r="DE181" s="28"/>
      <c r="DF181" s="28"/>
      <c r="DG181" s="28"/>
      <c r="DH181" s="28"/>
      <c r="DI181" s="28"/>
      <c r="DJ181" s="28"/>
      <c r="DK181" s="28"/>
      <c r="DL181" s="28"/>
      <c r="DM181" s="28"/>
      <c r="DN181" s="28"/>
      <c r="DO181" s="28"/>
      <c r="DP181" s="28"/>
      <c r="DQ181" s="28"/>
      <c r="DR181" s="28"/>
      <c r="DS181" s="28"/>
      <c r="DT181" s="28"/>
      <c r="DU181" s="28"/>
      <c r="DV181" s="28"/>
      <c r="DW181" s="28"/>
      <c r="DX181" s="28"/>
      <c r="DY181" s="28"/>
      <c r="DZ181" s="28"/>
      <c r="EA181" s="28"/>
      <c r="EB181" s="28"/>
      <c r="EC181" s="28"/>
      <c r="ED181" s="28"/>
      <c r="EE181" s="28"/>
      <c r="EF181" s="28"/>
      <c r="EG181" s="28"/>
      <c r="EH181" s="28"/>
      <c r="EI181" s="28"/>
      <c r="EJ181" s="28"/>
      <c r="EK181" s="28"/>
      <c r="EL181" s="28"/>
      <c r="EM181" s="28"/>
      <c r="EN181" s="28"/>
      <c r="EO181" s="28"/>
      <c r="EP181" s="29"/>
      <c r="EQ181" s="28"/>
      <c r="ER181" s="239" t="s">
        <v>63</v>
      </c>
      <c r="ES181" s="240"/>
      <c r="ET181" s="94" t="s">
        <v>49</v>
      </c>
      <c r="EU181" s="243" t="s">
        <v>106</v>
      </c>
      <c r="EV181" s="244"/>
      <c r="EW181" s="28"/>
      <c r="EX181" s="29"/>
      <c r="EY181" s="28"/>
      <c r="EZ181" s="28"/>
      <c r="FA181" s="28"/>
      <c r="FB181" s="28"/>
      <c r="FC181" s="28"/>
      <c r="FD181" s="28"/>
      <c r="FE181" s="28"/>
      <c r="FF181" s="28"/>
      <c r="FG181" s="28"/>
      <c r="FH181" s="28"/>
      <c r="FI181" s="28"/>
      <c r="FJ181" s="28"/>
      <c r="FK181" s="28"/>
      <c r="FL181" s="28"/>
      <c r="FM181" s="28"/>
      <c r="FN181" s="28"/>
      <c r="FO181" s="28"/>
      <c r="FP181" s="28"/>
      <c r="FQ181" s="28"/>
      <c r="FR181" s="28"/>
      <c r="FS181" s="28"/>
      <c r="FT181" s="28"/>
      <c r="FU181" s="28"/>
      <c r="FV181" s="28"/>
      <c r="FW181" s="28"/>
      <c r="FX181" s="28"/>
      <c r="FY181" s="28"/>
      <c r="FZ181" s="28"/>
      <c r="GA181" s="28"/>
      <c r="GB181" s="28"/>
      <c r="GC181" s="28"/>
      <c r="GD181" s="28"/>
      <c r="GE181" s="28"/>
      <c r="GF181" s="28"/>
      <c r="GG181" s="28"/>
      <c r="GH181" s="28"/>
      <c r="GI181" s="28"/>
      <c r="GJ181" s="28"/>
      <c r="GK181" s="28"/>
      <c r="GL181" s="28"/>
      <c r="GM181" s="28"/>
      <c r="GN181" s="28"/>
      <c r="GO181" s="28"/>
      <c r="GP181" s="28"/>
      <c r="GQ181" s="28"/>
      <c r="GR181" s="28"/>
      <c r="GS181" s="28"/>
      <c r="GT181" s="28"/>
      <c r="GU181" s="28"/>
      <c r="GV181" s="28"/>
      <c r="GW181" s="28"/>
      <c r="GX181" s="28"/>
      <c r="GY181" s="28"/>
      <c r="GZ181" s="28"/>
      <c r="HA181" s="28"/>
      <c r="HB181" s="28"/>
      <c r="HC181" s="28"/>
      <c r="HD181" s="28"/>
      <c r="HE181" s="28"/>
      <c r="HF181" s="28"/>
      <c r="HG181" s="28"/>
      <c r="HH181" s="28"/>
      <c r="HI181" s="28"/>
      <c r="HJ181" s="28"/>
      <c r="HK181" s="28"/>
      <c r="HL181" s="28"/>
      <c r="HM181" s="28"/>
      <c r="HN181" s="28"/>
      <c r="HO181" s="28"/>
      <c r="HP181" s="28"/>
      <c r="HQ181" s="28"/>
      <c r="HR181" s="28"/>
      <c r="HS181" s="28"/>
      <c r="HT181" s="28"/>
      <c r="HU181" s="28"/>
      <c r="HV181" s="28"/>
      <c r="HW181" s="28"/>
      <c r="HX181" s="28"/>
      <c r="HY181" s="28"/>
      <c r="HZ181" s="28"/>
      <c r="IA181" s="28"/>
      <c r="IB181" s="28"/>
      <c r="IC181" s="28"/>
      <c r="ID181" s="28"/>
      <c r="IE181" s="28"/>
      <c r="IF181" s="28"/>
      <c r="IG181" s="28"/>
      <c r="IH181" s="28"/>
      <c r="II181" s="28"/>
      <c r="IJ181" s="28"/>
      <c r="IK181" s="28"/>
      <c r="IL181" s="28"/>
      <c r="IM181" s="29"/>
      <c r="IN181" s="28"/>
      <c r="IO181" s="28"/>
      <c r="IP181" s="28"/>
      <c r="IQ181" s="28"/>
      <c r="IR181" s="28"/>
      <c r="IS181" s="28"/>
      <c r="IT181" s="28"/>
      <c r="IU181" s="28"/>
      <c r="IV181" s="28"/>
      <c r="IW181" s="28"/>
      <c r="IX181" s="28"/>
      <c r="IY181" s="28"/>
      <c r="IZ181" s="28"/>
      <c r="JA181" s="28"/>
      <c r="JB181" s="28"/>
      <c r="JC181" s="28"/>
      <c r="JD181" s="28"/>
      <c r="JE181" s="28"/>
      <c r="JF181" s="28"/>
      <c r="JG181" s="28"/>
      <c r="JH181" s="28"/>
      <c r="JI181" s="28"/>
      <c r="JJ181" s="28"/>
      <c r="JK181" s="28"/>
    </row>
    <row r="182" spans="1:271" ht="15.75" customHeight="1" x14ac:dyDescent="0.25">
      <c r="A182" s="28"/>
      <c r="B182" s="28"/>
      <c r="C182" s="28"/>
      <c r="D182" s="132"/>
      <c r="E182" s="28"/>
      <c r="F182" s="28"/>
      <c r="G182" s="28"/>
      <c r="H182" s="28"/>
      <c r="I182" s="28"/>
      <c r="J182" s="28"/>
      <c r="K182" s="28"/>
      <c r="L182" s="29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  <c r="DN182" s="28"/>
      <c r="DO182" s="28"/>
      <c r="DP182" s="28"/>
      <c r="DQ182" s="28"/>
      <c r="DR182" s="28"/>
      <c r="DS182" s="28"/>
      <c r="DT182" s="28"/>
      <c r="DU182" s="28"/>
      <c r="DV182" s="28"/>
      <c r="DW182" s="28"/>
      <c r="DX182" s="28"/>
      <c r="DY182" s="28"/>
      <c r="DZ182" s="28"/>
      <c r="EA182" s="28"/>
      <c r="EB182" s="28"/>
      <c r="EC182" s="28"/>
      <c r="ED182" s="28"/>
      <c r="EE182" s="28"/>
      <c r="EF182" s="28"/>
      <c r="EG182" s="28"/>
      <c r="EH182" s="28"/>
      <c r="EI182" s="28"/>
      <c r="EJ182" s="28"/>
      <c r="EK182" s="28"/>
      <c r="EL182" s="28"/>
      <c r="EM182" s="28"/>
      <c r="EN182" s="28"/>
      <c r="EO182" s="28"/>
      <c r="EP182" s="29"/>
      <c r="EQ182" s="28"/>
      <c r="ER182" s="28"/>
      <c r="ES182" s="28"/>
      <c r="ET182" s="28"/>
      <c r="EU182" s="28"/>
      <c r="EV182" s="28"/>
      <c r="EW182" s="28"/>
      <c r="EX182" s="29"/>
      <c r="EY182" s="28"/>
      <c r="EZ182" s="28"/>
      <c r="FA182" s="28"/>
      <c r="FB182" s="28"/>
      <c r="FC182" s="28"/>
      <c r="FD182" s="28"/>
      <c r="FE182" s="28"/>
      <c r="FF182" s="28"/>
      <c r="FG182" s="28"/>
      <c r="FH182" s="28"/>
      <c r="FI182" s="28"/>
      <c r="FJ182" s="28"/>
      <c r="FK182" s="28"/>
      <c r="FL182" s="28"/>
      <c r="FM182" s="28"/>
      <c r="FN182" s="28"/>
      <c r="FO182" s="28"/>
      <c r="FP182" s="28"/>
      <c r="FQ182" s="28"/>
      <c r="FR182" s="28"/>
      <c r="FS182" s="28"/>
      <c r="FT182" s="28"/>
      <c r="FU182" s="28"/>
      <c r="FV182" s="28"/>
      <c r="FW182" s="28"/>
      <c r="FX182" s="28"/>
      <c r="FY182" s="28"/>
      <c r="FZ182" s="28"/>
      <c r="GA182" s="28"/>
      <c r="GB182" s="28"/>
      <c r="GC182" s="28"/>
      <c r="GD182" s="28"/>
      <c r="GE182" s="28"/>
      <c r="GF182" s="28"/>
      <c r="GG182" s="28"/>
      <c r="GH182" s="28"/>
      <c r="GI182" s="28"/>
      <c r="GJ182" s="28"/>
      <c r="GK182" s="28"/>
      <c r="GL182" s="28"/>
      <c r="GM182" s="28"/>
      <c r="GN182" s="28"/>
      <c r="GO182" s="28"/>
      <c r="GP182" s="28"/>
      <c r="GQ182" s="28"/>
      <c r="GR182" s="28"/>
      <c r="GS182" s="28"/>
      <c r="GT182" s="28"/>
      <c r="GU182" s="28"/>
      <c r="GV182" s="28"/>
      <c r="GW182" s="28"/>
      <c r="GX182" s="28"/>
      <c r="GY182" s="28"/>
      <c r="GZ182" s="28"/>
      <c r="HA182" s="28"/>
      <c r="HB182" s="28"/>
      <c r="HC182" s="28"/>
      <c r="HD182" s="28"/>
      <c r="HE182" s="28"/>
      <c r="HF182" s="28"/>
      <c r="HG182" s="28"/>
      <c r="HH182" s="28"/>
      <c r="HI182" s="28"/>
      <c r="HJ182" s="28"/>
      <c r="HK182" s="28"/>
      <c r="HL182" s="28"/>
      <c r="HM182" s="28"/>
      <c r="HN182" s="28"/>
      <c r="HO182" s="28"/>
      <c r="HP182" s="28"/>
      <c r="HQ182" s="28"/>
      <c r="HR182" s="28"/>
      <c r="HS182" s="28"/>
      <c r="HT182" s="28"/>
      <c r="HU182" s="28"/>
      <c r="HV182" s="28"/>
      <c r="HW182" s="28"/>
      <c r="HX182" s="28"/>
      <c r="HY182" s="28"/>
      <c r="HZ182" s="28"/>
      <c r="IA182" s="28"/>
      <c r="IB182" s="28"/>
      <c r="IC182" s="28"/>
      <c r="ID182" s="28"/>
      <c r="IE182" s="28"/>
      <c r="IF182" s="28"/>
      <c r="IG182" s="28"/>
      <c r="IH182" s="28"/>
      <c r="II182" s="28"/>
      <c r="IJ182" s="28"/>
      <c r="IK182" s="28"/>
      <c r="IL182" s="28"/>
      <c r="IM182" s="29"/>
      <c r="IN182" s="28"/>
      <c r="IO182" s="28"/>
      <c r="IP182" s="28"/>
      <c r="IQ182" s="28"/>
      <c r="IR182" s="28"/>
      <c r="IS182" s="28"/>
      <c r="IT182" s="28"/>
      <c r="IU182" s="28"/>
      <c r="IV182" s="28"/>
      <c r="IW182" s="28"/>
      <c r="IX182" s="28"/>
      <c r="IY182" s="28"/>
      <c r="IZ182" s="28"/>
      <c r="JA182" s="28"/>
      <c r="JB182" s="28"/>
      <c r="JC182" s="28"/>
      <c r="JD182" s="28"/>
      <c r="JE182" s="28"/>
      <c r="JF182" s="28"/>
      <c r="JG182" s="28"/>
      <c r="JH182" s="28"/>
      <c r="JI182" s="28"/>
      <c r="JJ182" s="28"/>
      <c r="JK182" s="28"/>
    </row>
    <row r="183" spans="1:271" ht="15.75" customHeight="1" x14ac:dyDescent="0.25">
      <c r="A183" s="28"/>
      <c r="B183" s="28"/>
      <c r="C183" s="28"/>
      <c r="D183" s="132"/>
      <c r="E183" s="28"/>
      <c r="F183" s="28"/>
      <c r="G183" s="28"/>
      <c r="H183" s="28"/>
      <c r="I183" s="28"/>
      <c r="J183" s="28"/>
      <c r="K183" s="28"/>
      <c r="L183" s="29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28"/>
      <c r="CW183" s="28"/>
      <c r="CX183" s="28"/>
      <c r="CY183" s="28"/>
      <c r="CZ183" s="28"/>
      <c r="DA183" s="28"/>
      <c r="DB183" s="28"/>
      <c r="DC183" s="28"/>
      <c r="DD183" s="28"/>
      <c r="DE183" s="28"/>
      <c r="DF183" s="28"/>
      <c r="DG183" s="28"/>
      <c r="DH183" s="28"/>
      <c r="DI183" s="28"/>
      <c r="DJ183" s="28"/>
      <c r="DK183" s="28"/>
      <c r="DL183" s="28"/>
      <c r="DM183" s="28"/>
      <c r="DN183" s="28"/>
      <c r="DO183" s="28"/>
      <c r="DP183" s="28"/>
      <c r="DQ183" s="28"/>
      <c r="DR183" s="28"/>
      <c r="DS183" s="28"/>
      <c r="DT183" s="28"/>
      <c r="DU183" s="28"/>
      <c r="DV183" s="28"/>
      <c r="DW183" s="28"/>
      <c r="DX183" s="28"/>
      <c r="DY183" s="28"/>
      <c r="DZ183" s="28"/>
      <c r="EA183" s="28"/>
      <c r="EB183" s="28"/>
      <c r="EC183" s="28"/>
      <c r="ED183" s="28"/>
      <c r="EE183" s="28"/>
      <c r="EF183" s="28"/>
      <c r="EG183" s="28"/>
      <c r="EH183" s="28"/>
      <c r="EI183" s="28"/>
      <c r="EJ183" s="28"/>
      <c r="EK183" s="28"/>
      <c r="EL183" s="28"/>
      <c r="EM183" s="28"/>
      <c r="EN183" s="28"/>
      <c r="EO183" s="28"/>
      <c r="EP183" s="29"/>
      <c r="EQ183" s="28"/>
      <c r="ER183" s="28"/>
      <c r="ES183" s="28"/>
      <c r="ET183" s="28"/>
      <c r="EU183" s="28"/>
      <c r="EV183" s="28"/>
      <c r="EW183" s="28"/>
      <c r="EX183" s="29"/>
      <c r="EY183" s="28"/>
      <c r="EZ183" s="28"/>
      <c r="FA183" s="28"/>
      <c r="FB183" s="28"/>
      <c r="FC183" s="28"/>
      <c r="FD183" s="28"/>
      <c r="FE183" s="28"/>
      <c r="FF183" s="28"/>
      <c r="FG183" s="28"/>
      <c r="FH183" s="28"/>
      <c r="FI183" s="28"/>
      <c r="FJ183" s="28"/>
      <c r="FK183" s="28"/>
      <c r="FL183" s="28"/>
      <c r="FM183" s="28"/>
      <c r="FN183" s="28"/>
      <c r="FO183" s="28"/>
      <c r="FP183" s="28"/>
      <c r="FQ183" s="28"/>
      <c r="FR183" s="28"/>
      <c r="FS183" s="28"/>
      <c r="FT183" s="28"/>
      <c r="FU183" s="28"/>
      <c r="FV183" s="28"/>
      <c r="FW183" s="28"/>
      <c r="FX183" s="28"/>
      <c r="FY183" s="28"/>
      <c r="FZ183" s="28"/>
      <c r="GA183" s="28"/>
      <c r="GB183" s="28"/>
      <c r="GC183" s="28"/>
      <c r="GD183" s="28"/>
      <c r="GE183" s="28"/>
      <c r="GF183" s="28"/>
      <c r="GG183" s="28"/>
      <c r="GH183" s="28"/>
      <c r="GI183" s="28"/>
      <c r="GJ183" s="28"/>
      <c r="GK183" s="28"/>
      <c r="GL183" s="28"/>
      <c r="GM183" s="28"/>
      <c r="GN183" s="28"/>
      <c r="GO183" s="28"/>
      <c r="GP183" s="28"/>
      <c r="GQ183" s="28"/>
      <c r="GR183" s="28"/>
      <c r="GS183" s="28"/>
      <c r="GT183" s="28"/>
      <c r="GU183" s="28"/>
      <c r="GV183" s="28"/>
      <c r="GW183" s="28"/>
      <c r="GX183" s="28"/>
      <c r="GY183" s="28"/>
      <c r="GZ183" s="28"/>
      <c r="HA183" s="28"/>
      <c r="HB183" s="28"/>
      <c r="HC183" s="28"/>
      <c r="HD183" s="28"/>
      <c r="HE183" s="28"/>
      <c r="HF183" s="28"/>
      <c r="HG183" s="28"/>
      <c r="HH183" s="28"/>
      <c r="HI183" s="28"/>
      <c r="HJ183" s="28"/>
      <c r="HK183" s="28"/>
      <c r="HL183" s="28"/>
      <c r="HM183" s="28"/>
      <c r="HN183" s="28"/>
      <c r="HO183" s="28"/>
      <c r="HP183" s="28"/>
      <c r="HQ183" s="28"/>
      <c r="HR183" s="28"/>
      <c r="HS183" s="28"/>
      <c r="HT183" s="28"/>
      <c r="HU183" s="28"/>
      <c r="HV183" s="28"/>
      <c r="HW183" s="28"/>
      <c r="HX183" s="28"/>
      <c r="HY183" s="28"/>
      <c r="HZ183" s="28"/>
      <c r="IA183" s="28"/>
      <c r="IB183" s="28"/>
      <c r="IC183" s="28"/>
      <c r="ID183" s="28"/>
      <c r="IE183" s="28"/>
      <c r="IF183" s="28"/>
      <c r="IG183" s="28"/>
      <c r="IH183" s="28"/>
      <c r="II183" s="28"/>
      <c r="IJ183" s="28"/>
      <c r="IK183" s="28"/>
      <c r="IL183" s="28"/>
      <c r="IM183" s="29"/>
      <c r="IN183" s="28"/>
      <c r="IO183" s="28"/>
      <c r="IP183" s="28"/>
      <c r="IQ183" s="28"/>
      <c r="IR183" s="28"/>
      <c r="IS183" s="28"/>
      <c r="IT183" s="28"/>
      <c r="IU183" s="28"/>
      <c r="IV183" s="28"/>
      <c r="IW183" s="28"/>
      <c r="IX183" s="28"/>
      <c r="IY183" s="28"/>
      <c r="IZ183" s="28"/>
      <c r="JA183" s="28"/>
      <c r="JB183" s="28"/>
      <c r="JC183" s="28"/>
      <c r="JD183" s="28"/>
      <c r="JE183" s="28"/>
      <c r="JF183" s="28"/>
      <c r="JG183" s="28"/>
      <c r="JH183" s="28"/>
      <c r="JI183" s="28"/>
      <c r="JJ183" s="28"/>
      <c r="JK183" s="28"/>
    </row>
    <row r="184" spans="1:271" ht="15.75" customHeight="1" x14ac:dyDescent="0.25">
      <c r="A184" s="28"/>
      <c r="B184" s="28"/>
      <c r="C184" s="28"/>
      <c r="D184" s="132"/>
      <c r="E184" s="28"/>
      <c r="F184" s="28"/>
      <c r="G184" s="28"/>
      <c r="H184" s="28"/>
      <c r="I184" s="28"/>
      <c r="J184" s="28"/>
      <c r="K184" s="28"/>
      <c r="L184" s="29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8"/>
      <c r="CY184" s="28"/>
      <c r="CZ184" s="28"/>
      <c r="DA184" s="28"/>
      <c r="DB184" s="28"/>
      <c r="DC184" s="28"/>
      <c r="DD184" s="28"/>
      <c r="DE184" s="28"/>
      <c r="DF184" s="28"/>
      <c r="DG184" s="28"/>
      <c r="DH184" s="28"/>
      <c r="DI184" s="28"/>
      <c r="DJ184" s="28"/>
      <c r="DK184" s="28"/>
      <c r="DL184" s="28"/>
      <c r="DM184" s="28"/>
      <c r="DN184" s="28"/>
      <c r="DO184" s="28"/>
      <c r="DP184" s="28"/>
      <c r="DQ184" s="28"/>
      <c r="DR184" s="28"/>
      <c r="DS184" s="28"/>
      <c r="DT184" s="28"/>
      <c r="DU184" s="28"/>
      <c r="DV184" s="28"/>
      <c r="DW184" s="28"/>
      <c r="DX184" s="28"/>
      <c r="DY184" s="28"/>
      <c r="DZ184" s="28"/>
      <c r="EA184" s="28"/>
      <c r="EB184" s="28"/>
      <c r="EC184" s="28"/>
      <c r="ED184" s="28"/>
      <c r="EE184" s="28"/>
      <c r="EF184" s="28"/>
      <c r="EG184" s="28"/>
      <c r="EH184" s="28"/>
      <c r="EI184" s="28"/>
      <c r="EJ184" s="28"/>
      <c r="EK184" s="28"/>
      <c r="EL184" s="28"/>
      <c r="EM184" s="28"/>
      <c r="EN184" s="28"/>
      <c r="EO184" s="28"/>
      <c r="EP184" s="29"/>
      <c r="EQ184" s="28"/>
      <c r="ER184" s="28"/>
      <c r="ES184" s="28"/>
      <c r="ET184" s="28"/>
      <c r="EU184" s="28"/>
      <c r="EV184" s="28"/>
      <c r="EW184" s="28"/>
      <c r="EX184" s="29"/>
      <c r="EY184" s="28"/>
      <c r="EZ184" s="28"/>
      <c r="FA184" s="28"/>
      <c r="FB184" s="28"/>
      <c r="FC184" s="28"/>
      <c r="FD184" s="28"/>
      <c r="FE184" s="28"/>
      <c r="FF184" s="28"/>
      <c r="FG184" s="28"/>
      <c r="FH184" s="28"/>
      <c r="FI184" s="28"/>
      <c r="FJ184" s="28"/>
      <c r="FK184" s="28"/>
      <c r="FL184" s="28"/>
      <c r="FM184" s="28"/>
      <c r="FN184" s="28"/>
      <c r="FO184" s="28"/>
      <c r="FP184" s="28"/>
      <c r="FQ184" s="28"/>
      <c r="FR184" s="28"/>
      <c r="FS184" s="28"/>
      <c r="FT184" s="28"/>
      <c r="FU184" s="28"/>
      <c r="FV184" s="28"/>
      <c r="FW184" s="28"/>
      <c r="FX184" s="28"/>
      <c r="FY184" s="28"/>
      <c r="FZ184" s="28"/>
      <c r="GA184" s="28"/>
      <c r="GB184" s="28"/>
      <c r="GC184" s="28"/>
      <c r="GD184" s="28"/>
      <c r="GE184" s="28"/>
      <c r="GF184" s="28"/>
      <c r="GG184" s="28"/>
      <c r="GH184" s="28"/>
      <c r="GI184" s="28"/>
      <c r="GJ184" s="28"/>
      <c r="GK184" s="28"/>
      <c r="GL184" s="28"/>
      <c r="GM184" s="28"/>
      <c r="GN184" s="28"/>
      <c r="GO184" s="28"/>
      <c r="GP184" s="28"/>
      <c r="GQ184" s="28"/>
      <c r="GR184" s="28"/>
      <c r="GS184" s="28"/>
      <c r="GT184" s="28"/>
      <c r="GU184" s="28"/>
      <c r="GV184" s="28"/>
      <c r="GW184" s="28"/>
      <c r="GX184" s="28"/>
      <c r="GY184" s="28"/>
      <c r="GZ184" s="28"/>
      <c r="HA184" s="28"/>
      <c r="HB184" s="28"/>
      <c r="HC184" s="28"/>
      <c r="HD184" s="28"/>
      <c r="HE184" s="28"/>
      <c r="HF184" s="28"/>
      <c r="HG184" s="28"/>
      <c r="HH184" s="28"/>
      <c r="HI184" s="28"/>
      <c r="HJ184" s="28"/>
      <c r="HK184" s="28"/>
      <c r="HL184" s="28"/>
      <c r="HM184" s="28"/>
      <c r="HN184" s="28"/>
      <c r="HO184" s="28"/>
      <c r="HP184" s="28"/>
      <c r="HQ184" s="28"/>
      <c r="HR184" s="28"/>
      <c r="HS184" s="28"/>
      <c r="HT184" s="28"/>
      <c r="HU184" s="28"/>
      <c r="HV184" s="28"/>
      <c r="HW184" s="28"/>
      <c r="HX184" s="28"/>
      <c r="HY184" s="28"/>
      <c r="HZ184" s="28"/>
      <c r="IA184" s="28"/>
      <c r="IB184" s="28"/>
      <c r="IC184" s="28"/>
      <c r="ID184" s="28"/>
      <c r="IE184" s="28"/>
      <c r="IF184" s="28"/>
      <c r="IG184" s="28"/>
      <c r="IH184" s="28"/>
      <c r="II184" s="28"/>
      <c r="IJ184" s="28"/>
      <c r="IK184" s="28"/>
      <c r="IL184" s="28"/>
      <c r="IM184" s="29"/>
      <c r="IN184" s="28"/>
      <c r="IO184" s="28"/>
      <c r="IP184" s="28"/>
      <c r="IQ184" s="28"/>
      <c r="IR184" s="28"/>
      <c r="IS184" s="28"/>
      <c r="IT184" s="28"/>
      <c r="IU184" s="28"/>
      <c r="IV184" s="28"/>
      <c r="IW184" s="28"/>
      <c r="IX184" s="28"/>
      <c r="IY184" s="28"/>
      <c r="IZ184" s="28"/>
      <c r="JA184" s="28"/>
      <c r="JB184" s="28"/>
      <c r="JC184" s="28"/>
      <c r="JD184" s="28"/>
      <c r="JE184" s="28"/>
      <c r="JF184" s="28"/>
      <c r="JG184" s="28"/>
      <c r="JH184" s="28"/>
      <c r="JI184" s="28"/>
      <c r="JJ184" s="28"/>
      <c r="JK184" s="28"/>
    </row>
    <row r="185" spans="1:271" ht="15.75" customHeight="1" x14ac:dyDescent="0.25">
      <c r="A185" s="28"/>
      <c r="B185" s="28"/>
      <c r="C185" s="28"/>
      <c r="D185" s="132"/>
      <c r="E185" s="28"/>
      <c r="F185" s="28"/>
      <c r="G185" s="28"/>
      <c r="H185" s="28"/>
      <c r="I185" s="28"/>
      <c r="J185" s="28"/>
      <c r="K185" s="28"/>
      <c r="L185" s="29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  <c r="CZ185" s="28"/>
      <c r="DA185" s="28"/>
      <c r="DB185" s="28"/>
      <c r="DC185" s="28"/>
      <c r="DD185" s="28"/>
      <c r="DE185" s="28"/>
      <c r="DF185" s="28"/>
      <c r="DG185" s="28"/>
      <c r="DH185" s="28"/>
      <c r="DI185" s="28"/>
      <c r="DJ185" s="28"/>
      <c r="DK185" s="28"/>
      <c r="DL185" s="28"/>
      <c r="DM185" s="28"/>
      <c r="DN185" s="28"/>
      <c r="DO185" s="28"/>
      <c r="DP185" s="28"/>
      <c r="DQ185" s="28"/>
      <c r="DR185" s="28"/>
      <c r="DS185" s="28"/>
      <c r="DT185" s="28"/>
      <c r="DU185" s="28"/>
      <c r="DV185" s="28"/>
      <c r="DW185" s="28"/>
      <c r="DX185" s="28"/>
      <c r="DY185" s="28"/>
      <c r="DZ185" s="28"/>
      <c r="EA185" s="28"/>
      <c r="EB185" s="28"/>
      <c r="EC185" s="28"/>
      <c r="ED185" s="28"/>
      <c r="EE185" s="28"/>
      <c r="EF185" s="28"/>
      <c r="EG185" s="28"/>
      <c r="EH185" s="28"/>
      <c r="EI185" s="28"/>
      <c r="EJ185" s="28"/>
      <c r="EK185" s="28"/>
      <c r="EL185" s="28"/>
      <c r="EM185" s="28"/>
      <c r="EN185" s="28"/>
      <c r="EO185" s="28"/>
      <c r="EP185" s="29"/>
      <c r="EQ185" s="28"/>
      <c r="ER185" s="28"/>
      <c r="ES185" s="28"/>
      <c r="ET185" s="28"/>
      <c r="EU185" s="28"/>
      <c r="EV185" s="28"/>
      <c r="EW185" s="28"/>
      <c r="EX185" s="29"/>
      <c r="EY185" s="28"/>
      <c r="EZ185" s="28"/>
      <c r="FA185" s="28"/>
      <c r="FB185" s="28"/>
      <c r="FC185" s="28"/>
      <c r="FD185" s="28"/>
      <c r="FE185" s="28"/>
      <c r="FF185" s="28"/>
      <c r="FG185" s="28"/>
      <c r="FH185" s="28"/>
      <c r="FI185" s="28"/>
      <c r="FJ185" s="28"/>
      <c r="FK185" s="28"/>
      <c r="FL185" s="28"/>
      <c r="FM185" s="28"/>
      <c r="FN185" s="28"/>
      <c r="FO185" s="28"/>
      <c r="FP185" s="28"/>
      <c r="FQ185" s="28"/>
      <c r="FR185" s="28"/>
      <c r="FS185" s="28"/>
      <c r="FT185" s="28"/>
      <c r="FU185" s="28"/>
      <c r="FV185" s="28"/>
      <c r="FW185" s="28"/>
      <c r="FX185" s="28"/>
      <c r="FY185" s="28"/>
      <c r="FZ185" s="28"/>
      <c r="GA185" s="28"/>
      <c r="GB185" s="28"/>
      <c r="GC185" s="28"/>
      <c r="GD185" s="28"/>
      <c r="GE185" s="28"/>
      <c r="GF185" s="28"/>
      <c r="GG185" s="28"/>
      <c r="GH185" s="28"/>
      <c r="GI185" s="28"/>
      <c r="GJ185" s="28"/>
      <c r="GK185" s="28"/>
      <c r="GL185" s="28"/>
      <c r="GM185" s="28"/>
      <c r="GN185" s="28"/>
      <c r="GO185" s="28"/>
      <c r="GP185" s="28"/>
      <c r="GQ185" s="28"/>
      <c r="GR185" s="28"/>
      <c r="GS185" s="28"/>
      <c r="GT185" s="28"/>
      <c r="GU185" s="28"/>
      <c r="GV185" s="28"/>
      <c r="GW185" s="28"/>
      <c r="GX185" s="28"/>
      <c r="GY185" s="28"/>
      <c r="GZ185" s="28"/>
      <c r="HA185" s="28"/>
      <c r="HB185" s="28"/>
      <c r="HC185" s="28"/>
      <c r="HD185" s="28"/>
      <c r="HE185" s="28"/>
      <c r="HF185" s="28"/>
      <c r="HG185" s="28"/>
      <c r="HH185" s="28"/>
      <c r="HI185" s="28"/>
      <c r="HJ185" s="28"/>
      <c r="HK185" s="28"/>
      <c r="HL185" s="28"/>
      <c r="HM185" s="28"/>
      <c r="HN185" s="28"/>
      <c r="HO185" s="28"/>
      <c r="HP185" s="28"/>
      <c r="HQ185" s="28"/>
      <c r="HR185" s="28"/>
      <c r="HS185" s="28"/>
      <c r="HT185" s="28"/>
      <c r="HU185" s="28"/>
      <c r="HV185" s="28"/>
      <c r="HW185" s="28"/>
      <c r="HX185" s="28"/>
      <c r="HY185" s="28"/>
      <c r="HZ185" s="28"/>
      <c r="IA185" s="28"/>
      <c r="IB185" s="28"/>
      <c r="IC185" s="28"/>
      <c r="ID185" s="28"/>
      <c r="IE185" s="28"/>
      <c r="IF185" s="28"/>
      <c r="IG185" s="28"/>
      <c r="IH185" s="28"/>
      <c r="II185" s="28"/>
      <c r="IJ185" s="28"/>
      <c r="IK185" s="28"/>
      <c r="IL185" s="28"/>
      <c r="IM185" s="29"/>
      <c r="IN185" s="28"/>
      <c r="IO185" s="28"/>
      <c r="IP185" s="28"/>
      <c r="IQ185" s="28"/>
      <c r="IR185" s="28"/>
      <c r="IS185" s="28"/>
      <c r="IT185" s="28"/>
      <c r="IU185" s="28"/>
      <c r="IV185" s="28"/>
      <c r="IW185" s="28"/>
      <c r="IX185" s="28"/>
      <c r="IY185" s="28"/>
      <c r="IZ185" s="28"/>
      <c r="JA185" s="28"/>
      <c r="JB185" s="28"/>
      <c r="JC185" s="28"/>
      <c r="JD185" s="28"/>
      <c r="JE185" s="28"/>
      <c r="JF185" s="28"/>
      <c r="JG185" s="28"/>
      <c r="JH185" s="28"/>
      <c r="JI185" s="28"/>
      <c r="JJ185" s="28"/>
      <c r="JK185" s="28"/>
    </row>
    <row r="186" spans="1:271" ht="15.75" customHeight="1" x14ac:dyDescent="0.25">
      <c r="A186" s="28"/>
      <c r="B186" s="28"/>
      <c r="C186" s="28"/>
      <c r="D186" s="132"/>
      <c r="E186" s="28"/>
      <c r="F186" s="28"/>
      <c r="G186" s="28"/>
      <c r="H186" s="28"/>
      <c r="I186" s="28"/>
      <c r="J186" s="28"/>
      <c r="K186" s="28"/>
      <c r="L186" s="29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8"/>
      <c r="CY186" s="28"/>
      <c r="CZ186" s="28"/>
      <c r="DA186" s="28"/>
      <c r="DB186" s="28"/>
      <c r="DC186" s="28"/>
      <c r="DD186" s="28"/>
      <c r="DE186" s="28"/>
      <c r="DF186" s="28"/>
      <c r="DG186" s="28"/>
      <c r="DH186" s="28"/>
      <c r="DI186" s="28"/>
      <c r="DJ186" s="28"/>
      <c r="DK186" s="28"/>
      <c r="DL186" s="28"/>
      <c r="DM186" s="28"/>
      <c r="DN186" s="28"/>
      <c r="DO186" s="28"/>
      <c r="DP186" s="28"/>
      <c r="DQ186" s="28"/>
      <c r="DR186" s="28"/>
      <c r="DS186" s="28"/>
      <c r="DT186" s="28"/>
      <c r="DU186" s="28"/>
      <c r="DV186" s="28"/>
      <c r="DW186" s="28"/>
      <c r="DX186" s="28"/>
      <c r="DY186" s="28"/>
      <c r="DZ186" s="28"/>
      <c r="EA186" s="28"/>
      <c r="EB186" s="28"/>
      <c r="EC186" s="28"/>
      <c r="ED186" s="28"/>
      <c r="EE186" s="28"/>
      <c r="EF186" s="28"/>
      <c r="EG186" s="28"/>
      <c r="EH186" s="28"/>
      <c r="EI186" s="28"/>
      <c r="EJ186" s="28"/>
      <c r="EK186" s="28"/>
      <c r="EL186" s="28"/>
      <c r="EM186" s="28"/>
      <c r="EN186" s="28"/>
      <c r="EO186" s="28"/>
      <c r="EP186" s="29"/>
      <c r="EQ186" s="28"/>
      <c r="ER186" s="28"/>
      <c r="ES186" s="28"/>
      <c r="ET186" s="28"/>
      <c r="EU186" s="28"/>
      <c r="EV186" s="28"/>
      <c r="EW186" s="28"/>
      <c r="EX186" s="29"/>
      <c r="EY186" s="28"/>
      <c r="EZ186" s="28"/>
      <c r="FA186" s="28"/>
      <c r="FB186" s="28"/>
      <c r="FC186" s="28"/>
      <c r="FD186" s="28"/>
      <c r="FE186" s="28"/>
      <c r="FF186" s="28"/>
      <c r="FG186" s="28"/>
      <c r="FH186" s="28"/>
      <c r="FI186" s="28"/>
      <c r="FJ186" s="28"/>
      <c r="FK186" s="28"/>
      <c r="FL186" s="28"/>
      <c r="FM186" s="28"/>
      <c r="FN186" s="28"/>
      <c r="FO186" s="28"/>
      <c r="FP186" s="28"/>
      <c r="FQ186" s="28"/>
      <c r="FR186" s="28"/>
      <c r="FS186" s="28"/>
      <c r="FT186" s="28"/>
      <c r="FU186" s="28"/>
      <c r="FV186" s="28"/>
      <c r="FW186" s="28"/>
      <c r="FX186" s="28"/>
      <c r="FY186" s="28"/>
      <c r="FZ186" s="28"/>
      <c r="GA186" s="28"/>
      <c r="GB186" s="28"/>
      <c r="GC186" s="28"/>
      <c r="GD186" s="28"/>
      <c r="GE186" s="28"/>
      <c r="GF186" s="28"/>
      <c r="GG186" s="28"/>
      <c r="GH186" s="28"/>
      <c r="GI186" s="28"/>
      <c r="GJ186" s="28"/>
      <c r="GK186" s="28"/>
      <c r="GL186" s="28"/>
      <c r="GM186" s="28"/>
      <c r="GN186" s="28"/>
      <c r="GO186" s="28"/>
      <c r="GP186" s="28"/>
      <c r="GQ186" s="28"/>
      <c r="GR186" s="28"/>
      <c r="GS186" s="28"/>
      <c r="GT186" s="28"/>
      <c r="GU186" s="28"/>
      <c r="GV186" s="28"/>
      <c r="GW186" s="28"/>
      <c r="GX186" s="28"/>
      <c r="GY186" s="28"/>
      <c r="GZ186" s="28"/>
      <c r="HA186" s="28"/>
      <c r="HB186" s="28"/>
      <c r="HC186" s="28"/>
      <c r="HD186" s="28"/>
      <c r="HE186" s="28"/>
      <c r="HF186" s="28"/>
      <c r="HG186" s="28"/>
      <c r="HH186" s="28"/>
      <c r="HI186" s="28"/>
      <c r="HJ186" s="28"/>
      <c r="HK186" s="28"/>
      <c r="HL186" s="28"/>
      <c r="HM186" s="28"/>
      <c r="HN186" s="28"/>
      <c r="HO186" s="28"/>
      <c r="HP186" s="28"/>
      <c r="HQ186" s="28"/>
      <c r="HR186" s="28"/>
      <c r="HS186" s="28"/>
      <c r="HT186" s="28"/>
      <c r="HU186" s="28"/>
      <c r="HV186" s="28"/>
      <c r="HW186" s="28"/>
      <c r="HX186" s="28"/>
      <c r="HY186" s="28"/>
      <c r="HZ186" s="28"/>
      <c r="IA186" s="28"/>
      <c r="IB186" s="28"/>
      <c r="IC186" s="28"/>
      <c r="ID186" s="28"/>
      <c r="IE186" s="28"/>
      <c r="IF186" s="28"/>
      <c r="IG186" s="28"/>
      <c r="IH186" s="28"/>
      <c r="II186" s="28"/>
      <c r="IJ186" s="28"/>
      <c r="IK186" s="28"/>
      <c r="IL186" s="28"/>
      <c r="IM186" s="29"/>
      <c r="IN186" s="28"/>
      <c r="IO186" s="28"/>
      <c r="IP186" s="28"/>
      <c r="IQ186" s="28"/>
      <c r="IR186" s="28"/>
      <c r="IS186" s="28"/>
      <c r="IT186" s="28"/>
      <c r="IU186" s="28"/>
      <c r="IV186" s="28"/>
      <c r="IW186" s="28"/>
      <c r="IX186" s="28"/>
      <c r="IY186" s="28"/>
      <c r="IZ186" s="28"/>
      <c r="JA186" s="28"/>
      <c r="JB186" s="28"/>
      <c r="JC186" s="28"/>
      <c r="JD186" s="28"/>
      <c r="JE186" s="28"/>
      <c r="JF186" s="28"/>
      <c r="JG186" s="28"/>
      <c r="JH186" s="28"/>
      <c r="JI186" s="28"/>
      <c r="JJ186" s="28"/>
      <c r="JK186" s="28"/>
    </row>
    <row r="187" spans="1:271" ht="15.75" customHeight="1" x14ac:dyDescent="0.25">
      <c r="A187" s="28"/>
      <c r="B187" s="28"/>
      <c r="C187" s="28"/>
      <c r="D187" s="132"/>
      <c r="E187" s="28"/>
      <c r="F187" s="28"/>
      <c r="G187" s="28"/>
      <c r="H187" s="28"/>
      <c r="I187" s="28"/>
      <c r="J187" s="28"/>
      <c r="K187" s="28"/>
      <c r="L187" s="29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  <c r="DN187" s="28"/>
      <c r="DO187" s="28"/>
      <c r="DP187" s="28"/>
      <c r="DQ187" s="28"/>
      <c r="DR187" s="28"/>
      <c r="DS187" s="28"/>
      <c r="DT187" s="28"/>
      <c r="DU187" s="28"/>
      <c r="DV187" s="28"/>
      <c r="DW187" s="28"/>
      <c r="DX187" s="28"/>
      <c r="DY187" s="28"/>
      <c r="DZ187" s="28"/>
      <c r="EA187" s="28"/>
      <c r="EB187" s="28"/>
      <c r="EC187" s="28"/>
      <c r="ED187" s="28"/>
      <c r="EE187" s="28"/>
      <c r="EF187" s="28"/>
      <c r="EG187" s="28"/>
      <c r="EH187" s="28"/>
      <c r="EI187" s="28"/>
      <c r="EJ187" s="28"/>
      <c r="EK187" s="28"/>
      <c r="EL187" s="28"/>
      <c r="EM187" s="28"/>
      <c r="EN187" s="28"/>
      <c r="EO187" s="28"/>
      <c r="EP187" s="29"/>
      <c r="EQ187" s="28"/>
      <c r="ER187" s="28"/>
      <c r="ES187" s="28"/>
      <c r="ET187" s="28"/>
      <c r="EU187" s="28"/>
      <c r="EV187" s="28"/>
      <c r="EW187" s="28"/>
      <c r="EX187" s="29"/>
      <c r="EY187" s="28"/>
      <c r="EZ187" s="28"/>
      <c r="FA187" s="28"/>
      <c r="FB187" s="28"/>
      <c r="FC187" s="28"/>
      <c r="FD187" s="28"/>
      <c r="FE187" s="28"/>
      <c r="FF187" s="28"/>
      <c r="FG187" s="28"/>
      <c r="FH187" s="28"/>
      <c r="FI187" s="28"/>
      <c r="FJ187" s="28"/>
      <c r="FK187" s="28"/>
      <c r="FL187" s="28"/>
      <c r="FM187" s="28"/>
      <c r="FN187" s="28"/>
      <c r="FO187" s="28"/>
      <c r="FP187" s="28"/>
      <c r="FQ187" s="28"/>
      <c r="FR187" s="28"/>
      <c r="FS187" s="28"/>
      <c r="FT187" s="28"/>
      <c r="FU187" s="28"/>
      <c r="FV187" s="28"/>
      <c r="FW187" s="28"/>
      <c r="FX187" s="28"/>
      <c r="FY187" s="28"/>
      <c r="FZ187" s="28"/>
      <c r="GA187" s="28"/>
      <c r="GB187" s="28"/>
      <c r="GC187" s="28"/>
      <c r="GD187" s="28"/>
      <c r="GE187" s="28"/>
      <c r="GF187" s="28"/>
      <c r="GG187" s="28"/>
      <c r="GH187" s="28"/>
      <c r="GI187" s="28"/>
      <c r="GJ187" s="28"/>
      <c r="GK187" s="28"/>
      <c r="GL187" s="28"/>
      <c r="GM187" s="28"/>
      <c r="GN187" s="28"/>
      <c r="GO187" s="28"/>
      <c r="GP187" s="28"/>
      <c r="GQ187" s="28"/>
      <c r="GR187" s="28"/>
      <c r="GS187" s="28"/>
      <c r="GT187" s="28"/>
      <c r="GU187" s="28"/>
      <c r="GV187" s="28"/>
      <c r="GW187" s="28"/>
      <c r="GX187" s="28"/>
      <c r="GY187" s="28"/>
      <c r="GZ187" s="28"/>
      <c r="HA187" s="28"/>
      <c r="HB187" s="28"/>
      <c r="HC187" s="28"/>
      <c r="HD187" s="28"/>
      <c r="HE187" s="28"/>
      <c r="HF187" s="28"/>
      <c r="HG187" s="28"/>
      <c r="HH187" s="28"/>
      <c r="HI187" s="28"/>
      <c r="HJ187" s="28"/>
      <c r="HK187" s="28"/>
      <c r="HL187" s="28"/>
      <c r="HM187" s="28"/>
      <c r="HN187" s="28"/>
      <c r="HO187" s="28"/>
      <c r="HP187" s="28"/>
      <c r="HQ187" s="28"/>
      <c r="HR187" s="28"/>
      <c r="HS187" s="28"/>
      <c r="HT187" s="28"/>
      <c r="HU187" s="28"/>
      <c r="HV187" s="28"/>
      <c r="HW187" s="28"/>
      <c r="HX187" s="28"/>
      <c r="HY187" s="28"/>
      <c r="HZ187" s="28"/>
      <c r="IA187" s="28"/>
      <c r="IB187" s="28"/>
      <c r="IC187" s="28"/>
      <c r="ID187" s="28"/>
      <c r="IE187" s="28"/>
      <c r="IF187" s="28"/>
      <c r="IG187" s="28"/>
      <c r="IH187" s="28"/>
      <c r="II187" s="28"/>
      <c r="IJ187" s="28"/>
      <c r="IK187" s="28"/>
      <c r="IL187" s="28"/>
      <c r="IM187" s="29"/>
      <c r="IN187" s="28"/>
      <c r="IO187" s="28"/>
      <c r="IP187" s="28"/>
      <c r="IQ187" s="28"/>
      <c r="IR187" s="28"/>
      <c r="IS187" s="28"/>
      <c r="IT187" s="28"/>
      <c r="IU187" s="28"/>
      <c r="IV187" s="28"/>
      <c r="IW187" s="28"/>
      <c r="IX187" s="28"/>
      <c r="IY187" s="28"/>
      <c r="IZ187" s="28"/>
      <c r="JA187" s="28"/>
      <c r="JB187" s="28"/>
      <c r="JC187" s="28"/>
      <c r="JD187" s="28"/>
      <c r="JE187" s="28"/>
      <c r="JF187" s="28"/>
      <c r="JG187" s="28"/>
      <c r="JH187" s="28"/>
      <c r="JI187" s="28"/>
      <c r="JJ187" s="28"/>
      <c r="JK187" s="28"/>
    </row>
    <row r="188" spans="1:271" ht="15.75" customHeight="1" x14ac:dyDescent="0.25">
      <c r="A188" s="28"/>
      <c r="B188" s="28"/>
      <c r="C188" s="28"/>
      <c r="D188" s="132"/>
      <c r="E188" s="28"/>
      <c r="F188" s="28"/>
      <c r="G188" s="28"/>
      <c r="H188" s="28"/>
      <c r="I188" s="28"/>
      <c r="J188" s="28"/>
      <c r="K188" s="28"/>
      <c r="L188" s="29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8"/>
      <c r="CY188" s="28"/>
      <c r="CZ188" s="28"/>
      <c r="DA188" s="28"/>
      <c r="DB188" s="28"/>
      <c r="DC188" s="28"/>
      <c r="DD188" s="28"/>
      <c r="DE188" s="28"/>
      <c r="DF188" s="28"/>
      <c r="DG188" s="28"/>
      <c r="DH188" s="28"/>
      <c r="DI188" s="28"/>
      <c r="DJ188" s="28"/>
      <c r="DK188" s="28"/>
      <c r="DL188" s="28"/>
      <c r="DM188" s="28"/>
      <c r="DN188" s="28"/>
      <c r="DO188" s="28"/>
      <c r="DP188" s="28"/>
      <c r="DQ188" s="28"/>
      <c r="DR188" s="28"/>
      <c r="DS188" s="28"/>
      <c r="DT188" s="28"/>
      <c r="DU188" s="28"/>
      <c r="DV188" s="28"/>
      <c r="DW188" s="28"/>
      <c r="DX188" s="28"/>
      <c r="DY188" s="28"/>
      <c r="DZ188" s="28"/>
      <c r="EA188" s="28"/>
      <c r="EB188" s="28"/>
      <c r="EC188" s="28"/>
      <c r="ED188" s="28"/>
      <c r="EE188" s="28"/>
      <c r="EF188" s="28"/>
      <c r="EG188" s="28"/>
      <c r="EH188" s="28"/>
      <c r="EI188" s="28"/>
      <c r="EJ188" s="28"/>
      <c r="EK188" s="28"/>
      <c r="EL188" s="28"/>
      <c r="EM188" s="28"/>
      <c r="EN188" s="28"/>
      <c r="EO188" s="28"/>
      <c r="EP188" s="29"/>
      <c r="EQ188" s="28"/>
      <c r="ER188" s="28"/>
      <c r="ES188" s="28"/>
      <c r="ET188" s="28"/>
      <c r="EU188" s="28"/>
      <c r="EV188" s="28"/>
      <c r="EW188" s="28"/>
      <c r="EX188" s="29"/>
      <c r="EY188" s="28"/>
      <c r="EZ188" s="28"/>
      <c r="FA188" s="28"/>
      <c r="FB188" s="28"/>
      <c r="FC188" s="28"/>
      <c r="FD188" s="28"/>
      <c r="FE188" s="28"/>
      <c r="FF188" s="28"/>
      <c r="FG188" s="28"/>
      <c r="FH188" s="28"/>
      <c r="FI188" s="28"/>
      <c r="FJ188" s="28"/>
      <c r="FK188" s="28"/>
      <c r="FL188" s="28"/>
      <c r="FM188" s="28"/>
      <c r="FN188" s="28"/>
      <c r="FO188" s="28"/>
      <c r="FP188" s="28"/>
      <c r="FQ188" s="28"/>
      <c r="FR188" s="28"/>
      <c r="FS188" s="28"/>
      <c r="FT188" s="28"/>
      <c r="FU188" s="28"/>
      <c r="FV188" s="28"/>
      <c r="FW188" s="28"/>
      <c r="FX188" s="28"/>
      <c r="FY188" s="28"/>
      <c r="FZ188" s="28"/>
      <c r="GA188" s="28"/>
      <c r="GB188" s="28"/>
      <c r="GC188" s="28"/>
      <c r="GD188" s="28"/>
      <c r="GE188" s="28"/>
      <c r="GF188" s="28"/>
      <c r="GG188" s="28"/>
      <c r="GH188" s="28"/>
      <c r="GI188" s="28"/>
      <c r="GJ188" s="28"/>
      <c r="GK188" s="28"/>
      <c r="GL188" s="28"/>
      <c r="GM188" s="28"/>
      <c r="GN188" s="28"/>
      <c r="GO188" s="28"/>
      <c r="GP188" s="28"/>
      <c r="GQ188" s="28"/>
      <c r="GR188" s="28"/>
      <c r="GS188" s="28"/>
      <c r="GT188" s="28"/>
      <c r="GU188" s="28"/>
      <c r="GV188" s="28"/>
      <c r="GW188" s="28"/>
      <c r="GX188" s="28"/>
      <c r="GY188" s="28"/>
      <c r="GZ188" s="28"/>
      <c r="HA188" s="28"/>
      <c r="HB188" s="28"/>
      <c r="HC188" s="28"/>
      <c r="HD188" s="28"/>
      <c r="HE188" s="28"/>
      <c r="HF188" s="28"/>
      <c r="HG188" s="28"/>
      <c r="HH188" s="28"/>
      <c r="HI188" s="28"/>
      <c r="HJ188" s="28"/>
      <c r="HK188" s="28"/>
      <c r="HL188" s="28"/>
      <c r="HM188" s="28"/>
      <c r="HN188" s="28"/>
      <c r="HO188" s="28"/>
      <c r="HP188" s="28"/>
      <c r="HQ188" s="28"/>
      <c r="HR188" s="28"/>
      <c r="HS188" s="28"/>
      <c r="HT188" s="28"/>
      <c r="HU188" s="28"/>
      <c r="HV188" s="28"/>
      <c r="HW188" s="28"/>
      <c r="HX188" s="28"/>
      <c r="HY188" s="28"/>
      <c r="HZ188" s="28"/>
      <c r="IA188" s="28"/>
      <c r="IB188" s="28"/>
      <c r="IC188" s="28"/>
      <c r="ID188" s="28"/>
      <c r="IE188" s="28"/>
      <c r="IF188" s="28"/>
      <c r="IG188" s="28"/>
      <c r="IH188" s="28"/>
      <c r="II188" s="28"/>
      <c r="IJ188" s="28"/>
      <c r="IK188" s="28"/>
      <c r="IL188" s="28"/>
      <c r="IM188" s="29"/>
      <c r="IN188" s="28"/>
      <c r="IO188" s="28"/>
      <c r="IP188" s="28"/>
      <c r="IQ188" s="28"/>
      <c r="IR188" s="28"/>
      <c r="IS188" s="28"/>
      <c r="IT188" s="28"/>
      <c r="IU188" s="28"/>
      <c r="IV188" s="28"/>
      <c r="IW188" s="28"/>
      <c r="IX188" s="28"/>
      <c r="IY188" s="28"/>
      <c r="IZ188" s="28"/>
      <c r="JA188" s="28"/>
      <c r="JB188" s="28"/>
      <c r="JC188" s="28"/>
      <c r="JD188" s="28"/>
      <c r="JE188" s="28"/>
      <c r="JF188" s="28"/>
      <c r="JG188" s="28"/>
      <c r="JH188" s="28"/>
      <c r="JI188" s="28"/>
      <c r="JJ188" s="28"/>
      <c r="JK188" s="28"/>
    </row>
    <row r="189" spans="1:271" ht="15.75" customHeight="1" x14ac:dyDescent="0.25">
      <c r="A189" s="28"/>
      <c r="B189" s="28"/>
      <c r="C189" s="28"/>
      <c r="D189" s="132"/>
      <c r="E189" s="28"/>
      <c r="F189" s="28"/>
      <c r="G189" s="28"/>
      <c r="H189" s="28"/>
      <c r="I189" s="28"/>
      <c r="J189" s="28"/>
      <c r="K189" s="28"/>
      <c r="L189" s="29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  <c r="CQ189" s="28"/>
      <c r="CR189" s="28"/>
      <c r="CS189" s="28"/>
      <c r="CT189" s="28"/>
      <c r="CU189" s="28"/>
      <c r="CV189" s="28"/>
      <c r="CW189" s="28"/>
      <c r="CX189" s="28"/>
      <c r="CY189" s="28"/>
      <c r="CZ189" s="28"/>
      <c r="DA189" s="28"/>
      <c r="DB189" s="28"/>
      <c r="DC189" s="28"/>
      <c r="DD189" s="28"/>
      <c r="DE189" s="28"/>
      <c r="DF189" s="28"/>
      <c r="DG189" s="28"/>
      <c r="DH189" s="28"/>
      <c r="DI189" s="28"/>
      <c r="DJ189" s="28"/>
      <c r="DK189" s="28"/>
      <c r="DL189" s="28"/>
      <c r="DM189" s="28"/>
      <c r="DN189" s="28"/>
      <c r="DO189" s="28"/>
      <c r="DP189" s="28"/>
      <c r="DQ189" s="28"/>
      <c r="DR189" s="28"/>
      <c r="DS189" s="28"/>
      <c r="DT189" s="28"/>
      <c r="DU189" s="28"/>
      <c r="DV189" s="28"/>
      <c r="DW189" s="28"/>
      <c r="DX189" s="28"/>
      <c r="DY189" s="28"/>
      <c r="DZ189" s="28"/>
      <c r="EA189" s="28"/>
      <c r="EB189" s="28"/>
      <c r="EC189" s="28"/>
      <c r="ED189" s="28"/>
      <c r="EE189" s="28"/>
      <c r="EF189" s="28"/>
      <c r="EG189" s="28"/>
      <c r="EH189" s="28"/>
      <c r="EI189" s="28"/>
      <c r="EJ189" s="28"/>
      <c r="EK189" s="28"/>
      <c r="EL189" s="28"/>
      <c r="EM189" s="28"/>
      <c r="EN189" s="28"/>
      <c r="EO189" s="28"/>
      <c r="EP189" s="29"/>
      <c r="EQ189" s="28"/>
      <c r="ER189" s="28"/>
      <c r="ES189" s="28"/>
      <c r="ET189" s="28"/>
      <c r="EU189" s="28"/>
      <c r="EV189" s="28"/>
      <c r="EW189" s="28"/>
      <c r="EX189" s="29"/>
      <c r="EY189" s="28"/>
      <c r="EZ189" s="28"/>
      <c r="FA189" s="28"/>
      <c r="FB189" s="28"/>
      <c r="FC189" s="28"/>
      <c r="FD189" s="28"/>
      <c r="FE189" s="28"/>
      <c r="FF189" s="28"/>
      <c r="FG189" s="28"/>
      <c r="FH189" s="28"/>
      <c r="FI189" s="28"/>
      <c r="FJ189" s="28"/>
      <c r="FK189" s="28"/>
      <c r="FL189" s="28"/>
      <c r="FM189" s="28"/>
      <c r="FN189" s="28"/>
      <c r="FO189" s="28"/>
      <c r="FP189" s="28"/>
      <c r="FQ189" s="28"/>
      <c r="FR189" s="28"/>
      <c r="FS189" s="28"/>
      <c r="FT189" s="28"/>
      <c r="FU189" s="28"/>
      <c r="FV189" s="28"/>
      <c r="FW189" s="28"/>
      <c r="FX189" s="28"/>
      <c r="FY189" s="28"/>
      <c r="FZ189" s="28"/>
      <c r="GA189" s="28"/>
      <c r="GB189" s="28"/>
      <c r="GC189" s="28"/>
      <c r="GD189" s="28"/>
      <c r="GE189" s="28"/>
      <c r="GF189" s="28"/>
      <c r="GG189" s="28"/>
      <c r="GH189" s="28"/>
      <c r="GI189" s="28"/>
      <c r="GJ189" s="28"/>
      <c r="GK189" s="28"/>
      <c r="GL189" s="28"/>
      <c r="GM189" s="28"/>
      <c r="GN189" s="28"/>
      <c r="GO189" s="28"/>
      <c r="GP189" s="28"/>
      <c r="GQ189" s="28"/>
      <c r="GR189" s="28"/>
      <c r="GS189" s="28"/>
      <c r="GT189" s="28"/>
      <c r="GU189" s="28"/>
      <c r="GV189" s="28"/>
      <c r="GW189" s="28"/>
      <c r="GX189" s="28"/>
      <c r="GY189" s="28"/>
      <c r="GZ189" s="28"/>
      <c r="HA189" s="28"/>
      <c r="HB189" s="28"/>
      <c r="HC189" s="28"/>
      <c r="HD189" s="28"/>
      <c r="HE189" s="28"/>
      <c r="HF189" s="28"/>
      <c r="HG189" s="28"/>
      <c r="HH189" s="28"/>
      <c r="HI189" s="28"/>
      <c r="HJ189" s="28"/>
      <c r="HK189" s="28"/>
      <c r="HL189" s="28"/>
      <c r="HM189" s="28"/>
      <c r="HN189" s="28"/>
      <c r="HO189" s="28"/>
      <c r="HP189" s="28"/>
      <c r="HQ189" s="28"/>
      <c r="HR189" s="28"/>
      <c r="HS189" s="28"/>
      <c r="HT189" s="28"/>
      <c r="HU189" s="28"/>
      <c r="HV189" s="28"/>
      <c r="HW189" s="28"/>
      <c r="HX189" s="28"/>
      <c r="HY189" s="28"/>
      <c r="HZ189" s="28"/>
      <c r="IA189" s="28"/>
      <c r="IB189" s="28"/>
      <c r="IC189" s="28"/>
      <c r="ID189" s="28"/>
      <c r="IE189" s="28"/>
      <c r="IF189" s="28"/>
      <c r="IG189" s="28"/>
      <c r="IH189" s="28"/>
      <c r="II189" s="28"/>
      <c r="IJ189" s="28"/>
      <c r="IK189" s="28"/>
      <c r="IL189" s="28"/>
      <c r="IM189" s="29"/>
      <c r="IN189" s="28"/>
      <c r="IO189" s="28"/>
      <c r="IP189" s="28"/>
      <c r="IQ189" s="28"/>
      <c r="IR189" s="28"/>
      <c r="IS189" s="28"/>
      <c r="IT189" s="28"/>
      <c r="IU189" s="28"/>
      <c r="IV189" s="28"/>
      <c r="IW189" s="28"/>
      <c r="IX189" s="28"/>
      <c r="IY189" s="28"/>
      <c r="IZ189" s="28"/>
      <c r="JA189" s="28"/>
      <c r="JB189" s="28"/>
      <c r="JC189" s="28"/>
      <c r="JD189" s="28"/>
      <c r="JE189" s="28"/>
      <c r="JF189" s="28"/>
      <c r="JG189" s="28"/>
      <c r="JH189" s="28"/>
      <c r="JI189" s="28"/>
      <c r="JJ189" s="28"/>
      <c r="JK189" s="28"/>
    </row>
    <row r="190" spans="1:271" ht="15.75" customHeight="1" x14ac:dyDescent="0.25">
      <c r="A190" s="28"/>
      <c r="B190" s="28"/>
      <c r="C190" s="28"/>
      <c r="D190" s="132"/>
      <c r="E190" s="28"/>
      <c r="F190" s="28"/>
      <c r="G190" s="28"/>
      <c r="H190" s="28"/>
      <c r="I190" s="28"/>
      <c r="J190" s="28"/>
      <c r="K190" s="28"/>
      <c r="L190" s="29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  <c r="DN190" s="28"/>
      <c r="DO190" s="28"/>
      <c r="DP190" s="28"/>
      <c r="DQ190" s="28"/>
      <c r="DR190" s="28"/>
      <c r="DS190" s="28"/>
      <c r="DT190" s="28"/>
      <c r="DU190" s="28"/>
      <c r="DV190" s="28"/>
      <c r="DW190" s="28"/>
      <c r="DX190" s="28"/>
      <c r="DY190" s="28"/>
      <c r="DZ190" s="28"/>
      <c r="EA190" s="28"/>
      <c r="EB190" s="28"/>
      <c r="EC190" s="28"/>
      <c r="ED190" s="28"/>
      <c r="EE190" s="28"/>
      <c r="EF190" s="28"/>
      <c r="EG190" s="28"/>
      <c r="EH190" s="28"/>
      <c r="EI190" s="28"/>
      <c r="EJ190" s="28"/>
      <c r="EK190" s="28"/>
      <c r="EL190" s="28"/>
      <c r="EM190" s="28"/>
      <c r="EN190" s="28"/>
      <c r="EO190" s="28"/>
      <c r="EP190" s="29"/>
      <c r="EQ190" s="28"/>
      <c r="ER190" s="28"/>
      <c r="ES190" s="28"/>
      <c r="ET190" s="28"/>
      <c r="EU190" s="28"/>
      <c r="EV190" s="28"/>
      <c r="EW190" s="28"/>
      <c r="EX190" s="29"/>
      <c r="EY190" s="28"/>
      <c r="EZ190" s="28"/>
      <c r="FA190" s="28"/>
      <c r="FB190" s="28"/>
      <c r="FC190" s="28"/>
      <c r="FD190" s="28"/>
      <c r="FE190" s="28"/>
      <c r="FF190" s="28"/>
      <c r="FG190" s="28"/>
      <c r="FH190" s="28"/>
      <c r="FI190" s="28"/>
      <c r="FJ190" s="28"/>
      <c r="FK190" s="28"/>
      <c r="FL190" s="28"/>
      <c r="FM190" s="28"/>
      <c r="FN190" s="28"/>
      <c r="FO190" s="28"/>
      <c r="FP190" s="28"/>
      <c r="FQ190" s="28"/>
      <c r="FR190" s="28"/>
      <c r="FS190" s="28"/>
      <c r="FT190" s="28"/>
      <c r="FU190" s="28"/>
      <c r="FV190" s="28"/>
      <c r="FW190" s="28"/>
      <c r="FX190" s="28"/>
      <c r="FY190" s="28"/>
      <c r="FZ190" s="28"/>
      <c r="GA190" s="28"/>
      <c r="GB190" s="28"/>
      <c r="GC190" s="28"/>
      <c r="GD190" s="28"/>
      <c r="GE190" s="28"/>
      <c r="GF190" s="28"/>
      <c r="GG190" s="28"/>
      <c r="GH190" s="28"/>
      <c r="GI190" s="28"/>
      <c r="GJ190" s="28"/>
      <c r="GK190" s="28"/>
      <c r="GL190" s="28"/>
      <c r="GM190" s="28"/>
      <c r="GN190" s="28"/>
      <c r="GO190" s="28"/>
      <c r="GP190" s="28"/>
      <c r="GQ190" s="28"/>
      <c r="GR190" s="28"/>
      <c r="GS190" s="28"/>
      <c r="GT190" s="28"/>
      <c r="GU190" s="28"/>
      <c r="GV190" s="28"/>
      <c r="GW190" s="28"/>
      <c r="GX190" s="28"/>
      <c r="GY190" s="28"/>
      <c r="GZ190" s="28"/>
      <c r="HA190" s="28"/>
      <c r="HB190" s="28"/>
      <c r="HC190" s="28"/>
      <c r="HD190" s="28"/>
      <c r="HE190" s="28"/>
      <c r="HF190" s="28"/>
      <c r="HG190" s="28"/>
      <c r="HH190" s="28"/>
      <c r="HI190" s="28"/>
      <c r="HJ190" s="28"/>
      <c r="HK190" s="28"/>
      <c r="HL190" s="28"/>
      <c r="HM190" s="28"/>
      <c r="HN190" s="28"/>
      <c r="HO190" s="28"/>
      <c r="HP190" s="28"/>
      <c r="HQ190" s="28"/>
      <c r="HR190" s="28"/>
      <c r="HS190" s="28"/>
      <c r="HT190" s="28"/>
      <c r="HU190" s="28"/>
      <c r="HV190" s="28"/>
      <c r="HW190" s="28"/>
      <c r="HX190" s="28"/>
      <c r="HY190" s="28"/>
      <c r="HZ190" s="28"/>
      <c r="IA190" s="28"/>
      <c r="IB190" s="28"/>
      <c r="IC190" s="28"/>
      <c r="ID190" s="28"/>
      <c r="IE190" s="28"/>
      <c r="IF190" s="28"/>
      <c r="IG190" s="28"/>
      <c r="IH190" s="28"/>
      <c r="II190" s="28"/>
      <c r="IJ190" s="28"/>
      <c r="IK190" s="28"/>
      <c r="IL190" s="28"/>
      <c r="IM190" s="29"/>
      <c r="IN190" s="28"/>
      <c r="IO190" s="28"/>
      <c r="IP190" s="28"/>
      <c r="IQ190" s="28"/>
      <c r="IR190" s="28"/>
      <c r="IS190" s="28"/>
      <c r="IT190" s="28"/>
      <c r="IU190" s="28"/>
      <c r="IV190" s="28"/>
      <c r="IW190" s="28"/>
      <c r="IX190" s="28"/>
      <c r="IY190" s="28"/>
      <c r="IZ190" s="28"/>
      <c r="JA190" s="28"/>
      <c r="JB190" s="28"/>
      <c r="JC190" s="28"/>
      <c r="JD190" s="28"/>
      <c r="JE190" s="28"/>
      <c r="JF190" s="28"/>
      <c r="JG190" s="28"/>
      <c r="JH190" s="28"/>
      <c r="JI190" s="28"/>
      <c r="JJ190" s="28"/>
      <c r="JK190" s="28"/>
    </row>
    <row r="191" spans="1:271" ht="15.75" customHeight="1" x14ac:dyDescent="0.25">
      <c r="A191" s="28"/>
      <c r="B191" s="28"/>
      <c r="C191" s="28"/>
      <c r="D191" s="132"/>
      <c r="E191" s="28"/>
      <c r="F191" s="28"/>
      <c r="G191" s="28"/>
      <c r="H191" s="28"/>
      <c r="I191" s="28"/>
      <c r="J191" s="28"/>
      <c r="K191" s="28"/>
      <c r="L191" s="29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8"/>
      <c r="CY191" s="28"/>
      <c r="CZ191" s="28"/>
      <c r="DA191" s="28"/>
      <c r="DB191" s="28"/>
      <c r="DC191" s="28"/>
      <c r="DD191" s="28"/>
      <c r="DE191" s="28"/>
      <c r="DF191" s="28"/>
      <c r="DG191" s="28"/>
      <c r="DH191" s="28"/>
      <c r="DI191" s="28"/>
      <c r="DJ191" s="28"/>
      <c r="DK191" s="28"/>
      <c r="DL191" s="28"/>
      <c r="DM191" s="28"/>
      <c r="DN191" s="28"/>
      <c r="DO191" s="28"/>
      <c r="DP191" s="28"/>
      <c r="DQ191" s="28"/>
      <c r="DR191" s="28"/>
      <c r="DS191" s="28"/>
      <c r="DT191" s="28"/>
      <c r="DU191" s="28"/>
      <c r="DV191" s="28"/>
      <c r="DW191" s="28"/>
      <c r="DX191" s="28"/>
      <c r="DY191" s="28"/>
      <c r="DZ191" s="28"/>
      <c r="EA191" s="28"/>
      <c r="EB191" s="28"/>
      <c r="EC191" s="28"/>
      <c r="ED191" s="28"/>
      <c r="EE191" s="28"/>
      <c r="EF191" s="28"/>
      <c r="EG191" s="28"/>
      <c r="EH191" s="28"/>
      <c r="EI191" s="28"/>
      <c r="EJ191" s="28"/>
      <c r="EK191" s="28"/>
      <c r="EL191" s="28"/>
      <c r="EM191" s="28"/>
      <c r="EN191" s="28"/>
      <c r="EO191" s="28"/>
      <c r="EP191" s="29"/>
      <c r="EQ191" s="28"/>
      <c r="ER191" s="28"/>
      <c r="ES191" s="28"/>
      <c r="ET191" s="28"/>
      <c r="EU191" s="28"/>
      <c r="EV191" s="28"/>
      <c r="EW191" s="28"/>
      <c r="EX191" s="29"/>
      <c r="EY191" s="28"/>
      <c r="EZ191" s="28"/>
      <c r="FA191" s="28"/>
      <c r="FB191" s="28"/>
      <c r="FC191" s="28"/>
      <c r="FD191" s="28"/>
      <c r="FE191" s="28"/>
      <c r="FF191" s="28"/>
      <c r="FG191" s="28"/>
      <c r="FH191" s="28"/>
      <c r="FI191" s="28"/>
      <c r="FJ191" s="28"/>
      <c r="FK191" s="28"/>
      <c r="FL191" s="28"/>
      <c r="FM191" s="28"/>
      <c r="FN191" s="28"/>
      <c r="FO191" s="28"/>
      <c r="FP191" s="28"/>
      <c r="FQ191" s="28"/>
      <c r="FR191" s="28"/>
      <c r="FS191" s="28"/>
      <c r="FT191" s="28"/>
      <c r="FU191" s="28"/>
      <c r="FV191" s="28"/>
      <c r="FW191" s="28"/>
      <c r="FX191" s="28"/>
      <c r="FY191" s="28"/>
      <c r="FZ191" s="28"/>
      <c r="GA191" s="28"/>
      <c r="GB191" s="28"/>
      <c r="GC191" s="28"/>
      <c r="GD191" s="28"/>
      <c r="GE191" s="28"/>
      <c r="GF191" s="28"/>
      <c r="GG191" s="28"/>
      <c r="GH191" s="28"/>
      <c r="GI191" s="28"/>
      <c r="GJ191" s="28"/>
      <c r="GK191" s="28"/>
      <c r="GL191" s="28"/>
      <c r="GM191" s="28"/>
      <c r="GN191" s="28"/>
      <c r="GO191" s="28"/>
      <c r="GP191" s="28"/>
      <c r="GQ191" s="28"/>
      <c r="GR191" s="28"/>
      <c r="GS191" s="28"/>
      <c r="GT191" s="28"/>
      <c r="GU191" s="28"/>
      <c r="GV191" s="28"/>
      <c r="GW191" s="28"/>
      <c r="GX191" s="28"/>
      <c r="GY191" s="28"/>
      <c r="GZ191" s="28"/>
      <c r="HA191" s="28"/>
      <c r="HB191" s="28"/>
      <c r="HC191" s="28"/>
      <c r="HD191" s="28"/>
      <c r="HE191" s="28"/>
      <c r="HF191" s="28"/>
      <c r="HG191" s="28"/>
      <c r="HH191" s="28"/>
      <c r="HI191" s="28"/>
      <c r="HJ191" s="28"/>
      <c r="HK191" s="28"/>
      <c r="HL191" s="28"/>
      <c r="HM191" s="28"/>
      <c r="HN191" s="28"/>
      <c r="HO191" s="28"/>
      <c r="HP191" s="28"/>
      <c r="HQ191" s="28"/>
      <c r="HR191" s="28"/>
      <c r="HS191" s="28"/>
      <c r="HT191" s="28"/>
      <c r="HU191" s="28"/>
      <c r="HV191" s="28"/>
      <c r="HW191" s="28"/>
      <c r="HX191" s="28"/>
      <c r="HY191" s="28"/>
      <c r="HZ191" s="28"/>
      <c r="IA191" s="28"/>
      <c r="IB191" s="28"/>
      <c r="IC191" s="28"/>
      <c r="ID191" s="28"/>
      <c r="IE191" s="28"/>
      <c r="IF191" s="28"/>
      <c r="IG191" s="28"/>
      <c r="IH191" s="28"/>
      <c r="II191" s="28"/>
      <c r="IJ191" s="28"/>
      <c r="IK191" s="28"/>
      <c r="IL191" s="28"/>
      <c r="IM191" s="29"/>
      <c r="IN191" s="28"/>
      <c r="IO191" s="28"/>
      <c r="IP191" s="28"/>
      <c r="IQ191" s="28"/>
      <c r="IR191" s="28"/>
      <c r="IS191" s="28"/>
      <c r="IT191" s="28"/>
      <c r="IU191" s="28"/>
      <c r="IV191" s="28"/>
      <c r="IW191" s="28"/>
      <c r="IX191" s="28"/>
      <c r="IY191" s="28"/>
      <c r="IZ191" s="28"/>
      <c r="JA191" s="28"/>
      <c r="JB191" s="28"/>
      <c r="JC191" s="28"/>
      <c r="JD191" s="28"/>
      <c r="JE191" s="28"/>
      <c r="JF191" s="28"/>
      <c r="JG191" s="28"/>
      <c r="JH191" s="28"/>
      <c r="JI191" s="28"/>
      <c r="JJ191" s="28"/>
      <c r="JK191" s="28"/>
    </row>
    <row r="192" spans="1:271" ht="15.75" customHeight="1" x14ac:dyDescent="0.25">
      <c r="A192" s="28"/>
      <c r="B192" s="28"/>
      <c r="C192" s="28"/>
      <c r="D192" s="132"/>
      <c r="E192" s="28"/>
      <c r="F192" s="28"/>
      <c r="G192" s="28"/>
      <c r="H192" s="28"/>
      <c r="I192" s="28"/>
      <c r="J192" s="28"/>
      <c r="K192" s="28"/>
      <c r="L192" s="29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/>
      <c r="CV192" s="28"/>
      <c r="CW192" s="28"/>
      <c r="CX192" s="28"/>
      <c r="CY192" s="28"/>
      <c r="CZ192" s="28"/>
      <c r="DA192" s="28"/>
      <c r="DB192" s="28"/>
      <c r="DC192" s="28"/>
      <c r="DD192" s="28"/>
      <c r="DE192" s="28"/>
      <c r="DF192" s="28"/>
      <c r="DG192" s="28"/>
      <c r="DH192" s="28"/>
      <c r="DI192" s="28"/>
      <c r="DJ192" s="28"/>
      <c r="DK192" s="28"/>
      <c r="DL192" s="28"/>
      <c r="DM192" s="28"/>
      <c r="DN192" s="28"/>
      <c r="DO192" s="28"/>
      <c r="DP192" s="28"/>
      <c r="DQ192" s="28"/>
      <c r="DR192" s="28"/>
      <c r="DS192" s="28"/>
      <c r="DT192" s="28"/>
      <c r="DU192" s="28"/>
      <c r="DV192" s="28"/>
      <c r="DW192" s="28"/>
      <c r="DX192" s="28"/>
      <c r="DY192" s="28"/>
      <c r="DZ192" s="28"/>
      <c r="EA192" s="28"/>
      <c r="EB192" s="28"/>
      <c r="EC192" s="28"/>
      <c r="ED192" s="28"/>
      <c r="EE192" s="28"/>
      <c r="EF192" s="28"/>
      <c r="EG192" s="28"/>
      <c r="EH192" s="28"/>
      <c r="EI192" s="28"/>
      <c r="EJ192" s="28"/>
      <c r="EK192" s="28"/>
      <c r="EL192" s="28"/>
      <c r="EM192" s="28"/>
      <c r="EN192" s="28"/>
      <c r="EO192" s="28"/>
      <c r="EP192" s="29"/>
      <c r="EQ192" s="28"/>
      <c r="ER192" s="28"/>
      <c r="ES192" s="28"/>
      <c r="ET192" s="28"/>
      <c r="EU192" s="28"/>
      <c r="EV192" s="28"/>
      <c r="EW192" s="28"/>
      <c r="EX192" s="29"/>
      <c r="EY192" s="28"/>
      <c r="EZ192" s="28"/>
      <c r="FA192" s="28"/>
      <c r="FB192" s="28"/>
      <c r="FC192" s="28"/>
      <c r="FD192" s="28"/>
      <c r="FE192" s="28"/>
      <c r="FF192" s="28"/>
      <c r="FG192" s="28"/>
      <c r="FH192" s="28"/>
      <c r="FI192" s="28"/>
      <c r="FJ192" s="28"/>
      <c r="FK192" s="28"/>
      <c r="FL192" s="28"/>
      <c r="FM192" s="28"/>
      <c r="FN192" s="28"/>
      <c r="FO192" s="28"/>
      <c r="FP192" s="28"/>
      <c r="FQ192" s="28"/>
      <c r="FR192" s="28"/>
      <c r="FS192" s="28"/>
      <c r="FT192" s="28"/>
      <c r="FU192" s="28"/>
      <c r="FV192" s="28"/>
      <c r="FW192" s="28"/>
      <c r="FX192" s="28"/>
      <c r="FY192" s="28"/>
      <c r="FZ192" s="28"/>
      <c r="GA192" s="28"/>
      <c r="GB192" s="28"/>
      <c r="GC192" s="28"/>
      <c r="GD192" s="28"/>
      <c r="GE192" s="28"/>
      <c r="GF192" s="28"/>
      <c r="GG192" s="28"/>
      <c r="GH192" s="28"/>
      <c r="GI192" s="28"/>
      <c r="GJ192" s="28"/>
      <c r="GK192" s="28"/>
      <c r="GL192" s="28"/>
      <c r="GM192" s="28"/>
      <c r="GN192" s="28"/>
      <c r="GO192" s="28"/>
      <c r="GP192" s="28"/>
      <c r="GQ192" s="28"/>
      <c r="GR192" s="28"/>
      <c r="GS192" s="28"/>
      <c r="GT192" s="28"/>
      <c r="GU192" s="28"/>
      <c r="GV192" s="28"/>
      <c r="GW192" s="28"/>
      <c r="GX192" s="28"/>
      <c r="GY192" s="28"/>
      <c r="GZ192" s="28"/>
      <c r="HA192" s="28"/>
      <c r="HB192" s="28"/>
      <c r="HC192" s="28"/>
      <c r="HD192" s="28"/>
      <c r="HE192" s="28"/>
      <c r="HF192" s="28"/>
      <c r="HG192" s="28"/>
      <c r="HH192" s="28"/>
      <c r="HI192" s="28"/>
      <c r="HJ192" s="28"/>
      <c r="HK192" s="28"/>
      <c r="HL192" s="28"/>
      <c r="HM192" s="28"/>
      <c r="HN192" s="28"/>
      <c r="HO192" s="28"/>
      <c r="HP192" s="28"/>
      <c r="HQ192" s="28"/>
      <c r="HR192" s="28"/>
      <c r="HS192" s="28"/>
      <c r="HT192" s="28"/>
      <c r="HU192" s="28"/>
      <c r="HV192" s="28"/>
      <c r="HW192" s="28"/>
      <c r="HX192" s="28"/>
      <c r="HY192" s="28"/>
      <c r="HZ192" s="28"/>
      <c r="IA192" s="28"/>
      <c r="IB192" s="28"/>
      <c r="IC192" s="28"/>
      <c r="ID192" s="28"/>
      <c r="IE192" s="28"/>
      <c r="IF192" s="28"/>
      <c r="IG192" s="28"/>
      <c r="IH192" s="28"/>
      <c r="II192" s="28"/>
      <c r="IJ192" s="28"/>
      <c r="IK192" s="28"/>
      <c r="IL192" s="28"/>
      <c r="IM192" s="29"/>
      <c r="IN192" s="28"/>
      <c r="IO192" s="28"/>
      <c r="IP192" s="28"/>
      <c r="IQ192" s="28"/>
      <c r="IR192" s="28"/>
      <c r="IS192" s="28"/>
      <c r="IT192" s="28"/>
      <c r="IU192" s="28"/>
      <c r="IV192" s="28"/>
      <c r="IW192" s="28"/>
      <c r="IX192" s="28"/>
      <c r="IY192" s="28"/>
      <c r="IZ192" s="28"/>
      <c r="JA192" s="28"/>
      <c r="JB192" s="28"/>
      <c r="JC192" s="28"/>
      <c r="JD192" s="28"/>
      <c r="JE192" s="28"/>
      <c r="JF192" s="28"/>
      <c r="JG192" s="28"/>
      <c r="JH192" s="28"/>
      <c r="JI192" s="28"/>
      <c r="JJ192" s="28"/>
      <c r="JK192" s="28"/>
    </row>
    <row r="193" spans="1:271" ht="15.75" customHeight="1" x14ac:dyDescent="0.25">
      <c r="A193" s="28"/>
      <c r="B193" s="28"/>
      <c r="C193" s="28"/>
      <c r="D193" s="132"/>
      <c r="E193" s="28"/>
      <c r="F193" s="28"/>
      <c r="G193" s="28"/>
      <c r="H193" s="28"/>
      <c r="I193" s="28"/>
      <c r="J193" s="28"/>
      <c r="K193" s="28"/>
      <c r="L193" s="29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/>
      <c r="CV193" s="28"/>
      <c r="CW193" s="28"/>
      <c r="CX193" s="28"/>
      <c r="CY193" s="28"/>
      <c r="CZ193" s="28"/>
      <c r="DA193" s="28"/>
      <c r="DB193" s="28"/>
      <c r="DC193" s="28"/>
      <c r="DD193" s="28"/>
      <c r="DE193" s="28"/>
      <c r="DF193" s="28"/>
      <c r="DG193" s="28"/>
      <c r="DH193" s="28"/>
      <c r="DI193" s="28"/>
      <c r="DJ193" s="28"/>
      <c r="DK193" s="28"/>
      <c r="DL193" s="28"/>
      <c r="DM193" s="28"/>
      <c r="DN193" s="28"/>
      <c r="DO193" s="28"/>
      <c r="DP193" s="28"/>
      <c r="DQ193" s="28"/>
      <c r="DR193" s="28"/>
      <c r="DS193" s="28"/>
      <c r="DT193" s="28"/>
      <c r="DU193" s="28"/>
      <c r="DV193" s="28"/>
      <c r="DW193" s="28"/>
      <c r="DX193" s="28"/>
      <c r="DY193" s="28"/>
      <c r="DZ193" s="28"/>
      <c r="EA193" s="28"/>
      <c r="EB193" s="28"/>
      <c r="EC193" s="28"/>
      <c r="ED193" s="28"/>
      <c r="EE193" s="28"/>
      <c r="EF193" s="28"/>
      <c r="EG193" s="28"/>
      <c r="EH193" s="28"/>
      <c r="EI193" s="28"/>
      <c r="EJ193" s="28"/>
      <c r="EK193" s="28"/>
      <c r="EL193" s="28"/>
      <c r="EM193" s="28"/>
      <c r="EN193" s="28"/>
      <c r="EO193" s="28"/>
      <c r="EP193" s="29"/>
      <c r="EQ193" s="28"/>
      <c r="ER193" s="28"/>
      <c r="ES193" s="28"/>
      <c r="ET193" s="28"/>
      <c r="EU193" s="28"/>
      <c r="EV193" s="28"/>
      <c r="EW193" s="28"/>
      <c r="EX193" s="29"/>
      <c r="EY193" s="28"/>
      <c r="EZ193" s="28"/>
      <c r="FA193" s="28"/>
      <c r="FB193" s="28"/>
      <c r="FC193" s="28"/>
      <c r="FD193" s="28"/>
      <c r="FE193" s="28"/>
      <c r="FF193" s="28"/>
      <c r="FG193" s="28"/>
      <c r="FH193" s="28"/>
      <c r="FI193" s="28"/>
      <c r="FJ193" s="28"/>
      <c r="FK193" s="28"/>
      <c r="FL193" s="28"/>
      <c r="FM193" s="28"/>
      <c r="FN193" s="28"/>
      <c r="FO193" s="28"/>
      <c r="FP193" s="28"/>
      <c r="FQ193" s="28"/>
      <c r="FR193" s="28"/>
      <c r="FS193" s="28"/>
      <c r="FT193" s="28"/>
      <c r="FU193" s="28"/>
      <c r="FV193" s="28"/>
      <c r="FW193" s="28"/>
      <c r="FX193" s="28"/>
      <c r="FY193" s="28"/>
      <c r="FZ193" s="28"/>
      <c r="GA193" s="28"/>
      <c r="GB193" s="28"/>
      <c r="GC193" s="28"/>
      <c r="GD193" s="28"/>
      <c r="GE193" s="28"/>
      <c r="GF193" s="28"/>
      <c r="GG193" s="28"/>
      <c r="GH193" s="28"/>
      <c r="GI193" s="28"/>
      <c r="GJ193" s="28"/>
      <c r="GK193" s="28"/>
      <c r="GL193" s="28"/>
      <c r="GM193" s="28"/>
      <c r="GN193" s="28"/>
      <c r="GO193" s="28"/>
      <c r="GP193" s="28"/>
      <c r="GQ193" s="28"/>
      <c r="GR193" s="28"/>
      <c r="GS193" s="28"/>
      <c r="GT193" s="28"/>
      <c r="GU193" s="28"/>
      <c r="GV193" s="28"/>
      <c r="GW193" s="28"/>
      <c r="GX193" s="28"/>
      <c r="GY193" s="28"/>
      <c r="GZ193" s="28"/>
      <c r="HA193" s="28"/>
      <c r="HB193" s="28"/>
      <c r="HC193" s="28"/>
      <c r="HD193" s="28"/>
      <c r="HE193" s="28"/>
      <c r="HF193" s="28"/>
      <c r="HG193" s="28"/>
      <c r="HH193" s="28"/>
      <c r="HI193" s="28"/>
      <c r="HJ193" s="28"/>
      <c r="HK193" s="28"/>
      <c r="HL193" s="28"/>
      <c r="HM193" s="28"/>
      <c r="HN193" s="28"/>
      <c r="HO193" s="28"/>
      <c r="HP193" s="28"/>
      <c r="HQ193" s="28"/>
      <c r="HR193" s="28"/>
      <c r="HS193" s="28"/>
      <c r="HT193" s="28"/>
      <c r="HU193" s="28"/>
      <c r="HV193" s="28"/>
      <c r="HW193" s="28"/>
      <c r="HX193" s="28"/>
      <c r="HY193" s="28"/>
      <c r="HZ193" s="28"/>
      <c r="IA193" s="28"/>
      <c r="IB193" s="28"/>
      <c r="IC193" s="28"/>
      <c r="ID193" s="28"/>
      <c r="IE193" s="28"/>
      <c r="IF193" s="28"/>
      <c r="IG193" s="28"/>
      <c r="IH193" s="28"/>
      <c r="II193" s="28"/>
      <c r="IJ193" s="28"/>
      <c r="IK193" s="28"/>
      <c r="IL193" s="28"/>
      <c r="IM193" s="29"/>
      <c r="IN193" s="28"/>
      <c r="IO193" s="28"/>
      <c r="IP193" s="28"/>
      <c r="IQ193" s="28"/>
      <c r="IR193" s="28"/>
      <c r="IS193" s="28"/>
      <c r="IT193" s="28"/>
      <c r="IU193" s="28"/>
      <c r="IV193" s="28"/>
      <c r="IW193" s="28"/>
      <c r="IX193" s="28"/>
      <c r="IY193" s="28"/>
      <c r="IZ193" s="28"/>
      <c r="JA193" s="28"/>
      <c r="JB193" s="28"/>
      <c r="JC193" s="28"/>
      <c r="JD193" s="28"/>
      <c r="JE193" s="28"/>
      <c r="JF193" s="28"/>
      <c r="JG193" s="28"/>
      <c r="JH193" s="28"/>
      <c r="JI193" s="28"/>
      <c r="JJ193" s="28"/>
      <c r="JK193" s="28"/>
    </row>
    <row r="194" spans="1:271" ht="15.75" customHeight="1" x14ac:dyDescent="0.25">
      <c r="A194" s="28"/>
      <c r="B194" s="28"/>
      <c r="C194" s="28"/>
      <c r="D194" s="132"/>
      <c r="E194" s="28"/>
      <c r="F194" s="28"/>
      <c r="G194" s="28"/>
      <c r="H194" s="28"/>
      <c r="I194" s="28"/>
      <c r="J194" s="28"/>
      <c r="K194" s="28"/>
      <c r="L194" s="29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8"/>
      <c r="CY194" s="28"/>
      <c r="CZ194" s="28"/>
      <c r="DA194" s="28"/>
      <c r="DB194" s="28"/>
      <c r="DC194" s="28"/>
      <c r="DD194" s="28"/>
      <c r="DE194" s="28"/>
      <c r="DF194" s="28"/>
      <c r="DG194" s="28"/>
      <c r="DH194" s="28"/>
      <c r="DI194" s="28"/>
      <c r="DJ194" s="28"/>
      <c r="DK194" s="28"/>
      <c r="DL194" s="28"/>
      <c r="DM194" s="28"/>
      <c r="DN194" s="28"/>
      <c r="DO194" s="28"/>
      <c r="DP194" s="28"/>
      <c r="DQ194" s="28"/>
      <c r="DR194" s="28"/>
      <c r="DS194" s="28"/>
      <c r="DT194" s="28"/>
      <c r="DU194" s="28"/>
      <c r="DV194" s="28"/>
      <c r="DW194" s="28"/>
      <c r="DX194" s="28"/>
      <c r="DY194" s="28"/>
      <c r="DZ194" s="28"/>
      <c r="EA194" s="28"/>
      <c r="EB194" s="28"/>
      <c r="EC194" s="28"/>
      <c r="ED194" s="28"/>
      <c r="EE194" s="28"/>
      <c r="EF194" s="28"/>
      <c r="EG194" s="28"/>
      <c r="EH194" s="28"/>
      <c r="EI194" s="28"/>
      <c r="EJ194" s="28"/>
      <c r="EK194" s="28"/>
      <c r="EL194" s="28"/>
      <c r="EM194" s="28"/>
      <c r="EN194" s="28"/>
      <c r="EO194" s="28"/>
      <c r="EP194" s="29"/>
      <c r="EQ194" s="28"/>
      <c r="ER194" s="28"/>
      <c r="ES194" s="28"/>
      <c r="ET194" s="28"/>
      <c r="EU194" s="28"/>
      <c r="EV194" s="28"/>
      <c r="EW194" s="28"/>
      <c r="EX194" s="29"/>
      <c r="EY194" s="28"/>
      <c r="EZ194" s="28"/>
      <c r="FA194" s="28"/>
      <c r="FB194" s="28"/>
      <c r="FC194" s="28"/>
      <c r="FD194" s="28"/>
      <c r="FE194" s="28"/>
      <c r="FF194" s="28"/>
      <c r="FG194" s="28"/>
      <c r="FH194" s="28"/>
      <c r="FI194" s="28"/>
      <c r="FJ194" s="28"/>
      <c r="FK194" s="28"/>
      <c r="FL194" s="28"/>
      <c r="FM194" s="28"/>
      <c r="FN194" s="28"/>
      <c r="FO194" s="28"/>
      <c r="FP194" s="28"/>
      <c r="FQ194" s="28"/>
      <c r="FR194" s="28"/>
      <c r="FS194" s="28"/>
      <c r="FT194" s="28"/>
      <c r="FU194" s="28"/>
      <c r="FV194" s="28"/>
      <c r="FW194" s="28"/>
      <c r="FX194" s="28"/>
      <c r="FY194" s="28"/>
      <c r="FZ194" s="28"/>
      <c r="GA194" s="28"/>
      <c r="GB194" s="28"/>
      <c r="GC194" s="28"/>
      <c r="GD194" s="28"/>
      <c r="GE194" s="28"/>
      <c r="GF194" s="28"/>
      <c r="GG194" s="28"/>
      <c r="GH194" s="28"/>
      <c r="GI194" s="28"/>
      <c r="GJ194" s="28"/>
      <c r="GK194" s="28"/>
      <c r="GL194" s="28"/>
      <c r="GM194" s="28"/>
      <c r="GN194" s="28"/>
      <c r="GO194" s="28"/>
      <c r="GP194" s="28"/>
      <c r="GQ194" s="28"/>
      <c r="GR194" s="28"/>
      <c r="GS194" s="28"/>
      <c r="GT194" s="28"/>
      <c r="GU194" s="28"/>
      <c r="GV194" s="28"/>
      <c r="GW194" s="28"/>
      <c r="GX194" s="28"/>
      <c r="GY194" s="28"/>
      <c r="GZ194" s="28"/>
      <c r="HA194" s="28"/>
      <c r="HB194" s="28"/>
      <c r="HC194" s="28"/>
      <c r="HD194" s="28"/>
      <c r="HE194" s="28"/>
      <c r="HF194" s="28"/>
      <c r="HG194" s="28"/>
      <c r="HH194" s="28"/>
      <c r="HI194" s="28"/>
      <c r="HJ194" s="28"/>
      <c r="HK194" s="28"/>
      <c r="HL194" s="28"/>
      <c r="HM194" s="28"/>
      <c r="HN194" s="28"/>
      <c r="HO194" s="28"/>
      <c r="HP194" s="28"/>
      <c r="HQ194" s="28"/>
      <c r="HR194" s="28"/>
      <c r="HS194" s="28"/>
      <c r="HT194" s="28"/>
      <c r="HU194" s="28"/>
      <c r="HV194" s="28"/>
      <c r="HW194" s="28"/>
      <c r="HX194" s="28"/>
      <c r="HY194" s="28"/>
      <c r="HZ194" s="28"/>
      <c r="IA194" s="28"/>
      <c r="IB194" s="28"/>
      <c r="IC194" s="28"/>
      <c r="ID194" s="28"/>
      <c r="IE194" s="28"/>
      <c r="IF194" s="28"/>
      <c r="IG194" s="28"/>
      <c r="IH194" s="28"/>
      <c r="II194" s="28"/>
      <c r="IJ194" s="28"/>
      <c r="IK194" s="28"/>
      <c r="IL194" s="28"/>
      <c r="IM194" s="29"/>
      <c r="IN194" s="28"/>
      <c r="IO194" s="28"/>
      <c r="IP194" s="28"/>
      <c r="IQ194" s="28"/>
      <c r="IR194" s="28"/>
      <c r="IS194" s="28"/>
      <c r="IT194" s="28"/>
      <c r="IU194" s="28"/>
      <c r="IV194" s="28"/>
      <c r="IW194" s="28"/>
      <c r="IX194" s="28"/>
      <c r="IY194" s="28"/>
      <c r="IZ194" s="28"/>
      <c r="JA194" s="28"/>
      <c r="JB194" s="28"/>
      <c r="JC194" s="28"/>
      <c r="JD194" s="28"/>
      <c r="JE194" s="28"/>
      <c r="JF194" s="28"/>
      <c r="JG194" s="28"/>
      <c r="JH194" s="28"/>
      <c r="JI194" s="28"/>
      <c r="JJ194" s="28"/>
      <c r="JK194" s="28"/>
    </row>
    <row r="195" spans="1:271" ht="15.75" customHeight="1" x14ac:dyDescent="0.25">
      <c r="A195" s="28"/>
      <c r="B195" s="28"/>
      <c r="C195" s="28"/>
      <c r="D195" s="132"/>
      <c r="E195" s="28"/>
      <c r="F195" s="28"/>
      <c r="G195" s="28"/>
      <c r="H195" s="28"/>
      <c r="I195" s="28"/>
      <c r="J195" s="28"/>
      <c r="K195" s="28"/>
      <c r="L195" s="29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  <c r="CF195" s="28"/>
      <c r="CG195" s="28"/>
      <c r="CH195" s="28"/>
      <c r="CI195" s="28"/>
      <c r="CJ195" s="28"/>
      <c r="CK195" s="28"/>
      <c r="CL195" s="28"/>
      <c r="CM195" s="28"/>
      <c r="CN195" s="28"/>
      <c r="CO195" s="28"/>
      <c r="CP195" s="28"/>
      <c r="CQ195" s="28"/>
      <c r="CR195" s="28"/>
      <c r="CS195" s="28"/>
      <c r="CT195" s="28"/>
      <c r="CU195" s="28"/>
      <c r="CV195" s="28"/>
      <c r="CW195" s="28"/>
      <c r="CX195" s="28"/>
      <c r="CY195" s="28"/>
      <c r="CZ195" s="28"/>
      <c r="DA195" s="28"/>
      <c r="DB195" s="28"/>
      <c r="DC195" s="28"/>
      <c r="DD195" s="28"/>
      <c r="DE195" s="28"/>
      <c r="DF195" s="28"/>
      <c r="DG195" s="28"/>
      <c r="DH195" s="28"/>
      <c r="DI195" s="28"/>
      <c r="DJ195" s="28"/>
      <c r="DK195" s="28"/>
      <c r="DL195" s="28"/>
      <c r="DM195" s="28"/>
      <c r="DN195" s="28"/>
      <c r="DO195" s="28"/>
      <c r="DP195" s="28"/>
      <c r="DQ195" s="28"/>
      <c r="DR195" s="28"/>
      <c r="DS195" s="28"/>
      <c r="DT195" s="28"/>
      <c r="DU195" s="28"/>
      <c r="DV195" s="28"/>
      <c r="DW195" s="28"/>
      <c r="DX195" s="28"/>
      <c r="DY195" s="28"/>
      <c r="DZ195" s="28"/>
      <c r="EA195" s="28"/>
      <c r="EB195" s="28"/>
      <c r="EC195" s="28"/>
      <c r="ED195" s="28"/>
      <c r="EE195" s="28"/>
      <c r="EF195" s="28"/>
      <c r="EG195" s="28"/>
      <c r="EH195" s="28"/>
      <c r="EI195" s="28"/>
      <c r="EJ195" s="28"/>
      <c r="EK195" s="28"/>
      <c r="EL195" s="28"/>
      <c r="EM195" s="28"/>
      <c r="EN195" s="28"/>
      <c r="EO195" s="28"/>
      <c r="EP195" s="29"/>
      <c r="EQ195" s="28"/>
      <c r="ER195" s="28"/>
      <c r="ES195" s="28"/>
      <c r="ET195" s="28"/>
      <c r="EU195" s="28"/>
      <c r="EV195" s="28"/>
      <c r="EW195" s="28"/>
      <c r="EX195" s="29"/>
      <c r="EY195" s="28"/>
      <c r="EZ195" s="28"/>
      <c r="FA195" s="28"/>
      <c r="FB195" s="28"/>
      <c r="FC195" s="28"/>
      <c r="FD195" s="28"/>
      <c r="FE195" s="28"/>
      <c r="FF195" s="28"/>
      <c r="FG195" s="28"/>
      <c r="FH195" s="28"/>
      <c r="FI195" s="28"/>
      <c r="FJ195" s="28"/>
      <c r="FK195" s="28"/>
      <c r="FL195" s="28"/>
      <c r="FM195" s="28"/>
      <c r="FN195" s="28"/>
      <c r="FO195" s="28"/>
      <c r="FP195" s="28"/>
      <c r="FQ195" s="28"/>
      <c r="FR195" s="28"/>
      <c r="FS195" s="28"/>
      <c r="FT195" s="28"/>
      <c r="FU195" s="28"/>
      <c r="FV195" s="28"/>
      <c r="FW195" s="28"/>
      <c r="FX195" s="28"/>
      <c r="FY195" s="28"/>
      <c r="FZ195" s="28"/>
      <c r="GA195" s="28"/>
      <c r="GB195" s="28"/>
      <c r="GC195" s="28"/>
      <c r="GD195" s="28"/>
      <c r="GE195" s="28"/>
      <c r="GF195" s="28"/>
      <c r="GG195" s="28"/>
      <c r="GH195" s="28"/>
      <c r="GI195" s="28"/>
      <c r="GJ195" s="28"/>
      <c r="GK195" s="28"/>
      <c r="GL195" s="28"/>
      <c r="GM195" s="28"/>
      <c r="GN195" s="28"/>
      <c r="GO195" s="28"/>
      <c r="GP195" s="28"/>
      <c r="GQ195" s="28"/>
      <c r="GR195" s="28"/>
      <c r="GS195" s="28"/>
      <c r="GT195" s="28"/>
      <c r="GU195" s="28"/>
      <c r="GV195" s="28"/>
      <c r="GW195" s="28"/>
      <c r="GX195" s="28"/>
      <c r="GY195" s="28"/>
      <c r="GZ195" s="28"/>
      <c r="HA195" s="28"/>
      <c r="HB195" s="28"/>
      <c r="HC195" s="28"/>
      <c r="HD195" s="28"/>
      <c r="HE195" s="28"/>
      <c r="HF195" s="28"/>
      <c r="HG195" s="28"/>
      <c r="HH195" s="28"/>
      <c r="HI195" s="28"/>
      <c r="HJ195" s="28"/>
      <c r="HK195" s="28"/>
      <c r="HL195" s="28"/>
      <c r="HM195" s="28"/>
      <c r="HN195" s="28"/>
      <c r="HO195" s="28"/>
      <c r="HP195" s="28"/>
      <c r="HQ195" s="28"/>
      <c r="HR195" s="28"/>
      <c r="HS195" s="28"/>
      <c r="HT195" s="28"/>
      <c r="HU195" s="28"/>
      <c r="HV195" s="28"/>
      <c r="HW195" s="28"/>
      <c r="HX195" s="28"/>
      <c r="HY195" s="28"/>
      <c r="HZ195" s="28"/>
      <c r="IA195" s="28"/>
      <c r="IB195" s="28"/>
      <c r="IC195" s="28"/>
      <c r="ID195" s="28"/>
      <c r="IE195" s="28"/>
      <c r="IF195" s="28"/>
      <c r="IG195" s="28"/>
      <c r="IH195" s="28"/>
      <c r="II195" s="28"/>
      <c r="IJ195" s="28"/>
      <c r="IK195" s="28"/>
      <c r="IL195" s="28"/>
      <c r="IM195" s="29"/>
      <c r="IN195" s="28"/>
      <c r="IO195" s="28"/>
      <c r="IP195" s="28"/>
      <c r="IQ195" s="28"/>
      <c r="IR195" s="28"/>
      <c r="IS195" s="28"/>
      <c r="IT195" s="28"/>
      <c r="IU195" s="28"/>
      <c r="IV195" s="28"/>
      <c r="IW195" s="28"/>
      <c r="IX195" s="28"/>
      <c r="IY195" s="28"/>
      <c r="IZ195" s="28"/>
      <c r="JA195" s="28"/>
      <c r="JB195" s="28"/>
      <c r="JC195" s="28"/>
      <c r="JD195" s="28"/>
      <c r="JE195" s="28"/>
      <c r="JF195" s="28"/>
      <c r="JG195" s="28"/>
      <c r="JH195" s="28"/>
      <c r="JI195" s="28"/>
      <c r="JJ195" s="28"/>
      <c r="JK195" s="28"/>
    </row>
    <row r="196" spans="1:271" ht="15.75" customHeight="1" x14ac:dyDescent="0.25">
      <c r="A196" s="28"/>
      <c r="B196" s="28"/>
      <c r="C196" s="28"/>
      <c r="D196" s="132"/>
      <c r="E196" s="28"/>
      <c r="F196" s="28"/>
      <c r="G196" s="28"/>
      <c r="H196" s="28"/>
      <c r="I196" s="28"/>
      <c r="J196" s="28"/>
      <c r="K196" s="28"/>
      <c r="L196" s="29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  <c r="CE196" s="28"/>
      <c r="CF196" s="28"/>
      <c r="CG196" s="28"/>
      <c r="CH196" s="28"/>
      <c r="CI196" s="28"/>
      <c r="CJ196" s="28"/>
      <c r="CK196" s="28"/>
      <c r="CL196" s="28"/>
      <c r="CM196" s="28"/>
      <c r="CN196" s="28"/>
      <c r="CO196" s="28"/>
      <c r="CP196" s="28"/>
      <c r="CQ196" s="28"/>
      <c r="CR196" s="28"/>
      <c r="CS196" s="28"/>
      <c r="CT196" s="28"/>
      <c r="CU196" s="28"/>
      <c r="CV196" s="28"/>
      <c r="CW196" s="28"/>
      <c r="CX196" s="28"/>
      <c r="CY196" s="28"/>
      <c r="CZ196" s="28"/>
      <c r="DA196" s="28"/>
      <c r="DB196" s="28"/>
      <c r="DC196" s="28"/>
      <c r="DD196" s="28"/>
      <c r="DE196" s="28"/>
      <c r="DF196" s="28"/>
      <c r="DG196" s="28"/>
      <c r="DH196" s="28"/>
      <c r="DI196" s="28"/>
      <c r="DJ196" s="28"/>
      <c r="DK196" s="28"/>
      <c r="DL196" s="28"/>
      <c r="DM196" s="28"/>
      <c r="DN196" s="28"/>
      <c r="DO196" s="28"/>
      <c r="DP196" s="28"/>
      <c r="DQ196" s="28"/>
      <c r="DR196" s="28"/>
      <c r="DS196" s="28"/>
      <c r="DT196" s="28"/>
      <c r="DU196" s="28"/>
      <c r="DV196" s="28"/>
      <c r="DW196" s="28"/>
      <c r="DX196" s="28"/>
      <c r="DY196" s="28"/>
      <c r="DZ196" s="28"/>
      <c r="EA196" s="28"/>
      <c r="EB196" s="28"/>
      <c r="EC196" s="28"/>
      <c r="ED196" s="28"/>
      <c r="EE196" s="28"/>
      <c r="EF196" s="28"/>
      <c r="EG196" s="28"/>
      <c r="EH196" s="28"/>
      <c r="EI196" s="28"/>
      <c r="EJ196" s="28"/>
      <c r="EK196" s="28"/>
      <c r="EL196" s="28"/>
      <c r="EM196" s="28"/>
      <c r="EN196" s="28"/>
      <c r="EO196" s="28"/>
      <c r="EP196" s="29"/>
      <c r="EQ196" s="28"/>
      <c r="ER196" s="28"/>
      <c r="ES196" s="28"/>
      <c r="ET196" s="28"/>
      <c r="EU196" s="28"/>
      <c r="EV196" s="28"/>
      <c r="EW196" s="28"/>
      <c r="EX196" s="29"/>
      <c r="EY196" s="28"/>
      <c r="EZ196" s="28"/>
      <c r="FA196" s="28"/>
      <c r="FB196" s="28"/>
      <c r="FC196" s="28"/>
      <c r="FD196" s="28"/>
      <c r="FE196" s="28"/>
      <c r="FF196" s="28"/>
      <c r="FG196" s="28"/>
      <c r="FH196" s="28"/>
      <c r="FI196" s="28"/>
      <c r="FJ196" s="28"/>
      <c r="FK196" s="28"/>
      <c r="FL196" s="28"/>
      <c r="FM196" s="28"/>
      <c r="FN196" s="28"/>
      <c r="FO196" s="28"/>
      <c r="FP196" s="28"/>
      <c r="FQ196" s="28"/>
      <c r="FR196" s="28"/>
      <c r="FS196" s="28"/>
      <c r="FT196" s="28"/>
      <c r="FU196" s="28"/>
      <c r="FV196" s="28"/>
      <c r="FW196" s="28"/>
      <c r="FX196" s="28"/>
      <c r="FY196" s="28"/>
      <c r="FZ196" s="28"/>
      <c r="GA196" s="28"/>
      <c r="GB196" s="28"/>
      <c r="GC196" s="28"/>
      <c r="GD196" s="28"/>
      <c r="GE196" s="28"/>
      <c r="GF196" s="28"/>
      <c r="GG196" s="28"/>
      <c r="GH196" s="28"/>
      <c r="GI196" s="28"/>
      <c r="GJ196" s="28"/>
      <c r="GK196" s="28"/>
      <c r="GL196" s="28"/>
      <c r="GM196" s="28"/>
      <c r="GN196" s="28"/>
      <c r="GO196" s="28"/>
      <c r="GP196" s="28"/>
      <c r="GQ196" s="28"/>
      <c r="GR196" s="28"/>
      <c r="GS196" s="28"/>
      <c r="GT196" s="28"/>
      <c r="GU196" s="28"/>
      <c r="GV196" s="28"/>
      <c r="GW196" s="28"/>
      <c r="GX196" s="28"/>
      <c r="GY196" s="28"/>
      <c r="GZ196" s="28"/>
      <c r="HA196" s="28"/>
      <c r="HB196" s="28"/>
      <c r="HC196" s="28"/>
      <c r="HD196" s="28"/>
      <c r="HE196" s="28"/>
      <c r="HF196" s="28"/>
      <c r="HG196" s="28"/>
      <c r="HH196" s="28"/>
      <c r="HI196" s="28"/>
      <c r="HJ196" s="28"/>
      <c r="HK196" s="28"/>
      <c r="HL196" s="28"/>
      <c r="HM196" s="28"/>
      <c r="HN196" s="28"/>
      <c r="HO196" s="28"/>
      <c r="HP196" s="28"/>
      <c r="HQ196" s="28"/>
      <c r="HR196" s="28"/>
      <c r="HS196" s="28"/>
      <c r="HT196" s="28"/>
      <c r="HU196" s="28"/>
      <c r="HV196" s="28"/>
      <c r="HW196" s="28"/>
      <c r="HX196" s="28"/>
      <c r="HY196" s="28"/>
      <c r="HZ196" s="28"/>
      <c r="IA196" s="28"/>
      <c r="IB196" s="28"/>
      <c r="IC196" s="28"/>
      <c r="ID196" s="28"/>
      <c r="IE196" s="28"/>
      <c r="IF196" s="28"/>
      <c r="IG196" s="28"/>
      <c r="IH196" s="28"/>
      <c r="II196" s="28"/>
      <c r="IJ196" s="28"/>
      <c r="IK196" s="28"/>
      <c r="IL196" s="28"/>
      <c r="IM196" s="29"/>
      <c r="IN196" s="28"/>
      <c r="IO196" s="28"/>
      <c r="IP196" s="28"/>
      <c r="IQ196" s="28"/>
      <c r="IR196" s="28"/>
      <c r="IS196" s="28"/>
      <c r="IT196" s="28"/>
      <c r="IU196" s="28"/>
      <c r="IV196" s="28"/>
      <c r="IW196" s="28"/>
      <c r="IX196" s="28"/>
      <c r="IY196" s="28"/>
      <c r="IZ196" s="28"/>
      <c r="JA196" s="28"/>
      <c r="JB196" s="28"/>
      <c r="JC196" s="28"/>
      <c r="JD196" s="28"/>
      <c r="JE196" s="28"/>
      <c r="JF196" s="28"/>
      <c r="JG196" s="28"/>
      <c r="JH196" s="28"/>
      <c r="JI196" s="28"/>
      <c r="JJ196" s="28"/>
      <c r="JK196" s="28"/>
    </row>
    <row r="197" spans="1:271" ht="15.75" customHeight="1" x14ac:dyDescent="0.25">
      <c r="A197" s="28"/>
      <c r="B197" s="28"/>
      <c r="C197" s="28"/>
      <c r="D197" s="132"/>
      <c r="E197" s="28"/>
      <c r="F197" s="28"/>
      <c r="G197" s="28"/>
      <c r="H197" s="28"/>
      <c r="I197" s="28"/>
      <c r="J197" s="28"/>
      <c r="K197" s="28"/>
      <c r="L197" s="29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  <c r="CP197" s="28"/>
      <c r="CQ197" s="28"/>
      <c r="CR197" s="28"/>
      <c r="CS197" s="28"/>
      <c r="CT197" s="28"/>
      <c r="CU197" s="28"/>
      <c r="CV197" s="28"/>
      <c r="CW197" s="28"/>
      <c r="CX197" s="28"/>
      <c r="CY197" s="28"/>
      <c r="CZ197" s="28"/>
      <c r="DA197" s="28"/>
      <c r="DB197" s="28"/>
      <c r="DC197" s="28"/>
      <c r="DD197" s="28"/>
      <c r="DE197" s="28"/>
      <c r="DF197" s="28"/>
      <c r="DG197" s="28"/>
      <c r="DH197" s="28"/>
      <c r="DI197" s="28"/>
      <c r="DJ197" s="28"/>
      <c r="DK197" s="28"/>
      <c r="DL197" s="28"/>
      <c r="DM197" s="28"/>
      <c r="DN197" s="28"/>
      <c r="DO197" s="28"/>
      <c r="DP197" s="28"/>
      <c r="DQ197" s="28"/>
      <c r="DR197" s="28"/>
      <c r="DS197" s="28"/>
      <c r="DT197" s="28"/>
      <c r="DU197" s="28"/>
      <c r="DV197" s="28"/>
      <c r="DW197" s="28"/>
      <c r="DX197" s="28"/>
      <c r="DY197" s="28"/>
      <c r="DZ197" s="28"/>
      <c r="EA197" s="28"/>
      <c r="EB197" s="28"/>
      <c r="EC197" s="28"/>
      <c r="ED197" s="28"/>
      <c r="EE197" s="28"/>
      <c r="EF197" s="28"/>
      <c r="EG197" s="28"/>
      <c r="EH197" s="28"/>
      <c r="EI197" s="28"/>
      <c r="EJ197" s="28"/>
      <c r="EK197" s="28"/>
      <c r="EL197" s="28"/>
      <c r="EM197" s="28"/>
      <c r="EN197" s="28"/>
      <c r="EO197" s="28"/>
      <c r="EP197" s="29"/>
      <c r="EQ197" s="28"/>
      <c r="ER197" s="28"/>
      <c r="ES197" s="28"/>
      <c r="ET197" s="28"/>
      <c r="EU197" s="28"/>
      <c r="EV197" s="28"/>
      <c r="EW197" s="28"/>
      <c r="EX197" s="29"/>
      <c r="EY197" s="28"/>
      <c r="EZ197" s="28"/>
      <c r="FA197" s="28"/>
      <c r="FB197" s="28"/>
      <c r="FC197" s="28"/>
      <c r="FD197" s="28"/>
      <c r="FE197" s="28"/>
      <c r="FF197" s="28"/>
      <c r="FG197" s="28"/>
      <c r="FH197" s="28"/>
      <c r="FI197" s="28"/>
      <c r="FJ197" s="28"/>
      <c r="FK197" s="28"/>
      <c r="FL197" s="28"/>
      <c r="FM197" s="28"/>
      <c r="FN197" s="28"/>
      <c r="FO197" s="28"/>
      <c r="FP197" s="28"/>
      <c r="FQ197" s="28"/>
      <c r="FR197" s="28"/>
      <c r="FS197" s="28"/>
      <c r="FT197" s="28"/>
      <c r="FU197" s="28"/>
      <c r="FV197" s="28"/>
      <c r="FW197" s="28"/>
      <c r="FX197" s="28"/>
      <c r="FY197" s="28"/>
      <c r="FZ197" s="28"/>
      <c r="GA197" s="28"/>
      <c r="GB197" s="28"/>
      <c r="GC197" s="28"/>
      <c r="GD197" s="28"/>
      <c r="GE197" s="28"/>
      <c r="GF197" s="28"/>
      <c r="GG197" s="28"/>
      <c r="GH197" s="28"/>
      <c r="GI197" s="28"/>
      <c r="GJ197" s="28"/>
      <c r="GK197" s="28"/>
      <c r="GL197" s="28"/>
      <c r="GM197" s="28"/>
      <c r="GN197" s="28"/>
      <c r="GO197" s="28"/>
      <c r="GP197" s="28"/>
      <c r="GQ197" s="28"/>
      <c r="GR197" s="28"/>
      <c r="GS197" s="28"/>
      <c r="GT197" s="28"/>
      <c r="GU197" s="28"/>
      <c r="GV197" s="28"/>
      <c r="GW197" s="28"/>
      <c r="GX197" s="28"/>
      <c r="GY197" s="28"/>
      <c r="GZ197" s="28"/>
      <c r="HA197" s="28"/>
      <c r="HB197" s="28"/>
      <c r="HC197" s="28"/>
      <c r="HD197" s="28"/>
      <c r="HE197" s="28"/>
      <c r="HF197" s="28"/>
      <c r="HG197" s="28"/>
      <c r="HH197" s="28"/>
      <c r="HI197" s="28"/>
      <c r="HJ197" s="28"/>
      <c r="HK197" s="28"/>
      <c r="HL197" s="28"/>
      <c r="HM197" s="28"/>
      <c r="HN197" s="28"/>
      <c r="HO197" s="28"/>
      <c r="HP197" s="28"/>
      <c r="HQ197" s="28"/>
      <c r="HR197" s="28"/>
      <c r="HS197" s="28"/>
      <c r="HT197" s="28"/>
      <c r="HU197" s="28"/>
      <c r="HV197" s="28"/>
      <c r="HW197" s="28"/>
      <c r="HX197" s="28"/>
      <c r="HY197" s="28"/>
      <c r="HZ197" s="28"/>
      <c r="IA197" s="28"/>
      <c r="IB197" s="28"/>
      <c r="IC197" s="28"/>
      <c r="ID197" s="28"/>
      <c r="IE197" s="28"/>
      <c r="IF197" s="28"/>
      <c r="IG197" s="28"/>
      <c r="IH197" s="28"/>
      <c r="II197" s="28"/>
      <c r="IJ197" s="28"/>
      <c r="IK197" s="28"/>
      <c r="IL197" s="28"/>
      <c r="IM197" s="29"/>
      <c r="IN197" s="28"/>
      <c r="IO197" s="28"/>
      <c r="IP197" s="28"/>
      <c r="IQ197" s="28"/>
      <c r="IR197" s="28"/>
      <c r="IS197" s="28"/>
      <c r="IT197" s="28"/>
      <c r="IU197" s="28"/>
      <c r="IV197" s="28"/>
      <c r="IW197" s="28"/>
      <c r="IX197" s="28"/>
      <c r="IY197" s="28"/>
      <c r="IZ197" s="28"/>
      <c r="JA197" s="28"/>
      <c r="JB197" s="28"/>
      <c r="JC197" s="28"/>
      <c r="JD197" s="28"/>
      <c r="JE197" s="28"/>
      <c r="JF197" s="28"/>
      <c r="JG197" s="28"/>
      <c r="JH197" s="28"/>
      <c r="JI197" s="28"/>
      <c r="JJ197" s="28"/>
      <c r="JK197" s="28"/>
    </row>
    <row r="198" spans="1:271" ht="15.75" customHeight="1" x14ac:dyDescent="0.25">
      <c r="A198" s="28"/>
      <c r="B198" s="28"/>
      <c r="C198" s="28"/>
      <c r="D198" s="132"/>
      <c r="E198" s="28"/>
      <c r="F198" s="28"/>
      <c r="G198" s="28"/>
      <c r="H198" s="28"/>
      <c r="I198" s="28"/>
      <c r="J198" s="28"/>
      <c r="K198" s="28"/>
      <c r="L198" s="29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/>
      <c r="CV198" s="28"/>
      <c r="CW198" s="28"/>
      <c r="CX198" s="28"/>
      <c r="CY198" s="28"/>
      <c r="CZ198" s="28"/>
      <c r="DA198" s="28"/>
      <c r="DB198" s="28"/>
      <c r="DC198" s="28"/>
      <c r="DD198" s="28"/>
      <c r="DE198" s="28"/>
      <c r="DF198" s="28"/>
      <c r="DG198" s="28"/>
      <c r="DH198" s="28"/>
      <c r="DI198" s="28"/>
      <c r="DJ198" s="28"/>
      <c r="DK198" s="28"/>
      <c r="DL198" s="28"/>
      <c r="DM198" s="28"/>
      <c r="DN198" s="28"/>
      <c r="DO198" s="28"/>
      <c r="DP198" s="28"/>
      <c r="DQ198" s="28"/>
      <c r="DR198" s="28"/>
      <c r="DS198" s="28"/>
      <c r="DT198" s="28"/>
      <c r="DU198" s="28"/>
      <c r="DV198" s="28"/>
      <c r="DW198" s="28"/>
      <c r="DX198" s="28"/>
      <c r="DY198" s="28"/>
      <c r="DZ198" s="28"/>
      <c r="EA198" s="28"/>
      <c r="EB198" s="28"/>
      <c r="EC198" s="28"/>
      <c r="ED198" s="28"/>
      <c r="EE198" s="28"/>
      <c r="EF198" s="28"/>
      <c r="EG198" s="28"/>
      <c r="EH198" s="28"/>
      <c r="EI198" s="28"/>
      <c r="EJ198" s="28"/>
      <c r="EK198" s="28"/>
      <c r="EL198" s="28"/>
      <c r="EM198" s="28"/>
      <c r="EN198" s="28"/>
      <c r="EO198" s="28"/>
      <c r="EP198" s="29"/>
      <c r="EQ198" s="28"/>
      <c r="ER198" s="28"/>
      <c r="ES198" s="28"/>
      <c r="ET198" s="28"/>
      <c r="EU198" s="28"/>
      <c r="EV198" s="28"/>
      <c r="EW198" s="28"/>
      <c r="EX198" s="29"/>
      <c r="EY198" s="28"/>
      <c r="EZ198" s="28"/>
      <c r="FA198" s="28"/>
      <c r="FB198" s="28"/>
      <c r="FC198" s="28"/>
      <c r="FD198" s="28"/>
      <c r="FE198" s="28"/>
      <c r="FF198" s="28"/>
      <c r="FG198" s="28"/>
      <c r="FH198" s="28"/>
      <c r="FI198" s="28"/>
      <c r="FJ198" s="28"/>
      <c r="FK198" s="28"/>
      <c r="FL198" s="28"/>
      <c r="FM198" s="28"/>
      <c r="FN198" s="28"/>
      <c r="FO198" s="28"/>
      <c r="FP198" s="28"/>
      <c r="FQ198" s="28"/>
      <c r="FR198" s="28"/>
      <c r="FS198" s="28"/>
      <c r="FT198" s="28"/>
      <c r="FU198" s="28"/>
      <c r="FV198" s="28"/>
      <c r="FW198" s="28"/>
      <c r="FX198" s="28"/>
      <c r="FY198" s="28"/>
      <c r="FZ198" s="28"/>
      <c r="GA198" s="28"/>
      <c r="GB198" s="28"/>
      <c r="GC198" s="28"/>
      <c r="GD198" s="28"/>
      <c r="GE198" s="28"/>
      <c r="GF198" s="28"/>
      <c r="GG198" s="28"/>
      <c r="GH198" s="28"/>
      <c r="GI198" s="28"/>
      <c r="GJ198" s="28"/>
      <c r="GK198" s="28"/>
      <c r="GL198" s="28"/>
      <c r="GM198" s="28"/>
      <c r="GN198" s="28"/>
      <c r="GO198" s="28"/>
      <c r="GP198" s="28"/>
      <c r="GQ198" s="28"/>
      <c r="GR198" s="28"/>
      <c r="GS198" s="28"/>
      <c r="GT198" s="28"/>
      <c r="GU198" s="28"/>
      <c r="GV198" s="28"/>
      <c r="GW198" s="28"/>
      <c r="GX198" s="28"/>
      <c r="GY198" s="28"/>
      <c r="GZ198" s="28"/>
      <c r="HA198" s="28"/>
      <c r="HB198" s="28"/>
      <c r="HC198" s="28"/>
      <c r="HD198" s="28"/>
      <c r="HE198" s="28"/>
      <c r="HF198" s="28"/>
      <c r="HG198" s="28"/>
      <c r="HH198" s="28"/>
      <c r="HI198" s="28"/>
      <c r="HJ198" s="28"/>
      <c r="HK198" s="28"/>
      <c r="HL198" s="28"/>
      <c r="HM198" s="28"/>
      <c r="HN198" s="28"/>
      <c r="HO198" s="28"/>
      <c r="HP198" s="28"/>
      <c r="HQ198" s="28"/>
      <c r="HR198" s="28"/>
      <c r="HS198" s="28"/>
      <c r="HT198" s="28"/>
      <c r="HU198" s="28"/>
      <c r="HV198" s="28"/>
      <c r="HW198" s="28"/>
      <c r="HX198" s="28"/>
      <c r="HY198" s="28"/>
      <c r="HZ198" s="28"/>
      <c r="IA198" s="28"/>
      <c r="IB198" s="28"/>
      <c r="IC198" s="28"/>
      <c r="ID198" s="28"/>
      <c r="IE198" s="28"/>
      <c r="IF198" s="28"/>
      <c r="IG198" s="28"/>
      <c r="IH198" s="28"/>
      <c r="II198" s="28"/>
      <c r="IJ198" s="28"/>
      <c r="IK198" s="28"/>
      <c r="IL198" s="28"/>
      <c r="IM198" s="29"/>
      <c r="IN198" s="28"/>
      <c r="IO198" s="28"/>
      <c r="IP198" s="28"/>
      <c r="IQ198" s="28"/>
      <c r="IR198" s="28"/>
      <c r="IS198" s="28"/>
      <c r="IT198" s="28"/>
      <c r="IU198" s="28"/>
      <c r="IV198" s="28"/>
      <c r="IW198" s="28"/>
      <c r="IX198" s="28"/>
      <c r="IY198" s="28"/>
      <c r="IZ198" s="28"/>
      <c r="JA198" s="28"/>
      <c r="JB198" s="28"/>
      <c r="JC198" s="28"/>
      <c r="JD198" s="28"/>
      <c r="JE198" s="28"/>
      <c r="JF198" s="28"/>
      <c r="JG198" s="28"/>
      <c r="JH198" s="28"/>
      <c r="JI198" s="28"/>
      <c r="JJ198" s="28"/>
      <c r="JK198" s="28"/>
    </row>
    <row r="199" spans="1:271" ht="15.75" customHeight="1" x14ac:dyDescent="0.25">
      <c r="A199" s="28"/>
      <c r="B199" s="28"/>
      <c r="C199" s="28"/>
      <c r="D199" s="132"/>
      <c r="E199" s="28"/>
      <c r="F199" s="28"/>
      <c r="G199" s="28"/>
      <c r="H199" s="28"/>
      <c r="I199" s="28"/>
      <c r="J199" s="28"/>
      <c r="K199" s="28"/>
      <c r="L199" s="29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  <c r="CP199" s="28"/>
      <c r="CQ199" s="28"/>
      <c r="CR199" s="28"/>
      <c r="CS199" s="28"/>
      <c r="CT199" s="28"/>
      <c r="CU199" s="28"/>
      <c r="CV199" s="28"/>
      <c r="CW199" s="28"/>
      <c r="CX199" s="28"/>
      <c r="CY199" s="28"/>
      <c r="CZ199" s="28"/>
      <c r="DA199" s="28"/>
      <c r="DB199" s="28"/>
      <c r="DC199" s="28"/>
      <c r="DD199" s="28"/>
      <c r="DE199" s="28"/>
      <c r="DF199" s="28"/>
      <c r="DG199" s="28"/>
      <c r="DH199" s="28"/>
      <c r="DI199" s="28"/>
      <c r="DJ199" s="28"/>
      <c r="DK199" s="28"/>
      <c r="DL199" s="28"/>
      <c r="DM199" s="28"/>
      <c r="DN199" s="28"/>
      <c r="DO199" s="28"/>
      <c r="DP199" s="28"/>
      <c r="DQ199" s="28"/>
      <c r="DR199" s="28"/>
      <c r="DS199" s="28"/>
      <c r="DT199" s="28"/>
      <c r="DU199" s="28"/>
      <c r="DV199" s="28"/>
      <c r="DW199" s="28"/>
      <c r="DX199" s="28"/>
      <c r="DY199" s="28"/>
      <c r="DZ199" s="28"/>
      <c r="EA199" s="28"/>
      <c r="EB199" s="28"/>
      <c r="EC199" s="28"/>
      <c r="ED199" s="28"/>
      <c r="EE199" s="28"/>
      <c r="EF199" s="28"/>
      <c r="EG199" s="28"/>
      <c r="EH199" s="28"/>
      <c r="EI199" s="28"/>
      <c r="EJ199" s="28"/>
      <c r="EK199" s="28"/>
      <c r="EL199" s="28"/>
      <c r="EM199" s="28"/>
      <c r="EN199" s="28"/>
      <c r="EO199" s="28"/>
      <c r="EP199" s="29"/>
      <c r="EQ199" s="28"/>
      <c r="ER199" s="28"/>
      <c r="ES199" s="28"/>
      <c r="ET199" s="28"/>
      <c r="EU199" s="28"/>
      <c r="EV199" s="28"/>
      <c r="EW199" s="28"/>
      <c r="EX199" s="29"/>
      <c r="EY199" s="28"/>
      <c r="EZ199" s="28"/>
      <c r="FA199" s="28"/>
      <c r="FB199" s="28"/>
      <c r="FC199" s="28"/>
      <c r="FD199" s="28"/>
      <c r="FE199" s="28"/>
      <c r="FF199" s="28"/>
      <c r="FG199" s="28"/>
      <c r="FH199" s="28"/>
      <c r="FI199" s="28"/>
      <c r="FJ199" s="28"/>
      <c r="FK199" s="28"/>
      <c r="FL199" s="28"/>
      <c r="FM199" s="28"/>
      <c r="FN199" s="28"/>
      <c r="FO199" s="28"/>
      <c r="FP199" s="28"/>
      <c r="FQ199" s="28"/>
      <c r="FR199" s="28"/>
      <c r="FS199" s="28"/>
      <c r="FT199" s="28"/>
      <c r="FU199" s="28"/>
      <c r="FV199" s="28"/>
      <c r="FW199" s="28"/>
      <c r="FX199" s="28"/>
      <c r="FY199" s="28"/>
      <c r="FZ199" s="28"/>
      <c r="GA199" s="28"/>
      <c r="GB199" s="28"/>
      <c r="GC199" s="28"/>
      <c r="GD199" s="28"/>
      <c r="GE199" s="28"/>
      <c r="GF199" s="28"/>
      <c r="GG199" s="28"/>
      <c r="GH199" s="28"/>
      <c r="GI199" s="28"/>
      <c r="GJ199" s="28"/>
      <c r="GK199" s="28"/>
      <c r="GL199" s="28"/>
      <c r="GM199" s="28"/>
      <c r="GN199" s="28"/>
      <c r="GO199" s="28"/>
      <c r="GP199" s="28"/>
      <c r="GQ199" s="28"/>
      <c r="GR199" s="28"/>
      <c r="GS199" s="28"/>
      <c r="GT199" s="28"/>
      <c r="GU199" s="28"/>
      <c r="GV199" s="28"/>
      <c r="GW199" s="28"/>
      <c r="GX199" s="28"/>
      <c r="GY199" s="28"/>
      <c r="GZ199" s="28"/>
      <c r="HA199" s="28"/>
      <c r="HB199" s="28"/>
      <c r="HC199" s="28"/>
      <c r="HD199" s="28"/>
      <c r="HE199" s="28"/>
      <c r="HF199" s="28"/>
      <c r="HG199" s="28"/>
      <c r="HH199" s="28"/>
      <c r="HI199" s="28"/>
      <c r="HJ199" s="28"/>
      <c r="HK199" s="28"/>
      <c r="HL199" s="28"/>
      <c r="HM199" s="28"/>
      <c r="HN199" s="28"/>
      <c r="HO199" s="28"/>
      <c r="HP199" s="28"/>
      <c r="HQ199" s="28"/>
      <c r="HR199" s="28"/>
      <c r="HS199" s="28"/>
      <c r="HT199" s="28"/>
      <c r="HU199" s="28"/>
      <c r="HV199" s="28"/>
      <c r="HW199" s="28"/>
      <c r="HX199" s="28"/>
      <c r="HY199" s="28"/>
      <c r="HZ199" s="28"/>
      <c r="IA199" s="28"/>
      <c r="IB199" s="28"/>
      <c r="IC199" s="28"/>
      <c r="ID199" s="28"/>
      <c r="IE199" s="28"/>
      <c r="IF199" s="28"/>
      <c r="IG199" s="28"/>
      <c r="IH199" s="28"/>
      <c r="II199" s="28"/>
      <c r="IJ199" s="28"/>
      <c r="IK199" s="28"/>
      <c r="IL199" s="28"/>
      <c r="IM199" s="29"/>
      <c r="IN199" s="28"/>
      <c r="IO199" s="28"/>
      <c r="IP199" s="28"/>
      <c r="IQ199" s="28"/>
      <c r="IR199" s="28"/>
      <c r="IS199" s="28"/>
      <c r="IT199" s="28"/>
      <c r="IU199" s="28"/>
      <c r="IV199" s="28"/>
      <c r="IW199" s="28"/>
      <c r="IX199" s="28"/>
      <c r="IY199" s="28"/>
      <c r="IZ199" s="28"/>
      <c r="JA199" s="28"/>
      <c r="JB199" s="28"/>
      <c r="JC199" s="28"/>
      <c r="JD199" s="28"/>
      <c r="JE199" s="28"/>
      <c r="JF199" s="28"/>
      <c r="JG199" s="28"/>
      <c r="JH199" s="28"/>
      <c r="JI199" s="28"/>
      <c r="JJ199" s="28"/>
      <c r="JK199" s="28"/>
    </row>
    <row r="200" spans="1:271" ht="15.75" customHeight="1" x14ac:dyDescent="0.25">
      <c r="A200" s="28"/>
      <c r="B200" s="28"/>
      <c r="C200" s="28"/>
      <c r="D200" s="132"/>
      <c r="E200" s="28"/>
      <c r="F200" s="28"/>
      <c r="G200" s="28"/>
      <c r="H200" s="28"/>
      <c r="I200" s="28"/>
      <c r="J200" s="28"/>
      <c r="K200" s="28"/>
      <c r="L200" s="29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8"/>
      <c r="CY200" s="28"/>
      <c r="CZ200" s="28"/>
      <c r="DA200" s="28"/>
      <c r="DB200" s="28"/>
      <c r="DC200" s="28"/>
      <c r="DD200" s="28"/>
      <c r="DE200" s="28"/>
      <c r="DF200" s="28"/>
      <c r="DG200" s="28"/>
      <c r="DH200" s="28"/>
      <c r="DI200" s="28"/>
      <c r="DJ200" s="28"/>
      <c r="DK200" s="28"/>
      <c r="DL200" s="28"/>
      <c r="DM200" s="28"/>
      <c r="DN200" s="28"/>
      <c r="DO200" s="28"/>
      <c r="DP200" s="28"/>
      <c r="DQ200" s="28"/>
      <c r="DR200" s="28"/>
      <c r="DS200" s="28"/>
      <c r="DT200" s="28"/>
      <c r="DU200" s="28"/>
      <c r="DV200" s="28"/>
      <c r="DW200" s="28"/>
      <c r="DX200" s="28"/>
      <c r="DY200" s="28"/>
      <c r="DZ200" s="28"/>
      <c r="EA200" s="28"/>
      <c r="EB200" s="28"/>
      <c r="EC200" s="28"/>
      <c r="ED200" s="28"/>
      <c r="EE200" s="28"/>
      <c r="EF200" s="28"/>
      <c r="EG200" s="28"/>
      <c r="EH200" s="28"/>
      <c r="EI200" s="28"/>
      <c r="EJ200" s="28"/>
      <c r="EK200" s="28"/>
      <c r="EL200" s="28"/>
      <c r="EM200" s="28"/>
      <c r="EN200" s="28"/>
      <c r="EO200" s="28"/>
      <c r="EP200" s="29"/>
      <c r="EQ200" s="28"/>
      <c r="ER200" s="28"/>
      <c r="ES200" s="28"/>
      <c r="ET200" s="28"/>
      <c r="EU200" s="28"/>
      <c r="EV200" s="28"/>
      <c r="EW200" s="28"/>
      <c r="EX200" s="29"/>
      <c r="EY200" s="28"/>
      <c r="EZ200" s="28"/>
      <c r="FA200" s="28"/>
      <c r="FB200" s="28"/>
      <c r="FC200" s="28"/>
      <c r="FD200" s="28"/>
      <c r="FE200" s="28"/>
      <c r="FF200" s="28"/>
      <c r="FG200" s="28"/>
      <c r="FH200" s="28"/>
      <c r="FI200" s="28"/>
      <c r="FJ200" s="28"/>
      <c r="FK200" s="28"/>
      <c r="FL200" s="28"/>
      <c r="FM200" s="28"/>
      <c r="FN200" s="28"/>
      <c r="FO200" s="28"/>
      <c r="FP200" s="28"/>
      <c r="FQ200" s="28"/>
      <c r="FR200" s="28"/>
      <c r="FS200" s="28"/>
      <c r="FT200" s="28"/>
      <c r="FU200" s="28"/>
      <c r="FV200" s="28"/>
      <c r="FW200" s="28"/>
      <c r="FX200" s="28"/>
      <c r="FY200" s="28"/>
      <c r="FZ200" s="28"/>
      <c r="GA200" s="28"/>
      <c r="GB200" s="28"/>
      <c r="GC200" s="28"/>
      <c r="GD200" s="28"/>
      <c r="GE200" s="28"/>
      <c r="GF200" s="28"/>
      <c r="GG200" s="28"/>
      <c r="GH200" s="28"/>
      <c r="GI200" s="28"/>
      <c r="GJ200" s="28"/>
      <c r="GK200" s="28"/>
      <c r="GL200" s="28"/>
      <c r="GM200" s="28"/>
      <c r="GN200" s="28"/>
      <c r="GO200" s="28"/>
      <c r="GP200" s="28"/>
      <c r="GQ200" s="28"/>
      <c r="GR200" s="28"/>
      <c r="GS200" s="28"/>
      <c r="GT200" s="28"/>
      <c r="GU200" s="28"/>
      <c r="GV200" s="28"/>
      <c r="GW200" s="28"/>
      <c r="GX200" s="28"/>
      <c r="GY200" s="28"/>
      <c r="GZ200" s="28"/>
      <c r="HA200" s="28"/>
      <c r="HB200" s="28"/>
      <c r="HC200" s="28"/>
      <c r="HD200" s="28"/>
      <c r="HE200" s="28"/>
      <c r="HF200" s="28"/>
      <c r="HG200" s="28"/>
      <c r="HH200" s="28"/>
      <c r="HI200" s="28"/>
      <c r="HJ200" s="28"/>
      <c r="HK200" s="28"/>
      <c r="HL200" s="28"/>
      <c r="HM200" s="28"/>
      <c r="HN200" s="28"/>
      <c r="HO200" s="28"/>
      <c r="HP200" s="28"/>
      <c r="HQ200" s="28"/>
      <c r="HR200" s="28"/>
      <c r="HS200" s="28"/>
      <c r="HT200" s="28"/>
      <c r="HU200" s="28"/>
      <c r="HV200" s="28"/>
      <c r="HW200" s="28"/>
      <c r="HX200" s="28"/>
      <c r="HY200" s="28"/>
      <c r="HZ200" s="28"/>
      <c r="IA200" s="28"/>
      <c r="IB200" s="28"/>
      <c r="IC200" s="28"/>
      <c r="ID200" s="28"/>
      <c r="IE200" s="28"/>
      <c r="IF200" s="28"/>
      <c r="IG200" s="28"/>
      <c r="IH200" s="28"/>
      <c r="II200" s="28"/>
      <c r="IJ200" s="28"/>
      <c r="IK200" s="28"/>
      <c r="IL200" s="28"/>
      <c r="IM200" s="29"/>
      <c r="IN200" s="28"/>
      <c r="IO200" s="28"/>
      <c r="IP200" s="28"/>
      <c r="IQ200" s="28"/>
      <c r="IR200" s="28"/>
      <c r="IS200" s="28"/>
      <c r="IT200" s="28"/>
      <c r="IU200" s="28"/>
      <c r="IV200" s="28"/>
      <c r="IW200" s="28"/>
      <c r="IX200" s="28"/>
      <c r="IY200" s="28"/>
      <c r="IZ200" s="28"/>
      <c r="JA200" s="28"/>
      <c r="JB200" s="28"/>
      <c r="JC200" s="28"/>
      <c r="JD200" s="28"/>
      <c r="JE200" s="28"/>
      <c r="JF200" s="28"/>
      <c r="JG200" s="28"/>
      <c r="JH200" s="28"/>
      <c r="JI200" s="28"/>
      <c r="JJ200" s="28"/>
      <c r="JK200" s="28"/>
    </row>
    <row r="201" spans="1:271" ht="15.75" customHeight="1" x14ac:dyDescent="0.25">
      <c r="A201" s="28"/>
      <c r="B201" s="28"/>
      <c r="C201" s="28"/>
      <c r="D201" s="132"/>
      <c r="E201" s="28"/>
      <c r="F201" s="28"/>
      <c r="G201" s="28"/>
      <c r="H201" s="28"/>
      <c r="I201" s="28"/>
      <c r="J201" s="28"/>
      <c r="K201" s="28"/>
      <c r="L201" s="29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28"/>
      <c r="DX201" s="28"/>
      <c r="DY201" s="28"/>
      <c r="DZ201" s="28"/>
      <c r="EA201" s="28"/>
      <c r="EB201" s="28"/>
      <c r="EC201" s="28"/>
      <c r="ED201" s="28"/>
      <c r="EE201" s="28"/>
      <c r="EF201" s="28"/>
      <c r="EG201" s="28"/>
      <c r="EH201" s="28"/>
      <c r="EI201" s="28"/>
      <c r="EJ201" s="28"/>
      <c r="EK201" s="28"/>
      <c r="EL201" s="28"/>
      <c r="EM201" s="28"/>
      <c r="EN201" s="28"/>
      <c r="EO201" s="28"/>
      <c r="EP201" s="29"/>
      <c r="EQ201" s="28"/>
      <c r="ER201" s="28"/>
      <c r="ES201" s="28"/>
      <c r="ET201" s="28"/>
      <c r="EU201" s="28"/>
      <c r="EV201" s="28"/>
      <c r="EW201" s="28"/>
      <c r="EX201" s="29"/>
      <c r="EY201" s="28"/>
      <c r="EZ201" s="28"/>
      <c r="FA201" s="28"/>
      <c r="FB201" s="28"/>
      <c r="FC201" s="28"/>
      <c r="FD201" s="28"/>
      <c r="FE201" s="28"/>
      <c r="FF201" s="28"/>
      <c r="FG201" s="28"/>
      <c r="FH201" s="28"/>
      <c r="FI201" s="28"/>
      <c r="FJ201" s="28"/>
      <c r="FK201" s="28"/>
      <c r="FL201" s="28"/>
      <c r="FM201" s="28"/>
      <c r="FN201" s="28"/>
      <c r="FO201" s="28"/>
      <c r="FP201" s="28"/>
      <c r="FQ201" s="28"/>
      <c r="FR201" s="28"/>
      <c r="FS201" s="28"/>
      <c r="FT201" s="28"/>
      <c r="FU201" s="28"/>
      <c r="FV201" s="28"/>
      <c r="FW201" s="28"/>
      <c r="FX201" s="28"/>
      <c r="FY201" s="28"/>
      <c r="FZ201" s="28"/>
      <c r="GA201" s="28"/>
      <c r="GB201" s="28"/>
      <c r="GC201" s="28"/>
      <c r="GD201" s="28"/>
      <c r="GE201" s="28"/>
      <c r="GF201" s="28"/>
      <c r="GG201" s="28"/>
      <c r="GH201" s="28"/>
      <c r="GI201" s="28"/>
      <c r="GJ201" s="28"/>
      <c r="GK201" s="28"/>
      <c r="GL201" s="28"/>
      <c r="GM201" s="28"/>
      <c r="GN201" s="28"/>
      <c r="GO201" s="28"/>
      <c r="GP201" s="28"/>
      <c r="GQ201" s="28"/>
      <c r="GR201" s="28"/>
      <c r="GS201" s="28"/>
      <c r="GT201" s="28"/>
      <c r="GU201" s="28"/>
      <c r="GV201" s="28"/>
      <c r="GW201" s="28"/>
      <c r="GX201" s="28"/>
      <c r="GY201" s="28"/>
      <c r="GZ201" s="28"/>
      <c r="HA201" s="28"/>
      <c r="HB201" s="28"/>
      <c r="HC201" s="28"/>
      <c r="HD201" s="28"/>
      <c r="HE201" s="28"/>
      <c r="HF201" s="28"/>
      <c r="HG201" s="28"/>
      <c r="HH201" s="28"/>
      <c r="HI201" s="28"/>
      <c r="HJ201" s="28"/>
      <c r="HK201" s="28"/>
      <c r="HL201" s="28"/>
      <c r="HM201" s="28"/>
      <c r="HN201" s="28"/>
      <c r="HO201" s="28"/>
      <c r="HP201" s="28"/>
      <c r="HQ201" s="28"/>
      <c r="HR201" s="28"/>
      <c r="HS201" s="28"/>
      <c r="HT201" s="28"/>
      <c r="HU201" s="28"/>
      <c r="HV201" s="28"/>
      <c r="HW201" s="28"/>
      <c r="HX201" s="28"/>
      <c r="HY201" s="28"/>
      <c r="HZ201" s="28"/>
      <c r="IA201" s="28"/>
      <c r="IB201" s="28"/>
      <c r="IC201" s="28"/>
      <c r="ID201" s="28"/>
      <c r="IE201" s="28"/>
      <c r="IF201" s="28"/>
      <c r="IG201" s="28"/>
      <c r="IH201" s="28"/>
      <c r="II201" s="28"/>
      <c r="IJ201" s="28"/>
      <c r="IK201" s="28"/>
      <c r="IL201" s="28"/>
      <c r="IM201" s="29"/>
      <c r="IN201" s="28"/>
      <c r="IO201" s="28"/>
      <c r="IP201" s="28"/>
      <c r="IQ201" s="28"/>
      <c r="IR201" s="28"/>
      <c r="IS201" s="28"/>
      <c r="IT201" s="28"/>
      <c r="IU201" s="28"/>
      <c r="IV201" s="28"/>
      <c r="IW201" s="28"/>
      <c r="IX201" s="28"/>
      <c r="IY201" s="28"/>
      <c r="IZ201" s="28"/>
      <c r="JA201" s="28"/>
      <c r="JB201" s="28"/>
      <c r="JC201" s="28"/>
      <c r="JD201" s="28"/>
      <c r="JE201" s="28"/>
      <c r="JF201" s="28"/>
      <c r="JG201" s="28"/>
      <c r="JH201" s="28"/>
      <c r="JI201" s="28"/>
      <c r="JJ201" s="28"/>
      <c r="JK201" s="28"/>
    </row>
    <row r="202" spans="1:271" ht="15.75" customHeight="1" x14ac:dyDescent="0.25">
      <c r="A202" s="28"/>
      <c r="B202" s="28"/>
      <c r="C202" s="28"/>
      <c r="D202" s="132"/>
      <c r="E202" s="28"/>
      <c r="F202" s="28"/>
      <c r="G202" s="28"/>
      <c r="H202" s="28"/>
      <c r="I202" s="28"/>
      <c r="J202" s="28"/>
      <c r="K202" s="28"/>
      <c r="L202" s="29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  <c r="DN202" s="28"/>
      <c r="DO202" s="28"/>
      <c r="DP202" s="28"/>
      <c r="DQ202" s="28"/>
      <c r="DR202" s="28"/>
      <c r="DS202" s="28"/>
      <c r="DT202" s="28"/>
      <c r="DU202" s="28"/>
      <c r="DV202" s="28"/>
      <c r="DW202" s="28"/>
      <c r="DX202" s="28"/>
      <c r="DY202" s="28"/>
      <c r="DZ202" s="28"/>
      <c r="EA202" s="28"/>
      <c r="EB202" s="28"/>
      <c r="EC202" s="28"/>
      <c r="ED202" s="28"/>
      <c r="EE202" s="28"/>
      <c r="EF202" s="28"/>
      <c r="EG202" s="28"/>
      <c r="EH202" s="28"/>
      <c r="EI202" s="28"/>
      <c r="EJ202" s="28"/>
      <c r="EK202" s="28"/>
      <c r="EL202" s="28"/>
      <c r="EM202" s="28"/>
      <c r="EN202" s="28"/>
      <c r="EO202" s="28"/>
      <c r="EP202" s="29"/>
      <c r="EQ202" s="28"/>
      <c r="ER202" s="28"/>
      <c r="ES202" s="28"/>
      <c r="ET202" s="28"/>
      <c r="EU202" s="28"/>
      <c r="EV202" s="28"/>
      <c r="EW202" s="28"/>
      <c r="EX202" s="29"/>
      <c r="EY202" s="28"/>
      <c r="EZ202" s="28"/>
      <c r="FA202" s="28"/>
      <c r="FB202" s="28"/>
      <c r="FC202" s="28"/>
      <c r="FD202" s="28"/>
      <c r="FE202" s="28"/>
      <c r="FF202" s="28"/>
      <c r="FG202" s="28"/>
      <c r="FH202" s="28"/>
      <c r="FI202" s="28"/>
      <c r="FJ202" s="28"/>
      <c r="FK202" s="28"/>
      <c r="FL202" s="28"/>
      <c r="FM202" s="28"/>
      <c r="FN202" s="28"/>
      <c r="FO202" s="28"/>
      <c r="FP202" s="28"/>
      <c r="FQ202" s="28"/>
      <c r="FR202" s="28"/>
      <c r="FS202" s="28"/>
      <c r="FT202" s="28"/>
      <c r="FU202" s="28"/>
      <c r="FV202" s="28"/>
      <c r="FW202" s="28"/>
      <c r="FX202" s="28"/>
      <c r="FY202" s="28"/>
      <c r="FZ202" s="28"/>
      <c r="GA202" s="28"/>
      <c r="GB202" s="28"/>
      <c r="GC202" s="28"/>
      <c r="GD202" s="28"/>
      <c r="GE202" s="28"/>
      <c r="GF202" s="28"/>
      <c r="GG202" s="28"/>
      <c r="GH202" s="28"/>
      <c r="GI202" s="28"/>
      <c r="GJ202" s="28"/>
      <c r="GK202" s="28"/>
      <c r="GL202" s="28"/>
      <c r="GM202" s="28"/>
      <c r="GN202" s="28"/>
      <c r="GO202" s="28"/>
      <c r="GP202" s="28"/>
      <c r="GQ202" s="28"/>
      <c r="GR202" s="28"/>
      <c r="GS202" s="28"/>
      <c r="GT202" s="28"/>
      <c r="GU202" s="28"/>
      <c r="GV202" s="28"/>
      <c r="GW202" s="28"/>
      <c r="GX202" s="28"/>
      <c r="GY202" s="28"/>
      <c r="GZ202" s="28"/>
      <c r="HA202" s="28"/>
      <c r="HB202" s="28"/>
      <c r="HC202" s="28"/>
      <c r="HD202" s="28"/>
      <c r="HE202" s="28"/>
      <c r="HF202" s="28"/>
      <c r="HG202" s="28"/>
      <c r="HH202" s="28"/>
      <c r="HI202" s="28"/>
      <c r="HJ202" s="28"/>
      <c r="HK202" s="28"/>
      <c r="HL202" s="28"/>
      <c r="HM202" s="28"/>
      <c r="HN202" s="28"/>
      <c r="HO202" s="28"/>
      <c r="HP202" s="28"/>
      <c r="HQ202" s="28"/>
      <c r="HR202" s="28"/>
      <c r="HS202" s="28"/>
      <c r="HT202" s="28"/>
      <c r="HU202" s="28"/>
      <c r="HV202" s="28"/>
      <c r="HW202" s="28"/>
      <c r="HX202" s="28"/>
      <c r="HY202" s="28"/>
      <c r="HZ202" s="28"/>
      <c r="IA202" s="28"/>
      <c r="IB202" s="28"/>
      <c r="IC202" s="28"/>
      <c r="ID202" s="28"/>
      <c r="IE202" s="28"/>
      <c r="IF202" s="28"/>
      <c r="IG202" s="28"/>
      <c r="IH202" s="28"/>
      <c r="II202" s="28"/>
      <c r="IJ202" s="28"/>
      <c r="IK202" s="28"/>
      <c r="IL202" s="28"/>
      <c r="IM202" s="29"/>
      <c r="IN202" s="28"/>
      <c r="IO202" s="28"/>
      <c r="IP202" s="28"/>
      <c r="IQ202" s="28"/>
      <c r="IR202" s="28"/>
      <c r="IS202" s="28"/>
      <c r="IT202" s="28"/>
      <c r="IU202" s="28"/>
      <c r="IV202" s="28"/>
      <c r="IW202" s="28"/>
      <c r="IX202" s="28"/>
      <c r="IY202" s="28"/>
      <c r="IZ202" s="28"/>
      <c r="JA202" s="28"/>
      <c r="JB202" s="28"/>
      <c r="JC202" s="28"/>
      <c r="JD202" s="28"/>
      <c r="JE202" s="28"/>
      <c r="JF202" s="28"/>
      <c r="JG202" s="28"/>
      <c r="JH202" s="28"/>
      <c r="JI202" s="28"/>
      <c r="JJ202" s="28"/>
      <c r="JK202" s="28"/>
    </row>
    <row r="203" spans="1:271" ht="15.75" customHeight="1" x14ac:dyDescent="0.25">
      <c r="A203" s="28"/>
      <c r="B203" s="28"/>
      <c r="C203" s="28"/>
      <c r="D203" s="132"/>
      <c r="E203" s="28"/>
      <c r="F203" s="28"/>
      <c r="G203" s="28"/>
      <c r="H203" s="28"/>
      <c r="I203" s="28"/>
      <c r="J203" s="28"/>
      <c r="K203" s="28"/>
      <c r="L203" s="29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28"/>
      <c r="DS203" s="28"/>
      <c r="DT203" s="28"/>
      <c r="DU203" s="28"/>
      <c r="DV203" s="28"/>
      <c r="DW203" s="28"/>
      <c r="DX203" s="28"/>
      <c r="DY203" s="28"/>
      <c r="DZ203" s="28"/>
      <c r="EA203" s="28"/>
      <c r="EB203" s="28"/>
      <c r="EC203" s="28"/>
      <c r="ED203" s="28"/>
      <c r="EE203" s="28"/>
      <c r="EF203" s="28"/>
      <c r="EG203" s="28"/>
      <c r="EH203" s="28"/>
      <c r="EI203" s="28"/>
      <c r="EJ203" s="28"/>
      <c r="EK203" s="28"/>
      <c r="EL203" s="28"/>
      <c r="EM203" s="28"/>
      <c r="EN203" s="28"/>
      <c r="EO203" s="28"/>
      <c r="EP203" s="29"/>
      <c r="EQ203" s="28"/>
      <c r="ER203" s="28"/>
      <c r="ES203" s="28"/>
      <c r="ET203" s="28"/>
      <c r="EU203" s="28"/>
      <c r="EV203" s="28"/>
      <c r="EW203" s="28"/>
      <c r="EX203" s="29"/>
      <c r="EY203" s="28"/>
      <c r="EZ203" s="28"/>
      <c r="FA203" s="28"/>
      <c r="FB203" s="28"/>
      <c r="FC203" s="28"/>
      <c r="FD203" s="28"/>
      <c r="FE203" s="28"/>
      <c r="FF203" s="28"/>
      <c r="FG203" s="28"/>
      <c r="FH203" s="28"/>
      <c r="FI203" s="28"/>
      <c r="FJ203" s="28"/>
      <c r="FK203" s="28"/>
      <c r="FL203" s="28"/>
      <c r="FM203" s="28"/>
      <c r="FN203" s="28"/>
      <c r="FO203" s="28"/>
      <c r="FP203" s="28"/>
      <c r="FQ203" s="28"/>
      <c r="FR203" s="28"/>
      <c r="FS203" s="28"/>
      <c r="FT203" s="28"/>
      <c r="FU203" s="28"/>
      <c r="FV203" s="28"/>
      <c r="FW203" s="28"/>
      <c r="FX203" s="28"/>
      <c r="FY203" s="28"/>
      <c r="FZ203" s="28"/>
      <c r="GA203" s="28"/>
      <c r="GB203" s="28"/>
      <c r="GC203" s="28"/>
      <c r="GD203" s="28"/>
      <c r="GE203" s="28"/>
      <c r="GF203" s="28"/>
      <c r="GG203" s="28"/>
      <c r="GH203" s="28"/>
      <c r="GI203" s="28"/>
      <c r="GJ203" s="28"/>
      <c r="GK203" s="28"/>
      <c r="GL203" s="28"/>
      <c r="GM203" s="28"/>
      <c r="GN203" s="28"/>
      <c r="GO203" s="28"/>
      <c r="GP203" s="28"/>
      <c r="GQ203" s="28"/>
      <c r="GR203" s="28"/>
      <c r="GS203" s="28"/>
      <c r="GT203" s="28"/>
      <c r="GU203" s="28"/>
      <c r="GV203" s="28"/>
      <c r="GW203" s="28"/>
      <c r="GX203" s="28"/>
      <c r="GY203" s="28"/>
      <c r="GZ203" s="28"/>
      <c r="HA203" s="28"/>
      <c r="HB203" s="28"/>
      <c r="HC203" s="28"/>
      <c r="HD203" s="28"/>
      <c r="HE203" s="28"/>
      <c r="HF203" s="28"/>
      <c r="HG203" s="28"/>
      <c r="HH203" s="28"/>
      <c r="HI203" s="28"/>
      <c r="HJ203" s="28"/>
      <c r="HK203" s="28"/>
      <c r="HL203" s="28"/>
      <c r="HM203" s="28"/>
      <c r="HN203" s="28"/>
      <c r="HO203" s="28"/>
      <c r="HP203" s="28"/>
      <c r="HQ203" s="28"/>
      <c r="HR203" s="28"/>
      <c r="HS203" s="28"/>
      <c r="HT203" s="28"/>
      <c r="HU203" s="28"/>
      <c r="HV203" s="28"/>
      <c r="HW203" s="28"/>
      <c r="HX203" s="28"/>
      <c r="HY203" s="28"/>
      <c r="HZ203" s="28"/>
      <c r="IA203" s="28"/>
      <c r="IB203" s="28"/>
      <c r="IC203" s="28"/>
      <c r="ID203" s="28"/>
      <c r="IE203" s="28"/>
      <c r="IF203" s="28"/>
      <c r="IG203" s="28"/>
      <c r="IH203" s="28"/>
      <c r="II203" s="28"/>
      <c r="IJ203" s="28"/>
      <c r="IK203" s="28"/>
      <c r="IL203" s="28"/>
      <c r="IM203" s="29"/>
      <c r="IN203" s="28"/>
      <c r="IO203" s="28"/>
      <c r="IP203" s="28"/>
      <c r="IQ203" s="28"/>
      <c r="IR203" s="28"/>
      <c r="IS203" s="28"/>
      <c r="IT203" s="28"/>
      <c r="IU203" s="28"/>
      <c r="IV203" s="28"/>
      <c r="IW203" s="28"/>
      <c r="IX203" s="28"/>
      <c r="IY203" s="28"/>
      <c r="IZ203" s="28"/>
      <c r="JA203" s="28"/>
      <c r="JB203" s="28"/>
      <c r="JC203" s="28"/>
      <c r="JD203" s="28"/>
      <c r="JE203" s="28"/>
      <c r="JF203" s="28"/>
      <c r="JG203" s="28"/>
      <c r="JH203" s="28"/>
      <c r="JI203" s="28"/>
      <c r="JJ203" s="28"/>
      <c r="JK203" s="28"/>
    </row>
    <row r="204" spans="1:271" ht="15.75" customHeight="1" x14ac:dyDescent="0.25">
      <c r="A204" s="28"/>
      <c r="B204" s="28"/>
      <c r="C204" s="28"/>
      <c r="D204" s="132"/>
      <c r="E204" s="28"/>
      <c r="F204" s="28"/>
      <c r="G204" s="28"/>
      <c r="H204" s="28"/>
      <c r="I204" s="28"/>
      <c r="J204" s="28"/>
      <c r="K204" s="28"/>
      <c r="L204" s="29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28"/>
      <c r="DS204" s="28"/>
      <c r="DT204" s="28"/>
      <c r="DU204" s="28"/>
      <c r="DV204" s="28"/>
      <c r="DW204" s="28"/>
      <c r="DX204" s="28"/>
      <c r="DY204" s="28"/>
      <c r="DZ204" s="28"/>
      <c r="EA204" s="28"/>
      <c r="EB204" s="28"/>
      <c r="EC204" s="28"/>
      <c r="ED204" s="28"/>
      <c r="EE204" s="28"/>
      <c r="EF204" s="28"/>
      <c r="EG204" s="28"/>
      <c r="EH204" s="28"/>
      <c r="EI204" s="28"/>
      <c r="EJ204" s="28"/>
      <c r="EK204" s="28"/>
      <c r="EL204" s="28"/>
      <c r="EM204" s="28"/>
      <c r="EN204" s="28"/>
      <c r="EO204" s="28"/>
      <c r="EP204" s="29"/>
      <c r="EQ204" s="28"/>
      <c r="ER204" s="28"/>
      <c r="ES204" s="28"/>
      <c r="ET204" s="28"/>
      <c r="EU204" s="28"/>
      <c r="EV204" s="28"/>
      <c r="EW204" s="28"/>
      <c r="EX204" s="29"/>
      <c r="EY204" s="28"/>
      <c r="EZ204" s="28"/>
      <c r="FA204" s="28"/>
      <c r="FB204" s="28"/>
      <c r="FC204" s="28"/>
      <c r="FD204" s="28"/>
      <c r="FE204" s="28"/>
      <c r="FF204" s="28"/>
      <c r="FG204" s="28"/>
      <c r="FH204" s="28"/>
      <c r="FI204" s="28"/>
      <c r="FJ204" s="28"/>
      <c r="FK204" s="28"/>
      <c r="FL204" s="28"/>
      <c r="FM204" s="28"/>
      <c r="FN204" s="28"/>
      <c r="FO204" s="28"/>
      <c r="FP204" s="28"/>
      <c r="FQ204" s="28"/>
      <c r="FR204" s="28"/>
      <c r="FS204" s="28"/>
      <c r="FT204" s="28"/>
      <c r="FU204" s="28"/>
      <c r="FV204" s="28"/>
      <c r="FW204" s="28"/>
      <c r="FX204" s="28"/>
      <c r="FY204" s="28"/>
      <c r="FZ204" s="28"/>
      <c r="GA204" s="28"/>
      <c r="GB204" s="28"/>
      <c r="GC204" s="28"/>
      <c r="GD204" s="28"/>
      <c r="GE204" s="28"/>
      <c r="GF204" s="28"/>
      <c r="GG204" s="28"/>
      <c r="GH204" s="28"/>
      <c r="GI204" s="28"/>
      <c r="GJ204" s="28"/>
      <c r="GK204" s="28"/>
      <c r="GL204" s="28"/>
      <c r="GM204" s="28"/>
      <c r="GN204" s="28"/>
      <c r="GO204" s="28"/>
      <c r="GP204" s="28"/>
      <c r="GQ204" s="28"/>
      <c r="GR204" s="28"/>
      <c r="GS204" s="28"/>
      <c r="GT204" s="28"/>
      <c r="GU204" s="28"/>
      <c r="GV204" s="28"/>
      <c r="GW204" s="28"/>
      <c r="GX204" s="28"/>
      <c r="GY204" s="28"/>
      <c r="GZ204" s="28"/>
      <c r="HA204" s="28"/>
      <c r="HB204" s="28"/>
      <c r="HC204" s="28"/>
      <c r="HD204" s="28"/>
      <c r="HE204" s="28"/>
      <c r="HF204" s="28"/>
      <c r="HG204" s="28"/>
      <c r="HH204" s="28"/>
      <c r="HI204" s="28"/>
      <c r="HJ204" s="28"/>
      <c r="HK204" s="28"/>
      <c r="HL204" s="28"/>
      <c r="HM204" s="28"/>
      <c r="HN204" s="28"/>
      <c r="HO204" s="28"/>
      <c r="HP204" s="28"/>
      <c r="HQ204" s="28"/>
      <c r="HR204" s="28"/>
      <c r="HS204" s="28"/>
      <c r="HT204" s="28"/>
      <c r="HU204" s="28"/>
      <c r="HV204" s="28"/>
      <c r="HW204" s="28"/>
      <c r="HX204" s="28"/>
      <c r="HY204" s="28"/>
      <c r="HZ204" s="28"/>
      <c r="IA204" s="28"/>
      <c r="IB204" s="28"/>
      <c r="IC204" s="28"/>
      <c r="ID204" s="28"/>
      <c r="IE204" s="28"/>
      <c r="IF204" s="28"/>
      <c r="IG204" s="28"/>
      <c r="IH204" s="28"/>
      <c r="II204" s="28"/>
      <c r="IJ204" s="28"/>
      <c r="IK204" s="28"/>
      <c r="IL204" s="28"/>
      <c r="IM204" s="29"/>
      <c r="IN204" s="28"/>
      <c r="IO204" s="28"/>
      <c r="IP204" s="28"/>
      <c r="IQ204" s="28"/>
      <c r="IR204" s="28"/>
      <c r="IS204" s="28"/>
      <c r="IT204" s="28"/>
      <c r="IU204" s="28"/>
      <c r="IV204" s="28"/>
      <c r="IW204" s="28"/>
      <c r="IX204" s="28"/>
      <c r="IY204" s="28"/>
      <c r="IZ204" s="28"/>
      <c r="JA204" s="28"/>
      <c r="JB204" s="28"/>
      <c r="JC204" s="28"/>
      <c r="JD204" s="28"/>
      <c r="JE204" s="28"/>
      <c r="JF204" s="28"/>
      <c r="JG204" s="28"/>
      <c r="JH204" s="28"/>
      <c r="JI204" s="28"/>
      <c r="JJ204" s="28"/>
      <c r="JK204" s="28"/>
    </row>
    <row r="205" spans="1:271" ht="15.75" customHeight="1" x14ac:dyDescent="0.25">
      <c r="A205" s="28"/>
      <c r="B205" s="28"/>
      <c r="C205" s="28"/>
      <c r="D205" s="132"/>
      <c r="E205" s="28"/>
      <c r="F205" s="28"/>
      <c r="G205" s="28"/>
      <c r="H205" s="28"/>
      <c r="I205" s="28"/>
      <c r="J205" s="28"/>
      <c r="K205" s="28"/>
      <c r="L205" s="29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  <c r="DN205" s="28"/>
      <c r="DO205" s="28"/>
      <c r="DP205" s="28"/>
      <c r="DQ205" s="28"/>
      <c r="DR205" s="28"/>
      <c r="DS205" s="28"/>
      <c r="DT205" s="28"/>
      <c r="DU205" s="28"/>
      <c r="DV205" s="28"/>
      <c r="DW205" s="28"/>
      <c r="DX205" s="28"/>
      <c r="DY205" s="28"/>
      <c r="DZ205" s="28"/>
      <c r="EA205" s="28"/>
      <c r="EB205" s="28"/>
      <c r="EC205" s="28"/>
      <c r="ED205" s="28"/>
      <c r="EE205" s="28"/>
      <c r="EF205" s="28"/>
      <c r="EG205" s="28"/>
      <c r="EH205" s="28"/>
      <c r="EI205" s="28"/>
      <c r="EJ205" s="28"/>
      <c r="EK205" s="28"/>
      <c r="EL205" s="28"/>
      <c r="EM205" s="28"/>
      <c r="EN205" s="28"/>
      <c r="EO205" s="28"/>
      <c r="EP205" s="29"/>
      <c r="EQ205" s="28"/>
      <c r="ER205" s="28"/>
      <c r="ES205" s="28"/>
      <c r="ET205" s="28"/>
      <c r="EU205" s="28"/>
      <c r="EV205" s="28"/>
      <c r="EW205" s="28"/>
      <c r="EX205" s="29"/>
      <c r="EY205" s="28"/>
      <c r="EZ205" s="28"/>
      <c r="FA205" s="28"/>
      <c r="FB205" s="28"/>
      <c r="FC205" s="28"/>
      <c r="FD205" s="28"/>
      <c r="FE205" s="28"/>
      <c r="FF205" s="28"/>
      <c r="FG205" s="28"/>
      <c r="FH205" s="28"/>
      <c r="FI205" s="28"/>
      <c r="FJ205" s="28"/>
      <c r="FK205" s="28"/>
      <c r="FL205" s="28"/>
      <c r="FM205" s="28"/>
      <c r="FN205" s="28"/>
      <c r="FO205" s="28"/>
      <c r="FP205" s="28"/>
      <c r="FQ205" s="28"/>
      <c r="FR205" s="28"/>
      <c r="FS205" s="28"/>
      <c r="FT205" s="28"/>
      <c r="FU205" s="28"/>
      <c r="FV205" s="28"/>
      <c r="FW205" s="28"/>
      <c r="FX205" s="28"/>
      <c r="FY205" s="28"/>
      <c r="FZ205" s="28"/>
      <c r="GA205" s="28"/>
      <c r="GB205" s="28"/>
      <c r="GC205" s="28"/>
      <c r="GD205" s="28"/>
      <c r="GE205" s="28"/>
      <c r="GF205" s="28"/>
      <c r="GG205" s="28"/>
      <c r="GH205" s="28"/>
      <c r="GI205" s="28"/>
      <c r="GJ205" s="28"/>
      <c r="GK205" s="28"/>
      <c r="GL205" s="28"/>
      <c r="GM205" s="28"/>
      <c r="GN205" s="28"/>
      <c r="GO205" s="28"/>
      <c r="GP205" s="28"/>
      <c r="GQ205" s="28"/>
      <c r="GR205" s="28"/>
      <c r="GS205" s="28"/>
      <c r="GT205" s="28"/>
      <c r="GU205" s="28"/>
      <c r="GV205" s="28"/>
      <c r="GW205" s="28"/>
      <c r="GX205" s="28"/>
      <c r="GY205" s="28"/>
      <c r="GZ205" s="28"/>
      <c r="HA205" s="28"/>
      <c r="HB205" s="28"/>
      <c r="HC205" s="28"/>
      <c r="HD205" s="28"/>
      <c r="HE205" s="28"/>
      <c r="HF205" s="28"/>
      <c r="HG205" s="28"/>
      <c r="HH205" s="28"/>
      <c r="HI205" s="28"/>
      <c r="HJ205" s="28"/>
      <c r="HK205" s="28"/>
      <c r="HL205" s="28"/>
      <c r="HM205" s="28"/>
      <c r="HN205" s="28"/>
      <c r="HO205" s="28"/>
      <c r="HP205" s="28"/>
      <c r="HQ205" s="28"/>
      <c r="HR205" s="28"/>
      <c r="HS205" s="28"/>
      <c r="HT205" s="28"/>
      <c r="HU205" s="28"/>
      <c r="HV205" s="28"/>
      <c r="HW205" s="28"/>
      <c r="HX205" s="28"/>
      <c r="HY205" s="28"/>
      <c r="HZ205" s="28"/>
      <c r="IA205" s="28"/>
      <c r="IB205" s="28"/>
      <c r="IC205" s="28"/>
      <c r="ID205" s="28"/>
      <c r="IE205" s="28"/>
      <c r="IF205" s="28"/>
      <c r="IG205" s="28"/>
      <c r="IH205" s="28"/>
      <c r="II205" s="28"/>
      <c r="IJ205" s="28"/>
      <c r="IK205" s="28"/>
      <c r="IL205" s="28"/>
      <c r="IM205" s="29"/>
      <c r="IN205" s="28"/>
      <c r="IO205" s="28"/>
      <c r="IP205" s="28"/>
      <c r="IQ205" s="28"/>
      <c r="IR205" s="28"/>
      <c r="IS205" s="28"/>
      <c r="IT205" s="28"/>
      <c r="IU205" s="28"/>
      <c r="IV205" s="28"/>
      <c r="IW205" s="28"/>
      <c r="IX205" s="28"/>
      <c r="IY205" s="28"/>
      <c r="IZ205" s="28"/>
      <c r="JA205" s="28"/>
      <c r="JB205" s="28"/>
      <c r="JC205" s="28"/>
      <c r="JD205" s="28"/>
      <c r="JE205" s="28"/>
      <c r="JF205" s="28"/>
      <c r="JG205" s="28"/>
      <c r="JH205" s="28"/>
      <c r="JI205" s="28"/>
      <c r="JJ205" s="28"/>
      <c r="JK205" s="28"/>
    </row>
    <row r="206" spans="1:271" ht="15.75" customHeight="1" x14ac:dyDescent="0.25">
      <c r="A206" s="28"/>
      <c r="B206" s="28"/>
      <c r="C206" s="28"/>
      <c r="D206" s="132"/>
      <c r="E206" s="28"/>
      <c r="F206" s="28"/>
      <c r="G206" s="28"/>
      <c r="H206" s="28"/>
      <c r="I206" s="28"/>
      <c r="J206" s="28"/>
      <c r="K206" s="28"/>
      <c r="L206" s="29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8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  <c r="CP206" s="28"/>
      <c r="CQ206" s="28"/>
      <c r="CR206" s="28"/>
      <c r="CS206" s="28"/>
      <c r="CT206" s="28"/>
      <c r="CU206" s="28"/>
      <c r="CV206" s="28"/>
      <c r="CW206" s="28"/>
      <c r="CX206" s="28"/>
      <c r="CY206" s="28"/>
      <c r="CZ206" s="28"/>
      <c r="DA206" s="28"/>
      <c r="DB206" s="28"/>
      <c r="DC206" s="28"/>
      <c r="DD206" s="28"/>
      <c r="DE206" s="28"/>
      <c r="DF206" s="28"/>
      <c r="DG206" s="28"/>
      <c r="DH206" s="28"/>
      <c r="DI206" s="28"/>
      <c r="DJ206" s="28"/>
      <c r="DK206" s="28"/>
      <c r="DL206" s="28"/>
      <c r="DM206" s="28"/>
      <c r="DN206" s="28"/>
      <c r="DO206" s="28"/>
      <c r="DP206" s="28"/>
      <c r="DQ206" s="28"/>
      <c r="DR206" s="28"/>
      <c r="DS206" s="28"/>
      <c r="DT206" s="28"/>
      <c r="DU206" s="28"/>
      <c r="DV206" s="28"/>
      <c r="DW206" s="28"/>
      <c r="DX206" s="28"/>
      <c r="DY206" s="28"/>
      <c r="DZ206" s="28"/>
      <c r="EA206" s="28"/>
      <c r="EB206" s="28"/>
      <c r="EC206" s="28"/>
      <c r="ED206" s="28"/>
      <c r="EE206" s="28"/>
      <c r="EF206" s="28"/>
      <c r="EG206" s="28"/>
      <c r="EH206" s="28"/>
      <c r="EI206" s="28"/>
      <c r="EJ206" s="28"/>
      <c r="EK206" s="28"/>
      <c r="EL206" s="28"/>
      <c r="EM206" s="28"/>
      <c r="EN206" s="28"/>
      <c r="EO206" s="28"/>
      <c r="EP206" s="29"/>
      <c r="EQ206" s="28"/>
      <c r="ER206" s="28"/>
      <c r="ES206" s="28"/>
      <c r="ET206" s="28"/>
      <c r="EU206" s="28"/>
      <c r="EV206" s="28"/>
      <c r="EW206" s="28"/>
      <c r="EX206" s="29"/>
      <c r="EY206" s="28"/>
      <c r="EZ206" s="28"/>
      <c r="FA206" s="28"/>
      <c r="FB206" s="28"/>
      <c r="FC206" s="28"/>
      <c r="FD206" s="28"/>
      <c r="FE206" s="28"/>
      <c r="FF206" s="28"/>
      <c r="FG206" s="28"/>
      <c r="FH206" s="28"/>
      <c r="FI206" s="28"/>
      <c r="FJ206" s="28"/>
      <c r="FK206" s="28"/>
      <c r="FL206" s="28"/>
      <c r="FM206" s="28"/>
      <c r="FN206" s="28"/>
      <c r="FO206" s="28"/>
      <c r="FP206" s="28"/>
      <c r="FQ206" s="28"/>
      <c r="FR206" s="28"/>
      <c r="FS206" s="28"/>
      <c r="FT206" s="28"/>
      <c r="FU206" s="28"/>
      <c r="FV206" s="28"/>
      <c r="FW206" s="28"/>
      <c r="FX206" s="28"/>
      <c r="FY206" s="28"/>
      <c r="FZ206" s="28"/>
      <c r="GA206" s="28"/>
      <c r="GB206" s="28"/>
      <c r="GC206" s="28"/>
      <c r="GD206" s="28"/>
      <c r="GE206" s="28"/>
      <c r="GF206" s="28"/>
      <c r="GG206" s="28"/>
      <c r="GH206" s="28"/>
      <c r="GI206" s="28"/>
      <c r="GJ206" s="28"/>
      <c r="GK206" s="28"/>
      <c r="GL206" s="28"/>
      <c r="GM206" s="28"/>
      <c r="GN206" s="28"/>
      <c r="GO206" s="28"/>
      <c r="GP206" s="28"/>
      <c r="GQ206" s="28"/>
      <c r="GR206" s="28"/>
      <c r="GS206" s="28"/>
      <c r="GT206" s="28"/>
      <c r="GU206" s="28"/>
      <c r="GV206" s="28"/>
      <c r="GW206" s="28"/>
      <c r="GX206" s="28"/>
      <c r="GY206" s="28"/>
      <c r="GZ206" s="28"/>
      <c r="HA206" s="28"/>
      <c r="HB206" s="28"/>
      <c r="HC206" s="28"/>
      <c r="HD206" s="28"/>
      <c r="HE206" s="28"/>
      <c r="HF206" s="28"/>
      <c r="HG206" s="28"/>
      <c r="HH206" s="28"/>
      <c r="HI206" s="28"/>
      <c r="HJ206" s="28"/>
      <c r="HK206" s="28"/>
      <c r="HL206" s="28"/>
      <c r="HM206" s="28"/>
      <c r="HN206" s="28"/>
      <c r="HO206" s="28"/>
      <c r="HP206" s="28"/>
      <c r="HQ206" s="28"/>
      <c r="HR206" s="28"/>
      <c r="HS206" s="28"/>
      <c r="HT206" s="28"/>
      <c r="HU206" s="28"/>
      <c r="HV206" s="28"/>
      <c r="HW206" s="28"/>
      <c r="HX206" s="28"/>
      <c r="HY206" s="28"/>
      <c r="HZ206" s="28"/>
      <c r="IA206" s="28"/>
      <c r="IB206" s="28"/>
      <c r="IC206" s="28"/>
      <c r="ID206" s="28"/>
      <c r="IE206" s="28"/>
      <c r="IF206" s="28"/>
      <c r="IG206" s="28"/>
      <c r="IH206" s="28"/>
      <c r="II206" s="28"/>
      <c r="IJ206" s="28"/>
      <c r="IK206" s="28"/>
      <c r="IL206" s="28"/>
      <c r="IM206" s="29"/>
      <c r="IN206" s="28"/>
      <c r="IO206" s="28"/>
      <c r="IP206" s="28"/>
      <c r="IQ206" s="28"/>
      <c r="IR206" s="28"/>
      <c r="IS206" s="28"/>
      <c r="IT206" s="28"/>
      <c r="IU206" s="28"/>
      <c r="IV206" s="28"/>
      <c r="IW206" s="28"/>
      <c r="IX206" s="28"/>
      <c r="IY206" s="28"/>
      <c r="IZ206" s="28"/>
      <c r="JA206" s="28"/>
      <c r="JB206" s="28"/>
      <c r="JC206" s="28"/>
      <c r="JD206" s="28"/>
      <c r="JE206" s="28"/>
      <c r="JF206" s="28"/>
      <c r="JG206" s="28"/>
      <c r="JH206" s="28"/>
      <c r="JI206" s="28"/>
      <c r="JJ206" s="28"/>
      <c r="JK206" s="28"/>
    </row>
    <row r="207" spans="1:271" ht="15.75" customHeight="1" x14ac:dyDescent="0.25">
      <c r="A207" s="28"/>
      <c r="B207" s="28"/>
      <c r="C207" s="28"/>
      <c r="D207" s="132"/>
      <c r="E207" s="28"/>
      <c r="F207" s="28"/>
      <c r="G207" s="28"/>
      <c r="H207" s="28"/>
      <c r="I207" s="28"/>
      <c r="J207" s="28"/>
      <c r="K207" s="28"/>
      <c r="L207" s="29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  <c r="CH207" s="28"/>
      <c r="CI207" s="28"/>
      <c r="CJ207" s="28"/>
      <c r="CK207" s="28"/>
      <c r="CL207" s="28"/>
      <c r="CM207" s="28"/>
      <c r="CN207" s="28"/>
      <c r="CO207" s="28"/>
      <c r="CP207" s="28"/>
      <c r="CQ207" s="28"/>
      <c r="CR207" s="28"/>
      <c r="CS207" s="28"/>
      <c r="CT207" s="28"/>
      <c r="CU207" s="28"/>
      <c r="CV207" s="28"/>
      <c r="CW207" s="28"/>
      <c r="CX207" s="28"/>
      <c r="CY207" s="28"/>
      <c r="CZ207" s="28"/>
      <c r="DA207" s="28"/>
      <c r="DB207" s="28"/>
      <c r="DC207" s="28"/>
      <c r="DD207" s="28"/>
      <c r="DE207" s="28"/>
      <c r="DF207" s="28"/>
      <c r="DG207" s="28"/>
      <c r="DH207" s="28"/>
      <c r="DI207" s="28"/>
      <c r="DJ207" s="28"/>
      <c r="DK207" s="28"/>
      <c r="DL207" s="28"/>
      <c r="DM207" s="28"/>
      <c r="DN207" s="28"/>
      <c r="DO207" s="28"/>
      <c r="DP207" s="28"/>
      <c r="DQ207" s="28"/>
      <c r="DR207" s="28"/>
      <c r="DS207" s="28"/>
      <c r="DT207" s="28"/>
      <c r="DU207" s="28"/>
      <c r="DV207" s="28"/>
      <c r="DW207" s="28"/>
      <c r="DX207" s="28"/>
      <c r="DY207" s="28"/>
      <c r="DZ207" s="28"/>
      <c r="EA207" s="28"/>
      <c r="EB207" s="28"/>
      <c r="EC207" s="28"/>
      <c r="ED207" s="28"/>
      <c r="EE207" s="28"/>
      <c r="EF207" s="28"/>
      <c r="EG207" s="28"/>
      <c r="EH207" s="28"/>
      <c r="EI207" s="28"/>
      <c r="EJ207" s="28"/>
      <c r="EK207" s="28"/>
      <c r="EL207" s="28"/>
      <c r="EM207" s="28"/>
      <c r="EN207" s="28"/>
      <c r="EO207" s="28"/>
      <c r="EP207" s="29"/>
      <c r="EQ207" s="28"/>
      <c r="ER207" s="28"/>
      <c r="ES207" s="28"/>
      <c r="ET207" s="28"/>
      <c r="EU207" s="28"/>
      <c r="EV207" s="28"/>
      <c r="EW207" s="28"/>
      <c r="EX207" s="29"/>
      <c r="EY207" s="28"/>
      <c r="EZ207" s="28"/>
      <c r="FA207" s="28"/>
      <c r="FB207" s="28"/>
      <c r="FC207" s="28"/>
      <c r="FD207" s="28"/>
      <c r="FE207" s="28"/>
      <c r="FF207" s="28"/>
      <c r="FG207" s="28"/>
      <c r="FH207" s="28"/>
      <c r="FI207" s="28"/>
      <c r="FJ207" s="28"/>
      <c r="FK207" s="28"/>
      <c r="FL207" s="28"/>
      <c r="FM207" s="28"/>
      <c r="FN207" s="28"/>
      <c r="FO207" s="28"/>
      <c r="FP207" s="28"/>
      <c r="FQ207" s="28"/>
      <c r="FR207" s="28"/>
      <c r="FS207" s="28"/>
      <c r="FT207" s="28"/>
      <c r="FU207" s="28"/>
      <c r="FV207" s="28"/>
      <c r="FW207" s="28"/>
      <c r="FX207" s="28"/>
      <c r="FY207" s="28"/>
      <c r="FZ207" s="28"/>
      <c r="GA207" s="28"/>
      <c r="GB207" s="28"/>
      <c r="GC207" s="28"/>
      <c r="GD207" s="28"/>
      <c r="GE207" s="28"/>
      <c r="GF207" s="28"/>
      <c r="GG207" s="28"/>
      <c r="GH207" s="28"/>
      <c r="GI207" s="28"/>
      <c r="GJ207" s="28"/>
      <c r="GK207" s="28"/>
      <c r="GL207" s="28"/>
      <c r="GM207" s="28"/>
      <c r="GN207" s="28"/>
      <c r="GO207" s="28"/>
      <c r="GP207" s="28"/>
      <c r="GQ207" s="28"/>
      <c r="GR207" s="28"/>
      <c r="GS207" s="28"/>
      <c r="GT207" s="28"/>
      <c r="GU207" s="28"/>
      <c r="GV207" s="28"/>
      <c r="GW207" s="28"/>
      <c r="GX207" s="28"/>
      <c r="GY207" s="28"/>
      <c r="GZ207" s="28"/>
      <c r="HA207" s="28"/>
      <c r="HB207" s="28"/>
      <c r="HC207" s="28"/>
      <c r="HD207" s="28"/>
      <c r="HE207" s="28"/>
      <c r="HF207" s="28"/>
      <c r="HG207" s="28"/>
      <c r="HH207" s="28"/>
      <c r="HI207" s="28"/>
      <c r="HJ207" s="28"/>
      <c r="HK207" s="28"/>
      <c r="HL207" s="28"/>
      <c r="HM207" s="28"/>
      <c r="HN207" s="28"/>
      <c r="HO207" s="28"/>
      <c r="HP207" s="28"/>
      <c r="HQ207" s="28"/>
      <c r="HR207" s="28"/>
      <c r="HS207" s="28"/>
      <c r="HT207" s="28"/>
      <c r="HU207" s="28"/>
      <c r="HV207" s="28"/>
      <c r="HW207" s="28"/>
      <c r="HX207" s="28"/>
      <c r="HY207" s="28"/>
      <c r="HZ207" s="28"/>
      <c r="IA207" s="28"/>
      <c r="IB207" s="28"/>
      <c r="IC207" s="28"/>
      <c r="ID207" s="28"/>
      <c r="IE207" s="28"/>
      <c r="IF207" s="28"/>
      <c r="IG207" s="28"/>
      <c r="IH207" s="28"/>
      <c r="II207" s="28"/>
      <c r="IJ207" s="28"/>
      <c r="IK207" s="28"/>
      <c r="IL207" s="28"/>
      <c r="IM207" s="29"/>
      <c r="IN207" s="28"/>
      <c r="IO207" s="28"/>
      <c r="IP207" s="28"/>
      <c r="IQ207" s="28"/>
      <c r="IR207" s="28"/>
      <c r="IS207" s="28"/>
      <c r="IT207" s="28"/>
      <c r="IU207" s="28"/>
      <c r="IV207" s="28"/>
      <c r="IW207" s="28"/>
      <c r="IX207" s="28"/>
      <c r="IY207" s="28"/>
      <c r="IZ207" s="28"/>
      <c r="JA207" s="28"/>
      <c r="JB207" s="28"/>
      <c r="JC207" s="28"/>
      <c r="JD207" s="28"/>
      <c r="JE207" s="28"/>
      <c r="JF207" s="28"/>
      <c r="JG207" s="28"/>
      <c r="JH207" s="28"/>
      <c r="JI207" s="28"/>
      <c r="JJ207" s="28"/>
      <c r="JK207" s="28"/>
    </row>
    <row r="208" spans="1:271" ht="15.75" customHeight="1" x14ac:dyDescent="0.25">
      <c r="A208" s="28"/>
      <c r="B208" s="28"/>
      <c r="C208" s="28"/>
      <c r="D208" s="132"/>
      <c r="E208" s="28"/>
      <c r="F208" s="28"/>
      <c r="G208" s="28"/>
      <c r="H208" s="28"/>
      <c r="I208" s="28"/>
      <c r="J208" s="28"/>
      <c r="K208" s="28"/>
      <c r="L208" s="29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  <c r="CE208" s="28"/>
      <c r="CF208" s="28"/>
      <c r="CG208" s="28"/>
      <c r="CH208" s="28"/>
      <c r="CI208" s="28"/>
      <c r="CJ208" s="28"/>
      <c r="CK208" s="28"/>
      <c r="CL208" s="28"/>
      <c r="CM208" s="28"/>
      <c r="CN208" s="28"/>
      <c r="CO208" s="28"/>
      <c r="CP208" s="28"/>
      <c r="CQ208" s="28"/>
      <c r="CR208" s="28"/>
      <c r="CS208" s="28"/>
      <c r="CT208" s="28"/>
      <c r="CU208" s="28"/>
      <c r="CV208" s="28"/>
      <c r="CW208" s="28"/>
      <c r="CX208" s="28"/>
      <c r="CY208" s="28"/>
      <c r="CZ208" s="28"/>
      <c r="DA208" s="28"/>
      <c r="DB208" s="28"/>
      <c r="DC208" s="28"/>
      <c r="DD208" s="28"/>
      <c r="DE208" s="28"/>
      <c r="DF208" s="28"/>
      <c r="DG208" s="28"/>
      <c r="DH208" s="28"/>
      <c r="DI208" s="28"/>
      <c r="DJ208" s="28"/>
      <c r="DK208" s="28"/>
      <c r="DL208" s="28"/>
      <c r="DM208" s="28"/>
      <c r="DN208" s="28"/>
      <c r="DO208" s="28"/>
      <c r="DP208" s="28"/>
      <c r="DQ208" s="28"/>
      <c r="DR208" s="28"/>
      <c r="DS208" s="28"/>
      <c r="DT208" s="28"/>
      <c r="DU208" s="28"/>
      <c r="DV208" s="28"/>
      <c r="DW208" s="28"/>
      <c r="DX208" s="28"/>
      <c r="DY208" s="28"/>
      <c r="DZ208" s="28"/>
      <c r="EA208" s="28"/>
      <c r="EB208" s="28"/>
      <c r="EC208" s="28"/>
      <c r="ED208" s="28"/>
      <c r="EE208" s="28"/>
      <c r="EF208" s="28"/>
      <c r="EG208" s="28"/>
      <c r="EH208" s="28"/>
      <c r="EI208" s="28"/>
      <c r="EJ208" s="28"/>
      <c r="EK208" s="28"/>
      <c r="EL208" s="28"/>
      <c r="EM208" s="28"/>
      <c r="EN208" s="28"/>
      <c r="EO208" s="28"/>
      <c r="EP208" s="29"/>
      <c r="EQ208" s="28"/>
      <c r="ER208" s="28"/>
      <c r="ES208" s="28"/>
      <c r="ET208" s="28"/>
      <c r="EU208" s="28"/>
      <c r="EV208" s="28"/>
      <c r="EW208" s="28"/>
      <c r="EX208" s="29"/>
      <c r="EY208" s="28"/>
      <c r="EZ208" s="28"/>
      <c r="FA208" s="28"/>
      <c r="FB208" s="28"/>
      <c r="FC208" s="28"/>
      <c r="FD208" s="28"/>
      <c r="FE208" s="28"/>
      <c r="FF208" s="28"/>
      <c r="FG208" s="28"/>
      <c r="FH208" s="28"/>
      <c r="FI208" s="28"/>
      <c r="FJ208" s="28"/>
      <c r="FK208" s="28"/>
      <c r="FL208" s="28"/>
      <c r="FM208" s="28"/>
      <c r="FN208" s="28"/>
      <c r="FO208" s="28"/>
      <c r="FP208" s="28"/>
      <c r="FQ208" s="28"/>
      <c r="FR208" s="28"/>
      <c r="FS208" s="28"/>
      <c r="FT208" s="28"/>
      <c r="FU208" s="28"/>
      <c r="FV208" s="28"/>
      <c r="FW208" s="28"/>
      <c r="FX208" s="28"/>
      <c r="FY208" s="28"/>
      <c r="FZ208" s="28"/>
      <c r="GA208" s="28"/>
      <c r="GB208" s="28"/>
      <c r="GC208" s="28"/>
      <c r="GD208" s="28"/>
      <c r="GE208" s="28"/>
      <c r="GF208" s="28"/>
      <c r="GG208" s="28"/>
      <c r="GH208" s="28"/>
      <c r="GI208" s="28"/>
      <c r="GJ208" s="28"/>
      <c r="GK208" s="28"/>
      <c r="GL208" s="28"/>
      <c r="GM208" s="28"/>
      <c r="GN208" s="28"/>
      <c r="GO208" s="28"/>
      <c r="GP208" s="28"/>
      <c r="GQ208" s="28"/>
      <c r="GR208" s="28"/>
      <c r="GS208" s="28"/>
      <c r="GT208" s="28"/>
      <c r="GU208" s="28"/>
      <c r="GV208" s="28"/>
      <c r="GW208" s="28"/>
      <c r="GX208" s="28"/>
      <c r="GY208" s="28"/>
      <c r="GZ208" s="28"/>
      <c r="HA208" s="28"/>
      <c r="HB208" s="28"/>
      <c r="HC208" s="28"/>
      <c r="HD208" s="28"/>
      <c r="HE208" s="28"/>
      <c r="HF208" s="28"/>
      <c r="HG208" s="28"/>
      <c r="HH208" s="28"/>
      <c r="HI208" s="28"/>
      <c r="HJ208" s="28"/>
      <c r="HK208" s="28"/>
      <c r="HL208" s="28"/>
      <c r="HM208" s="28"/>
      <c r="HN208" s="28"/>
      <c r="HO208" s="28"/>
      <c r="HP208" s="28"/>
      <c r="HQ208" s="28"/>
      <c r="HR208" s="28"/>
      <c r="HS208" s="28"/>
      <c r="HT208" s="28"/>
      <c r="HU208" s="28"/>
      <c r="HV208" s="28"/>
      <c r="HW208" s="28"/>
      <c r="HX208" s="28"/>
      <c r="HY208" s="28"/>
      <c r="HZ208" s="28"/>
      <c r="IA208" s="28"/>
      <c r="IB208" s="28"/>
      <c r="IC208" s="28"/>
      <c r="ID208" s="28"/>
      <c r="IE208" s="28"/>
      <c r="IF208" s="28"/>
      <c r="IG208" s="28"/>
      <c r="IH208" s="28"/>
      <c r="II208" s="28"/>
      <c r="IJ208" s="28"/>
      <c r="IK208" s="28"/>
      <c r="IL208" s="28"/>
      <c r="IM208" s="29"/>
      <c r="IN208" s="28"/>
      <c r="IO208" s="28"/>
      <c r="IP208" s="28"/>
      <c r="IQ208" s="28"/>
      <c r="IR208" s="28"/>
      <c r="IS208" s="28"/>
      <c r="IT208" s="28"/>
      <c r="IU208" s="28"/>
      <c r="IV208" s="28"/>
      <c r="IW208" s="28"/>
      <c r="IX208" s="28"/>
      <c r="IY208" s="28"/>
      <c r="IZ208" s="28"/>
      <c r="JA208" s="28"/>
      <c r="JB208" s="28"/>
      <c r="JC208" s="28"/>
      <c r="JD208" s="28"/>
      <c r="JE208" s="28"/>
      <c r="JF208" s="28"/>
      <c r="JG208" s="28"/>
      <c r="JH208" s="28"/>
      <c r="JI208" s="28"/>
      <c r="JJ208" s="28"/>
      <c r="JK208" s="28"/>
    </row>
    <row r="209" spans="1:271" ht="15.75" customHeight="1" x14ac:dyDescent="0.25">
      <c r="A209" s="28"/>
      <c r="B209" s="28"/>
      <c r="C209" s="28"/>
      <c r="D209" s="132"/>
      <c r="E209" s="28"/>
      <c r="F209" s="28"/>
      <c r="G209" s="28"/>
      <c r="H209" s="28"/>
      <c r="I209" s="28"/>
      <c r="J209" s="28"/>
      <c r="K209" s="28"/>
      <c r="L209" s="29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  <c r="CE209" s="28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  <c r="CP209" s="28"/>
      <c r="CQ209" s="28"/>
      <c r="CR209" s="28"/>
      <c r="CS209" s="28"/>
      <c r="CT209" s="28"/>
      <c r="CU209" s="28"/>
      <c r="CV209" s="28"/>
      <c r="CW209" s="28"/>
      <c r="CX209" s="28"/>
      <c r="CY209" s="28"/>
      <c r="CZ209" s="28"/>
      <c r="DA209" s="28"/>
      <c r="DB209" s="28"/>
      <c r="DC209" s="28"/>
      <c r="DD209" s="28"/>
      <c r="DE209" s="28"/>
      <c r="DF209" s="28"/>
      <c r="DG209" s="28"/>
      <c r="DH209" s="28"/>
      <c r="DI209" s="28"/>
      <c r="DJ209" s="28"/>
      <c r="DK209" s="28"/>
      <c r="DL209" s="28"/>
      <c r="DM209" s="28"/>
      <c r="DN209" s="28"/>
      <c r="DO209" s="28"/>
      <c r="DP209" s="28"/>
      <c r="DQ209" s="28"/>
      <c r="DR209" s="28"/>
      <c r="DS209" s="28"/>
      <c r="DT209" s="28"/>
      <c r="DU209" s="28"/>
      <c r="DV209" s="28"/>
      <c r="DW209" s="28"/>
      <c r="DX209" s="28"/>
      <c r="DY209" s="28"/>
      <c r="DZ209" s="28"/>
      <c r="EA209" s="28"/>
      <c r="EB209" s="28"/>
      <c r="EC209" s="28"/>
      <c r="ED209" s="28"/>
      <c r="EE209" s="28"/>
      <c r="EF209" s="28"/>
      <c r="EG209" s="28"/>
      <c r="EH209" s="28"/>
      <c r="EI209" s="28"/>
      <c r="EJ209" s="28"/>
      <c r="EK209" s="28"/>
      <c r="EL209" s="28"/>
      <c r="EM209" s="28"/>
      <c r="EN209" s="28"/>
      <c r="EO209" s="28"/>
      <c r="EP209" s="29"/>
      <c r="EQ209" s="28"/>
      <c r="ER209" s="28"/>
      <c r="ES209" s="28"/>
      <c r="ET209" s="28"/>
      <c r="EU209" s="28"/>
      <c r="EV209" s="28"/>
      <c r="EW209" s="28"/>
      <c r="EX209" s="29"/>
      <c r="EY209" s="28"/>
      <c r="EZ209" s="28"/>
      <c r="FA209" s="28"/>
      <c r="FB209" s="28"/>
      <c r="FC209" s="28"/>
      <c r="FD209" s="28"/>
      <c r="FE209" s="28"/>
      <c r="FF209" s="28"/>
      <c r="FG209" s="28"/>
      <c r="FH209" s="28"/>
      <c r="FI209" s="28"/>
      <c r="FJ209" s="28"/>
      <c r="FK209" s="28"/>
      <c r="FL209" s="28"/>
      <c r="FM209" s="28"/>
      <c r="FN209" s="28"/>
      <c r="FO209" s="28"/>
      <c r="FP209" s="28"/>
      <c r="FQ209" s="28"/>
      <c r="FR209" s="28"/>
      <c r="FS209" s="28"/>
      <c r="FT209" s="28"/>
      <c r="FU209" s="28"/>
      <c r="FV209" s="28"/>
      <c r="FW209" s="28"/>
      <c r="FX209" s="28"/>
      <c r="FY209" s="28"/>
      <c r="FZ209" s="28"/>
      <c r="GA209" s="28"/>
      <c r="GB209" s="28"/>
      <c r="GC209" s="28"/>
      <c r="GD209" s="28"/>
      <c r="GE209" s="28"/>
      <c r="GF209" s="28"/>
      <c r="GG209" s="28"/>
      <c r="GH209" s="28"/>
      <c r="GI209" s="28"/>
      <c r="GJ209" s="28"/>
      <c r="GK209" s="28"/>
      <c r="GL209" s="28"/>
      <c r="GM209" s="28"/>
      <c r="GN209" s="28"/>
      <c r="GO209" s="28"/>
      <c r="GP209" s="28"/>
      <c r="GQ209" s="28"/>
      <c r="GR209" s="28"/>
      <c r="GS209" s="28"/>
      <c r="GT209" s="28"/>
      <c r="GU209" s="28"/>
      <c r="GV209" s="28"/>
      <c r="GW209" s="28"/>
      <c r="GX209" s="28"/>
      <c r="GY209" s="28"/>
      <c r="GZ209" s="28"/>
      <c r="HA209" s="28"/>
      <c r="HB209" s="28"/>
      <c r="HC209" s="28"/>
      <c r="HD209" s="28"/>
      <c r="HE209" s="28"/>
      <c r="HF209" s="28"/>
      <c r="HG209" s="28"/>
      <c r="HH209" s="28"/>
      <c r="HI209" s="28"/>
      <c r="HJ209" s="28"/>
      <c r="HK209" s="28"/>
      <c r="HL209" s="28"/>
      <c r="HM209" s="28"/>
      <c r="HN209" s="28"/>
      <c r="HO209" s="28"/>
      <c r="HP209" s="28"/>
      <c r="HQ209" s="28"/>
      <c r="HR209" s="28"/>
      <c r="HS209" s="28"/>
      <c r="HT209" s="28"/>
      <c r="HU209" s="28"/>
      <c r="HV209" s="28"/>
      <c r="HW209" s="28"/>
      <c r="HX209" s="28"/>
      <c r="HY209" s="28"/>
      <c r="HZ209" s="28"/>
      <c r="IA209" s="28"/>
      <c r="IB209" s="28"/>
      <c r="IC209" s="28"/>
      <c r="ID209" s="28"/>
      <c r="IE209" s="28"/>
      <c r="IF209" s="28"/>
      <c r="IG209" s="28"/>
      <c r="IH209" s="28"/>
      <c r="II209" s="28"/>
      <c r="IJ209" s="28"/>
      <c r="IK209" s="28"/>
      <c r="IL209" s="28"/>
      <c r="IM209" s="29"/>
      <c r="IN209" s="28"/>
      <c r="IO209" s="28"/>
      <c r="IP209" s="28"/>
      <c r="IQ209" s="28"/>
      <c r="IR209" s="28"/>
      <c r="IS209" s="28"/>
      <c r="IT209" s="28"/>
      <c r="IU209" s="28"/>
      <c r="IV209" s="28"/>
      <c r="IW209" s="28"/>
      <c r="IX209" s="28"/>
      <c r="IY209" s="28"/>
      <c r="IZ209" s="28"/>
      <c r="JA209" s="28"/>
      <c r="JB209" s="28"/>
      <c r="JC209" s="28"/>
      <c r="JD209" s="28"/>
      <c r="JE209" s="28"/>
      <c r="JF209" s="28"/>
      <c r="JG209" s="28"/>
      <c r="JH209" s="28"/>
      <c r="JI209" s="28"/>
      <c r="JJ209" s="28"/>
      <c r="JK209" s="28"/>
    </row>
    <row r="210" spans="1:271" ht="15.75" customHeight="1" x14ac:dyDescent="0.25">
      <c r="A210" s="28"/>
      <c r="B210" s="28"/>
      <c r="C210" s="28"/>
      <c r="D210" s="132"/>
      <c r="E210" s="28"/>
      <c r="F210" s="28"/>
      <c r="G210" s="28"/>
      <c r="H210" s="28"/>
      <c r="I210" s="28"/>
      <c r="J210" s="28"/>
      <c r="K210" s="28"/>
      <c r="L210" s="29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/>
      <c r="CV210" s="28"/>
      <c r="CW210" s="28"/>
      <c r="CX210" s="28"/>
      <c r="CY210" s="28"/>
      <c r="CZ210" s="28"/>
      <c r="DA210" s="28"/>
      <c r="DB210" s="28"/>
      <c r="DC210" s="28"/>
      <c r="DD210" s="28"/>
      <c r="DE210" s="28"/>
      <c r="DF210" s="28"/>
      <c r="DG210" s="28"/>
      <c r="DH210" s="28"/>
      <c r="DI210" s="28"/>
      <c r="DJ210" s="28"/>
      <c r="DK210" s="28"/>
      <c r="DL210" s="28"/>
      <c r="DM210" s="28"/>
      <c r="DN210" s="28"/>
      <c r="DO210" s="28"/>
      <c r="DP210" s="28"/>
      <c r="DQ210" s="28"/>
      <c r="DR210" s="28"/>
      <c r="DS210" s="28"/>
      <c r="DT210" s="28"/>
      <c r="DU210" s="28"/>
      <c r="DV210" s="28"/>
      <c r="DW210" s="28"/>
      <c r="DX210" s="28"/>
      <c r="DY210" s="28"/>
      <c r="DZ210" s="28"/>
      <c r="EA210" s="28"/>
      <c r="EB210" s="28"/>
      <c r="EC210" s="28"/>
      <c r="ED210" s="28"/>
      <c r="EE210" s="28"/>
      <c r="EF210" s="28"/>
      <c r="EG210" s="28"/>
      <c r="EH210" s="28"/>
      <c r="EI210" s="28"/>
      <c r="EJ210" s="28"/>
      <c r="EK210" s="28"/>
      <c r="EL210" s="28"/>
      <c r="EM210" s="28"/>
      <c r="EN210" s="28"/>
      <c r="EO210" s="28"/>
      <c r="EP210" s="29"/>
      <c r="EQ210" s="28"/>
      <c r="ER210" s="28"/>
      <c r="ES210" s="28"/>
      <c r="ET210" s="28"/>
      <c r="EU210" s="28"/>
      <c r="EV210" s="28"/>
      <c r="EW210" s="28"/>
      <c r="EX210" s="29"/>
      <c r="EY210" s="28"/>
      <c r="EZ210" s="28"/>
      <c r="FA210" s="28"/>
      <c r="FB210" s="28"/>
      <c r="FC210" s="28"/>
      <c r="FD210" s="28"/>
      <c r="FE210" s="28"/>
      <c r="FF210" s="28"/>
      <c r="FG210" s="28"/>
      <c r="FH210" s="28"/>
      <c r="FI210" s="28"/>
      <c r="FJ210" s="28"/>
      <c r="FK210" s="28"/>
      <c r="FL210" s="28"/>
      <c r="FM210" s="28"/>
      <c r="FN210" s="28"/>
      <c r="FO210" s="28"/>
      <c r="FP210" s="28"/>
      <c r="FQ210" s="28"/>
      <c r="FR210" s="28"/>
      <c r="FS210" s="28"/>
      <c r="FT210" s="28"/>
      <c r="FU210" s="28"/>
      <c r="FV210" s="28"/>
      <c r="FW210" s="28"/>
      <c r="FX210" s="28"/>
      <c r="FY210" s="28"/>
      <c r="FZ210" s="28"/>
      <c r="GA210" s="28"/>
      <c r="GB210" s="28"/>
      <c r="GC210" s="28"/>
      <c r="GD210" s="28"/>
      <c r="GE210" s="28"/>
      <c r="GF210" s="28"/>
      <c r="GG210" s="28"/>
      <c r="GH210" s="28"/>
      <c r="GI210" s="28"/>
      <c r="GJ210" s="28"/>
      <c r="GK210" s="28"/>
      <c r="GL210" s="28"/>
      <c r="GM210" s="28"/>
      <c r="GN210" s="28"/>
      <c r="GO210" s="28"/>
      <c r="GP210" s="28"/>
      <c r="GQ210" s="28"/>
      <c r="GR210" s="28"/>
      <c r="GS210" s="28"/>
      <c r="GT210" s="28"/>
      <c r="GU210" s="28"/>
      <c r="GV210" s="28"/>
      <c r="GW210" s="28"/>
      <c r="GX210" s="28"/>
      <c r="GY210" s="28"/>
      <c r="GZ210" s="28"/>
      <c r="HA210" s="28"/>
      <c r="HB210" s="28"/>
      <c r="HC210" s="28"/>
      <c r="HD210" s="28"/>
      <c r="HE210" s="28"/>
      <c r="HF210" s="28"/>
      <c r="HG210" s="28"/>
      <c r="HH210" s="28"/>
      <c r="HI210" s="28"/>
      <c r="HJ210" s="28"/>
      <c r="HK210" s="28"/>
      <c r="HL210" s="28"/>
      <c r="HM210" s="28"/>
      <c r="HN210" s="28"/>
      <c r="HO210" s="28"/>
      <c r="HP210" s="28"/>
      <c r="HQ210" s="28"/>
      <c r="HR210" s="28"/>
      <c r="HS210" s="28"/>
      <c r="HT210" s="28"/>
      <c r="HU210" s="28"/>
      <c r="HV210" s="28"/>
      <c r="HW210" s="28"/>
      <c r="HX210" s="28"/>
      <c r="HY210" s="28"/>
      <c r="HZ210" s="28"/>
      <c r="IA210" s="28"/>
      <c r="IB210" s="28"/>
      <c r="IC210" s="28"/>
      <c r="ID210" s="28"/>
      <c r="IE210" s="28"/>
      <c r="IF210" s="28"/>
      <c r="IG210" s="28"/>
      <c r="IH210" s="28"/>
      <c r="II210" s="28"/>
      <c r="IJ210" s="28"/>
      <c r="IK210" s="28"/>
      <c r="IL210" s="28"/>
      <c r="IM210" s="29"/>
      <c r="IN210" s="28"/>
      <c r="IO210" s="28"/>
      <c r="IP210" s="28"/>
      <c r="IQ210" s="28"/>
      <c r="IR210" s="28"/>
      <c r="IS210" s="28"/>
      <c r="IT210" s="28"/>
      <c r="IU210" s="28"/>
      <c r="IV210" s="28"/>
      <c r="IW210" s="28"/>
      <c r="IX210" s="28"/>
      <c r="IY210" s="28"/>
      <c r="IZ210" s="28"/>
      <c r="JA210" s="28"/>
      <c r="JB210" s="28"/>
      <c r="JC210" s="28"/>
      <c r="JD210" s="28"/>
      <c r="JE210" s="28"/>
      <c r="JF210" s="28"/>
      <c r="JG210" s="28"/>
      <c r="JH210" s="28"/>
      <c r="JI210" s="28"/>
      <c r="JJ210" s="28"/>
      <c r="JK210" s="28"/>
    </row>
    <row r="211" spans="1:271" ht="15.75" customHeight="1" x14ac:dyDescent="0.25">
      <c r="A211" s="28"/>
      <c r="B211" s="28"/>
      <c r="C211" s="28"/>
      <c r="D211" s="132"/>
      <c r="E211" s="28"/>
      <c r="F211" s="28"/>
      <c r="G211" s="28"/>
      <c r="H211" s="28"/>
      <c r="I211" s="28"/>
      <c r="J211" s="28"/>
      <c r="K211" s="28"/>
      <c r="L211" s="29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  <c r="BU211" s="28"/>
      <c r="BV211" s="28"/>
      <c r="BW211" s="28"/>
      <c r="BX211" s="28"/>
      <c r="BY211" s="28"/>
      <c r="BZ211" s="28"/>
      <c r="CA211" s="28"/>
      <c r="CB211" s="28"/>
      <c r="CC211" s="28"/>
      <c r="CD211" s="28"/>
      <c r="CE211" s="28"/>
      <c r="CF211" s="28"/>
      <c r="CG211" s="28"/>
      <c r="CH211" s="28"/>
      <c r="CI211" s="28"/>
      <c r="CJ211" s="28"/>
      <c r="CK211" s="28"/>
      <c r="CL211" s="28"/>
      <c r="CM211" s="28"/>
      <c r="CN211" s="28"/>
      <c r="CO211" s="28"/>
      <c r="CP211" s="28"/>
      <c r="CQ211" s="28"/>
      <c r="CR211" s="28"/>
      <c r="CS211" s="28"/>
      <c r="CT211" s="28"/>
      <c r="CU211" s="28"/>
      <c r="CV211" s="28"/>
      <c r="CW211" s="28"/>
      <c r="CX211" s="28"/>
      <c r="CY211" s="28"/>
      <c r="CZ211" s="28"/>
      <c r="DA211" s="28"/>
      <c r="DB211" s="28"/>
      <c r="DC211" s="28"/>
      <c r="DD211" s="28"/>
      <c r="DE211" s="28"/>
      <c r="DF211" s="28"/>
      <c r="DG211" s="28"/>
      <c r="DH211" s="28"/>
      <c r="DI211" s="28"/>
      <c r="DJ211" s="28"/>
      <c r="DK211" s="28"/>
      <c r="DL211" s="28"/>
      <c r="DM211" s="28"/>
      <c r="DN211" s="28"/>
      <c r="DO211" s="28"/>
      <c r="DP211" s="28"/>
      <c r="DQ211" s="28"/>
      <c r="DR211" s="28"/>
      <c r="DS211" s="28"/>
      <c r="DT211" s="28"/>
      <c r="DU211" s="28"/>
      <c r="DV211" s="28"/>
      <c r="DW211" s="28"/>
      <c r="DX211" s="28"/>
      <c r="DY211" s="28"/>
      <c r="DZ211" s="28"/>
      <c r="EA211" s="28"/>
      <c r="EB211" s="28"/>
      <c r="EC211" s="28"/>
      <c r="ED211" s="28"/>
      <c r="EE211" s="28"/>
      <c r="EF211" s="28"/>
      <c r="EG211" s="28"/>
      <c r="EH211" s="28"/>
      <c r="EI211" s="28"/>
      <c r="EJ211" s="28"/>
      <c r="EK211" s="28"/>
      <c r="EL211" s="28"/>
      <c r="EM211" s="28"/>
      <c r="EN211" s="28"/>
      <c r="EO211" s="28"/>
      <c r="EP211" s="29"/>
      <c r="EQ211" s="28"/>
      <c r="ER211" s="28"/>
      <c r="ES211" s="28"/>
      <c r="ET211" s="28"/>
      <c r="EU211" s="28"/>
      <c r="EV211" s="28"/>
      <c r="EW211" s="28"/>
      <c r="EX211" s="29"/>
      <c r="EY211" s="28"/>
      <c r="EZ211" s="28"/>
      <c r="FA211" s="28"/>
      <c r="FB211" s="28"/>
      <c r="FC211" s="28"/>
      <c r="FD211" s="28"/>
      <c r="FE211" s="28"/>
      <c r="FF211" s="28"/>
      <c r="FG211" s="28"/>
      <c r="FH211" s="28"/>
      <c r="FI211" s="28"/>
      <c r="FJ211" s="28"/>
      <c r="FK211" s="28"/>
      <c r="FL211" s="28"/>
      <c r="FM211" s="28"/>
      <c r="FN211" s="28"/>
      <c r="FO211" s="28"/>
      <c r="FP211" s="28"/>
      <c r="FQ211" s="28"/>
      <c r="FR211" s="28"/>
      <c r="FS211" s="28"/>
      <c r="FT211" s="28"/>
      <c r="FU211" s="28"/>
      <c r="FV211" s="28"/>
      <c r="FW211" s="28"/>
      <c r="FX211" s="28"/>
      <c r="FY211" s="28"/>
      <c r="FZ211" s="28"/>
      <c r="GA211" s="28"/>
      <c r="GB211" s="28"/>
      <c r="GC211" s="28"/>
      <c r="GD211" s="28"/>
      <c r="GE211" s="28"/>
      <c r="GF211" s="28"/>
      <c r="GG211" s="28"/>
      <c r="GH211" s="28"/>
      <c r="GI211" s="28"/>
      <c r="GJ211" s="28"/>
      <c r="GK211" s="28"/>
      <c r="GL211" s="28"/>
      <c r="GM211" s="28"/>
      <c r="GN211" s="28"/>
      <c r="GO211" s="28"/>
      <c r="GP211" s="28"/>
      <c r="GQ211" s="28"/>
      <c r="GR211" s="28"/>
      <c r="GS211" s="28"/>
      <c r="GT211" s="28"/>
      <c r="GU211" s="28"/>
      <c r="GV211" s="28"/>
      <c r="GW211" s="28"/>
      <c r="GX211" s="28"/>
      <c r="GY211" s="28"/>
      <c r="GZ211" s="28"/>
      <c r="HA211" s="28"/>
      <c r="HB211" s="28"/>
      <c r="HC211" s="28"/>
      <c r="HD211" s="28"/>
      <c r="HE211" s="28"/>
      <c r="HF211" s="28"/>
      <c r="HG211" s="28"/>
      <c r="HH211" s="28"/>
      <c r="HI211" s="28"/>
      <c r="HJ211" s="28"/>
      <c r="HK211" s="28"/>
      <c r="HL211" s="28"/>
      <c r="HM211" s="28"/>
      <c r="HN211" s="28"/>
      <c r="HO211" s="28"/>
      <c r="HP211" s="28"/>
      <c r="HQ211" s="28"/>
      <c r="HR211" s="28"/>
      <c r="HS211" s="28"/>
      <c r="HT211" s="28"/>
      <c r="HU211" s="28"/>
      <c r="HV211" s="28"/>
      <c r="HW211" s="28"/>
      <c r="HX211" s="28"/>
      <c r="HY211" s="28"/>
      <c r="HZ211" s="28"/>
      <c r="IA211" s="28"/>
      <c r="IB211" s="28"/>
      <c r="IC211" s="28"/>
      <c r="ID211" s="28"/>
      <c r="IE211" s="28"/>
      <c r="IF211" s="28"/>
      <c r="IG211" s="28"/>
      <c r="IH211" s="28"/>
      <c r="II211" s="28"/>
      <c r="IJ211" s="28"/>
      <c r="IK211" s="28"/>
      <c r="IL211" s="28"/>
      <c r="IM211" s="29"/>
      <c r="IN211" s="28"/>
      <c r="IO211" s="28"/>
      <c r="IP211" s="28"/>
      <c r="IQ211" s="28"/>
      <c r="IR211" s="28"/>
      <c r="IS211" s="28"/>
      <c r="IT211" s="28"/>
      <c r="IU211" s="28"/>
      <c r="IV211" s="28"/>
      <c r="IW211" s="28"/>
      <c r="IX211" s="28"/>
      <c r="IY211" s="28"/>
      <c r="IZ211" s="28"/>
      <c r="JA211" s="28"/>
      <c r="JB211" s="28"/>
      <c r="JC211" s="28"/>
      <c r="JD211" s="28"/>
      <c r="JE211" s="28"/>
      <c r="JF211" s="28"/>
      <c r="JG211" s="28"/>
      <c r="JH211" s="28"/>
      <c r="JI211" s="28"/>
      <c r="JJ211" s="28"/>
      <c r="JK211" s="28"/>
    </row>
    <row r="212" spans="1:271" ht="15.75" customHeight="1" x14ac:dyDescent="0.25">
      <c r="A212" s="28"/>
      <c r="B212" s="28"/>
      <c r="C212" s="28"/>
      <c r="D212" s="132"/>
      <c r="E212" s="28"/>
      <c r="F212" s="28"/>
      <c r="G212" s="28"/>
      <c r="H212" s="28"/>
      <c r="I212" s="28"/>
      <c r="J212" s="28"/>
      <c r="K212" s="28"/>
      <c r="L212" s="29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  <c r="BZ212" s="28"/>
      <c r="CA212" s="28"/>
      <c r="CB212" s="28"/>
      <c r="CC212" s="28"/>
      <c r="CD212" s="28"/>
      <c r="CE212" s="28"/>
      <c r="CF212" s="28"/>
      <c r="CG212" s="28"/>
      <c r="CH212" s="28"/>
      <c r="CI212" s="28"/>
      <c r="CJ212" s="28"/>
      <c r="CK212" s="28"/>
      <c r="CL212" s="28"/>
      <c r="CM212" s="28"/>
      <c r="CN212" s="28"/>
      <c r="CO212" s="28"/>
      <c r="CP212" s="28"/>
      <c r="CQ212" s="28"/>
      <c r="CR212" s="28"/>
      <c r="CS212" s="28"/>
      <c r="CT212" s="28"/>
      <c r="CU212" s="28"/>
      <c r="CV212" s="28"/>
      <c r="CW212" s="28"/>
      <c r="CX212" s="28"/>
      <c r="CY212" s="28"/>
      <c r="CZ212" s="28"/>
      <c r="DA212" s="28"/>
      <c r="DB212" s="28"/>
      <c r="DC212" s="28"/>
      <c r="DD212" s="28"/>
      <c r="DE212" s="28"/>
      <c r="DF212" s="28"/>
      <c r="DG212" s="28"/>
      <c r="DH212" s="28"/>
      <c r="DI212" s="28"/>
      <c r="DJ212" s="28"/>
      <c r="DK212" s="28"/>
      <c r="DL212" s="28"/>
      <c r="DM212" s="28"/>
      <c r="DN212" s="28"/>
      <c r="DO212" s="28"/>
      <c r="DP212" s="28"/>
      <c r="DQ212" s="28"/>
      <c r="DR212" s="28"/>
      <c r="DS212" s="28"/>
      <c r="DT212" s="28"/>
      <c r="DU212" s="28"/>
      <c r="DV212" s="28"/>
      <c r="DW212" s="28"/>
      <c r="DX212" s="28"/>
      <c r="DY212" s="28"/>
      <c r="DZ212" s="28"/>
      <c r="EA212" s="28"/>
      <c r="EB212" s="28"/>
      <c r="EC212" s="28"/>
      <c r="ED212" s="28"/>
      <c r="EE212" s="28"/>
      <c r="EF212" s="28"/>
      <c r="EG212" s="28"/>
      <c r="EH212" s="28"/>
      <c r="EI212" s="28"/>
      <c r="EJ212" s="28"/>
      <c r="EK212" s="28"/>
      <c r="EL212" s="28"/>
      <c r="EM212" s="28"/>
      <c r="EN212" s="28"/>
      <c r="EO212" s="28"/>
      <c r="EP212" s="29"/>
      <c r="EQ212" s="28"/>
      <c r="ER212" s="28"/>
      <c r="ES212" s="28"/>
      <c r="ET212" s="28"/>
      <c r="EU212" s="28"/>
      <c r="EV212" s="28"/>
      <c r="EW212" s="28"/>
      <c r="EX212" s="29"/>
      <c r="EY212" s="28"/>
      <c r="EZ212" s="28"/>
      <c r="FA212" s="28"/>
      <c r="FB212" s="28"/>
      <c r="FC212" s="28"/>
      <c r="FD212" s="28"/>
      <c r="FE212" s="28"/>
      <c r="FF212" s="28"/>
      <c r="FG212" s="28"/>
      <c r="FH212" s="28"/>
      <c r="FI212" s="28"/>
      <c r="FJ212" s="28"/>
      <c r="FK212" s="28"/>
      <c r="FL212" s="28"/>
      <c r="FM212" s="28"/>
      <c r="FN212" s="28"/>
      <c r="FO212" s="28"/>
      <c r="FP212" s="28"/>
      <c r="FQ212" s="28"/>
      <c r="FR212" s="28"/>
      <c r="FS212" s="28"/>
      <c r="FT212" s="28"/>
      <c r="FU212" s="28"/>
      <c r="FV212" s="28"/>
      <c r="FW212" s="28"/>
      <c r="FX212" s="28"/>
      <c r="FY212" s="28"/>
      <c r="FZ212" s="28"/>
      <c r="GA212" s="28"/>
      <c r="GB212" s="28"/>
      <c r="GC212" s="28"/>
      <c r="GD212" s="28"/>
      <c r="GE212" s="28"/>
      <c r="GF212" s="28"/>
      <c r="GG212" s="28"/>
      <c r="GH212" s="28"/>
      <c r="GI212" s="28"/>
      <c r="GJ212" s="28"/>
      <c r="GK212" s="28"/>
      <c r="GL212" s="28"/>
      <c r="GM212" s="28"/>
      <c r="GN212" s="28"/>
      <c r="GO212" s="28"/>
      <c r="GP212" s="28"/>
      <c r="GQ212" s="28"/>
      <c r="GR212" s="28"/>
      <c r="GS212" s="28"/>
      <c r="GT212" s="28"/>
      <c r="GU212" s="28"/>
      <c r="GV212" s="28"/>
      <c r="GW212" s="28"/>
      <c r="GX212" s="28"/>
      <c r="GY212" s="28"/>
      <c r="GZ212" s="28"/>
      <c r="HA212" s="28"/>
      <c r="HB212" s="28"/>
      <c r="HC212" s="28"/>
      <c r="HD212" s="28"/>
      <c r="HE212" s="28"/>
      <c r="HF212" s="28"/>
      <c r="HG212" s="28"/>
      <c r="HH212" s="28"/>
      <c r="HI212" s="28"/>
      <c r="HJ212" s="28"/>
      <c r="HK212" s="28"/>
      <c r="HL212" s="28"/>
      <c r="HM212" s="28"/>
      <c r="HN212" s="28"/>
      <c r="HO212" s="28"/>
      <c r="HP212" s="28"/>
      <c r="HQ212" s="28"/>
      <c r="HR212" s="28"/>
      <c r="HS212" s="28"/>
      <c r="HT212" s="28"/>
      <c r="HU212" s="28"/>
      <c r="HV212" s="28"/>
      <c r="HW212" s="28"/>
      <c r="HX212" s="28"/>
      <c r="HY212" s="28"/>
      <c r="HZ212" s="28"/>
      <c r="IA212" s="28"/>
      <c r="IB212" s="28"/>
      <c r="IC212" s="28"/>
      <c r="ID212" s="28"/>
      <c r="IE212" s="28"/>
      <c r="IF212" s="28"/>
      <c r="IG212" s="28"/>
      <c r="IH212" s="28"/>
      <c r="II212" s="28"/>
      <c r="IJ212" s="28"/>
      <c r="IK212" s="28"/>
      <c r="IL212" s="28"/>
      <c r="IM212" s="29"/>
      <c r="IN212" s="28"/>
      <c r="IO212" s="28"/>
      <c r="IP212" s="28"/>
      <c r="IQ212" s="28"/>
      <c r="IR212" s="28"/>
      <c r="IS212" s="28"/>
      <c r="IT212" s="28"/>
      <c r="IU212" s="28"/>
      <c r="IV212" s="28"/>
      <c r="IW212" s="28"/>
      <c r="IX212" s="28"/>
      <c r="IY212" s="28"/>
      <c r="IZ212" s="28"/>
      <c r="JA212" s="28"/>
      <c r="JB212" s="28"/>
      <c r="JC212" s="28"/>
      <c r="JD212" s="28"/>
      <c r="JE212" s="28"/>
      <c r="JF212" s="28"/>
      <c r="JG212" s="28"/>
      <c r="JH212" s="28"/>
      <c r="JI212" s="28"/>
      <c r="JJ212" s="28"/>
      <c r="JK212" s="28"/>
    </row>
    <row r="213" spans="1:271" ht="15.75" customHeight="1" x14ac:dyDescent="0.25">
      <c r="A213" s="28"/>
      <c r="B213" s="28"/>
      <c r="C213" s="28"/>
      <c r="D213" s="132"/>
      <c r="E213" s="28"/>
      <c r="F213" s="28"/>
      <c r="G213" s="28"/>
      <c r="H213" s="28"/>
      <c r="I213" s="28"/>
      <c r="J213" s="28"/>
      <c r="K213" s="28"/>
      <c r="L213" s="29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  <c r="CE213" s="28"/>
      <c r="CF213" s="28"/>
      <c r="CG213" s="28"/>
      <c r="CH213" s="28"/>
      <c r="CI213" s="28"/>
      <c r="CJ213" s="28"/>
      <c r="CK213" s="28"/>
      <c r="CL213" s="28"/>
      <c r="CM213" s="28"/>
      <c r="CN213" s="28"/>
      <c r="CO213" s="28"/>
      <c r="CP213" s="28"/>
      <c r="CQ213" s="28"/>
      <c r="CR213" s="28"/>
      <c r="CS213" s="28"/>
      <c r="CT213" s="28"/>
      <c r="CU213" s="28"/>
      <c r="CV213" s="28"/>
      <c r="CW213" s="28"/>
      <c r="CX213" s="28"/>
      <c r="CY213" s="28"/>
      <c r="CZ213" s="28"/>
      <c r="DA213" s="28"/>
      <c r="DB213" s="28"/>
      <c r="DC213" s="28"/>
      <c r="DD213" s="28"/>
      <c r="DE213" s="28"/>
      <c r="DF213" s="28"/>
      <c r="DG213" s="28"/>
      <c r="DH213" s="28"/>
      <c r="DI213" s="28"/>
      <c r="DJ213" s="28"/>
      <c r="DK213" s="28"/>
      <c r="DL213" s="28"/>
      <c r="DM213" s="28"/>
      <c r="DN213" s="28"/>
      <c r="DO213" s="28"/>
      <c r="DP213" s="28"/>
      <c r="DQ213" s="28"/>
      <c r="DR213" s="28"/>
      <c r="DS213" s="28"/>
      <c r="DT213" s="28"/>
      <c r="DU213" s="28"/>
      <c r="DV213" s="28"/>
      <c r="DW213" s="28"/>
      <c r="DX213" s="28"/>
      <c r="DY213" s="28"/>
      <c r="DZ213" s="28"/>
      <c r="EA213" s="28"/>
      <c r="EB213" s="28"/>
      <c r="EC213" s="28"/>
      <c r="ED213" s="28"/>
      <c r="EE213" s="28"/>
      <c r="EF213" s="28"/>
      <c r="EG213" s="28"/>
      <c r="EH213" s="28"/>
      <c r="EI213" s="28"/>
      <c r="EJ213" s="28"/>
      <c r="EK213" s="28"/>
      <c r="EL213" s="28"/>
      <c r="EM213" s="28"/>
      <c r="EN213" s="28"/>
      <c r="EO213" s="28"/>
      <c r="EP213" s="29"/>
      <c r="EQ213" s="28"/>
      <c r="ER213" s="28"/>
      <c r="ES213" s="28"/>
      <c r="ET213" s="28"/>
      <c r="EU213" s="28"/>
      <c r="EV213" s="28"/>
      <c r="EW213" s="28"/>
      <c r="EX213" s="29"/>
      <c r="EY213" s="28"/>
      <c r="EZ213" s="28"/>
      <c r="FA213" s="28"/>
      <c r="FB213" s="28"/>
      <c r="FC213" s="28"/>
      <c r="FD213" s="28"/>
      <c r="FE213" s="28"/>
      <c r="FF213" s="28"/>
      <c r="FG213" s="28"/>
      <c r="FH213" s="28"/>
      <c r="FI213" s="28"/>
      <c r="FJ213" s="28"/>
      <c r="FK213" s="28"/>
      <c r="FL213" s="28"/>
      <c r="FM213" s="28"/>
      <c r="FN213" s="28"/>
      <c r="FO213" s="28"/>
      <c r="FP213" s="28"/>
      <c r="FQ213" s="28"/>
      <c r="FR213" s="28"/>
      <c r="FS213" s="28"/>
      <c r="FT213" s="28"/>
      <c r="FU213" s="28"/>
      <c r="FV213" s="28"/>
      <c r="FW213" s="28"/>
      <c r="FX213" s="28"/>
      <c r="FY213" s="28"/>
      <c r="FZ213" s="28"/>
      <c r="GA213" s="28"/>
      <c r="GB213" s="28"/>
      <c r="GC213" s="28"/>
      <c r="GD213" s="28"/>
      <c r="GE213" s="28"/>
      <c r="GF213" s="28"/>
      <c r="GG213" s="28"/>
      <c r="GH213" s="28"/>
      <c r="GI213" s="28"/>
      <c r="GJ213" s="28"/>
      <c r="GK213" s="28"/>
      <c r="GL213" s="28"/>
      <c r="GM213" s="28"/>
      <c r="GN213" s="28"/>
      <c r="GO213" s="28"/>
      <c r="GP213" s="28"/>
      <c r="GQ213" s="28"/>
      <c r="GR213" s="28"/>
      <c r="GS213" s="28"/>
      <c r="GT213" s="28"/>
      <c r="GU213" s="28"/>
      <c r="GV213" s="28"/>
      <c r="GW213" s="28"/>
      <c r="GX213" s="28"/>
      <c r="GY213" s="28"/>
      <c r="GZ213" s="28"/>
      <c r="HA213" s="28"/>
      <c r="HB213" s="28"/>
      <c r="HC213" s="28"/>
      <c r="HD213" s="28"/>
      <c r="HE213" s="28"/>
      <c r="HF213" s="28"/>
      <c r="HG213" s="28"/>
      <c r="HH213" s="28"/>
      <c r="HI213" s="28"/>
      <c r="HJ213" s="28"/>
      <c r="HK213" s="28"/>
      <c r="HL213" s="28"/>
      <c r="HM213" s="28"/>
      <c r="HN213" s="28"/>
      <c r="HO213" s="28"/>
      <c r="HP213" s="28"/>
      <c r="HQ213" s="28"/>
      <c r="HR213" s="28"/>
      <c r="HS213" s="28"/>
      <c r="HT213" s="28"/>
      <c r="HU213" s="28"/>
      <c r="HV213" s="28"/>
      <c r="HW213" s="28"/>
      <c r="HX213" s="28"/>
      <c r="HY213" s="28"/>
      <c r="HZ213" s="28"/>
      <c r="IA213" s="28"/>
      <c r="IB213" s="28"/>
      <c r="IC213" s="28"/>
      <c r="ID213" s="28"/>
      <c r="IE213" s="28"/>
      <c r="IF213" s="28"/>
      <c r="IG213" s="28"/>
      <c r="IH213" s="28"/>
      <c r="II213" s="28"/>
      <c r="IJ213" s="28"/>
      <c r="IK213" s="28"/>
      <c r="IL213" s="28"/>
      <c r="IM213" s="29"/>
      <c r="IN213" s="28"/>
      <c r="IO213" s="28"/>
      <c r="IP213" s="28"/>
      <c r="IQ213" s="28"/>
      <c r="IR213" s="28"/>
      <c r="IS213" s="28"/>
      <c r="IT213" s="28"/>
      <c r="IU213" s="28"/>
      <c r="IV213" s="28"/>
      <c r="IW213" s="28"/>
      <c r="IX213" s="28"/>
      <c r="IY213" s="28"/>
      <c r="IZ213" s="28"/>
      <c r="JA213" s="28"/>
      <c r="JB213" s="28"/>
      <c r="JC213" s="28"/>
      <c r="JD213" s="28"/>
      <c r="JE213" s="28"/>
      <c r="JF213" s="28"/>
      <c r="JG213" s="28"/>
      <c r="JH213" s="28"/>
      <c r="JI213" s="28"/>
      <c r="JJ213" s="28"/>
      <c r="JK213" s="28"/>
    </row>
    <row r="214" spans="1:271" ht="15.75" customHeight="1" x14ac:dyDescent="0.25">
      <c r="A214" s="28"/>
      <c r="B214" s="28"/>
      <c r="C214" s="28"/>
      <c r="D214" s="132"/>
      <c r="E214" s="28"/>
      <c r="F214" s="28"/>
      <c r="G214" s="28"/>
      <c r="H214" s="28"/>
      <c r="I214" s="28"/>
      <c r="J214" s="28"/>
      <c r="K214" s="28"/>
      <c r="L214" s="29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  <c r="BZ214" s="28"/>
      <c r="CA214" s="28"/>
      <c r="CB214" s="28"/>
      <c r="CC214" s="28"/>
      <c r="CD214" s="28"/>
      <c r="CE214" s="28"/>
      <c r="CF214" s="28"/>
      <c r="CG214" s="28"/>
      <c r="CH214" s="28"/>
      <c r="CI214" s="28"/>
      <c r="CJ214" s="28"/>
      <c r="CK214" s="28"/>
      <c r="CL214" s="28"/>
      <c r="CM214" s="28"/>
      <c r="CN214" s="28"/>
      <c r="CO214" s="28"/>
      <c r="CP214" s="28"/>
      <c r="CQ214" s="28"/>
      <c r="CR214" s="28"/>
      <c r="CS214" s="28"/>
      <c r="CT214" s="28"/>
      <c r="CU214" s="28"/>
      <c r="CV214" s="28"/>
      <c r="CW214" s="28"/>
      <c r="CX214" s="28"/>
      <c r="CY214" s="28"/>
      <c r="CZ214" s="28"/>
      <c r="DA214" s="28"/>
      <c r="DB214" s="28"/>
      <c r="DC214" s="28"/>
      <c r="DD214" s="28"/>
      <c r="DE214" s="28"/>
      <c r="DF214" s="28"/>
      <c r="DG214" s="28"/>
      <c r="DH214" s="28"/>
      <c r="DI214" s="28"/>
      <c r="DJ214" s="28"/>
      <c r="DK214" s="28"/>
      <c r="DL214" s="28"/>
      <c r="DM214" s="28"/>
      <c r="DN214" s="28"/>
      <c r="DO214" s="28"/>
      <c r="DP214" s="28"/>
      <c r="DQ214" s="28"/>
      <c r="DR214" s="28"/>
      <c r="DS214" s="28"/>
      <c r="DT214" s="28"/>
      <c r="DU214" s="28"/>
      <c r="DV214" s="28"/>
      <c r="DW214" s="28"/>
      <c r="DX214" s="28"/>
      <c r="DY214" s="28"/>
      <c r="DZ214" s="28"/>
      <c r="EA214" s="28"/>
      <c r="EB214" s="28"/>
      <c r="EC214" s="28"/>
      <c r="ED214" s="28"/>
      <c r="EE214" s="28"/>
      <c r="EF214" s="28"/>
      <c r="EG214" s="28"/>
      <c r="EH214" s="28"/>
      <c r="EI214" s="28"/>
      <c r="EJ214" s="28"/>
      <c r="EK214" s="28"/>
      <c r="EL214" s="28"/>
      <c r="EM214" s="28"/>
      <c r="EN214" s="28"/>
      <c r="EO214" s="28"/>
      <c r="EP214" s="29"/>
      <c r="EQ214" s="28"/>
      <c r="ER214" s="28"/>
      <c r="ES214" s="28"/>
      <c r="ET214" s="28"/>
      <c r="EU214" s="28"/>
      <c r="EV214" s="28"/>
      <c r="EW214" s="28"/>
      <c r="EX214" s="29"/>
      <c r="EY214" s="28"/>
      <c r="EZ214" s="28"/>
      <c r="FA214" s="28"/>
      <c r="FB214" s="28"/>
      <c r="FC214" s="28"/>
      <c r="FD214" s="28"/>
      <c r="FE214" s="28"/>
      <c r="FF214" s="28"/>
      <c r="FG214" s="28"/>
      <c r="FH214" s="28"/>
      <c r="FI214" s="28"/>
      <c r="FJ214" s="28"/>
      <c r="FK214" s="28"/>
      <c r="FL214" s="28"/>
      <c r="FM214" s="28"/>
      <c r="FN214" s="28"/>
      <c r="FO214" s="28"/>
      <c r="FP214" s="28"/>
      <c r="FQ214" s="28"/>
      <c r="FR214" s="28"/>
      <c r="FS214" s="28"/>
      <c r="FT214" s="28"/>
      <c r="FU214" s="28"/>
      <c r="FV214" s="28"/>
      <c r="FW214" s="28"/>
      <c r="FX214" s="28"/>
      <c r="FY214" s="28"/>
      <c r="FZ214" s="28"/>
      <c r="GA214" s="28"/>
      <c r="GB214" s="28"/>
      <c r="GC214" s="28"/>
      <c r="GD214" s="28"/>
      <c r="GE214" s="28"/>
      <c r="GF214" s="28"/>
      <c r="GG214" s="28"/>
      <c r="GH214" s="28"/>
      <c r="GI214" s="28"/>
      <c r="GJ214" s="28"/>
      <c r="GK214" s="28"/>
      <c r="GL214" s="28"/>
      <c r="GM214" s="28"/>
      <c r="GN214" s="28"/>
      <c r="GO214" s="28"/>
      <c r="GP214" s="28"/>
      <c r="GQ214" s="28"/>
      <c r="GR214" s="28"/>
      <c r="GS214" s="28"/>
      <c r="GT214" s="28"/>
      <c r="GU214" s="28"/>
      <c r="GV214" s="28"/>
      <c r="GW214" s="28"/>
      <c r="GX214" s="28"/>
      <c r="GY214" s="28"/>
      <c r="GZ214" s="28"/>
      <c r="HA214" s="28"/>
      <c r="HB214" s="28"/>
      <c r="HC214" s="28"/>
      <c r="HD214" s="28"/>
      <c r="HE214" s="28"/>
      <c r="HF214" s="28"/>
      <c r="HG214" s="28"/>
      <c r="HH214" s="28"/>
      <c r="HI214" s="28"/>
      <c r="HJ214" s="28"/>
      <c r="HK214" s="28"/>
      <c r="HL214" s="28"/>
      <c r="HM214" s="28"/>
      <c r="HN214" s="28"/>
      <c r="HO214" s="28"/>
      <c r="HP214" s="28"/>
      <c r="HQ214" s="28"/>
      <c r="HR214" s="28"/>
      <c r="HS214" s="28"/>
      <c r="HT214" s="28"/>
      <c r="HU214" s="28"/>
      <c r="HV214" s="28"/>
      <c r="HW214" s="28"/>
      <c r="HX214" s="28"/>
      <c r="HY214" s="28"/>
      <c r="HZ214" s="28"/>
      <c r="IA214" s="28"/>
      <c r="IB214" s="28"/>
      <c r="IC214" s="28"/>
      <c r="ID214" s="28"/>
      <c r="IE214" s="28"/>
      <c r="IF214" s="28"/>
      <c r="IG214" s="28"/>
      <c r="IH214" s="28"/>
      <c r="II214" s="28"/>
      <c r="IJ214" s="28"/>
      <c r="IK214" s="28"/>
      <c r="IL214" s="28"/>
      <c r="IM214" s="29"/>
      <c r="IN214" s="28"/>
      <c r="IO214" s="28"/>
      <c r="IP214" s="28"/>
      <c r="IQ214" s="28"/>
      <c r="IR214" s="28"/>
      <c r="IS214" s="28"/>
      <c r="IT214" s="28"/>
      <c r="IU214" s="28"/>
      <c r="IV214" s="28"/>
      <c r="IW214" s="28"/>
      <c r="IX214" s="28"/>
      <c r="IY214" s="28"/>
      <c r="IZ214" s="28"/>
      <c r="JA214" s="28"/>
      <c r="JB214" s="28"/>
      <c r="JC214" s="28"/>
      <c r="JD214" s="28"/>
      <c r="JE214" s="28"/>
      <c r="JF214" s="28"/>
      <c r="JG214" s="28"/>
      <c r="JH214" s="28"/>
      <c r="JI214" s="28"/>
      <c r="JJ214" s="28"/>
      <c r="JK214" s="28"/>
    </row>
    <row r="215" spans="1:271" ht="15.75" customHeight="1" x14ac:dyDescent="0.25">
      <c r="A215" s="28"/>
      <c r="B215" s="28"/>
      <c r="C215" s="28"/>
      <c r="D215" s="132"/>
      <c r="E215" s="28"/>
      <c r="F215" s="28"/>
      <c r="G215" s="28"/>
      <c r="H215" s="28"/>
      <c r="I215" s="28"/>
      <c r="J215" s="28"/>
      <c r="K215" s="28"/>
      <c r="L215" s="29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  <c r="BU215" s="28"/>
      <c r="BV215" s="28"/>
      <c r="BW215" s="28"/>
      <c r="BX215" s="28"/>
      <c r="BY215" s="28"/>
      <c r="BZ215" s="28"/>
      <c r="CA215" s="28"/>
      <c r="CB215" s="28"/>
      <c r="CC215" s="28"/>
      <c r="CD215" s="28"/>
      <c r="CE215" s="28"/>
      <c r="CF215" s="28"/>
      <c r="CG215" s="28"/>
      <c r="CH215" s="28"/>
      <c r="CI215" s="28"/>
      <c r="CJ215" s="28"/>
      <c r="CK215" s="28"/>
      <c r="CL215" s="28"/>
      <c r="CM215" s="28"/>
      <c r="CN215" s="28"/>
      <c r="CO215" s="28"/>
      <c r="CP215" s="28"/>
      <c r="CQ215" s="28"/>
      <c r="CR215" s="28"/>
      <c r="CS215" s="28"/>
      <c r="CT215" s="28"/>
      <c r="CU215" s="28"/>
      <c r="CV215" s="28"/>
      <c r="CW215" s="28"/>
      <c r="CX215" s="28"/>
      <c r="CY215" s="28"/>
      <c r="CZ215" s="28"/>
      <c r="DA215" s="28"/>
      <c r="DB215" s="28"/>
      <c r="DC215" s="28"/>
      <c r="DD215" s="28"/>
      <c r="DE215" s="28"/>
      <c r="DF215" s="28"/>
      <c r="DG215" s="28"/>
      <c r="DH215" s="28"/>
      <c r="DI215" s="28"/>
      <c r="DJ215" s="28"/>
      <c r="DK215" s="28"/>
      <c r="DL215" s="28"/>
      <c r="DM215" s="28"/>
      <c r="DN215" s="28"/>
      <c r="DO215" s="28"/>
      <c r="DP215" s="28"/>
      <c r="DQ215" s="28"/>
      <c r="DR215" s="28"/>
      <c r="DS215" s="28"/>
      <c r="DT215" s="28"/>
      <c r="DU215" s="28"/>
      <c r="DV215" s="28"/>
      <c r="DW215" s="28"/>
      <c r="DX215" s="28"/>
      <c r="DY215" s="28"/>
      <c r="DZ215" s="28"/>
      <c r="EA215" s="28"/>
      <c r="EB215" s="28"/>
      <c r="EC215" s="28"/>
      <c r="ED215" s="28"/>
      <c r="EE215" s="28"/>
      <c r="EF215" s="28"/>
      <c r="EG215" s="28"/>
      <c r="EH215" s="28"/>
      <c r="EI215" s="28"/>
      <c r="EJ215" s="28"/>
      <c r="EK215" s="28"/>
      <c r="EL215" s="28"/>
      <c r="EM215" s="28"/>
      <c r="EN215" s="28"/>
      <c r="EO215" s="28"/>
      <c r="EP215" s="29"/>
      <c r="EQ215" s="28"/>
      <c r="ER215" s="28"/>
      <c r="ES215" s="28"/>
      <c r="ET215" s="28"/>
      <c r="EU215" s="28"/>
      <c r="EV215" s="28"/>
      <c r="EW215" s="28"/>
      <c r="EX215" s="29"/>
      <c r="EY215" s="28"/>
      <c r="EZ215" s="28"/>
      <c r="FA215" s="28"/>
      <c r="FB215" s="28"/>
      <c r="FC215" s="28"/>
      <c r="FD215" s="28"/>
      <c r="FE215" s="28"/>
      <c r="FF215" s="28"/>
      <c r="FG215" s="28"/>
      <c r="FH215" s="28"/>
      <c r="FI215" s="28"/>
      <c r="FJ215" s="28"/>
      <c r="FK215" s="28"/>
      <c r="FL215" s="28"/>
      <c r="FM215" s="28"/>
      <c r="FN215" s="28"/>
      <c r="FO215" s="28"/>
      <c r="FP215" s="28"/>
      <c r="FQ215" s="28"/>
      <c r="FR215" s="28"/>
      <c r="FS215" s="28"/>
      <c r="FT215" s="28"/>
      <c r="FU215" s="28"/>
      <c r="FV215" s="28"/>
      <c r="FW215" s="28"/>
      <c r="FX215" s="28"/>
      <c r="FY215" s="28"/>
      <c r="FZ215" s="28"/>
      <c r="GA215" s="28"/>
      <c r="GB215" s="28"/>
      <c r="GC215" s="28"/>
      <c r="GD215" s="28"/>
      <c r="GE215" s="28"/>
      <c r="GF215" s="28"/>
      <c r="GG215" s="28"/>
      <c r="GH215" s="28"/>
      <c r="GI215" s="28"/>
      <c r="GJ215" s="28"/>
      <c r="GK215" s="28"/>
      <c r="GL215" s="28"/>
      <c r="GM215" s="28"/>
      <c r="GN215" s="28"/>
      <c r="GO215" s="28"/>
      <c r="GP215" s="28"/>
      <c r="GQ215" s="28"/>
      <c r="GR215" s="28"/>
      <c r="GS215" s="28"/>
      <c r="GT215" s="28"/>
      <c r="GU215" s="28"/>
      <c r="GV215" s="28"/>
      <c r="GW215" s="28"/>
      <c r="GX215" s="28"/>
      <c r="GY215" s="28"/>
      <c r="GZ215" s="28"/>
      <c r="HA215" s="28"/>
      <c r="HB215" s="28"/>
      <c r="HC215" s="28"/>
      <c r="HD215" s="28"/>
      <c r="HE215" s="28"/>
      <c r="HF215" s="28"/>
      <c r="HG215" s="28"/>
      <c r="HH215" s="28"/>
      <c r="HI215" s="28"/>
      <c r="HJ215" s="28"/>
      <c r="HK215" s="28"/>
      <c r="HL215" s="28"/>
      <c r="HM215" s="28"/>
      <c r="HN215" s="28"/>
      <c r="HO215" s="28"/>
      <c r="HP215" s="28"/>
      <c r="HQ215" s="28"/>
      <c r="HR215" s="28"/>
      <c r="HS215" s="28"/>
      <c r="HT215" s="28"/>
      <c r="HU215" s="28"/>
      <c r="HV215" s="28"/>
      <c r="HW215" s="28"/>
      <c r="HX215" s="28"/>
      <c r="HY215" s="28"/>
      <c r="HZ215" s="28"/>
      <c r="IA215" s="28"/>
      <c r="IB215" s="28"/>
      <c r="IC215" s="28"/>
      <c r="ID215" s="28"/>
      <c r="IE215" s="28"/>
      <c r="IF215" s="28"/>
      <c r="IG215" s="28"/>
      <c r="IH215" s="28"/>
      <c r="II215" s="28"/>
      <c r="IJ215" s="28"/>
      <c r="IK215" s="28"/>
      <c r="IL215" s="28"/>
      <c r="IM215" s="29"/>
      <c r="IN215" s="28"/>
      <c r="IO215" s="28"/>
      <c r="IP215" s="28"/>
      <c r="IQ215" s="28"/>
      <c r="IR215" s="28"/>
      <c r="IS215" s="28"/>
      <c r="IT215" s="28"/>
      <c r="IU215" s="28"/>
      <c r="IV215" s="28"/>
      <c r="IW215" s="28"/>
      <c r="IX215" s="28"/>
      <c r="IY215" s="28"/>
      <c r="IZ215" s="28"/>
      <c r="JA215" s="28"/>
      <c r="JB215" s="28"/>
      <c r="JC215" s="28"/>
      <c r="JD215" s="28"/>
      <c r="JE215" s="28"/>
      <c r="JF215" s="28"/>
      <c r="JG215" s="28"/>
      <c r="JH215" s="28"/>
      <c r="JI215" s="28"/>
      <c r="JJ215" s="28"/>
      <c r="JK215" s="28"/>
    </row>
    <row r="216" spans="1:271" ht="15.75" customHeight="1" x14ac:dyDescent="0.25">
      <c r="A216" s="28"/>
      <c r="B216" s="28"/>
      <c r="C216" s="28"/>
      <c r="D216" s="132"/>
      <c r="E216" s="28"/>
      <c r="F216" s="28"/>
      <c r="G216" s="28"/>
      <c r="H216" s="28"/>
      <c r="I216" s="28"/>
      <c r="J216" s="28"/>
      <c r="K216" s="28"/>
      <c r="L216" s="29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28"/>
      <c r="BU216" s="28"/>
      <c r="BV216" s="28"/>
      <c r="BW216" s="28"/>
      <c r="BX216" s="28"/>
      <c r="BY216" s="28"/>
      <c r="BZ216" s="28"/>
      <c r="CA216" s="28"/>
      <c r="CB216" s="28"/>
      <c r="CC216" s="28"/>
      <c r="CD216" s="28"/>
      <c r="CE216" s="28"/>
      <c r="CF216" s="28"/>
      <c r="CG216" s="28"/>
      <c r="CH216" s="28"/>
      <c r="CI216" s="28"/>
      <c r="CJ216" s="28"/>
      <c r="CK216" s="28"/>
      <c r="CL216" s="28"/>
      <c r="CM216" s="28"/>
      <c r="CN216" s="28"/>
      <c r="CO216" s="28"/>
      <c r="CP216" s="28"/>
      <c r="CQ216" s="28"/>
      <c r="CR216" s="28"/>
      <c r="CS216" s="28"/>
      <c r="CT216" s="28"/>
      <c r="CU216" s="28"/>
      <c r="CV216" s="28"/>
      <c r="CW216" s="28"/>
      <c r="CX216" s="28"/>
      <c r="CY216" s="28"/>
      <c r="CZ216" s="28"/>
      <c r="DA216" s="28"/>
      <c r="DB216" s="28"/>
      <c r="DC216" s="28"/>
      <c r="DD216" s="28"/>
      <c r="DE216" s="28"/>
      <c r="DF216" s="28"/>
      <c r="DG216" s="28"/>
      <c r="DH216" s="28"/>
      <c r="DI216" s="28"/>
      <c r="DJ216" s="28"/>
      <c r="DK216" s="28"/>
      <c r="DL216" s="28"/>
      <c r="DM216" s="28"/>
      <c r="DN216" s="28"/>
      <c r="DO216" s="28"/>
      <c r="DP216" s="28"/>
      <c r="DQ216" s="28"/>
      <c r="DR216" s="28"/>
      <c r="DS216" s="28"/>
      <c r="DT216" s="28"/>
      <c r="DU216" s="28"/>
      <c r="DV216" s="28"/>
      <c r="DW216" s="28"/>
      <c r="DX216" s="28"/>
      <c r="DY216" s="28"/>
      <c r="DZ216" s="28"/>
      <c r="EA216" s="28"/>
      <c r="EB216" s="28"/>
      <c r="EC216" s="28"/>
      <c r="ED216" s="28"/>
      <c r="EE216" s="28"/>
      <c r="EF216" s="28"/>
      <c r="EG216" s="28"/>
      <c r="EH216" s="28"/>
      <c r="EI216" s="28"/>
      <c r="EJ216" s="28"/>
      <c r="EK216" s="28"/>
      <c r="EL216" s="28"/>
      <c r="EM216" s="28"/>
      <c r="EN216" s="28"/>
      <c r="EO216" s="28"/>
      <c r="EP216" s="29"/>
      <c r="EQ216" s="28"/>
      <c r="ER216" s="28"/>
      <c r="ES216" s="28"/>
      <c r="ET216" s="28"/>
      <c r="EU216" s="28"/>
      <c r="EV216" s="28"/>
      <c r="EW216" s="28"/>
      <c r="EX216" s="29"/>
      <c r="EY216" s="28"/>
      <c r="EZ216" s="28"/>
      <c r="FA216" s="28"/>
      <c r="FB216" s="28"/>
      <c r="FC216" s="28"/>
      <c r="FD216" s="28"/>
      <c r="FE216" s="28"/>
      <c r="FF216" s="28"/>
      <c r="FG216" s="28"/>
      <c r="FH216" s="28"/>
      <c r="FI216" s="28"/>
      <c r="FJ216" s="28"/>
      <c r="FK216" s="28"/>
      <c r="FL216" s="28"/>
      <c r="FM216" s="28"/>
      <c r="FN216" s="28"/>
      <c r="FO216" s="28"/>
      <c r="FP216" s="28"/>
      <c r="FQ216" s="28"/>
      <c r="FR216" s="28"/>
      <c r="FS216" s="28"/>
      <c r="FT216" s="28"/>
      <c r="FU216" s="28"/>
      <c r="FV216" s="28"/>
      <c r="FW216" s="28"/>
      <c r="FX216" s="28"/>
      <c r="FY216" s="28"/>
      <c r="FZ216" s="28"/>
      <c r="GA216" s="28"/>
      <c r="GB216" s="28"/>
      <c r="GC216" s="28"/>
      <c r="GD216" s="28"/>
      <c r="GE216" s="28"/>
      <c r="GF216" s="28"/>
      <c r="GG216" s="28"/>
      <c r="GH216" s="28"/>
      <c r="GI216" s="28"/>
      <c r="GJ216" s="28"/>
      <c r="GK216" s="28"/>
      <c r="GL216" s="28"/>
      <c r="GM216" s="28"/>
      <c r="GN216" s="28"/>
      <c r="GO216" s="28"/>
      <c r="GP216" s="28"/>
      <c r="GQ216" s="28"/>
      <c r="GR216" s="28"/>
      <c r="GS216" s="28"/>
      <c r="GT216" s="28"/>
      <c r="GU216" s="28"/>
      <c r="GV216" s="28"/>
      <c r="GW216" s="28"/>
      <c r="GX216" s="28"/>
      <c r="GY216" s="28"/>
      <c r="GZ216" s="28"/>
      <c r="HA216" s="28"/>
      <c r="HB216" s="28"/>
      <c r="HC216" s="28"/>
      <c r="HD216" s="28"/>
      <c r="HE216" s="28"/>
      <c r="HF216" s="28"/>
      <c r="HG216" s="28"/>
      <c r="HH216" s="28"/>
      <c r="HI216" s="28"/>
      <c r="HJ216" s="28"/>
      <c r="HK216" s="28"/>
      <c r="HL216" s="28"/>
      <c r="HM216" s="28"/>
      <c r="HN216" s="28"/>
      <c r="HO216" s="28"/>
      <c r="HP216" s="28"/>
      <c r="HQ216" s="28"/>
      <c r="HR216" s="28"/>
      <c r="HS216" s="28"/>
      <c r="HT216" s="28"/>
      <c r="HU216" s="28"/>
      <c r="HV216" s="28"/>
      <c r="HW216" s="28"/>
      <c r="HX216" s="28"/>
      <c r="HY216" s="28"/>
      <c r="HZ216" s="28"/>
      <c r="IA216" s="28"/>
      <c r="IB216" s="28"/>
      <c r="IC216" s="28"/>
      <c r="ID216" s="28"/>
      <c r="IE216" s="28"/>
      <c r="IF216" s="28"/>
      <c r="IG216" s="28"/>
      <c r="IH216" s="28"/>
      <c r="II216" s="28"/>
      <c r="IJ216" s="28"/>
      <c r="IK216" s="28"/>
      <c r="IL216" s="28"/>
      <c r="IM216" s="29"/>
      <c r="IN216" s="28"/>
      <c r="IO216" s="28"/>
      <c r="IP216" s="28"/>
      <c r="IQ216" s="28"/>
      <c r="IR216" s="28"/>
      <c r="IS216" s="28"/>
      <c r="IT216" s="28"/>
      <c r="IU216" s="28"/>
      <c r="IV216" s="28"/>
      <c r="IW216" s="28"/>
      <c r="IX216" s="28"/>
      <c r="IY216" s="28"/>
      <c r="IZ216" s="28"/>
      <c r="JA216" s="28"/>
      <c r="JB216" s="28"/>
      <c r="JC216" s="28"/>
      <c r="JD216" s="28"/>
      <c r="JE216" s="28"/>
      <c r="JF216" s="28"/>
      <c r="JG216" s="28"/>
      <c r="JH216" s="28"/>
      <c r="JI216" s="28"/>
      <c r="JJ216" s="28"/>
      <c r="JK216" s="28"/>
    </row>
    <row r="217" spans="1:271" ht="15.75" customHeight="1" x14ac:dyDescent="0.25">
      <c r="A217" s="28"/>
      <c r="B217" s="28"/>
      <c r="C217" s="28"/>
      <c r="D217" s="132"/>
      <c r="E217" s="28"/>
      <c r="F217" s="28"/>
      <c r="G217" s="28"/>
      <c r="H217" s="28"/>
      <c r="I217" s="28"/>
      <c r="J217" s="28"/>
      <c r="K217" s="28"/>
      <c r="L217" s="29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  <c r="BZ217" s="28"/>
      <c r="CA217" s="28"/>
      <c r="CB217" s="28"/>
      <c r="CC217" s="28"/>
      <c r="CD217" s="28"/>
      <c r="CE217" s="28"/>
      <c r="CF217" s="28"/>
      <c r="CG217" s="28"/>
      <c r="CH217" s="28"/>
      <c r="CI217" s="28"/>
      <c r="CJ217" s="28"/>
      <c r="CK217" s="28"/>
      <c r="CL217" s="28"/>
      <c r="CM217" s="28"/>
      <c r="CN217" s="28"/>
      <c r="CO217" s="28"/>
      <c r="CP217" s="28"/>
      <c r="CQ217" s="28"/>
      <c r="CR217" s="28"/>
      <c r="CS217" s="28"/>
      <c r="CT217" s="28"/>
      <c r="CU217" s="28"/>
      <c r="CV217" s="28"/>
      <c r="CW217" s="28"/>
      <c r="CX217" s="28"/>
      <c r="CY217" s="28"/>
      <c r="CZ217" s="28"/>
      <c r="DA217" s="28"/>
      <c r="DB217" s="28"/>
      <c r="DC217" s="28"/>
      <c r="DD217" s="28"/>
      <c r="DE217" s="28"/>
      <c r="DF217" s="28"/>
      <c r="DG217" s="28"/>
      <c r="DH217" s="28"/>
      <c r="DI217" s="28"/>
      <c r="DJ217" s="28"/>
      <c r="DK217" s="28"/>
      <c r="DL217" s="28"/>
      <c r="DM217" s="28"/>
      <c r="DN217" s="28"/>
      <c r="DO217" s="28"/>
      <c r="DP217" s="28"/>
      <c r="DQ217" s="28"/>
      <c r="DR217" s="28"/>
      <c r="DS217" s="28"/>
      <c r="DT217" s="28"/>
      <c r="DU217" s="28"/>
      <c r="DV217" s="28"/>
      <c r="DW217" s="28"/>
      <c r="DX217" s="28"/>
      <c r="DY217" s="28"/>
      <c r="DZ217" s="28"/>
      <c r="EA217" s="28"/>
      <c r="EB217" s="28"/>
      <c r="EC217" s="28"/>
      <c r="ED217" s="28"/>
      <c r="EE217" s="28"/>
      <c r="EF217" s="28"/>
      <c r="EG217" s="28"/>
      <c r="EH217" s="28"/>
      <c r="EI217" s="28"/>
      <c r="EJ217" s="28"/>
      <c r="EK217" s="28"/>
      <c r="EL217" s="28"/>
      <c r="EM217" s="28"/>
      <c r="EN217" s="28"/>
      <c r="EO217" s="28"/>
      <c r="EP217" s="29"/>
      <c r="EQ217" s="28"/>
      <c r="ER217" s="28"/>
      <c r="ES217" s="28"/>
      <c r="ET217" s="28"/>
      <c r="EU217" s="28"/>
      <c r="EV217" s="28"/>
      <c r="EW217" s="28"/>
      <c r="EX217" s="29"/>
      <c r="EY217" s="28"/>
      <c r="EZ217" s="28"/>
      <c r="FA217" s="28"/>
      <c r="FB217" s="28"/>
      <c r="FC217" s="28"/>
      <c r="FD217" s="28"/>
      <c r="FE217" s="28"/>
      <c r="FF217" s="28"/>
      <c r="FG217" s="28"/>
      <c r="FH217" s="28"/>
      <c r="FI217" s="28"/>
      <c r="FJ217" s="28"/>
      <c r="FK217" s="28"/>
      <c r="FL217" s="28"/>
      <c r="FM217" s="28"/>
      <c r="FN217" s="28"/>
      <c r="FO217" s="28"/>
      <c r="FP217" s="28"/>
      <c r="FQ217" s="28"/>
      <c r="FR217" s="28"/>
      <c r="FS217" s="28"/>
      <c r="FT217" s="28"/>
      <c r="FU217" s="28"/>
      <c r="FV217" s="28"/>
      <c r="FW217" s="28"/>
      <c r="FX217" s="28"/>
      <c r="FY217" s="28"/>
      <c r="FZ217" s="28"/>
      <c r="GA217" s="28"/>
      <c r="GB217" s="28"/>
      <c r="GC217" s="28"/>
      <c r="GD217" s="28"/>
      <c r="GE217" s="28"/>
      <c r="GF217" s="28"/>
      <c r="GG217" s="28"/>
      <c r="GH217" s="28"/>
      <c r="GI217" s="28"/>
      <c r="GJ217" s="28"/>
      <c r="GK217" s="28"/>
      <c r="GL217" s="28"/>
      <c r="GM217" s="28"/>
      <c r="GN217" s="28"/>
      <c r="GO217" s="28"/>
      <c r="GP217" s="28"/>
      <c r="GQ217" s="28"/>
      <c r="GR217" s="28"/>
      <c r="GS217" s="28"/>
      <c r="GT217" s="28"/>
      <c r="GU217" s="28"/>
      <c r="GV217" s="28"/>
      <c r="GW217" s="28"/>
      <c r="GX217" s="28"/>
      <c r="GY217" s="28"/>
      <c r="GZ217" s="28"/>
      <c r="HA217" s="28"/>
      <c r="HB217" s="28"/>
      <c r="HC217" s="28"/>
      <c r="HD217" s="28"/>
      <c r="HE217" s="28"/>
      <c r="HF217" s="28"/>
      <c r="HG217" s="28"/>
      <c r="HH217" s="28"/>
      <c r="HI217" s="28"/>
      <c r="HJ217" s="28"/>
      <c r="HK217" s="28"/>
      <c r="HL217" s="28"/>
      <c r="HM217" s="28"/>
      <c r="HN217" s="28"/>
      <c r="HO217" s="28"/>
      <c r="HP217" s="28"/>
      <c r="HQ217" s="28"/>
      <c r="HR217" s="28"/>
      <c r="HS217" s="28"/>
      <c r="HT217" s="28"/>
      <c r="HU217" s="28"/>
      <c r="HV217" s="28"/>
      <c r="HW217" s="28"/>
      <c r="HX217" s="28"/>
      <c r="HY217" s="28"/>
      <c r="HZ217" s="28"/>
      <c r="IA217" s="28"/>
      <c r="IB217" s="28"/>
      <c r="IC217" s="28"/>
      <c r="ID217" s="28"/>
      <c r="IE217" s="28"/>
      <c r="IF217" s="28"/>
      <c r="IG217" s="28"/>
      <c r="IH217" s="28"/>
      <c r="II217" s="28"/>
      <c r="IJ217" s="28"/>
      <c r="IK217" s="28"/>
      <c r="IL217" s="28"/>
      <c r="IM217" s="29"/>
      <c r="IN217" s="28"/>
      <c r="IO217" s="28"/>
      <c r="IP217" s="28"/>
      <c r="IQ217" s="28"/>
      <c r="IR217" s="28"/>
      <c r="IS217" s="28"/>
      <c r="IT217" s="28"/>
      <c r="IU217" s="28"/>
      <c r="IV217" s="28"/>
      <c r="IW217" s="28"/>
      <c r="IX217" s="28"/>
      <c r="IY217" s="28"/>
      <c r="IZ217" s="28"/>
      <c r="JA217" s="28"/>
      <c r="JB217" s="28"/>
      <c r="JC217" s="28"/>
      <c r="JD217" s="28"/>
      <c r="JE217" s="28"/>
      <c r="JF217" s="28"/>
      <c r="JG217" s="28"/>
      <c r="JH217" s="28"/>
      <c r="JI217" s="28"/>
      <c r="JJ217" s="28"/>
      <c r="JK217" s="28"/>
    </row>
    <row r="218" spans="1:271" ht="15.75" customHeight="1" x14ac:dyDescent="0.25">
      <c r="A218" s="28"/>
      <c r="B218" s="28"/>
      <c r="C218" s="28"/>
      <c r="D218" s="132"/>
      <c r="E218" s="28"/>
      <c r="F218" s="28"/>
      <c r="G218" s="28"/>
      <c r="H218" s="28"/>
      <c r="I218" s="28"/>
      <c r="J218" s="28"/>
      <c r="K218" s="28"/>
      <c r="L218" s="29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28"/>
      <c r="BU218" s="28"/>
      <c r="BV218" s="28"/>
      <c r="BW218" s="28"/>
      <c r="BX218" s="28"/>
      <c r="BY218" s="28"/>
      <c r="BZ218" s="28"/>
      <c r="CA218" s="28"/>
      <c r="CB218" s="28"/>
      <c r="CC218" s="28"/>
      <c r="CD218" s="28"/>
      <c r="CE218" s="28"/>
      <c r="CF218" s="28"/>
      <c r="CG218" s="28"/>
      <c r="CH218" s="28"/>
      <c r="CI218" s="28"/>
      <c r="CJ218" s="28"/>
      <c r="CK218" s="28"/>
      <c r="CL218" s="28"/>
      <c r="CM218" s="28"/>
      <c r="CN218" s="28"/>
      <c r="CO218" s="28"/>
      <c r="CP218" s="28"/>
      <c r="CQ218" s="28"/>
      <c r="CR218" s="28"/>
      <c r="CS218" s="28"/>
      <c r="CT218" s="28"/>
      <c r="CU218" s="28"/>
      <c r="CV218" s="28"/>
      <c r="CW218" s="28"/>
      <c r="CX218" s="28"/>
      <c r="CY218" s="28"/>
      <c r="CZ218" s="28"/>
      <c r="DA218" s="28"/>
      <c r="DB218" s="28"/>
      <c r="DC218" s="28"/>
      <c r="DD218" s="28"/>
      <c r="DE218" s="28"/>
      <c r="DF218" s="28"/>
      <c r="DG218" s="28"/>
      <c r="DH218" s="28"/>
      <c r="DI218" s="28"/>
      <c r="DJ218" s="28"/>
      <c r="DK218" s="28"/>
      <c r="DL218" s="28"/>
      <c r="DM218" s="28"/>
      <c r="DN218" s="28"/>
      <c r="DO218" s="28"/>
      <c r="DP218" s="28"/>
      <c r="DQ218" s="28"/>
      <c r="DR218" s="28"/>
      <c r="DS218" s="28"/>
      <c r="DT218" s="28"/>
      <c r="DU218" s="28"/>
      <c r="DV218" s="28"/>
      <c r="DW218" s="28"/>
      <c r="DX218" s="28"/>
      <c r="DY218" s="28"/>
      <c r="DZ218" s="28"/>
      <c r="EA218" s="28"/>
      <c r="EB218" s="28"/>
      <c r="EC218" s="28"/>
      <c r="ED218" s="28"/>
      <c r="EE218" s="28"/>
      <c r="EF218" s="28"/>
      <c r="EG218" s="28"/>
      <c r="EH218" s="28"/>
      <c r="EI218" s="28"/>
      <c r="EJ218" s="28"/>
      <c r="EK218" s="28"/>
      <c r="EL218" s="28"/>
      <c r="EM218" s="28"/>
      <c r="EN218" s="28"/>
      <c r="EO218" s="28"/>
      <c r="EP218" s="29"/>
      <c r="EQ218" s="28"/>
      <c r="ER218" s="28"/>
      <c r="ES218" s="28"/>
      <c r="ET218" s="28"/>
      <c r="EU218" s="28"/>
      <c r="EV218" s="28"/>
      <c r="EW218" s="28"/>
      <c r="EX218" s="29"/>
      <c r="EY218" s="28"/>
      <c r="EZ218" s="28"/>
      <c r="FA218" s="28"/>
      <c r="FB218" s="28"/>
      <c r="FC218" s="28"/>
      <c r="FD218" s="28"/>
      <c r="FE218" s="28"/>
      <c r="FF218" s="28"/>
      <c r="FG218" s="28"/>
      <c r="FH218" s="28"/>
      <c r="FI218" s="28"/>
      <c r="FJ218" s="28"/>
      <c r="FK218" s="28"/>
      <c r="FL218" s="28"/>
      <c r="FM218" s="28"/>
      <c r="FN218" s="28"/>
      <c r="FO218" s="28"/>
      <c r="FP218" s="28"/>
      <c r="FQ218" s="28"/>
      <c r="FR218" s="28"/>
      <c r="FS218" s="28"/>
      <c r="FT218" s="28"/>
      <c r="FU218" s="28"/>
      <c r="FV218" s="28"/>
      <c r="FW218" s="28"/>
      <c r="FX218" s="28"/>
      <c r="FY218" s="28"/>
      <c r="FZ218" s="28"/>
      <c r="GA218" s="28"/>
      <c r="GB218" s="28"/>
      <c r="GC218" s="28"/>
      <c r="GD218" s="28"/>
      <c r="GE218" s="28"/>
      <c r="GF218" s="28"/>
      <c r="GG218" s="28"/>
      <c r="GH218" s="28"/>
      <c r="GI218" s="28"/>
      <c r="GJ218" s="28"/>
      <c r="GK218" s="28"/>
      <c r="GL218" s="28"/>
      <c r="GM218" s="28"/>
      <c r="GN218" s="28"/>
      <c r="GO218" s="28"/>
      <c r="GP218" s="28"/>
      <c r="GQ218" s="28"/>
      <c r="GR218" s="28"/>
      <c r="GS218" s="28"/>
      <c r="GT218" s="28"/>
      <c r="GU218" s="28"/>
      <c r="GV218" s="28"/>
      <c r="GW218" s="28"/>
      <c r="GX218" s="28"/>
      <c r="GY218" s="28"/>
      <c r="GZ218" s="28"/>
      <c r="HA218" s="28"/>
      <c r="HB218" s="28"/>
      <c r="HC218" s="28"/>
      <c r="HD218" s="28"/>
      <c r="HE218" s="28"/>
      <c r="HF218" s="28"/>
      <c r="HG218" s="28"/>
      <c r="HH218" s="28"/>
      <c r="HI218" s="28"/>
      <c r="HJ218" s="28"/>
      <c r="HK218" s="28"/>
      <c r="HL218" s="28"/>
      <c r="HM218" s="28"/>
      <c r="HN218" s="28"/>
      <c r="HO218" s="28"/>
      <c r="HP218" s="28"/>
      <c r="HQ218" s="28"/>
      <c r="HR218" s="28"/>
      <c r="HS218" s="28"/>
      <c r="HT218" s="28"/>
      <c r="HU218" s="28"/>
      <c r="HV218" s="28"/>
      <c r="HW218" s="28"/>
      <c r="HX218" s="28"/>
      <c r="HY218" s="28"/>
      <c r="HZ218" s="28"/>
      <c r="IA218" s="28"/>
      <c r="IB218" s="28"/>
      <c r="IC218" s="28"/>
      <c r="ID218" s="28"/>
      <c r="IE218" s="28"/>
      <c r="IF218" s="28"/>
      <c r="IG218" s="28"/>
      <c r="IH218" s="28"/>
      <c r="II218" s="28"/>
      <c r="IJ218" s="28"/>
      <c r="IK218" s="28"/>
      <c r="IL218" s="28"/>
      <c r="IM218" s="29"/>
      <c r="IN218" s="28"/>
      <c r="IO218" s="28"/>
      <c r="IP218" s="28"/>
      <c r="IQ218" s="28"/>
      <c r="IR218" s="28"/>
      <c r="IS218" s="28"/>
      <c r="IT218" s="28"/>
      <c r="IU218" s="28"/>
      <c r="IV218" s="28"/>
      <c r="IW218" s="28"/>
      <c r="IX218" s="28"/>
      <c r="IY218" s="28"/>
      <c r="IZ218" s="28"/>
      <c r="JA218" s="28"/>
      <c r="JB218" s="28"/>
      <c r="JC218" s="28"/>
      <c r="JD218" s="28"/>
      <c r="JE218" s="28"/>
      <c r="JF218" s="28"/>
      <c r="JG218" s="28"/>
      <c r="JH218" s="28"/>
      <c r="JI218" s="28"/>
      <c r="JJ218" s="28"/>
      <c r="JK218" s="28"/>
    </row>
    <row r="219" spans="1:271" ht="15.75" customHeight="1" x14ac:dyDescent="0.25">
      <c r="A219" s="28"/>
      <c r="B219" s="28"/>
      <c r="C219" s="28"/>
      <c r="D219" s="132"/>
      <c r="E219" s="28"/>
      <c r="F219" s="28"/>
      <c r="G219" s="28"/>
      <c r="H219" s="28"/>
      <c r="I219" s="28"/>
      <c r="J219" s="28"/>
      <c r="K219" s="28"/>
      <c r="L219" s="29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  <c r="BZ219" s="28"/>
      <c r="CA219" s="28"/>
      <c r="CB219" s="28"/>
      <c r="CC219" s="28"/>
      <c r="CD219" s="28"/>
      <c r="CE219" s="28"/>
      <c r="CF219" s="28"/>
      <c r="CG219" s="28"/>
      <c r="CH219" s="28"/>
      <c r="CI219" s="28"/>
      <c r="CJ219" s="28"/>
      <c r="CK219" s="28"/>
      <c r="CL219" s="28"/>
      <c r="CM219" s="28"/>
      <c r="CN219" s="28"/>
      <c r="CO219" s="28"/>
      <c r="CP219" s="28"/>
      <c r="CQ219" s="28"/>
      <c r="CR219" s="28"/>
      <c r="CS219" s="28"/>
      <c r="CT219" s="28"/>
      <c r="CU219" s="28"/>
      <c r="CV219" s="28"/>
      <c r="CW219" s="28"/>
      <c r="CX219" s="28"/>
      <c r="CY219" s="28"/>
      <c r="CZ219" s="28"/>
      <c r="DA219" s="28"/>
      <c r="DB219" s="28"/>
      <c r="DC219" s="28"/>
      <c r="DD219" s="28"/>
      <c r="DE219" s="28"/>
      <c r="DF219" s="28"/>
      <c r="DG219" s="28"/>
      <c r="DH219" s="28"/>
      <c r="DI219" s="28"/>
      <c r="DJ219" s="28"/>
      <c r="DK219" s="28"/>
      <c r="DL219" s="28"/>
      <c r="DM219" s="28"/>
      <c r="DN219" s="28"/>
      <c r="DO219" s="28"/>
      <c r="DP219" s="28"/>
      <c r="DQ219" s="28"/>
      <c r="DR219" s="28"/>
      <c r="DS219" s="28"/>
      <c r="DT219" s="28"/>
      <c r="DU219" s="28"/>
      <c r="DV219" s="28"/>
      <c r="DW219" s="28"/>
      <c r="DX219" s="28"/>
      <c r="DY219" s="28"/>
      <c r="DZ219" s="28"/>
      <c r="EA219" s="28"/>
      <c r="EB219" s="28"/>
      <c r="EC219" s="28"/>
      <c r="ED219" s="28"/>
      <c r="EE219" s="28"/>
      <c r="EF219" s="28"/>
      <c r="EG219" s="28"/>
      <c r="EH219" s="28"/>
      <c r="EI219" s="28"/>
      <c r="EJ219" s="28"/>
      <c r="EK219" s="28"/>
      <c r="EL219" s="28"/>
      <c r="EM219" s="28"/>
      <c r="EN219" s="28"/>
      <c r="EO219" s="28"/>
      <c r="EP219" s="29"/>
      <c r="EQ219" s="28"/>
      <c r="ER219" s="28"/>
      <c r="ES219" s="28"/>
      <c r="ET219" s="28"/>
      <c r="EU219" s="28"/>
      <c r="EV219" s="28"/>
      <c r="EW219" s="28"/>
      <c r="EX219" s="29"/>
      <c r="EY219" s="28"/>
      <c r="EZ219" s="28"/>
      <c r="FA219" s="28"/>
      <c r="FB219" s="28"/>
      <c r="FC219" s="28"/>
      <c r="FD219" s="28"/>
      <c r="FE219" s="28"/>
      <c r="FF219" s="28"/>
      <c r="FG219" s="28"/>
      <c r="FH219" s="28"/>
      <c r="FI219" s="28"/>
      <c r="FJ219" s="28"/>
      <c r="FK219" s="28"/>
      <c r="FL219" s="28"/>
      <c r="FM219" s="28"/>
      <c r="FN219" s="28"/>
      <c r="FO219" s="28"/>
      <c r="FP219" s="28"/>
      <c r="FQ219" s="28"/>
      <c r="FR219" s="28"/>
      <c r="FS219" s="28"/>
      <c r="FT219" s="28"/>
      <c r="FU219" s="28"/>
      <c r="FV219" s="28"/>
      <c r="FW219" s="28"/>
      <c r="FX219" s="28"/>
      <c r="FY219" s="28"/>
      <c r="FZ219" s="28"/>
      <c r="GA219" s="28"/>
      <c r="GB219" s="28"/>
      <c r="GC219" s="28"/>
      <c r="GD219" s="28"/>
      <c r="GE219" s="28"/>
      <c r="GF219" s="28"/>
      <c r="GG219" s="28"/>
      <c r="GH219" s="28"/>
      <c r="GI219" s="28"/>
      <c r="GJ219" s="28"/>
      <c r="GK219" s="28"/>
      <c r="GL219" s="28"/>
      <c r="GM219" s="28"/>
      <c r="GN219" s="28"/>
      <c r="GO219" s="28"/>
      <c r="GP219" s="28"/>
      <c r="GQ219" s="28"/>
      <c r="GR219" s="28"/>
      <c r="GS219" s="28"/>
      <c r="GT219" s="28"/>
      <c r="GU219" s="28"/>
      <c r="GV219" s="28"/>
      <c r="GW219" s="28"/>
      <c r="GX219" s="28"/>
      <c r="GY219" s="28"/>
      <c r="GZ219" s="28"/>
      <c r="HA219" s="28"/>
      <c r="HB219" s="28"/>
      <c r="HC219" s="28"/>
      <c r="HD219" s="28"/>
      <c r="HE219" s="28"/>
      <c r="HF219" s="28"/>
      <c r="HG219" s="28"/>
      <c r="HH219" s="28"/>
      <c r="HI219" s="28"/>
      <c r="HJ219" s="28"/>
      <c r="HK219" s="28"/>
      <c r="HL219" s="28"/>
      <c r="HM219" s="28"/>
      <c r="HN219" s="28"/>
      <c r="HO219" s="28"/>
      <c r="HP219" s="28"/>
      <c r="HQ219" s="28"/>
      <c r="HR219" s="28"/>
      <c r="HS219" s="28"/>
      <c r="HT219" s="28"/>
      <c r="HU219" s="28"/>
      <c r="HV219" s="28"/>
      <c r="HW219" s="28"/>
      <c r="HX219" s="28"/>
      <c r="HY219" s="28"/>
      <c r="HZ219" s="28"/>
      <c r="IA219" s="28"/>
      <c r="IB219" s="28"/>
      <c r="IC219" s="28"/>
      <c r="ID219" s="28"/>
      <c r="IE219" s="28"/>
      <c r="IF219" s="28"/>
      <c r="IG219" s="28"/>
      <c r="IH219" s="28"/>
      <c r="II219" s="28"/>
      <c r="IJ219" s="28"/>
      <c r="IK219" s="28"/>
      <c r="IL219" s="28"/>
      <c r="IM219" s="29"/>
      <c r="IN219" s="28"/>
      <c r="IO219" s="28"/>
      <c r="IP219" s="28"/>
      <c r="IQ219" s="28"/>
      <c r="IR219" s="28"/>
      <c r="IS219" s="28"/>
      <c r="IT219" s="28"/>
      <c r="IU219" s="28"/>
      <c r="IV219" s="28"/>
      <c r="IW219" s="28"/>
      <c r="IX219" s="28"/>
      <c r="IY219" s="28"/>
      <c r="IZ219" s="28"/>
      <c r="JA219" s="28"/>
      <c r="JB219" s="28"/>
      <c r="JC219" s="28"/>
      <c r="JD219" s="28"/>
      <c r="JE219" s="28"/>
      <c r="JF219" s="28"/>
      <c r="JG219" s="28"/>
      <c r="JH219" s="28"/>
      <c r="JI219" s="28"/>
      <c r="JJ219" s="28"/>
      <c r="JK219" s="28"/>
    </row>
    <row r="220" spans="1:271" ht="15.75" customHeight="1" x14ac:dyDescent="0.25">
      <c r="A220" s="28"/>
      <c r="B220" s="28"/>
      <c r="C220" s="28"/>
      <c r="D220" s="132"/>
      <c r="E220" s="28"/>
      <c r="F220" s="28"/>
      <c r="G220" s="28"/>
      <c r="H220" s="28"/>
      <c r="I220" s="28"/>
      <c r="J220" s="28"/>
      <c r="K220" s="28"/>
      <c r="L220" s="29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  <c r="BO220" s="28"/>
      <c r="BP220" s="28"/>
      <c r="BQ220" s="28"/>
      <c r="BR220" s="28"/>
      <c r="BS220" s="28"/>
      <c r="BT220" s="28"/>
      <c r="BU220" s="28"/>
      <c r="BV220" s="28"/>
      <c r="BW220" s="28"/>
      <c r="BX220" s="28"/>
      <c r="BY220" s="28"/>
      <c r="BZ220" s="28"/>
      <c r="CA220" s="28"/>
      <c r="CB220" s="28"/>
      <c r="CC220" s="28"/>
      <c r="CD220" s="28"/>
      <c r="CE220" s="28"/>
      <c r="CF220" s="28"/>
      <c r="CG220" s="28"/>
      <c r="CH220" s="28"/>
      <c r="CI220" s="28"/>
      <c r="CJ220" s="28"/>
      <c r="CK220" s="28"/>
      <c r="CL220" s="28"/>
      <c r="CM220" s="28"/>
      <c r="CN220" s="28"/>
      <c r="CO220" s="28"/>
      <c r="CP220" s="28"/>
      <c r="CQ220" s="28"/>
      <c r="CR220" s="28"/>
      <c r="CS220" s="28"/>
      <c r="CT220" s="28"/>
      <c r="CU220" s="28"/>
      <c r="CV220" s="28"/>
      <c r="CW220" s="28"/>
      <c r="CX220" s="28"/>
      <c r="CY220" s="28"/>
      <c r="CZ220" s="28"/>
      <c r="DA220" s="28"/>
      <c r="DB220" s="28"/>
      <c r="DC220" s="28"/>
      <c r="DD220" s="28"/>
      <c r="DE220" s="28"/>
      <c r="DF220" s="28"/>
      <c r="DG220" s="28"/>
      <c r="DH220" s="28"/>
      <c r="DI220" s="28"/>
      <c r="DJ220" s="28"/>
      <c r="DK220" s="28"/>
      <c r="DL220" s="28"/>
      <c r="DM220" s="28"/>
      <c r="DN220" s="28"/>
      <c r="DO220" s="28"/>
      <c r="DP220" s="28"/>
      <c r="DQ220" s="28"/>
      <c r="DR220" s="28"/>
      <c r="DS220" s="28"/>
      <c r="DT220" s="28"/>
      <c r="DU220" s="28"/>
      <c r="DV220" s="28"/>
      <c r="DW220" s="28"/>
      <c r="DX220" s="28"/>
      <c r="DY220" s="28"/>
      <c r="DZ220" s="28"/>
      <c r="EA220" s="28"/>
      <c r="EB220" s="28"/>
      <c r="EC220" s="28"/>
      <c r="ED220" s="28"/>
      <c r="EE220" s="28"/>
      <c r="EF220" s="28"/>
      <c r="EG220" s="28"/>
      <c r="EH220" s="28"/>
      <c r="EI220" s="28"/>
      <c r="EJ220" s="28"/>
      <c r="EK220" s="28"/>
      <c r="EL220" s="28"/>
      <c r="EM220" s="28"/>
      <c r="EN220" s="28"/>
      <c r="EO220" s="28"/>
      <c r="EP220" s="29"/>
      <c r="EQ220" s="28"/>
      <c r="ER220" s="28"/>
      <c r="ES220" s="28"/>
      <c r="ET220" s="28"/>
      <c r="EU220" s="28"/>
      <c r="EV220" s="28"/>
      <c r="EW220" s="28"/>
      <c r="EX220" s="29"/>
      <c r="EY220" s="28"/>
      <c r="EZ220" s="28"/>
      <c r="FA220" s="28"/>
      <c r="FB220" s="28"/>
      <c r="FC220" s="28"/>
      <c r="FD220" s="28"/>
      <c r="FE220" s="28"/>
      <c r="FF220" s="28"/>
      <c r="FG220" s="28"/>
      <c r="FH220" s="28"/>
      <c r="FI220" s="28"/>
      <c r="FJ220" s="28"/>
      <c r="FK220" s="28"/>
      <c r="FL220" s="28"/>
      <c r="FM220" s="28"/>
      <c r="FN220" s="28"/>
      <c r="FO220" s="28"/>
      <c r="FP220" s="28"/>
      <c r="FQ220" s="28"/>
      <c r="FR220" s="28"/>
      <c r="FS220" s="28"/>
      <c r="FT220" s="28"/>
      <c r="FU220" s="28"/>
      <c r="FV220" s="28"/>
      <c r="FW220" s="28"/>
      <c r="FX220" s="28"/>
      <c r="FY220" s="28"/>
      <c r="FZ220" s="28"/>
      <c r="GA220" s="28"/>
      <c r="GB220" s="28"/>
      <c r="GC220" s="28"/>
      <c r="GD220" s="28"/>
      <c r="GE220" s="28"/>
      <c r="GF220" s="28"/>
      <c r="GG220" s="28"/>
      <c r="GH220" s="28"/>
      <c r="GI220" s="28"/>
      <c r="GJ220" s="28"/>
      <c r="GK220" s="28"/>
      <c r="GL220" s="28"/>
      <c r="GM220" s="28"/>
      <c r="GN220" s="28"/>
      <c r="GO220" s="28"/>
      <c r="GP220" s="28"/>
      <c r="GQ220" s="28"/>
      <c r="GR220" s="28"/>
      <c r="GS220" s="28"/>
      <c r="GT220" s="28"/>
      <c r="GU220" s="28"/>
      <c r="GV220" s="28"/>
      <c r="GW220" s="28"/>
      <c r="GX220" s="28"/>
      <c r="GY220" s="28"/>
      <c r="GZ220" s="28"/>
      <c r="HA220" s="28"/>
      <c r="HB220" s="28"/>
      <c r="HC220" s="28"/>
      <c r="HD220" s="28"/>
      <c r="HE220" s="28"/>
      <c r="HF220" s="28"/>
      <c r="HG220" s="28"/>
      <c r="HH220" s="28"/>
      <c r="HI220" s="28"/>
      <c r="HJ220" s="28"/>
      <c r="HK220" s="28"/>
      <c r="HL220" s="28"/>
      <c r="HM220" s="28"/>
      <c r="HN220" s="28"/>
      <c r="HO220" s="28"/>
      <c r="HP220" s="28"/>
      <c r="HQ220" s="28"/>
      <c r="HR220" s="28"/>
      <c r="HS220" s="28"/>
      <c r="HT220" s="28"/>
      <c r="HU220" s="28"/>
      <c r="HV220" s="28"/>
      <c r="HW220" s="28"/>
      <c r="HX220" s="28"/>
      <c r="HY220" s="28"/>
      <c r="HZ220" s="28"/>
      <c r="IA220" s="28"/>
      <c r="IB220" s="28"/>
      <c r="IC220" s="28"/>
      <c r="ID220" s="28"/>
      <c r="IE220" s="28"/>
      <c r="IF220" s="28"/>
      <c r="IG220" s="28"/>
      <c r="IH220" s="28"/>
      <c r="II220" s="28"/>
      <c r="IJ220" s="28"/>
      <c r="IK220" s="28"/>
      <c r="IL220" s="28"/>
      <c r="IM220" s="29"/>
      <c r="IN220" s="28"/>
      <c r="IO220" s="28"/>
      <c r="IP220" s="28"/>
      <c r="IQ220" s="28"/>
      <c r="IR220" s="28"/>
      <c r="IS220" s="28"/>
      <c r="IT220" s="28"/>
      <c r="IU220" s="28"/>
      <c r="IV220" s="28"/>
      <c r="IW220" s="28"/>
      <c r="IX220" s="28"/>
      <c r="IY220" s="28"/>
      <c r="IZ220" s="28"/>
      <c r="JA220" s="28"/>
      <c r="JB220" s="28"/>
      <c r="JC220" s="28"/>
      <c r="JD220" s="28"/>
      <c r="JE220" s="28"/>
      <c r="JF220" s="28"/>
      <c r="JG220" s="28"/>
      <c r="JH220" s="28"/>
      <c r="JI220" s="28"/>
      <c r="JJ220" s="28"/>
      <c r="JK220" s="28"/>
    </row>
    <row r="221" spans="1:271" ht="15.75" customHeight="1" x14ac:dyDescent="0.25">
      <c r="A221" s="28"/>
      <c r="B221" s="28"/>
      <c r="C221" s="28"/>
      <c r="D221" s="132"/>
      <c r="E221" s="28"/>
      <c r="F221" s="28"/>
      <c r="G221" s="28"/>
      <c r="H221" s="28"/>
      <c r="I221" s="28"/>
      <c r="J221" s="28"/>
      <c r="K221" s="28"/>
      <c r="L221" s="29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  <c r="BT221" s="28"/>
      <c r="BU221" s="28"/>
      <c r="BV221" s="28"/>
      <c r="BW221" s="28"/>
      <c r="BX221" s="28"/>
      <c r="BY221" s="28"/>
      <c r="BZ221" s="28"/>
      <c r="CA221" s="28"/>
      <c r="CB221" s="28"/>
      <c r="CC221" s="28"/>
      <c r="CD221" s="28"/>
      <c r="CE221" s="28"/>
      <c r="CF221" s="28"/>
      <c r="CG221" s="28"/>
      <c r="CH221" s="28"/>
      <c r="CI221" s="28"/>
      <c r="CJ221" s="28"/>
      <c r="CK221" s="28"/>
      <c r="CL221" s="28"/>
      <c r="CM221" s="28"/>
      <c r="CN221" s="28"/>
      <c r="CO221" s="28"/>
      <c r="CP221" s="28"/>
      <c r="CQ221" s="28"/>
      <c r="CR221" s="28"/>
      <c r="CS221" s="28"/>
      <c r="CT221" s="28"/>
      <c r="CU221" s="28"/>
      <c r="CV221" s="28"/>
      <c r="CW221" s="28"/>
      <c r="CX221" s="28"/>
      <c r="CY221" s="28"/>
      <c r="CZ221" s="28"/>
      <c r="DA221" s="28"/>
      <c r="DB221" s="28"/>
      <c r="DC221" s="28"/>
      <c r="DD221" s="28"/>
      <c r="DE221" s="28"/>
      <c r="DF221" s="28"/>
      <c r="DG221" s="28"/>
      <c r="DH221" s="28"/>
      <c r="DI221" s="28"/>
      <c r="DJ221" s="28"/>
      <c r="DK221" s="28"/>
      <c r="DL221" s="28"/>
      <c r="DM221" s="28"/>
      <c r="DN221" s="28"/>
      <c r="DO221" s="28"/>
      <c r="DP221" s="28"/>
      <c r="DQ221" s="28"/>
      <c r="DR221" s="28"/>
      <c r="DS221" s="28"/>
      <c r="DT221" s="28"/>
      <c r="DU221" s="28"/>
      <c r="DV221" s="28"/>
      <c r="DW221" s="28"/>
      <c r="DX221" s="28"/>
      <c r="DY221" s="28"/>
      <c r="DZ221" s="28"/>
      <c r="EA221" s="28"/>
      <c r="EB221" s="28"/>
      <c r="EC221" s="28"/>
      <c r="ED221" s="28"/>
      <c r="EE221" s="28"/>
      <c r="EF221" s="28"/>
      <c r="EG221" s="28"/>
      <c r="EH221" s="28"/>
      <c r="EI221" s="28"/>
      <c r="EJ221" s="28"/>
      <c r="EK221" s="28"/>
      <c r="EL221" s="28"/>
      <c r="EM221" s="28"/>
      <c r="EN221" s="28"/>
      <c r="EO221" s="28"/>
      <c r="EP221" s="29"/>
      <c r="EQ221" s="28"/>
      <c r="ER221" s="28"/>
      <c r="ES221" s="28"/>
      <c r="ET221" s="28"/>
      <c r="EU221" s="28"/>
      <c r="EV221" s="28"/>
      <c r="EW221" s="28"/>
      <c r="EX221" s="29"/>
      <c r="EY221" s="28"/>
      <c r="EZ221" s="28"/>
      <c r="FA221" s="28"/>
      <c r="FB221" s="28"/>
      <c r="FC221" s="28"/>
      <c r="FD221" s="28"/>
      <c r="FE221" s="28"/>
      <c r="FF221" s="28"/>
      <c r="FG221" s="28"/>
      <c r="FH221" s="28"/>
      <c r="FI221" s="28"/>
      <c r="FJ221" s="28"/>
      <c r="FK221" s="28"/>
      <c r="FL221" s="28"/>
      <c r="FM221" s="28"/>
      <c r="FN221" s="28"/>
      <c r="FO221" s="28"/>
      <c r="FP221" s="28"/>
      <c r="FQ221" s="28"/>
      <c r="FR221" s="28"/>
      <c r="FS221" s="28"/>
      <c r="FT221" s="28"/>
      <c r="FU221" s="28"/>
      <c r="FV221" s="28"/>
      <c r="FW221" s="28"/>
      <c r="FX221" s="28"/>
      <c r="FY221" s="28"/>
      <c r="FZ221" s="28"/>
      <c r="GA221" s="28"/>
      <c r="GB221" s="28"/>
      <c r="GC221" s="28"/>
      <c r="GD221" s="28"/>
      <c r="GE221" s="28"/>
      <c r="GF221" s="28"/>
      <c r="GG221" s="28"/>
      <c r="GH221" s="28"/>
      <c r="GI221" s="28"/>
      <c r="GJ221" s="28"/>
      <c r="GK221" s="28"/>
      <c r="GL221" s="28"/>
      <c r="GM221" s="28"/>
      <c r="GN221" s="28"/>
      <c r="GO221" s="28"/>
      <c r="GP221" s="28"/>
      <c r="GQ221" s="28"/>
      <c r="GR221" s="28"/>
      <c r="GS221" s="28"/>
      <c r="GT221" s="28"/>
      <c r="GU221" s="28"/>
      <c r="GV221" s="28"/>
      <c r="GW221" s="28"/>
      <c r="GX221" s="28"/>
      <c r="GY221" s="28"/>
      <c r="GZ221" s="28"/>
      <c r="HA221" s="28"/>
      <c r="HB221" s="28"/>
      <c r="HC221" s="28"/>
      <c r="HD221" s="28"/>
      <c r="HE221" s="28"/>
      <c r="HF221" s="28"/>
      <c r="HG221" s="28"/>
      <c r="HH221" s="28"/>
      <c r="HI221" s="28"/>
      <c r="HJ221" s="28"/>
      <c r="HK221" s="28"/>
      <c r="HL221" s="28"/>
      <c r="HM221" s="28"/>
      <c r="HN221" s="28"/>
      <c r="HO221" s="28"/>
      <c r="HP221" s="28"/>
      <c r="HQ221" s="28"/>
      <c r="HR221" s="28"/>
      <c r="HS221" s="28"/>
      <c r="HT221" s="28"/>
      <c r="HU221" s="28"/>
      <c r="HV221" s="28"/>
      <c r="HW221" s="28"/>
      <c r="HX221" s="28"/>
      <c r="HY221" s="28"/>
      <c r="HZ221" s="28"/>
      <c r="IA221" s="28"/>
      <c r="IB221" s="28"/>
      <c r="IC221" s="28"/>
      <c r="ID221" s="28"/>
      <c r="IE221" s="28"/>
      <c r="IF221" s="28"/>
      <c r="IG221" s="28"/>
      <c r="IH221" s="28"/>
      <c r="II221" s="28"/>
      <c r="IJ221" s="28"/>
      <c r="IK221" s="28"/>
      <c r="IL221" s="28"/>
      <c r="IM221" s="29"/>
      <c r="IN221" s="28"/>
      <c r="IO221" s="28"/>
      <c r="IP221" s="28"/>
      <c r="IQ221" s="28"/>
      <c r="IR221" s="28"/>
      <c r="IS221" s="28"/>
      <c r="IT221" s="28"/>
      <c r="IU221" s="28"/>
      <c r="IV221" s="28"/>
      <c r="IW221" s="28"/>
      <c r="IX221" s="28"/>
      <c r="IY221" s="28"/>
      <c r="IZ221" s="28"/>
      <c r="JA221" s="28"/>
      <c r="JB221" s="28"/>
      <c r="JC221" s="28"/>
      <c r="JD221" s="28"/>
      <c r="JE221" s="28"/>
      <c r="JF221" s="28"/>
      <c r="JG221" s="28"/>
      <c r="JH221" s="28"/>
      <c r="JI221" s="28"/>
      <c r="JJ221" s="28"/>
      <c r="JK221" s="28"/>
    </row>
    <row r="222" spans="1:271" ht="15.75" customHeight="1" x14ac:dyDescent="0.25">
      <c r="A222" s="28"/>
      <c r="B222" s="28"/>
      <c r="C222" s="28"/>
      <c r="D222" s="132"/>
      <c r="E222" s="28"/>
      <c r="F222" s="28"/>
      <c r="G222" s="28"/>
      <c r="H222" s="28"/>
      <c r="I222" s="28"/>
      <c r="J222" s="28"/>
      <c r="K222" s="28"/>
      <c r="L222" s="29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  <c r="BT222" s="28"/>
      <c r="BU222" s="28"/>
      <c r="BV222" s="28"/>
      <c r="BW222" s="28"/>
      <c r="BX222" s="28"/>
      <c r="BY222" s="28"/>
      <c r="BZ222" s="28"/>
      <c r="CA222" s="28"/>
      <c r="CB222" s="28"/>
      <c r="CC222" s="28"/>
      <c r="CD222" s="28"/>
      <c r="CE222" s="28"/>
      <c r="CF222" s="28"/>
      <c r="CG222" s="28"/>
      <c r="CH222" s="28"/>
      <c r="CI222" s="28"/>
      <c r="CJ222" s="28"/>
      <c r="CK222" s="28"/>
      <c r="CL222" s="28"/>
      <c r="CM222" s="28"/>
      <c r="CN222" s="28"/>
      <c r="CO222" s="28"/>
      <c r="CP222" s="28"/>
      <c r="CQ222" s="28"/>
      <c r="CR222" s="28"/>
      <c r="CS222" s="28"/>
      <c r="CT222" s="28"/>
      <c r="CU222" s="28"/>
      <c r="CV222" s="28"/>
      <c r="CW222" s="28"/>
      <c r="CX222" s="28"/>
      <c r="CY222" s="28"/>
      <c r="CZ222" s="28"/>
      <c r="DA222" s="28"/>
      <c r="DB222" s="28"/>
      <c r="DC222" s="28"/>
      <c r="DD222" s="28"/>
      <c r="DE222" s="28"/>
      <c r="DF222" s="28"/>
      <c r="DG222" s="28"/>
      <c r="DH222" s="28"/>
      <c r="DI222" s="28"/>
      <c r="DJ222" s="28"/>
      <c r="DK222" s="28"/>
      <c r="DL222" s="28"/>
      <c r="DM222" s="28"/>
      <c r="DN222" s="28"/>
      <c r="DO222" s="28"/>
      <c r="DP222" s="28"/>
      <c r="DQ222" s="28"/>
      <c r="DR222" s="28"/>
      <c r="DS222" s="28"/>
      <c r="DT222" s="28"/>
      <c r="DU222" s="28"/>
      <c r="DV222" s="28"/>
      <c r="DW222" s="28"/>
      <c r="DX222" s="28"/>
      <c r="DY222" s="28"/>
      <c r="DZ222" s="28"/>
      <c r="EA222" s="28"/>
      <c r="EB222" s="28"/>
      <c r="EC222" s="28"/>
      <c r="ED222" s="28"/>
      <c r="EE222" s="28"/>
      <c r="EF222" s="28"/>
      <c r="EG222" s="28"/>
      <c r="EH222" s="28"/>
      <c r="EI222" s="28"/>
      <c r="EJ222" s="28"/>
      <c r="EK222" s="28"/>
      <c r="EL222" s="28"/>
      <c r="EM222" s="28"/>
      <c r="EN222" s="28"/>
      <c r="EO222" s="28"/>
      <c r="EP222" s="29"/>
      <c r="EQ222" s="28"/>
      <c r="ER222" s="28"/>
      <c r="ES222" s="28"/>
      <c r="ET222" s="28"/>
      <c r="EU222" s="28"/>
      <c r="EV222" s="28"/>
      <c r="EW222" s="28"/>
      <c r="EX222" s="29"/>
      <c r="EY222" s="28"/>
      <c r="EZ222" s="28"/>
      <c r="FA222" s="28"/>
      <c r="FB222" s="28"/>
      <c r="FC222" s="28"/>
      <c r="FD222" s="28"/>
      <c r="FE222" s="28"/>
      <c r="FF222" s="28"/>
      <c r="FG222" s="28"/>
      <c r="FH222" s="28"/>
      <c r="FI222" s="28"/>
      <c r="FJ222" s="28"/>
      <c r="FK222" s="28"/>
      <c r="FL222" s="28"/>
      <c r="FM222" s="28"/>
      <c r="FN222" s="28"/>
      <c r="FO222" s="28"/>
      <c r="FP222" s="28"/>
      <c r="FQ222" s="28"/>
      <c r="FR222" s="28"/>
      <c r="FS222" s="28"/>
      <c r="FT222" s="28"/>
      <c r="FU222" s="28"/>
      <c r="FV222" s="28"/>
      <c r="FW222" s="28"/>
      <c r="FX222" s="28"/>
      <c r="FY222" s="28"/>
      <c r="FZ222" s="28"/>
      <c r="GA222" s="28"/>
      <c r="GB222" s="28"/>
      <c r="GC222" s="28"/>
      <c r="GD222" s="28"/>
      <c r="GE222" s="28"/>
      <c r="GF222" s="28"/>
      <c r="GG222" s="28"/>
      <c r="GH222" s="28"/>
      <c r="GI222" s="28"/>
      <c r="GJ222" s="28"/>
      <c r="GK222" s="28"/>
      <c r="GL222" s="28"/>
      <c r="GM222" s="28"/>
      <c r="GN222" s="28"/>
      <c r="GO222" s="28"/>
      <c r="GP222" s="28"/>
      <c r="GQ222" s="28"/>
      <c r="GR222" s="28"/>
      <c r="GS222" s="28"/>
      <c r="GT222" s="28"/>
      <c r="GU222" s="28"/>
      <c r="GV222" s="28"/>
      <c r="GW222" s="28"/>
      <c r="GX222" s="28"/>
      <c r="GY222" s="28"/>
      <c r="GZ222" s="28"/>
      <c r="HA222" s="28"/>
      <c r="HB222" s="28"/>
      <c r="HC222" s="28"/>
      <c r="HD222" s="28"/>
      <c r="HE222" s="28"/>
      <c r="HF222" s="28"/>
      <c r="HG222" s="28"/>
      <c r="HH222" s="28"/>
      <c r="HI222" s="28"/>
      <c r="HJ222" s="28"/>
      <c r="HK222" s="28"/>
      <c r="HL222" s="28"/>
      <c r="HM222" s="28"/>
      <c r="HN222" s="28"/>
      <c r="HO222" s="28"/>
      <c r="HP222" s="28"/>
      <c r="HQ222" s="28"/>
      <c r="HR222" s="28"/>
      <c r="HS222" s="28"/>
      <c r="HT222" s="28"/>
      <c r="HU222" s="28"/>
      <c r="HV222" s="28"/>
      <c r="HW222" s="28"/>
      <c r="HX222" s="28"/>
      <c r="HY222" s="28"/>
      <c r="HZ222" s="28"/>
      <c r="IA222" s="28"/>
      <c r="IB222" s="28"/>
      <c r="IC222" s="28"/>
      <c r="ID222" s="28"/>
      <c r="IE222" s="28"/>
      <c r="IF222" s="28"/>
      <c r="IG222" s="28"/>
      <c r="IH222" s="28"/>
      <c r="II222" s="28"/>
      <c r="IJ222" s="28"/>
      <c r="IK222" s="28"/>
      <c r="IL222" s="28"/>
      <c r="IM222" s="29"/>
      <c r="IN222" s="28"/>
      <c r="IO222" s="28"/>
      <c r="IP222" s="28"/>
      <c r="IQ222" s="28"/>
      <c r="IR222" s="28"/>
      <c r="IS222" s="28"/>
      <c r="IT222" s="28"/>
      <c r="IU222" s="28"/>
      <c r="IV222" s="28"/>
      <c r="IW222" s="28"/>
      <c r="IX222" s="28"/>
      <c r="IY222" s="28"/>
      <c r="IZ222" s="28"/>
      <c r="JA222" s="28"/>
      <c r="JB222" s="28"/>
      <c r="JC222" s="28"/>
      <c r="JD222" s="28"/>
      <c r="JE222" s="28"/>
      <c r="JF222" s="28"/>
      <c r="JG222" s="28"/>
      <c r="JH222" s="28"/>
      <c r="JI222" s="28"/>
      <c r="JJ222" s="28"/>
      <c r="JK222" s="28"/>
    </row>
    <row r="223" spans="1:271" ht="15.75" customHeight="1" x14ac:dyDescent="0.25">
      <c r="A223" s="28"/>
      <c r="B223" s="28"/>
      <c r="C223" s="28"/>
      <c r="D223" s="132"/>
      <c r="E223" s="28"/>
      <c r="F223" s="28"/>
      <c r="G223" s="28"/>
      <c r="H223" s="28"/>
      <c r="I223" s="28"/>
      <c r="J223" s="28"/>
      <c r="K223" s="28"/>
      <c r="L223" s="29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  <c r="CE223" s="28"/>
      <c r="CF223" s="28"/>
      <c r="CG223" s="28"/>
      <c r="CH223" s="28"/>
      <c r="CI223" s="28"/>
      <c r="CJ223" s="28"/>
      <c r="CK223" s="28"/>
      <c r="CL223" s="28"/>
      <c r="CM223" s="28"/>
      <c r="CN223" s="28"/>
      <c r="CO223" s="28"/>
      <c r="CP223" s="28"/>
      <c r="CQ223" s="28"/>
      <c r="CR223" s="28"/>
      <c r="CS223" s="28"/>
      <c r="CT223" s="28"/>
      <c r="CU223" s="28"/>
      <c r="CV223" s="28"/>
      <c r="CW223" s="28"/>
      <c r="CX223" s="28"/>
      <c r="CY223" s="28"/>
      <c r="CZ223" s="28"/>
      <c r="DA223" s="28"/>
      <c r="DB223" s="28"/>
      <c r="DC223" s="28"/>
      <c r="DD223" s="28"/>
      <c r="DE223" s="28"/>
      <c r="DF223" s="28"/>
      <c r="DG223" s="28"/>
      <c r="DH223" s="28"/>
      <c r="DI223" s="28"/>
      <c r="DJ223" s="28"/>
      <c r="DK223" s="28"/>
      <c r="DL223" s="28"/>
      <c r="DM223" s="28"/>
      <c r="DN223" s="28"/>
      <c r="DO223" s="28"/>
      <c r="DP223" s="28"/>
      <c r="DQ223" s="28"/>
      <c r="DR223" s="28"/>
      <c r="DS223" s="28"/>
      <c r="DT223" s="28"/>
      <c r="DU223" s="28"/>
      <c r="DV223" s="28"/>
      <c r="DW223" s="28"/>
      <c r="DX223" s="28"/>
      <c r="DY223" s="28"/>
      <c r="DZ223" s="28"/>
      <c r="EA223" s="28"/>
      <c r="EB223" s="28"/>
      <c r="EC223" s="28"/>
      <c r="ED223" s="28"/>
      <c r="EE223" s="28"/>
      <c r="EF223" s="28"/>
      <c r="EG223" s="28"/>
      <c r="EH223" s="28"/>
      <c r="EI223" s="28"/>
      <c r="EJ223" s="28"/>
      <c r="EK223" s="28"/>
      <c r="EL223" s="28"/>
      <c r="EM223" s="28"/>
      <c r="EN223" s="28"/>
      <c r="EO223" s="28"/>
      <c r="EP223" s="29"/>
      <c r="EQ223" s="28"/>
      <c r="ER223" s="28"/>
      <c r="ES223" s="28"/>
      <c r="ET223" s="28"/>
      <c r="EU223" s="28"/>
      <c r="EV223" s="28"/>
      <c r="EW223" s="28"/>
      <c r="EX223" s="29"/>
      <c r="EY223" s="28"/>
      <c r="EZ223" s="28"/>
      <c r="FA223" s="28"/>
      <c r="FB223" s="28"/>
      <c r="FC223" s="28"/>
      <c r="FD223" s="28"/>
      <c r="FE223" s="28"/>
      <c r="FF223" s="28"/>
      <c r="FG223" s="28"/>
      <c r="FH223" s="28"/>
      <c r="FI223" s="28"/>
      <c r="FJ223" s="28"/>
      <c r="FK223" s="28"/>
      <c r="FL223" s="28"/>
      <c r="FM223" s="28"/>
      <c r="FN223" s="28"/>
      <c r="FO223" s="28"/>
      <c r="FP223" s="28"/>
      <c r="FQ223" s="28"/>
      <c r="FR223" s="28"/>
      <c r="FS223" s="28"/>
      <c r="FT223" s="28"/>
      <c r="FU223" s="28"/>
      <c r="FV223" s="28"/>
      <c r="FW223" s="28"/>
      <c r="FX223" s="28"/>
      <c r="FY223" s="28"/>
      <c r="FZ223" s="28"/>
      <c r="GA223" s="28"/>
      <c r="GB223" s="28"/>
      <c r="GC223" s="28"/>
      <c r="GD223" s="28"/>
      <c r="GE223" s="28"/>
      <c r="GF223" s="28"/>
      <c r="GG223" s="28"/>
      <c r="GH223" s="28"/>
      <c r="GI223" s="28"/>
      <c r="GJ223" s="28"/>
      <c r="GK223" s="28"/>
      <c r="GL223" s="28"/>
      <c r="GM223" s="28"/>
      <c r="GN223" s="28"/>
      <c r="GO223" s="28"/>
      <c r="GP223" s="28"/>
      <c r="GQ223" s="28"/>
      <c r="GR223" s="28"/>
      <c r="GS223" s="28"/>
      <c r="GT223" s="28"/>
      <c r="GU223" s="28"/>
      <c r="GV223" s="28"/>
      <c r="GW223" s="28"/>
      <c r="GX223" s="28"/>
      <c r="GY223" s="28"/>
      <c r="GZ223" s="28"/>
      <c r="HA223" s="28"/>
      <c r="HB223" s="28"/>
      <c r="HC223" s="28"/>
      <c r="HD223" s="28"/>
      <c r="HE223" s="28"/>
      <c r="HF223" s="28"/>
      <c r="HG223" s="28"/>
      <c r="HH223" s="28"/>
      <c r="HI223" s="28"/>
      <c r="HJ223" s="28"/>
      <c r="HK223" s="28"/>
      <c r="HL223" s="28"/>
      <c r="HM223" s="28"/>
      <c r="HN223" s="28"/>
      <c r="HO223" s="28"/>
      <c r="HP223" s="28"/>
      <c r="HQ223" s="28"/>
      <c r="HR223" s="28"/>
      <c r="HS223" s="28"/>
      <c r="HT223" s="28"/>
      <c r="HU223" s="28"/>
      <c r="HV223" s="28"/>
      <c r="HW223" s="28"/>
      <c r="HX223" s="28"/>
      <c r="HY223" s="28"/>
      <c r="HZ223" s="28"/>
      <c r="IA223" s="28"/>
      <c r="IB223" s="28"/>
      <c r="IC223" s="28"/>
      <c r="ID223" s="28"/>
      <c r="IE223" s="28"/>
      <c r="IF223" s="28"/>
      <c r="IG223" s="28"/>
      <c r="IH223" s="28"/>
      <c r="II223" s="28"/>
      <c r="IJ223" s="28"/>
      <c r="IK223" s="28"/>
      <c r="IL223" s="28"/>
      <c r="IM223" s="29"/>
      <c r="IN223" s="28"/>
      <c r="IO223" s="28"/>
      <c r="IP223" s="28"/>
      <c r="IQ223" s="28"/>
      <c r="IR223" s="28"/>
      <c r="IS223" s="28"/>
      <c r="IT223" s="28"/>
      <c r="IU223" s="28"/>
      <c r="IV223" s="28"/>
      <c r="IW223" s="28"/>
      <c r="IX223" s="28"/>
      <c r="IY223" s="28"/>
      <c r="IZ223" s="28"/>
      <c r="JA223" s="28"/>
      <c r="JB223" s="28"/>
      <c r="JC223" s="28"/>
      <c r="JD223" s="28"/>
      <c r="JE223" s="28"/>
      <c r="JF223" s="28"/>
      <c r="JG223" s="28"/>
      <c r="JH223" s="28"/>
      <c r="JI223" s="28"/>
      <c r="JJ223" s="28"/>
      <c r="JK223" s="28"/>
    </row>
    <row r="224" spans="1:271" ht="15.75" customHeight="1" x14ac:dyDescent="0.25">
      <c r="A224" s="28"/>
      <c r="B224" s="28"/>
      <c r="C224" s="28"/>
      <c r="D224" s="132"/>
      <c r="E224" s="28"/>
      <c r="F224" s="28"/>
      <c r="G224" s="28"/>
      <c r="H224" s="28"/>
      <c r="I224" s="28"/>
      <c r="J224" s="28"/>
      <c r="K224" s="28"/>
      <c r="L224" s="29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  <c r="BZ224" s="28"/>
      <c r="CA224" s="28"/>
      <c r="CB224" s="28"/>
      <c r="CC224" s="28"/>
      <c r="CD224" s="28"/>
      <c r="CE224" s="28"/>
      <c r="CF224" s="28"/>
      <c r="CG224" s="28"/>
      <c r="CH224" s="28"/>
      <c r="CI224" s="28"/>
      <c r="CJ224" s="28"/>
      <c r="CK224" s="28"/>
      <c r="CL224" s="28"/>
      <c r="CM224" s="28"/>
      <c r="CN224" s="28"/>
      <c r="CO224" s="28"/>
      <c r="CP224" s="28"/>
      <c r="CQ224" s="28"/>
      <c r="CR224" s="28"/>
      <c r="CS224" s="28"/>
      <c r="CT224" s="28"/>
      <c r="CU224" s="28"/>
      <c r="CV224" s="28"/>
      <c r="CW224" s="28"/>
      <c r="CX224" s="28"/>
      <c r="CY224" s="28"/>
      <c r="CZ224" s="28"/>
      <c r="DA224" s="28"/>
      <c r="DB224" s="28"/>
      <c r="DC224" s="28"/>
      <c r="DD224" s="28"/>
      <c r="DE224" s="28"/>
      <c r="DF224" s="28"/>
      <c r="DG224" s="28"/>
      <c r="DH224" s="28"/>
      <c r="DI224" s="28"/>
      <c r="DJ224" s="28"/>
      <c r="DK224" s="28"/>
      <c r="DL224" s="28"/>
      <c r="DM224" s="28"/>
      <c r="DN224" s="28"/>
      <c r="DO224" s="28"/>
      <c r="DP224" s="28"/>
      <c r="DQ224" s="28"/>
      <c r="DR224" s="28"/>
      <c r="DS224" s="28"/>
      <c r="DT224" s="28"/>
      <c r="DU224" s="28"/>
      <c r="DV224" s="28"/>
      <c r="DW224" s="28"/>
      <c r="DX224" s="28"/>
      <c r="DY224" s="28"/>
      <c r="DZ224" s="28"/>
      <c r="EA224" s="28"/>
      <c r="EB224" s="28"/>
      <c r="EC224" s="28"/>
      <c r="ED224" s="28"/>
      <c r="EE224" s="28"/>
      <c r="EF224" s="28"/>
      <c r="EG224" s="28"/>
      <c r="EH224" s="28"/>
      <c r="EI224" s="28"/>
      <c r="EJ224" s="28"/>
      <c r="EK224" s="28"/>
      <c r="EL224" s="28"/>
      <c r="EM224" s="28"/>
      <c r="EN224" s="28"/>
      <c r="EO224" s="28"/>
      <c r="EP224" s="29"/>
      <c r="EQ224" s="28"/>
      <c r="ER224" s="28"/>
      <c r="ES224" s="28"/>
      <c r="ET224" s="28"/>
      <c r="EU224" s="28"/>
      <c r="EV224" s="28"/>
      <c r="EW224" s="28"/>
      <c r="EX224" s="29"/>
      <c r="EY224" s="28"/>
      <c r="EZ224" s="28"/>
      <c r="FA224" s="28"/>
      <c r="FB224" s="28"/>
      <c r="FC224" s="28"/>
      <c r="FD224" s="28"/>
      <c r="FE224" s="28"/>
      <c r="FF224" s="28"/>
      <c r="FG224" s="28"/>
      <c r="FH224" s="28"/>
      <c r="FI224" s="28"/>
      <c r="FJ224" s="28"/>
      <c r="FK224" s="28"/>
      <c r="FL224" s="28"/>
      <c r="FM224" s="28"/>
      <c r="FN224" s="28"/>
      <c r="FO224" s="28"/>
      <c r="FP224" s="28"/>
      <c r="FQ224" s="28"/>
      <c r="FR224" s="28"/>
      <c r="FS224" s="28"/>
      <c r="FT224" s="28"/>
      <c r="FU224" s="28"/>
      <c r="FV224" s="28"/>
      <c r="FW224" s="28"/>
      <c r="FX224" s="28"/>
      <c r="FY224" s="28"/>
      <c r="FZ224" s="28"/>
      <c r="GA224" s="28"/>
      <c r="GB224" s="28"/>
      <c r="GC224" s="28"/>
      <c r="GD224" s="28"/>
      <c r="GE224" s="28"/>
      <c r="GF224" s="28"/>
      <c r="GG224" s="28"/>
      <c r="GH224" s="28"/>
      <c r="GI224" s="28"/>
      <c r="GJ224" s="28"/>
      <c r="GK224" s="28"/>
      <c r="GL224" s="28"/>
      <c r="GM224" s="28"/>
      <c r="GN224" s="28"/>
      <c r="GO224" s="28"/>
      <c r="GP224" s="28"/>
      <c r="GQ224" s="28"/>
      <c r="GR224" s="28"/>
      <c r="GS224" s="28"/>
      <c r="GT224" s="28"/>
      <c r="GU224" s="28"/>
      <c r="GV224" s="28"/>
      <c r="GW224" s="28"/>
      <c r="GX224" s="28"/>
      <c r="GY224" s="28"/>
      <c r="GZ224" s="28"/>
      <c r="HA224" s="28"/>
      <c r="HB224" s="28"/>
      <c r="HC224" s="28"/>
      <c r="HD224" s="28"/>
      <c r="HE224" s="28"/>
      <c r="HF224" s="28"/>
      <c r="HG224" s="28"/>
      <c r="HH224" s="28"/>
      <c r="HI224" s="28"/>
      <c r="HJ224" s="28"/>
      <c r="HK224" s="28"/>
      <c r="HL224" s="28"/>
      <c r="HM224" s="28"/>
      <c r="HN224" s="28"/>
      <c r="HO224" s="28"/>
      <c r="HP224" s="28"/>
      <c r="HQ224" s="28"/>
      <c r="HR224" s="28"/>
      <c r="HS224" s="28"/>
      <c r="HT224" s="28"/>
      <c r="HU224" s="28"/>
      <c r="HV224" s="28"/>
      <c r="HW224" s="28"/>
      <c r="HX224" s="28"/>
      <c r="HY224" s="28"/>
      <c r="HZ224" s="28"/>
      <c r="IA224" s="28"/>
      <c r="IB224" s="28"/>
      <c r="IC224" s="28"/>
      <c r="ID224" s="28"/>
      <c r="IE224" s="28"/>
      <c r="IF224" s="28"/>
      <c r="IG224" s="28"/>
      <c r="IH224" s="28"/>
      <c r="II224" s="28"/>
      <c r="IJ224" s="28"/>
      <c r="IK224" s="28"/>
      <c r="IL224" s="28"/>
      <c r="IM224" s="29"/>
      <c r="IN224" s="28"/>
      <c r="IO224" s="28"/>
      <c r="IP224" s="28"/>
      <c r="IQ224" s="28"/>
      <c r="IR224" s="28"/>
      <c r="IS224" s="28"/>
      <c r="IT224" s="28"/>
      <c r="IU224" s="28"/>
      <c r="IV224" s="28"/>
      <c r="IW224" s="28"/>
      <c r="IX224" s="28"/>
      <c r="IY224" s="28"/>
      <c r="IZ224" s="28"/>
      <c r="JA224" s="28"/>
      <c r="JB224" s="28"/>
      <c r="JC224" s="28"/>
      <c r="JD224" s="28"/>
      <c r="JE224" s="28"/>
      <c r="JF224" s="28"/>
      <c r="JG224" s="28"/>
      <c r="JH224" s="28"/>
      <c r="JI224" s="28"/>
      <c r="JJ224" s="28"/>
      <c r="JK224" s="28"/>
    </row>
    <row r="225" spans="1:271" ht="15.75" customHeight="1" x14ac:dyDescent="0.25">
      <c r="A225" s="28"/>
      <c r="B225" s="28"/>
      <c r="C225" s="28"/>
      <c r="D225" s="132"/>
      <c r="E225" s="28"/>
      <c r="F225" s="28"/>
      <c r="G225" s="28"/>
      <c r="H225" s="28"/>
      <c r="I225" s="28"/>
      <c r="J225" s="28"/>
      <c r="K225" s="28"/>
      <c r="L225" s="29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  <c r="BT225" s="28"/>
      <c r="BU225" s="28"/>
      <c r="BV225" s="28"/>
      <c r="BW225" s="28"/>
      <c r="BX225" s="28"/>
      <c r="BY225" s="28"/>
      <c r="BZ225" s="28"/>
      <c r="CA225" s="28"/>
      <c r="CB225" s="28"/>
      <c r="CC225" s="28"/>
      <c r="CD225" s="28"/>
      <c r="CE225" s="28"/>
      <c r="CF225" s="28"/>
      <c r="CG225" s="28"/>
      <c r="CH225" s="28"/>
      <c r="CI225" s="28"/>
      <c r="CJ225" s="28"/>
      <c r="CK225" s="28"/>
      <c r="CL225" s="28"/>
      <c r="CM225" s="28"/>
      <c r="CN225" s="28"/>
      <c r="CO225" s="28"/>
      <c r="CP225" s="28"/>
      <c r="CQ225" s="28"/>
      <c r="CR225" s="28"/>
      <c r="CS225" s="28"/>
      <c r="CT225" s="28"/>
      <c r="CU225" s="28"/>
      <c r="CV225" s="28"/>
      <c r="CW225" s="28"/>
      <c r="CX225" s="28"/>
      <c r="CY225" s="28"/>
      <c r="CZ225" s="28"/>
      <c r="DA225" s="28"/>
      <c r="DB225" s="28"/>
      <c r="DC225" s="28"/>
      <c r="DD225" s="28"/>
      <c r="DE225" s="28"/>
      <c r="DF225" s="28"/>
      <c r="DG225" s="28"/>
      <c r="DH225" s="28"/>
      <c r="DI225" s="28"/>
      <c r="DJ225" s="28"/>
      <c r="DK225" s="28"/>
      <c r="DL225" s="28"/>
      <c r="DM225" s="28"/>
      <c r="DN225" s="28"/>
      <c r="DO225" s="28"/>
      <c r="DP225" s="28"/>
      <c r="DQ225" s="28"/>
      <c r="DR225" s="28"/>
      <c r="DS225" s="28"/>
      <c r="DT225" s="28"/>
      <c r="DU225" s="28"/>
      <c r="DV225" s="28"/>
      <c r="DW225" s="28"/>
      <c r="DX225" s="28"/>
      <c r="DY225" s="28"/>
      <c r="DZ225" s="28"/>
      <c r="EA225" s="28"/>
      <c r="EB225" s="28"/>
      <c r="EC225" s="28"/>
      <c r="ED225" s="28"/>
      <c r="EE225" s="28"/>
      <c r="EF225" s="28"/>
      <c r="EG225" s="28"/>
      <c r="EH225" s="28"/>
      <c r="EI225" s="28"/>
      <c r="EJ225" s="28"/>
      <c r="EK225" s="28"/>
      <c r="EL225" s="28"/>
      <c r="EM225" s="28"/>
      <c r="EN225" s="28"/>
      <c r="EO225" s="28"/>
      <c r="EP225" s="29"/>
      <c r="EQ225" s="28"/>
      <c r="ER225" s="28"/>
      <c r="ES225" s="28"/>
      <c r="ET225" s="28"/>
      <c r="EU225" s="28"/>
      <c r="EV225" s="28"/>
      <c r="EW225" s="28"/>
      <c r="EX225" s="29"/>
      <c r="EY225" s="28"/>
      <c r="EZ225" s="28"/>
      <c r="FA225" s="28"/>
      <c r="FB225" s="28"/>
      <c r="FC225" s="28"/>
      <c r="FD225" s="28"/>
      <c r="FE225" s="28"/>
      <c r="FF225" s="28"/>
      <c r="FG225" s="28"/>
      <c r="FH225" s="28"/>
      <c r="FI225" s="28"/>
      <c r="FJ225" s="28"/>
      <c r="FK225" s="28"/>
      <c r="FL225" s="28"/>
      <c r="FM225" s="28"/>
      <c r="FN225" s="28"/>
      <c r="FO225" s="28"/>
      <c r="FP225" s="28"/>
      <c r="FQ225" s="28"/>
      <c r="FR225" s="28"/>
      <c r="FS225" s="28"/>
      <c r="FT225" s="28"/>
      <c r="FU225" s="28"/>
      <c r="FV225" s="28"/>
      <c r="FW225" s="28"/>
      <c r="FX225" s="28"/>
      <c r="FY225" s="28"/>
      <c r="FZ225" s="28"/>
      <c r="GA225" s="28"/>
      <c r="GB225" s="28"/>
      <c r="GC225" s="28"/>
      <c r="GD225" s="28"/>
      <c r="GE225" s="28"/>
      <c r="GF225" s="28"/>
      <c r="GG225" s="28"/>
      <c r="GH225" s="28"/>
      <c r="GI225" s="28"/>
      <c r="GJ225" s="28"/>
      <c r="GK225" s="28"/>
      <c r="GL225" s="28"/>
      <c r="GM225" s="28"/>
      <c r="GN225" s="28"/>
      <c r="GO225" s="28"/>
      <c r="GP225" s="28"/>
      <c r="GQ225" s="28"/>
      <c r="GR225" s="28"/>
      <c r="GS225" s="28"/>
      <c r="GT225" s="28"/>
      <c r="GU225" s="28"/>
      <c r="GV225" s="28"/>
      <c r="GW225" s="28"/>
      <c r="GX225" s="28"/>
      <c r="GY225" s="28"/>
      <c r="GZ225" s="28"/>
      <c r="HA225" s="28"/>
      <c r="HB225" s="28"/>
      <c r="HC225" s="28"/>
      <c r="HD225" s="28"/>
      <c r="HE225" s="28"/>
      <c r="HF225" s="28"/>
      <c r="HG225" s="28"/>
      <c r="HH225" s="28"/>
      <c r="HI225" s="28"/>
      <c r="HJ225" s="28"/>
      <c r="HK225" s="28"/>
      <c r="HL225" s="28"/>
      <c r="HM225" s="28"/>
      <c r="HN225" s="28"/>
      <c r="HO225" s="28"/>
      <c r="HP225" s="28"/>
      <c r="HQ225" s="28"/>
      <c r="HR225" s="28"/>
      <c r="HS225" s="28"/>
      <c r="HT225" s="28"/>
      <c r="HU225" s="28"/>
      <c r="HV225" s="28"/>
      <c r="HW225" s="28"/>
      <c r="HX225" s="28"/>
      <c r="HY225" s="28"/>
      <c r="HZ225" s="28"/>
      <c r="IA225" s="28"/>
      <c r="IB225" s="28"/>
      <c r="IC225" s="28"/>
      <c r="ID225" s="28"/>
      <c r="IE225" s="28"/>
      <c r="IF225" s="28"/>
      <c r="IG225" s="28"/>
      <c r="IH225" s="28"/>
      <c r="II225" s="28"/>
      <c r="IJ225" s="28"/>
      <c r="IK225" s="28"/>
      <c r="IL225" s="28"/>
      <c r="IM225" s="29"/>
      <c r="IN225" s="28"/>
      <c r="IO225" s="28"/>
      <c r="IP225" s="28"/>
      <c r="IQ225" s="28"/>
      <c r="IR225" s="28"/>
      <c r="IS225" s="28"/>
      <c r="IT225" s="28"/>
      <c r="IU225" s="28"/>
      <c r="IV225" s="28"/>
      <c r="IW225" s="28"/>
      <c r="IX225" s="28"/>
      <c r="IY225" s="28"/>
      <c r="IZ225" s="28"/>
      <c r="JA225" s="28"/>
      <c r="JB225" s="28"/>
      <c r="JC225" s="28"/>
      <c r="JD225" s="28"/>
      <c r="JE225" s="28"/>
      <c r="JF225" s="28"/>
      <c r="JG225" s="28"/>
      <c r="JH225" s="28"/>
      <c r="JI225" s="28"/>
      <c r="JJ225" s="28"/>
      <c r="JK225" s="28"/>
    </row>
    <row r="226" spans="1:271" ht="15.75" customHeight="1" x14ac:dyDescent="0.25">
      <c r="A226" s="28"/>
      <c r="B226" s="28"/>
      <c r="C226" s="28"/>
      <c r="D226" s="132"/>
      <c r="E226" s="28"/>
      <c r="F226" s="28"/>
      <c r="G226" s="28"/>
      <c r="H226" s="28"/>
      <c r="I226" s="28"/>
      <c r="J226" s="28"/>
      <c r="K226" s="28"/>
      <c r="L226" s="29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  <c r="BX226" s="28"/>
      <c r="BY226" s="28"/>
      <c r="BZ226" s="28"/>
      <c r="CA226" s="28"/>
      <c r="CB226" s="28"/>
      <c r="CC226" s="28"/>
      <c r="CD226" s="28"/>
      <c r="CE226" s="28"/>
      <c r="CF226" s="28"/>
      <c r="CG226" s="28"/>
      <c r="CH226" s="28"/>
      <c r="CI226" s="28"/>
      <c r="CJ226" s="28"/>
      <c r="CK226" s="28"/>
      <c r="CL226" s="28"/>
      <c r="CM226" s="28"/>
      <c r="CN226" s="28"/>
      <c r="CO226" s="28"/>
      <c r="CP226" s="28"/>
      <c r="CQ226" s="28"/>
      <c r="CR226" s="28"/>
      <c r="CS226" s="28"/>
      <c r="CT226" s="28"/>
      <c r="CU226" s="28"/>
      <c r="CV226" s="28"/>
      <c r="CW226" s="28"/>
      <c r="CX226" s="28"/>
      <c r="CY226" s="28"/>
      <c r="CZ226" s="28"/>
      <c r="DA226" s="28"/>
      <c r="DB226" s="28"/>
      <c r="DC226" s="28"/>
      <c r="DD226" s="28"/>
      <c r="DE226" s="28"/>
      <c r="DF226" s="28"/>
      <c r="DG226" s="28"/>
      <c r="DH226" s="28"/>
      <c r="DI226" s="28"/>
      <c r="DJ226" s="28"/>
      <c r="DK226" s="28"/>
      <c r="DL226" s="28"/>
      <c r="DM226" s="28"/>
      <c r="DN226" s="28"/>
      <c r="DO226" s="28"/>
      <c r="DP226" s="28"/>
      <c r="DQ226" s="28"/>
      <c r="DR226" s="28"/>
      <c r="DS226" s="28"/>
      <c r="DT226" s="28"/>
      <c r="DU226" s="28"/>
      <c r="DV226" s="28"/>
      <c r="DW226" s="28"/>
      <c r="DX226" s="28"/>
      <c r="DY226" s="28"/>
      <c r="DZ226" s="28"/>
      <c r="EA226" s="28"/>
      <c r="EB226" s="28"/>
      <c r="EC226" s="28"/>
      <c r="ED226" s="28"/>
      <c r="EE226" s="28"/>
      <c r="EF226" s="28"/>
      <c r="EG226" s="28"/>
      <c r="EH226" s="28"/>
      <c r="EI226" s="28"/>
      <c r="EJ226" s="28"/>
      <c r="EK226" s="28"/>
      <c r="EL226" s="28"/>
      <c r="EM226" s="28"/>
      <c r="EN226" s="28"/>
      <c r="EO226" s="28"/>
      <c r="EP226" s="29"/>
      <c r="EQ226" s="28"/>
      <c r="ER226" s="28"/>
      <c r="ES226" s="28"/>
      <c r="ET226" s="28"/>
      <c r="EU226" s="28"/>
      <c r="EV226" s="28"/>
      <c r="EW226" s="28"/>
      <c r="EX226" s="29"/>
      <c r="EY226" s="28"/>
      <c r="EZ226" s="28"/>
      <c r="FA226" s="28"/>
      <c r="FB226" s="28"/>
      <c r="FC226" s="28"/>
      <c r="FD226" s="28"/>
      <c r="FE226" s="28"/>
      <c r="FF226" s="28"/>
      <c r="FG226" s="28"/>
      <c r="FH226" s="28"/>
      <c r="FI226" s="28"/>
      <c r="FJ226" s="28"/>
      <c r="FK226" s="28"/>
      <c r="FL226" s="28"/>
      <c r="FM226" s="28"/>
      <c r="FN226" s="28"/>
      <c r="FO226" s="28"/>
      <c r="FP226" s="28"/>
      <c r="FQ226" s="28"/>
      <c r="FR226" s="28"/>
      <c r="FS226" s="28"/>
      <c r="FT226" s="28"/>
      <c r="FU226" s="28"/>
      <c r="FV226" s="28"/>
      <c r="FW226" s="28"/>
      <c r="FX226" s="28"/>
      <c r="FY226" s="28"/>
      <c r="FZ226" s="28"/>
      <c r="GA226" s="28"/>
      <c r="GB226" s="28"/>
      <c r="GC226" s="28"/>
      <c r="GD226" s="28"/>
      <c r="GE226" s="28"/>
      <c r="GF226" s="28"/>
      <c r="GG226" s="28"/>
      <c r="GH226" s="28"/>
      <c r="GI226" s="28"/>
      <c r="GJ226" s="28"/>
      <c r="GK226" s="28"/>
      <c r="GL226" s="28"/>
      <c r="GM226" s="28"/>
      <c r="GN226" s="28"/>
      <c r="GO226" s="28"/>
      <c r="GP226" s="28"/>
      <c r="GQ226" s="28"/>
      <c r="GR226" s="28"/>
      <c r="GS226" s="28"/>
      <c r="GT226" s="28"/>
      <c r="GU226" s="28"/>
      <c r="GV226" s="28"/>
      <c r="GW226" s="28"/>
      <c r="GX226" s="28"/>
      <c r="GY226" s="28"/>
      <c r="GZ226" s="28"/>
      <c r="HA226" s="28"/>
      <c r="HB226" s="28"/>
      <c r="HC226" s="28"/>
      <c r="HD226" s="28"/>
      <c r="HE226" s="28"/>
      <c r="HF226" s="28"/>
      <c r="HG226" s="28"/>
      <c r="HH226" s="28"/>
      <c r="HI226" s="28"/>
      <c r="HJ226" s="28"/>
      <c r="HK226" s="28"/>
      <c r="HL226" s="28"/>
      <c r="HM226" s="28"/>
      <c r="HN226" s="28"/>
      <c r="HO226" s="28"/>
      <c r="HP226" s="28"/>
      <c r="HQ226" s="28"/>
      <c r="HR226" s="28"/>
      <c r="HS226" s="28"/>
      <c r="HT226" s="28"/>
      <c r="HU226" s="28"/>
      <c r="HV226" s="28"/>
      <c r="HW226" s="28"/>
      <c r="HX226" s="28"/>
      <c r="HY226" s="28"/>
      <c r="HZ226" s="28"/>
      <c r="IA226" s="28"/>
      <c r="IB226" s="28"/>
      <c r="IC226" s="28"/>
      <c r="ID226" s="28"/>
      <c r="IE226" s="28"/>
      <c r="IF226" s="28"/>
      <c r="IG226" s="28"/>
      <c r="IH226" s="28"/>
      <c r="II226" s="28"/>
      <c r="IJ226" s="28"/>
      <c r="IK226" s="28"/>
      <c r="IL226" s="28"/>
      <c r="IM226" s="29"/>
      <c r="IN226" s="28"/>
      <c r="IO226" s="28"/>
      <c r="IP226" s="28"/>
      <c r="IQ226" s="28"/>
      <c r="IR226" s="28"/>
      <c r="IS226" s="28"/>
      <c r="IT226" s="28"/>
      <c r="IU226" s="28"/>
      <c r="IV226" s="28"/>
      <c r="IW226" s="28"/>
      <c r="IX226" s="28"/>
      <c r="IY226" s="28"/>
      <c r="IZ226" s="28"/>
      <c r="JA226" s="28"/>
      <c r="JB226" s="28"/>
      <c r="JC226" s="28"/>
      <c r="JD226" s="28"/>
      <c r="JE226" s="28"/>
      <c r="JF226" s="28"/>
      <c r="JG226" s="28"/>
      <c r="JH226" s="28"/>
      <c r="JI226" s="28"/>
      <c r="JJ226" s="28"/>
      <c r="JK226" s="28"/>
    </row>
    <row r="227" spans="1:271" ht="15.75" customHeight="1" x14ac:dyDescent="0.25">
      <c r="A227" s="28"/>
      <c r="B227" s="28"/>
      <c r="C227" s="28"/>
      <c r="D227" s="132"/>
      <c r="E227" s="28"/>
      <c r="F227" s="28"/>
      <c r="G227" s="28"/>
      <c r="H227" s="28"/>
      <c r="I227" s="28"/>
      <c r="J227" s="28"/>
      <c r="K227" s="28"/>
      <c r="L227" s="29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  <c r="BT227" s="28"/>
      <c r="BU227" s="28"/>
      <c r="BV227" s="28"/>
      <c r="BW227" s="28"/>
      <c r="BX227" s="28"/>
      <c r="BY227" s="28"/>
      <c r="BZ227" s="28"/>
      <c r="CA227" s="28"/>
      <c r="CB227" s="28"/>
      <c r="CC227" s="28"/>
      <c r="CD227" s="28"/>
      <c r="CE227" s="28"/>
      <c r="CF227" s="28"/>
      <c r="CG227" s="28"/>
      <c r="CH227" s="28"/>
      <c r="CI227" s="28"/>
      <c r="CJ227" s="28"/>
      <c r="CK227" s="28"/>
      <c r="CL227" s="28"/>
      <c r="CM227" s="28"/>
      <c r="CN227" s="28"/>
      <c r="CO227" s="28"/>
      <c r="CP227" s="28"/>
      <c r="CQ227" s="28"/>
      <c r="CR227" s="28"/>
      <c r="CS227" s="28"/>
      <c r="CT227" s="28"/>
      <c r="CU227" s="28"/>
      <c r="CV227" s="28"/>
      <c r="CW227" s="28"/>
      <c r="CX227" s="28"/>
      <c r="CY227" s="28"/>
      <c r="CZ227" s="28"/>
      <c r="DA227" s="28"/>
      <c r="DB227" s="28"/>
      <c r="DC227" s="28"/>
      <c r="DD227" s="28"/>
      <c r="DE227" s="28"/>
      <c r="DF227" s="28"/>
      <c r="DG227" s="28"/>
      <c r="DH227" s="28"/>
      <c r="DI227" s="28"/>
      <c r="DJ227" s="28"/>
      <c r="DK227" s="28"/>
      <c r="DL227" s="28"/>
      <c r="DM227" s="28"/>
      <c r="DN227" s="28"/>
      <c r="DO227" s="28"/>
      <c r="DP227" s="28"/>
      <c r="DQ227" s="28"/>
      <c r="DR227" s="28"/>
      <c r="DS227" s="28"/>
      <c r="DT227" s="28"/>
      <c r="DU227" s="28"/>
      <c r="DV227" s="28"/>
      <c r="DW227" s="28"/>
      <c r="DX227" s="28"/>
      <c r="DY227" s="28"/>
      <c r="DZ227" s="28"/>
      <c r="EA227" s="28"/>
      <c r="EB227" s="28"/>
      <c r="EC227" s="28"/>
      <c r="ED227" s="28"/>
      <c r="EE227" s="28"/>
      <c r="EF227" s="28"/>
      <c r="EG227" s="28"/>
      <c r="EH227" s="28"/>
      <c r="EI227" s="28"/>
      <c r="EJ227" s="28"/>
      <c r="EK227" s="28"/>
      <c r="EL227" s="28"/>
      <c r="EM227" s="28"/>
      <c r="EN227" s="28"/>
      <c r="EO227" s="28"/>
      <c r="EP227" s="29"/>
      <c r="EQ227" s="28"/>
      <c r="ER227" s="28"/>
      <c r="ES227" s="28"/>
      <c r="ET227" s="28"/>
      <c r="EU227" s="28"/>
      <c r="EV227" s="28"/>
      <c r="EW227" s="28"/>
      <c r="EX227" s="29"/>
      <c r="EY227" s="28"/>
      <c r="EZ227" s="28"/>
      <c r="FA227" s="28"/>
      <c r="FB227" s="28"/>
      <c r="FC227" s="28"/>
      <c r="FD227" s="28"/>
      <c r="FE227" s="28"/>
      <c r="FF227" s="28"/>
      <c r="FG227" s="28"/>
      <c r="FH227" s="28"/>
      <c r="FI227" s="28"/>
      <c r="FJ227" s="28"/>
      <c r="FK227" s="28"/>
      <c r="FL227" s="28"/>
      <c r="FM227" s="28"/>
      <c r="FN227" s="28"/>
      <c r="FO227" s="28"/>
      <c r="FP227" s="28"/>
      <c r="FQ227" s="28"/>
      <c r="FR227" s="28"/>
      <c r="FS227" s="28"/>
      <c r="FT227" s="28"/>
      <c r="FU227" s="28"/>
      <c r="FV227" s="28"/>
      <c r="FW227" s="28"/>
      <c r="FX227" s="28"/>
      <c r="FY227" s="28"/>
      <c r="FZ227" s="28"/>
      <c r="GA227" s="28"/>
      <c r="GB227" s="28"/>
      <c r="GC227" s="28"/>
      <c r="GD227" s="28"/>
      <c r="GE227" s="28"/>
      <c r="GF227" s="28"/>
      <c r="GG227" s="28"/>
      <c r="GH227" s="28"/>
      <c r="GI227" s="28"/>
      <c r="GJ227" s="28"/>
      <c r="GK227" s="28"/>
      <c r="GL227" s="28"/>
      <c r="GM227" s="28"/>
      <c r="GN227" s="28"/>
      <c r="GO227" s="28"/>
      <c r="GP227" s="28"/>
      <c r="GQ227" s="28"/>
      <c r="GR227" s="28"/>
      <c r="GS227" s="28"/>
      <c r="GT227" s="28"/>
      <c r="GU227" s="28"/>
      <c r="GV227" s="28"/>
      <c r="GW227" s="28"/>
      <c r="GX227" s="28"/>
      <c r="GY227" s="28"/>
      <c r="GZ227" s="28"/>
      <c r="HA227" s="28"/>
      <c r="HB227" s="28"/>
      <c r="HC227" s="28"/>
      <c r="HD227" s="28"/>
      <c r="HE227" s="28"/>
      <c r="HF227" s="28"/>
      <c r="HG227" s="28"/>
      <c r="HH227" s="28"/>
      <c r="HI227" s="28"/>
      <c r="HJ227" s="28"/>
      <c r="HK227" s="28"/>
      <c r="HL227" s="28"/>
      <c r="HM227" s="28"/>
      <c r="HN227" s="28"/>
      <c r="HO227" s="28"/>
      <c r="HP227" s="28"/>
      <c r="HQ227" s="28"/>
      <c r="HR227" s="28"/>
      <c r="HS227" s="28"/>
      <c r="HT227" s="28"/>
      <c r="HU227" s="28"/>
      <c r="HV227" s="28"/>
      <c r="HW227" s="28"/>
      <c r="HX227" s="28"/>
      <c r="HY227" s="28"/>
      <c r="HZ227" s="28"/>
      <c r="IA227" s="28"/>
      <c r="IB227" s="28"/>
      <c r="IC227" s="28"/>
      <c r="ID227" s="28"/>
      <c r="IE227" s="28"/>
      <c r="IF227" s="28"/>
      <c r="IG227" s="28"/>
      <c r="IH227" s="28"/>
      <c r="II227" s="28"/>
      <c r="IJ227" s="28"/>
      <c r="IK227" s="28"/>
      <c r="IL227" s="28"/>
      <c r="IM227" s="29"/>
      <c r="IN227" s="28"/>
      <c r="IO227" s="28"/>
      <c r="IP227" s="28"/>
      <c r="IQ227" s="28"/>
      <c r="IR227" s="28"/>
      <c r="IS227" s="28"/>
      <c r="IT227" s="28"/>
      <c r="IU227" s="28"/>
      <c r="IV227" s="28"/>
      <c r="IW227" s="28"/>
      <c r="IX227" s="28"/>
      <c r="IY227" s="28"/>
      <c r="IZ227" s="28"/>
      <c r="JA227" s="28"/>
      <c r="JB227" s="28"/>
      <c r="JC227" s="28"/>
      <c r="JD227" s="28"/>
      <c r="JE227" s="28"/>
      <c r="JF227" s="28"/>
      <c r="JG227" s="28"/>
      <c r="JH227" s="28"/>
      <c r="JI227" s="28"/>
      <c r="JJ227" s="28"/>
      <c r="JK227" s="28"/>
    </row>
    <row r="228" spans="1:271" ht="15.75" customHeight="1" x14ac:dyDescent="0.25">
      <c r="A228" s="28"/>
      <c r="B228" s="28"/>
      <c r="C228" s="28"/>
      <c r="D228" s="132"/>
      <c r="E228" s="28"/>
      <c r="F228" s="28"/>
      <c r="G228" s="28"/>
      <c r="H228" s="28"/>
      <c r="I228" s="28"/>
      <c r="J228" s="28"/>
      <c r="K228" s="28"/>
      <c r="L228" s="29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  <c r="BT228" s="28"/>
      <c r="BU228" s="28"/>
      <c r="BV228" s="28"/>
      <c r="BW228" s="28"/>
      <c r="BX228" s="28"/>
      <c r="BY228" s="28"/>
      <c r="BZ228" s="28"/>
      <c r="CA228" s="28"/>
      <c r="CB228" s="28"/>
      <c r="CC228" s="28"/>
      <c r="CD228" s="28"/>
      <c r="CE228" s="28"/>
      <c r="CF228" s="28"/>
      <c r="CG228" s="28"/>
      <c r="CH228" s="28"/>
      <c r="CI228" s="28"/>
      <c r="CJ228" s="28"/>
      <c r="CK228" s="28"/>
      <c r="CL228" s="28"/>
      <c r="CM228" s="28"/>
      <c r="CN228" s="28"/>
      <c r="CO228" s="28"/>
      <c r="CP228" s="28"/>
      <c r="CQ228" s="28"/>
      <c r="CR228" s="28"/>
      <c r="CS228" s="28"/>
      <c r="CT228" s="28"/>
      <c r="CU228" s="28"/>
      <c r="CV228" s="28"/>
      <c r="CW228" s="28"/>
      <c r="CX228" s="28"/>
      <c r="CY228" s="28"/>
      <c r="CZ228" s="28"/>
      <c r="DA228" s="28"/>
      <c r="DB228" s="28"/>
      <c r="DC228" s="28"/>
      <c r="DD228" s="28"/>
      <c r="DE228" s="28"/>
      <c r="DF228" s="28"/>
      <c r="DG228" s="28"/>
      <c r="DH228" s="28"/>
      <c r="DI228" s="28"/>
      <c r="DJ228" s="28"/>
      <c r="DK228" s="28"/>
      <c r="DL228" s="28"/>
      <c r="DM228" s="28"/>
      <c r="DN228" s="28"/>
      <c r="DO228" s="28"/>
      <c r="DP228" s="28"/>
      <c r="DQ228" s="28"/>
      <c r="DR228" s="28"/>
      <c r="DS228" s="28"/>
      <c r="DT228" s="28"/>
      <c r="DU228" s="28"/>
      <c r="DV228" s="28"/>
      <c r="DW228" s="28"/>
      <c r="DX228" s="28"/>
      <c r="DY228" s="28"/>
      <c r="DZ228" s="28"/>
      <c r="EA228" s="28"/>
      <c r="EB228" s="28"/>
      <c r="EC228" s="28"/>
      <c r="ED228" s="28"/>
      <c r="EE228" s="28"/>
      <c r="EF228" s="28"/>
      <c r="EG228" s="28"/>
      <c r="EH228" s="28"/>
      <c r="EI228" s="28"/>
      <c r="EJ228" s="28"/>
      <c r="EK228" s="28"/>
      <c r="EL228" s="28"/>
      <c r="EM228" s="28"/>
      <c r="EN228" s="28"/>
      <c r="EO228" s="28"/>
      <c r="EP228" s="29"/>
      <c r="EQ228" s="28"/>
      <c r="ER228" s="28"/>
      <c r="ES228" s="28"/>
      <c r="ET228" s="28"/>
      <c r="EU228" s="28"/>
      <c r="EV228" s="28"/>
      <c r="EW228" s="28"/>
      <c r="EX228" s="29"/>
      <c r="EY228" s="28"/>
      <c r="EZ228" s="28"/>
      <c r="FA228" s="28"/>
      <c r="FB228" s="28"/>
      <c r="FC228" s="28"/>
      <c r="FD228" s="28"/>
      <c r="FE228" s="28"/>
      <c r="FF228" s="28"/>
      <c r="FG228" s="28"/>
      <c r="FH228" s="28"/>
      <c r="FI228" s="28"/>
      <c r="FJ228" s="28"/>
      <c r="FK228" s="28"/>
      <c r="FL228" s="28"/>
      <c r="FM228" s="28"/>
      <c r="FN228" s="28"/>
      <c r="FO228" s="28"/>
      <c r="FP228" s="28"/>
      <c r="FQ228" s="28"/>
      <c r="FR228" s="28"/>
      <c r="FS228" s="28"/>
      <c r="FT228" s="28"/>
      <c r="FU228" s="28"/>
      <c r="FV228" s="28"/>
      <c r="FW228" s="28"/>
      <c r="FX228" s="28"/>
      <c r="FY228" s="28"/>
      <c r="FZ228" s="28"/>
      <c r="GA228" s="28"/>
      <c r="GB228" s="28"/>
      <c r="GC228" s="28"/>
      <c r="GD228" s="28"/>
      <c r="GE228" s="28"/>
      <c r="GF228" s="28"/>
      <c r="GG228" s="28"/>
      <c r="GH228" s="28"/>
      <c r="GI228" s="28"/>
      <c r="GJ228" s="28"/>
      <c r="GK228" s="28"/>
      <c r="GL228" s="28"/>
      <c r="GM228" s="28"/>
      <c r="GN228" s="28"/>
      <c r="GO228" s="28"/>
      <c r="GP228" s="28"/>
      <c r="GQ228" s="28"/>
      <c r="GR228" s="28"/>
      <c r="GS228" s="28"/>
      <c r="GT228" s="28"/>
      <c r="GU228" s="28"/>
      <c r="GV228" s="28"/>
      <c r="GW228" s="28"/>
      <c r="GX228" s="28"/>
      <c r="GY228" s="28"/>
      <c r="GZ228" s="28"/>
      <c r="HA228" s="28"/>
      <c r="HB228" s="28"/>
      <c r="HC228" s="28"/>
      <c r="HD228" s="28"/>
      <c r="HE228" s="28"/>
      <c r="HF228" s="28"/>
      <c r="HG228" s="28"/>
      <c r="HH228" s="28"/>
      <c r="HI228" s="28"/>
      <c r="HJ228" s="28"/>
      <c r="HK228" s="28"/>
      <c r="HL228" s="28"/>
      <c r="HM228" s="28"/>
      <c r="HN228" s="28"/>
      <c r="HO228" s="28"/>
      <c r="HP228" s="28"/>
      <c r="HQ228" s="28"/>
      <c r="HR228" s="28"/>
      <c r="HS228" s="28"/>
      <c r="HT228" s="28"/>
      <c r="HU228" s="28"/>
      <c r="HV228" s="28"/>
      <c r="HW228" s="28"/>
      <c r="HX228" s="28"/>
      <c r="HY228" s="28"/>
      <c r="HZ228" s="28"/>
      <c r="IA228" s="28"/>
      <c r="IB228" s="28"/>
      <c r="IC228" s="28"/>
      <c r="ID228" s="28"/>
      <c r="IE228" s="28"/>
      <c r="IF228" s="28"/>
      <c r="IG228" s="28"/>
      <c r="IH228" s="28"/>
      <c r="II228" s="28"/>
      <c r="IJ228" s="28"/>
      <c r="IK228" s="28"/>
      <c r="IL228" s="28"/>
      <c r="IM228" s="29"/>
      <c r="IN228" s="28"/>
      <c r="IO228" s="28"/>
      <c r="IP228" s="28"/>
      <c r="IQ228" s="28"/>
      <c r="IR228" s="28"/>
      <c r="IS228" s="28"/>
      <c r="IT228" s="28"/>
      <c r="IU228" s="28"/>
      <c r="IV228" s="28"/>
      <c r="IW228" s="28"/>
      <c r="IX228" s="28"/>
      <c r="IY228" s="28"/>
      <c r="IZ228" s="28"/>
      <c r="JA228" s="28"/>
      <c r="JB228" s="28"/>
      <c r="JC228" s="28"/>
      <c r="JD228" s="28"/>
      <c r="JE228" s="28"/>
      <c r="JF228" s="28"/>
      <c r="JG228" s="28"/>
      <c r="JH228" s="28"/>
      <c r="JI228" s="28"/>
      <c r="JJ228" s="28"/>
      <c r="JK228" s="28"/>
    </row>
    <row r="229" spans="1:271" ht="15.75" customHeight="1" x14ac:dyDescent="0.25">
      <c r="A229" s="28"/>
      <c r="B229" s="28"/>
      <c r="C229" s="28"/>
      <c r="D229" s="132"/>
      <c r="E229" s="28"/>
      <c r="F229" s="28"/>
      <c r="G229" s="28"/>
      <c r="H229" s="28"/>
      <c r="I229" s="28"/>
      <c r="J229" s="28"/>
      <c r="K229" s="28"/>
      <c r="L229" s="29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  <c r="BT229" s="28"/>
      <c r="BU229" s="28"/>
      <c r="BV229" s="28"/>
      <c r="BW229" s="28"/>
      <c r="BX229" s="28"/>
      <c r="BY229" s="28"/>
      <c r="BZ229" s="28"/>
      <c r="CA229" s="28"/>
      <c r="CB229" s="28"/>
      <c r="CC229" s="28"/>
      <c r="CD229" s="28"/>
      <c r="CE229" s="28"/>
      <c r="CF229" s="28"/>
      <c r="CG229" s="28"/>
      <c r="CH229" s="28"/>
      <c r="CI229" s="28"/>
      <c r="CJ229" s="28"/>
      <c r="CK229" s="28"/>
      <c r="CL229" s="28"/>
      <c r="CM229" s="28"/>
      <c r="CN229" s="28"/>
      <c r="CO229" s="28"/>
      <c r="CP229" s="28"/>
      <c r="CQ229" s="28"/>
      <c r="CR229" s="28"/>
      <c r="CS229" s="28"/>
      <c r="CT229" s="28"/>
      <c r="CU229" s="28"/>
      <c r="CV229" s="28"/>
      <c r="CW229" s="28"/>
      <c r="CX229" s="28"/>
      <c r="CY229" s="28"/>
      <c r="CZ229" s="28"/>
      <c r="DA229" s="28"/>
      <c r="DB229" s="28"/>
      <c r="DC229" s="28"/>
      <c r="DD229" s="28"/>
      <c r="DE229" s="28"/>
      <c r="DF229" s="28"/>
      <c r="DG229" s="28"/>
      <c r="DH229" s="28"/>
      <c r="DI229" s="28"/>
      <c r="DJ229" s="28"/>
      <c r="DK229" s="28"/>
      <c r="DL229" s="28"/>
      <c r="DM229" s="28"/>
      <c r="DN229" s="28"/>
      <c r="DO229" s="28"/>
      <c r="DP229" s="28"/>
      <c r="DQ229" s="28"/>
      <c r="DR229" s="28"/>
      <c r="DS229" s="28"/>
      <c r="DT229" s="28"/>
      <c r="DU229" s="28"/>
      <c r="DV229" s="28"/>
      <c r="DW229" s="28"/>
      <c r="DX229" s="28"/>
      <c r="DY229" s="28"/>
      <c r="DZ229" s="28"/>
      <c r="EA229" s="28"/>
      <c r="EB229" s="28"/>
      <c r="EC229" s="28"/>
      <c r="ED229" s="28"/>
      <c r="EE229" s="28"/>
      <c r="EF229" s="28"/>
      <c r="EG229" s="28"/>
      <c r="EH229" s="28"/>
      <c r="EI229" s="28"/>
      <c r="EJ229" s="28"/>
      <c r="EK229" s="28"/>
      <c r="EL229" s="28"/>
      <c r="EM229" s="28"/>
      <c r="EN229" s="28"/>
      <c r="EO229" s="28"/>
      <c r="EP229" s="29"/>
      <c r="EQ229" s="28"/>
      <c r="ER229" s="28"/>
      <c r="ES229" s="28"/>
      <c r="ET229" s="28"/>
      <c r="EU229" s="28"/>
      <c r="EV229" s="28"/>
      <c r="EW229" s="28"/>
      <c r="EX229" s="29"/>
      <c r="EY229" s="28"/>
      <c r="EZ229" s="28"/>
      <c r="FA229" s="28"/>
      <c r="FB229" s="28"/>
      <c r="FC229" s="28"/>
      <c r="FD229" s="28"/>
      <c r="FE229" s="28"/>
      <c r="FF229" s="28"/>
      <c r="FG229" s="28"/>
      <c r="FH229" s="28"/>
      <c r="FI229" s="28"/>
      <c r="FJ229" s="28"/>
      <c r="FK229" s="28"/>
      <c r="FL229" s="28"/>
      <c r="FM229" s="28"/>
      <c r="FN229" s="28"/>
      <c r="FO229" s="28"/>
      <c r="FP229" s="28"/>
      <c r="FQ229" s="28"/>
      <c r="FR229" s="28"/>
      <c r="FS229" s="28"/>
      <c r="FT229" s="28"/>
      <c r="FU229" s="28"/>
      <c r="FV229" s="28"/>
      <c r="FW229" s="28"/>
      <c r="FX229" s="28"/>
      <c r="FY229" s="28"/>
      <c r="FZ229" s="28"/>
      <c r="GA229" s="28"/>
      <c r="GB229" s="28"/>
      <c r="GC229" s="28"/>
      <c r="GD229" s="28"/>
      <c r="GE229" s="28"/>
      <c r="GF229" s="28"/>
      <c r="GG229" s="28"/>
      <c r="GH229" s="28"/>
      <c r="GI229" s="28"/>
      <c r="GJ229" s="28"/>
      <c r="GK229" s="28"/>
      <c r="GL229" s="28"/>
      <c r="GM229" s="28"/>
      <c r="GN229" s="28"/>
      <c r="GO229" s="28"/>
      <c r="GP229" s="28"/>
      <c r="GQ229" s="28"/>
      <c r="GR229" s="28"/>
      <c r="GS229" s="28"/>
      <c r="GT229" s="28"/>
      <c r="GU229" s="28"/>
      <c r="GV229" s="28"/>
      <c r="GW229" s="28"/>
      <c r="GX229" s="28"/>
      <c r="GY229" s="28"/>
      <c r="GZ229" s="28"/>
      <c r="HA229" s="28"/>
      <c r="HB229" s="28"/>
      <c r="HC229" s="28"/>
      <c r="HD229" s="28"/>
      <c r="HE229" s="28"/>
      <c r="HF229" s="28"/>
      <c r="HG229" s="28"/>
      <c r="HH229" s="28"/>
      <c r="HI229" s="28"/>
      <c r="HJ229" s="28"/>
      <c r="HK229" s="28"/>
      <c r="HL229" s="28"/>
      <c r="HM229" s="28"/>
      <c r="HN229" s="28"/>
      <c r="HO229" s="28"/>
      <c r="HP229" s="28"/>
      <c r="HQ229" s="28"/>
      <c r="HR229" s="28"/>
      <c r="HS229" s="28"/>
      <c r="HT229" s="28"/>
      <c r="HU229" s="28"/>
      <c r="HV229" s="28"/>
      <c r="HW229" s="28"/>
      <c r="HX229" s="28"/>
      <c r="HY229" s="28"/>
      <c r="HZ229" s="28"/>
      <c r="IA229" s="28"/>
      <c r="IB229" s="28"/>
      <c r="IC229" s="28"/>
      <c r="ID229" s="28"/>
      <c r="IE229" s="28"/>
      <c r="IF229" s="28"/>
      <c r="IG229" s="28"/>
      <c r="IH229" s="28"/>
      <c r="II229" s="28"/>
      <c r="IJ229" s="28"/>
      <c r="IK229" s="28"/>
      <c r="IL229" s="28"/>
      <c r="IM229" s="29"/>
      <c r="IN229" s="28"/>
      <c r="IO229" s="28"/>
      <c r="IP229" s="28"/>
      <c r="IQ229" s="28"/>
      <c r="IR229" s="28"/>
      <c r="IS229" s="28"/>
      <c r="IT229" s="28"/>
      <c r="IU229" s="28"/>
      <c r="IV229" s="28"/>
      <c r="IW229" s="28"/>
      <c r="IX229" s="28"/>
      <c r="IY229" s="28"/>
      <c r="IZ229" s="28"/>
      <c r="JA229" s="28"/>
      <c r="JB229" s="28"/>
      <c r="JC229" s="28"/>
      <c r="JD229" s="28"/>
      <c r="JE229" s="28"/>
      <c r="JF229" s="28"/>
      <c r="JG229" s="28"/>
      <c r="JH229" s="28"/>
      <c r="JI229" s="28"/>
      <c r="JJ229" s="28"/>
      <c r="JK229" s="28"/>
    </row>
    <row r="230" spans="1:271" ht="15.75" customHeight="1" x14ac:dyDescent="0.25">
      <c r="A230" s="28"/>
      <c r="B230" s="28"/>
      <c r="C230" s="28"/>
      <c r="D230" s="132"/>
      <c r="E230" s="28"/>
      <c r="F230" s="28"/>
      <c r="G230" s="28"/>
      <c r="H230" s="28"/>
      <c r="I230" s="28"/>
      <c r="J230" s="28"/>
      <c r="K230" s="28"/>
      <c r="L230" s="29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28"/>
      <c r="BU230" s="28"/>
      <c r="BV230" s="28"/>
      <c r="BW230" s="28"/>
      <c r="BX230" s="28"/>
      <c r="BY230" s="28"/>
      <c r="BZ230" s="28"/>
      <c r="CA230" s="28"/>
      <c r="CB230" s="28"/>
      <c r="CC230" s="28"/>
      <c r="CD230" s="28"/>
      <c r="CE230" s="28"/>
      <c r="CF230" s="28"/>
      <c r="CG230" s="28"/>
      <c r="CH230" s="28"/>
      <c r="CI230" s="28"/>
      <c r="CJ230" s="28"/>
      <c r="CK230" s="28"/>
      <c r="CL230" s="28"/>
      <c r="CM230" s="28"/>
      <c r="CN230" s="28"/>
      <c r="CO230" s="28"/>
      <c r="CP230" s="28"/>
      <c r="CQ230" s="28"/>
      <c r="CR230" s="28"/>
      <c r="CS230" s="28"/>
      <c r="CT230" s="28"/>
      <c r="CU230" s="28"/>
      <c r="CV230" s="28"/>
      <c r="CW230" s="28"/>
      <c r="CX230" s="28"/>
      <c r="CY230" s="28"/>
      <c r="CZ230" s="28"/>
      <c r="DA230" s="28"/>
      <c r="DB230" s="28"/>
      <c r="DC230" s="28"/>
      <c r="DD230" s="28"/>
      <c r="DE230" s="28"/>
      <c r="DF230" s="28"/>
      <c r="DG230" s="28"/>
      <c r="DH230" s="28"/>
      <c r="DI230" s="28"/>
      <c r="DJ230" s="28"/>
      <c r="DK230" s="28"/>
      <c r="DL230" s="28"/>
      <c r="DM230" s="28"/>
      <c r="DN230" s="28"/>
      <c r="DO230" s="28"/>
      <c r="DP230" s="28"/>
      <c r="DQ230" s="28"/>
      <c r="DR230" s="28"/>
      <c r="DS230" s="28"/>
      <c r="DT230" s="28"/>
      <c r="DU230" s="28"/>
      <c r="DV230" s="28"/>
      <c r="DW230" s="28"/>
      <c r="DX230" s="28"/>
      <c r="DY230" s="28"/>
      <c r="DZ230" s="28"/>
      <c r="EA230" s="28"/>
      <c r="EB230" s="28"/>
      <c r="EC230" s="28"/>
      <c r="ED230" s="28"/>
      <c r="EE230" s="28"/>
      <c r="EF230" s="28"/>
      <c r="EG230" s="28"/>
      <c r="EH230" s="28"/>
      <c r="EI230" s="28"/>
      <c r="EJ230" s="28"/>
      <c r="EK230" s="28"/>
      <c r="EL230" s="28"/>
      <c r="EM230" s="28"/>
      <c r="EN230" s="28"/>
      <c r="EO230" s="28"/>
      <c r="EP230" s="29"/>
      <c r="EQ230" s="28"/>
      <c r="ER230" s="28"/>
      <c r="ES230" s="28"/>
      <c r="ET230" s="28"/>
      <c r="EU230" s="28"/>
      <c r="EV230" s="28"/>
      <c r="EW230" s="28"/>
      <c r="EX230" s="29"/>
      <c r="EY230" s="28"/>
      <c r="EZ230" s="28"/>
      <c r="FA230" s="28"/>
      <c r="FB230" s="28"/>
      <c r="FC230" s="28"/>
      <c r="FD230" s="28"/>
      <c r="FE230" s="28"/>
      <c r="FF230" s="28"/>
      <c r="FG230" s="28"/>
      <c r="FH230" s="28"/>
      <c r="FI230" s="28"/>
      <c r="FJ230" s="28"/>
      <c r="FK230" s="28"/>
      <c r="FL230" s="28"/>
      <c r="FM230" s="28"/>
      <c r="FN230" s="28"/>
      <c r="FO230" s="28"/>
      <c r="FP230" s="28"/>
      <c r="FQ230" s="28"/>
      <c r="FR230" s="28"/>
      <c r="FS230" s="28"/>
      <c r="FT230" s="28"/>
      <c r="FU230" s="28"/>
      <c r="FV230" s="28"/>
      <c r="FW230" s="28"/>
      <c r="FX230" s="28"/>
      <c r="FY230" s="28"/>
      <c r="FZ230" s="28"/>
      <c r="GA230" s="28"/>
      <c r="GB230" s="28"/>
      <c r="GC230" s="28"/>
      <c r="GD230" s="28"/>
      <c r="GE230" s="28"/>
      <c r="GF230" s="28"/>
      <c r="GG230" s="28"/>
      <c r="GH230" s="28"/>
      <c r="GI230" s="28"/>
      <c r="GJ230" s="28"/>
      <c r="GK230" s="28"/>
      <c r="GL230" s="28"/>
      <c r="GM230" s="28"/>
      <c r="GN230" s="28"/>
      <c r="GO230" s="28"/>
      <c r="GP230" s="28"/>
      <c r="GQ230" s="28"/>
      <c r="GR230" s="28"/>
      <c r="GS230" s="28"/>
      <c r="GT230" s="28"/>
      <c r="GU230" s="28"/>
      <c r="GV230" s="28"/>
      <c r="GW230" s="28"/>
      <c r="GX230" s="28"/>
      <c r="GY230" s="28"/>
      <c r="GZ230" s="28"/>
      <c r="HA230" s="28"/>
      <c r="HB230" s="28"/>
      <c r="HC230" s="28"/>
      <c r="HD230" s="28"/>
      <c r="HE230" s="28"/>
      <c r="HF230" s="28"/>
      <c r="HG230" s="28"/>
      <c r="HH230" s="28"/>
      <c r="HI230" s="28"/>
      <c r="HJ230" s="28"/>
      <c r="HK230" s="28"/>
      <c r="HL230" s="28"/>
      <c r="HM230" s="28"/>
      <c r="HN230" s="28"/>
      <c r="HO230" s="28"/>
      <c r="HP230" s="28"/>
      <c r="HQ230" s="28"/>
      <c r="HR230" s="28"/>
      <c r="HS230" s="28"/>
      <c r="HT230" s="28"/>
      <c r="HU230" s="28"/>
      <c r="HV230" s="28"/>
      <c r="HW230" s="28"/>
      <c r="HX230" s="28"/>
      <c r="HY230" s="28"/>
      <c r="HZ230" s="28"/>
      <c r="IA230" s="28"/>
      <c r="IB230" s="28"/>
      <c r="IC230" s="28"/>
      <c r="ID230" s="28"/>
      <c r="IE230" s="28"/>
      <c r="IF230" s="28"/>
      <c r="IG230" s="28"/>
      <c r="IH230" s="28"/>
      <c r="II230" s="28"/>
      <c r="IJ230" s="28"/>
      <c r="IK230" s="28"/>
      <c r="IL230" s="28"/>
      <c r="IM230" s="29"/>
      <c r="IN230" s="28"/>
      <c r="IO230" s="28"/>
      <c r="IP230" s="28"/>
      <c r="IQ230" s="28"/>
      <c r="IR230" s="28"/>
      <c r="IS230" s="28"/>
      <c r="IT230" s="28"/>
      <c r="IU230" s="28"/>
      <c r="IV230" s="28"/>
      <c r="IW230" s="28"/>
      <c r="IX230" s="28"/>
      <c r="IY230" s="28"/>
      <c r="IZ230" s="28"/>
      <c r="JA230" s="28"/>
      <c r="JB230" s="28"/>
      <c r="JC230" s="28"/>
      <c r="JD230" s="28"/>
      <c r="JE230" s="28"/>
      <c r="JF230" s="28"/>
      <c r="JG230" s="28"/>
      <c r="JH230" s="28"/>
      <c r="JI230" s="28"/>
      <c r="JJ230" s="28"/>
      <c r="JK230" s="28"/>
    </row>
    <row r="231" spans="1:271" ht="15.75" customHeight="1" x14ac:dyDescent="0.25">
      <c r="A231" s="28"/>
      <c r="B231" s="28"/>
      <c r="C231" s="28"/>
      <c r="D231" s="132"/>
      <c r="E231" s="28"/>
      <c r="F231" s="28"/>
      <c r="G231" s="28"/>
      <c r="H231" s="28"/>
      <c r="I231" s="28"/>
      <c r="J231" s="28"/>
      <c r="K231" s="28"/>
      <c r="L231" s="29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28"/>
      <c r="BU231" s="28"/>
      <c r="BV231" s="28"/>
      <c r="BW231" s="28"/>
      <c r="BX231" s="28"/>
      <c r="BY231" s="28"/>
      <c r="BZ231" s="28"/>
      <c r="CA231" s="28"/>
      <c r="CB231" s="28"/>
      <c r="CC231" s="28"/>
      <c r="CD231" s="28"/>
      <c r="CE231" s="28"/>
      <c r="CF231" s="28"/>
      <c r="CG231" s="28"/>
      <c r="CH231" s="28"/>
      <c r="CI231" s="28"/>
      <c r="CJ231" s="28"/>
      <c r="CK231" s="28"/>
      <c r="CL231" s="28"/>
      <c r="CM231" s="28"/>
      <c r="CN231" s="28"/>
      <c r="CO231" s="28"/>
      <c r="CP231" s="28"/>
      <c r="CQ231" s="28"/>
      <c r="CR231" s="28"/>
      <c r="CS231" s="28"/>
      <c r="CT231" s="28"/>
      <c r="CU231" s="28"/>
      <c r="CV231" s="28"/>
      <c r="CW231" s="28"/>
      <c r="CX231" s="28"/>
      <c r="CY231" s="28"/>
      <c r="CZ231" s="28"/>
      <c r="DA231" s="28"/>
      <c r="DB231" s="28"/>
      <c r="DC231" s="28"/>
      <c r="DD231" s="28"/>
      <c r="DE231" s="28"/>
      <c r="DF231" s="28"/>
      <c r="DG231" s="28"/>
      <c r="DH231" s="28"/>
      <c r="DI231" s="28"/>
      <c r="DJ231" s="28"/>
      <c r="DK231" s="28"/>
      <c r="DL231" s="28"/>
      <c r="DM231" s="28"/>
      <c r="DN231" s="28"/>
      <c r="DO231" s="28"/>
      <c r="DP231" s="28"/>
      <c r="DQ231" s="28"/>
      <c r="DR231" s="28"/>
      <c r="DS231" s="28"/>
      <c r="DT231" s="28"/>
      <c r="DU231" s="28"/>
      <c r="DV231" s="28"/>
      <c r="DW231" s="28"/>
      <c r="DX231" s="28"/>
      <c r="DY231" s="28"/>
      <c r="DZ231" s="28"/>
      <c r="EA231" s="28"/>
      <c r="EB231" s="28"/>
      <c r="EC231" s="28"/>
      <c r="ED231" s="28"/>
      <c r="EE231" s="28"/>
      <c r="EF231" s="28"/>
      <c r="EG231" s="28"/>
      <c r="EH231" s="28"/>
      <c r="EI231" s="28"/>
      <c r="EJ231" s="28"/>
      <c r="EK231" s="28"/>
      <c r="EL231" s="28"/>
      <c r="EM231" s="28"/>
      <c r="EN231" s="28"/>
      <c r="EO231" s="28"/>
      <c r="EP231" s="29"/>
      <c r="EQ231" s="28"/>
      <c r="ER231" s="28"/>
      <c r="ES231" s="28"/>
      <c r="ET231" s="28"/>
      <c r="EU231" s="28"/>
      <c r="EV231" s="28"/>
      <c r="EW231" s="28"/>
      <c r="EX231" s="29"/>
      <c r="EY231" s="28"/>
      <c r="EZ231" s="28"/>
      <c r="FA231" s="28"/>
      <c r="FB231" s="28"/>
      <c r="FC231" s="28"/>
      <c r="FD231" s="28"/>
      <c r="FE231" s="28"/>
      <c r="FF231" s="28"/>
      <c r="FG231" s="28"/>
      <c r="FH231" s="28"/>
      <c r="FI231" s="28"/>
      <c r="FJ231" s="28"/>
      <c r="FK231" s="28"/>
      <c r="FL231" s="28"/>
      <c r="FM231" s="28"/>
      <c r="FN231" s="28"/>
      <c r="FO231" s="28"/>
      <c r="FP231" s="28"/>
      <c r="FQ231" s="28"/>
      <c r="FR231" s="28"/>
      <c r="FS231" s="28"/>
      <c r="FT231" s="28"/>
      <c r="FU231" s="28"/>
      <c r="FV231" s="28"/>
      <c r="FW231" s="28"/>
      <c r="FX231" s="28"/>
      <c r="FY231" s="28"/>
      <c r="FZ231" s="28"/>
      <c r="GA231" s="28"/>
      <c r="GB231" s="28"/>
      <c r="GC231" s="28"/>
      <c r="GD231" s="28"/>
      <c r="GE231" s="28"/>
      <c r="GF231" s="28"/>
      <c r="GG231" s="28"/>
      <c r="GH231" s="28"/>
      <c r="GI231" s="28"/>
      <c r="GJ231" s="28"/>
      <c r="GK231" s="28"/>
      <c r="GL231" s="28"/>
      <c r="GM231" s="28"/>
      <c r="GN231" s="28"/>
      <c r="GO231" s="28"/>
      <c r="GP231" s="28"/>
      <c r="GQ231" s="28"/>
      <c r="GR231" s="28"/>
      <c r="GS231" s="28"/>
      <c r="GT231" s="28"/>
      <c r="GU231" s="28"/>
      <c r="GV231" s="28"/>
      <c r="GW231" s="28"/>
      <c r="GX231" s="28"/>
      <c r="GY231" s="28"/>
      <c r="GZ231" s="28"/>
      <c r="HA231" s="28"/>
      <c r="HB231" s="28"/>
      <c r="HC231" s="28"/>
      <c r="HD231" s="28"/>
      <c r="HE231" s="28"/>
      <c r="HF231" s="28"/>
      <c r="HG231" s="28"/>
      <c r="HH231" s="28"/>
      <c r="HI231" s="28"/>
      <c r="HJ231" s="28"/>
      <c r="HK231" s="28"/>
      <c r="HL231" s="28"/>
      <c r="HM231" s="28"/>
      <c r="HN231" s="28"/>
      <c r="HO231" s="28"/>
      <c r="HP231" s="28"/>
      <c r="HQ231" s="28"/>
      <c r="HR231" s="28"/>
      <c r="HS231" s="28"/>
      <c r="HT231" s="28"/>
      <c r="HU231" s="28"/>
      <c r="HV231" s="28"/>
      <c r="HW231" s="28"/>
      <c r="HX231" s="28"/>
      <c r="HY231" s="28"/>
      <c r="HZ231" s="28"/>
      <c r="IA231" s="28"/>
      <c r="IB231" s="28"/>
      <c r="IC231" s="28"/>
      <c r="ID231" s="28"/>
      <c r="IE231" s="28"/>
      <c r="IF231" s="28"/>
      <c r="IG231" s="28"/>
      <c r="IH231" s="28"/>
      <c r="II231" s="28"/>
      <c r="IJ231" s="28"/>
      <c r="IK231" s="28"/>
      <c r="IL231" s="28"/>
      <c r="IM231" s="29"/>
      <c r="IN231" s="28"/>
      <c r="IO231" s="28"/>
      <c r="IP231" s="28"/>
      <c r="IQ231" s="28"/>
      <c r="IR231" s="28"/>
      <c r="IS231" s="28"/>
      <c r="IT231" s="28"/>
      <c r="IU231" s="28"/>
      <c r="IV231" s="28"/>
      <c r="IW231" s="28"/>
      <c r="IX231" s="28"/>
      <c r="IY231" s="28"/>
      <c r="IZ231" s="28"/>
      <c r="JA231" s="28"/>
      <c r="JB231" s="28"/>
      <c r="JC231" s="28"/>
      <c r="JD231" s="28"/>
      <c r="JE231" s="28"/>
      <c r="JF231" s="28"/>
      <c r="JG231" s="28"/>
      <c r="JH231" s="28"/>
      <c r="JI231" s="28"/>
      <c r="JJ231" s="28"/>
      <c r="JK231" s="28"/>
    </row>
    <row r="232" spans="1:271" ht="15.75" customHeight="1" x14ac:dyDescent="0.25">
      <c r="A232" s="28"/>
      <c r="B232" s="28"/>
      <c r="C232" s="28"/>
      <c r="D232" s="132"/>
      <c r="E232" s="28"/>
      <c r="F232" s="28"/>
      <c r="G232" s="28"/>
      <c r="H232" s="28"/>
      <c r="I232" s="28"/>
      <c r="J232" s="28"/>
      <c r="K232" s="28"/>
      <c r="L232" s="29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28"/>
      <c r="BU232" s="28"/>
      <c r="BV232" s="28"/>
      <c r="BW232" s="28"/>
      <c r="BX232" s="28"/>
      <c r="BY232" s="28"/>
      <c r="BZ232" s="28"/>
      <c r="CA232" s="28"/>
      <c r="CB232" s="28"/>
      <c r="CC232" s="28"/>
      <c r="CD232" s="28"/>
      <c r="CE232" s="28"/>
      <c r="CF232" s="28"/>
      <c r="CG232" s="28"/>
      <c r="CH232" s="28"/>
      <c r="CI232" s="28"/>
      <c r="CJ232" s="28"/>
      <c r="CK232" s="28"/>
      <c r="CL232" s="28"/>
      <c r="CM232" s="28"/>
      <c r="CN232" s="28"/>
      <c r="CO232" s="28"/>
      <c r="CP232" s="28"/>
      <c r="CQ232" s="28"/>
      <c r="CR232" s="28"/>
      <c r="CS232" s="28"/>
      <c r="CT232" s="28"/>
      <c r="CU232" s="28"/>
      <c r="CV232" s="28"/>
      <c r="CW232" s="28"/>
      <c r="CX232" s="28"/>
      <c r="CY232" s="28"/>
      <c r="CZ232" s="28"/>
      <c r="DA232" s="28"/>
      <c r="DB232" s="28"/>
      <c r="DC232" s="28"/>
      <c r="DD232" s="28"/>
      <c r="DE232" s="28"/>
      <c r="DF232" s="28"/>
      <c r="DG232" s="28"/>
      <c r="DH232" s="28"/>
      <c r="DI232" s="28"/>
      <c r="DJ232" s="28"/>
      <c r="DK232" s="28"/>
      <c r="DL232" s="28"/>
      <c r="DM232" s="28"/>
      <c r="DN232" s="28"/>
      <c r="DO232" s="28"/>
      <c r="DP232" s="28"/>
      <c r="DQ232" s="28"/>
      <c r="DR232" s="28"/>
      <c r="DS232" s="28"/>
      <c r="DT232" s="28"/>
      <c r="DU232" s="28"/>
      <c r="DV232" s="28"/>
      <c r="DW232" s="28"/>
      <c r="DX232" s="28"/>
      <c r="DY232" s="28"/>
      <c r="DZ232" s="28"/>
      <c r="EA232" s="28"/>
      <c r="EB232" s="28"/>
      <c r="EC232" s="28"/>
      <c r="ED232" s="28"/>
      <c r="EE232" s="28"/>
      <c r="EF232" s="28"/>
      <c r="EG232" s="28"/>
      <c r="EH232" s="28"/>
      <c r="EI232" s="28"/>
      <c r="EJ232" s="28"/>
      <c r="EK232" s="28"/>
      <c r="EL232" s="28"/>
      <c r="EM232" s="28"/>
      <c r="EN232" s="28"/>
      <c r="EO232" s="28"/>
      <c r="EP232" s="29"/>
      <c r="EQ232" s="28"/>
      <c r="ER232" s="28"/>
      <c r="ES232" s="28"/>
      <c r="ET232" s="28"/>
      <c r="EU232" s="28"/>
      <c r="EV232" s="28"/>
      <c r="EW232" s="28"/>
      <c r="EX232" s="29"/>
      <c r="EY232" s="28"/>
      <c r="EZ232" s="28"/>
      <c r="FA232" s="28"/>
      <c r="FB232" s="28"/>
      <c r="FC232" s="28"/>
      <c r="FD232" s="28"/>
      <c r="FE232" s="28"/>
      <c r="FF232" s="28"/>
      <c r="FG232" s="28"/>
      <c r="FH232" s="28"/>
      <c r="FI232" s="28"/>
      <c r="FJ232" s="28"/>
      <c r="FK232" s="28"/>
      <c r="FL232" s="28"/>
      <c r="FM232" s="28"/>
      <c r="FN232" s="28"/>
      <c r="FO232" s="28"/>
      <c r="FP232" s="28"/>
      <c r="FQ232" s="28"/>
      <c r="FR232" s="28"/>
      <c r="FS232" s="28"/>
      <c r="FT232" s="28"/>
      <c r="FU232" s="28"/>
      <c r="FV232" s="28"/>
      <c r="FW232" s="28"/>
      <c r="FX232" s="28"/>
      <c r="FY232" s="28"/>
      <c r="FZ232" s="28"/>
      <c r="GA232" s="28"/>
      <c r="GB232" s="28"/>
      <c r="GC232" s="28"/>
      <c r="GD232" s="28"/>
      <c r="GE232" s="28"/>
      <c r="GF232" s="28"/>
      <c r="GG232" s="28"/>
      <c r="GH232" s="28"/>
      <c r="GI232" s="28"/>
      <c r="GJ232" s="28"/>
      <c r="GK232" s="28"/>
      <c r="GL232" s="28"/>
      <c r="GM232" s="28"/>
      <c r="GN232" s="28"/>
      <c r="GO232" s="28"/>
      <c r="GP232" s="28"/>
      <c r="GQ232" s="28"/>
      <c r="GR232" s="28"/>
      <c r="GS232" s="28"/>
      <c r="GT232" s="28"/>
      <c r="GU232" s="28"/>
      <c r="GV232" s="28"/>
      <c r="GW232" s="28"/>
      <c r="GX232" s="28"/>
      <c r="GY232" s="28"/>
      <c r="GZ232" s="28"/>
      <c r="HA232" s="28"/>
      <c r="HB232" s="28"/>
      <c r="HC232" s="28"/>
      <c r="HD232" s="28"/>
      <c r="HE232" s="28"/>
      <c r="HF232" s="28"/>
      <c r="HG232" s="28"/>
      <c r="HH232" s="28"/>
      <c r="HI232" s="28"/>
      <c r="HJ232" s="28"/>
      <c r="HK232" s="28"/>
      <c r="HL232" s="28"/>
      <c r="HM232" s="28"/>
      <c r="HN232" s="28"/>
      <c r="HO232" s="28"/>
      <c r="HP232" s="28"/>
      <c r="HQ232" s="28"/>
      <c r="HR232" s="28"/>
      <c r="HS232" s="28"/>
      <c r="HT232" s="28"/>
      <c r="HU232" s="28"/>
      <c r="HV232" s="28"/>
      <c r="HW232" s="28"/>
      <c r="HX232" s="28"/>
      <c r="HY232" s="28"/>
      <c r="HZ232" s="28"/>
      <c r="IA232" s="28"/>
      <c r="IB232" s="28"/>
      <c r="IC232" s="28"/>
      <c r="ID232" s="28"/>
      <c r="IE232" s="28"/>
      <c r="IF232" s="28"/>
      <c r="IG232" s="28"/>
      <c r="IH232" s="28"/>
      <c r="II232" s="28"/>
      <c r="IJ232" s="28"/>
      <c r="IK232" s="28"/>
      <c r="IL232" s="28"/>
      <c r="IM232" s="29"/>
      <c r="IN232" s="28"/>
      <c r="IO232" s="28"/>
      <c r="IP232" s="28"/>
      <c r="IQ232" s="28"/>
      <c r="IR232" s="28"/>
      <c r="IS232" s="28"/>
      <c r="IT232" s="28"/>
      <c r="IU232" s="28"/>
      <c r="IV232" s="28"/>
      <c r="IW232" s="28"/>
      <c r="IX232" s="28"/>
      <c r="IY232" s="28"/>
      <c r="IZ232" s="28"/>
      <c r="JA232" s="28"/>
      <c r="JB232" s="28"/>
      <c r="JC232" s="28"/>
      <c r="JD232" s="28"/>
      <c r="JE232" s="28"/>
      <c r="JF232" s="28"/>
      <c r="JG232" s="28"/>
      <c r="JH232" s="28"/>
      <c r="JI232" s="28"/>
      <c r="JJ232" s="28"/>
      <c r="JK232" s="28"/>
    </row>
    <row r="233" spans="1:271" ht="15.75" customHeight="1" x14ac:dyDescent="0.25">
      <c r="A233" s="28"/>
      <c r="B233" s="28"/>
      <c r="C233" s="28"/>
      <c r="D233" s="132"/>
      <c r="E233" s="28"/>
      <c r="F233" s="28"/>
      <c r="G233" s="28"/>
      <c r="H233" s="28"/>
      <c r="I233" s="28"/>
      <c r="J233" s="28"/>
      <c r="K233" s="28"/>
      <c r="L233" s="29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  <c r="CE233" s="28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  <c r="CP233" s="28"/>
      <c r="CQ233" s="28"/>
      <c r="CR233" s="28"/>
      <c r="CS233" s="28"/>
      <c r="CT233" s="28"/>
      <c r="CU233" s="28"/>
      <c r="CV233" s="28"/>
      <c r="CW233" s="28"/>
      <c r="CX233" s="28"/>
      <c r="CY233" s="28"/>
      <c r="CZ233" s="28"/>
      <c r="DA233" s="28"/>
      <c r="DB233" s="28"/>
      <c r="DC233" s="28"/>
      <c r="DD233" s="28"/>
      <c r="DE233" s="28"/>
      <c r="DF233" s="28"/>
      <c r="DG233" s="28"/>
      <c r="DH233" s="28"/>
      <c r="DI233" s="28"/>
      <c r="DJ233" s="28"/>
      <c r="DK233" s="28"/>
      <c r="DL233" s="28"/>
      <c r="DM233" s="28"/>
      <c r="DN233" s="28"/>
      <c r="DO233" s="28"/>
      <c r="DP233" s="28"/>
      <c r="DQ233" s="28"/>
      <c r="DR233" s="28"/>
      <c r="DS233" s="28"/>
      <c r="DT233" s="28"/>
      <c r="DU233" s="28"/>
      <c r="DV233" s="28"/>
      <c r="DW233" s="28"/>
      <c r="DX233" s="28"/>
      <c r="DY233" s="28"/>
      <c r="DZ233" s="28"/>
      <c r="EA233" s="28"/>
      <c r="EB233" s="28"/>
      <c r="EC233" s="28"/>
      <c r="ED233" s="28"/>
      <c r="EE233" s="28"/>
      <c r="EF233" s="28"/>
      <c r="EG233" s="28"/>
      <c r="EH233" s="28"/>
      <c r="EI233" s="28"/>
      <c r="EJ233" s="28"/>
      <c r="EK233" s="28"/>
      <c r="EL233" s="28"/>
      <c r="EM233" s="28"/>
      <c r="EN233" s="28"/>
      <c r="EO233" s="28"/>
      <c r="EP233" s="29"/>
      <c r="EQ233" s="28"/>
      <c r="ER233" s="28"/>
      <c r="ES233" s="28"/>
      <c r="ET233" s="28"/>
      <c r="EU233" s="28"/>
      <c r="EV233" s="28"/>
      <c r="EW233" s="28"/>
      <c r="EX233" s="29"/>
      <c r="EY233" s="28"/>
      <c r="EZ233" s="28"/>
      <c r="FA233" s="28"/>
      <c r="FB233" s="28"/>
      <c r="FC233" s="28"/>
      <c r="FD233" s="28"/>
      <c r="FE233" s="28"/>
      <c r="FF233" s="28"/>
      <c r="FG233" s="28"/>
      <c r="FH233" s="28"/>
      <c r="FI233" s="28"/>
      <c r="FJ233" s="28"/>
      <c r="FK233" s="28"/>
      <c r="FL233" s="28"/>
      <c r="FM233" s="28"/>
      <c r="FN233" s="28"/>
      <c r="FO233" s="28"/>
      <c r="FP233" s="28"/>
      <c r="FQ233" s="28"/>
      <c r="FR233" s="28"/>
      <c r="FS233" s="28"/>
      <c r="FT233" s="28"/>
      <c r="FU233" s="28"/>
      <c r="FV233" s="28"/>
      <c r="FW233" s="28"/>
      <c r="FX233" s="28"/>
      <c r="FY233" s="28"/>
      <c r="FZ233" s="28"/>
      <c r="GA233" s="28"/>
      <c r="GB233" s="28"/>
      <c r="GC233" s="28"/>
      <c r="GD233" s="28"/>
      <c r="GE233" s="28"/>
      <c r="GF233" s="28"/>
      <c r="GG233" s="28"/>
      <c r="GH233" s="28"/>
      <c r="GI233" s="28"/>
      <c r="GJ233" s="28"/>
      <c r="GK233" s="28"/>
      <c r="GL233" s="28"/>
      <c r="GM233" s="28"/>
      <c r="GN233" s="28"/>
      <c r="GO233" s="28"/>
      <c r="GP233" s="28"/>
      <c r="GQ233" s="28"/>
      <c r="GR233" s="28"/>
      <c r="GS233" s="28"/>
      <c r="GT233" s="28"/>
      <c r="GU233" s="28"/>
      <c r="GV233" s="28"/>
      <c r="GW233" s="28"/>
      <c r="GX233" s="28"/>
      <c r="GY233" s="28"/>
      <c r="GZ233" s="28"/>
      <c r="HA233" s="28"/>
      <c r="HB233" s="28"/>
      <c r="HC233" s="28"/>
      <c r="HD233" s="28"/>
      <c r="HE233" s="28"/>
      <c r="HF233" s="28"/>
      <c r="HG233" s="28"/>
      <c r="HH233" s="28"/>
      <c r="HI233" s="28"/>
      <c r="HJ233" s="28"/>
      <c r="HK233" s="28"/>
      <c r="HL233" s="28"/>
      <c r="HM233" s="28"/>
      <c r="HN233" s="28"/>
      <c r="HO233" s="28"/>
      <c r="HP233" s="28"/>
      <c r="HQ233" s="28"/>
      <c r="HR233" s="28"/>
      <c r="HS233" s="28"/>
      <c r="HT233" s="28"/>
      <c r="HU233" s="28"/>
      <c r="HV233" s="28"/>
      <c r="HW233" s="28"/>
      <c r="HX233" s="28"/>
      <c r="HY233" s="28"/>
      <c r="HZ233" s="28"/>
      <c r="IA233" s="28"/>
      <c r="IB233" s="28"/>
      <c r="IC233" s="28"/>
      <c r="ID233" s="28"/>
      <c r="IE233" s="28"/>
      <c r="IF233" s="28"/>
      <c r="IG233" s="28"/>
      <c r="IH233" s="28"/>
      <c r="II233" s="28"/>
      <c r="IJ233" s="28"/>
      <c r="IK233" s="28"/>
      <c r="IL233" s="28"/>
      <c r="IM233" s="29"/>
      <c r="IN233" s="28"/>
      <c r="IO233" s="28"/>
      <c r="IP233" s="28"/>
      <c r="IQ233" s="28"/>
      <c r="IR233" s="28"/>
      <c r="IS233" s="28"/>
      <c r="IT233" s="28"/>
      <c r="IU233" s="28"/>
      <c r="IV233" s="28"/>
      <c r="IW233" s="28"/>
      <c r="IX233" s="28"/>
      <c r="IY233" s="28"/>
      <c r="IZ233" s="28"/>
      <c r="JA233" s="28"/>
      <c r="JB233" s="28"/>
      <c r="JC233" s="28"/>
      <c r="JD233" s="28"/>
      <c r="JE233" s="28"/>
      <c r="JF233" s="28"/>
      <c r="JG233" s="28"/>
      <c r="JH233" s="28"/>
      <c r="JI233" s="28"/>
      <c r="JJ233" s="28"/>
      <c r="JK233" s="28"/>
    </row>
    <row r="234" spans="1:271" ht="15.75" customHeight="1" x14ac:dyDescent="0.25">
      <c r="A234" s="28"/>
      <c r="B234" s="28"/>
      <c r="C234" s="28"/>
      <c r="D234" s="132"/>
      <c r="E234" s="28"/>
      <c r="F234" s="28"/>
      <c r="G234" s="28"/>
      <c r="H234" s="28"/>
      <c r="I234" s="28"/>
      <c r="J234" s="28"/>
      <c r="K234" s="28"/>
      <c r="L234" s="29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28"/>
      <c r="BU234" s="28"/>
      <c r="BV234" s="28"/>
      <c r="BW234" s="28"/>
      <c r="BX234" s="28"/>
      <c r="BY234" s="28"/>
      <c r="BZ234" s="28"/>
      <c r="CA234" s="28"/>
      <c r="CB234" s="28"/>
      <c r="CC234" s="28"/>
      <c r="CD234" s="28"/>
      <c r="CE234" s="28"/>
      <c r="CF234" s="28"/>
      <c r="CG234" s="28"/>
      <c r="CH234" s="28"/>
      <c r="CI234" s="28"/>
      <c r="CJ234" s="28"/>
      <c r="CK234" s="28"/>
      <c r="CL234" s="28"/>
      <c r="CM234" s="28"/>
      <c r="CN234" s="28"/>
      <c r="CO234" s="28"/>
      <c r="CP234" s="28"/>
      <c r="CQ234" s="28"/>
      <c r="CR234" s="28"/>
      <c r="CS234" s="28"/>
      <c r="CT234" s="28"/>
      <c r="CU234" s="28"/>
      <c r="CV234" s="28"/>
      <c r="CW234" s="28"/>
      <c r="CX234" s="28"/>
      <c r="CY234" s="28"/>
      <c r="CZ234" s="28"/>
      <c r="DA234" s="28"/>
      <c r="DB234" s="28"/>
      <c r="DC234" s="28"/>
      <c r="DD234" s="28"/>
      <c r="DE234" s="28"/>
      <c r="DF234" s="28"/>
      <c r="DG234" s="28"/>
      <c r="DH234" s="28"/>
      <c r="DI234" s="28"/>
      <c r="DJ234" s="28"/>
      <c r="DK234" s="28"/>
      <c r="DL234" s="28"/>
      <c r="DM234" s="28"/>
      <c r="DN234" s="28"/>
      <c r="DO234" s="28"/>
      <c r="DP234" s="28"/>
      <c r="DQ234" s="28"/>
      <c r="DR234" s="28"/>
      <c r="DS234" s="28"/>
      <c r="DT234" s="28"/>
      <c r="DU234" s="28"/>
      <c r="DV234" s="28"/>
      <c r="DW234" s="28"/>
      <c r="DX234" s="28"/>
      <c r="DY234" s="28"/>
      <c r="DZ234" s="28"/>
      <c r="EA234" s="28"/>
      <c r="EB234" s="28"/>
      <c r="EC234" s="28"/>
      <c r="ED234" s="28"/>
      <c r="EE234" s="28"/>
      <c r="EF234" s="28"/>
      <c r="EG234" s="28"/>
      <c r="EH234" s="28"/>
      <c r="EI234" s="28"/>
      <c r="EJ234" s="28"/>
      <c r="EK234" s="28"/>
      <c r="EL234" s="28"/>
      <c r="EM234" s="28"/>
      <c r="EN234" s="28"/>
      <c r="EO234" s="28"/>
      <c r="EP234" s="29"/>
      <c r="EQ234" s="28"/>
      <c r="ER234" s="28"/>
      <c r="ES234" s="28"/>
      <c r="ET234" s="28"/>
      <c r="EU234" s="28"/>
      <c r="EV234" s="28"/>
      <c r="EW234" s="28"/>
      <c r="EX234" s="29"/>
      <c r="EY234" s="28"/>
      <c r="EZ234" s="28"/>
      <c r="FA234" s="28"/>
      <c r="FB234" s="28"/>
      <c r="FC234" s="28"/>
      <c r="FD234" s="28"/>
      <c r="FE234" s="28"/>
      <c r="FF234" s="28"/>
      <c r="FG234" s="28"/>
      <c r="FH234" s="28"/>
      <c r="FI234" s="28"/>
      <c r="FJ234" s="28"/>
      <c r="FK234" s="28"/>
      <c r="FL234" s="28"/>
      <c r="FM234" s="28"/>
      <c r="FN234" s="28"/>
      <c r="FO234" s="28"/>
      <c r="FP234" s="28"/>
      <c r="FQ234" s="28"/>
      <c r="FR234" s="28"/>
      <c r="FS234" s="28"/>
      <c r="FT234" s="28"/>
      <c r="FU234" s="28"/>
      <c r="FV234" s="28"/>
      <c r="FW234" s="28"/>
      <c r="FX234" s="28"/>
      <c r="FY234" s="28"/>
      <c r="FZ234" s="28"/>
      <c r="GA234" s="28"/>
      <c r="GB234" s="28"/>
      <c r="GC234" s="28"/>
      <c r="GD234" s="28"/>
      <c r="GE234" s="28"/>
      <c r="GF234" s="28"/>
      <c r="GG234" s="28"/>
      <c r="GH234" s="28"/>
      <c r="GI234" s="28"/>
      <c r="GJ234" s="28"/>
      <c r="GK234" s="28"/>
      <c r="GL234" s="28"/>
      <c r="GM234" s="28"/>
      <c r="GN234" s="28"/>
      <c r="GO234" s="28"/>
      <c r="GP234" s="28"/>
      <c r="GQ234" s="28"/>
      <c r="GR234" s="28"/>
      <c r="GS234" s="28"/>
      <c r="GT234" s="28"/>
      <c r="GU234" s="28"/>
      <c r="GV234" s="28"/>
      <c r="GW234" s="28"/>
      <c r="GX234" s="28"/>
      <c r="GY234" s="28"/>
      <c r="GZ234" s="28"/>
      <c r="HA234" s="28"/>
      <c r="HB234" s="28"/>
      <c r="HC234" s="28"/>
      <c r="HD234" s="28"/>
      <c r="HE234" s="28"/>
      <c r="HF234" s="28"/>
      <c r="HG234" s="28"/>
      <c r="HH234" s="28"/>
      <c r="HI234" s="28"/>
      <c r="HJ234" s="28"/>
      <c r="HK234" s="28"/>
      <c r="HL234" s="28"/>
      <c r="HM234" s="28"/>
      <c r="HN234" s="28"/>
      <c r="HO234" s="28"/>
      <c r="HP234" s="28"/>
      <c r="HQ234" s="28"/>
      <c r="HR234" s="28"/>
      <c r="HS234" s="28"/>
      <c r="HT234" s="28"/>
      <c r="HU234" s="28"/>
      <c r="HV234" s="28"/>
      <c r="HW234" s="28"/>
      <c r="HX234" s="28"/>
      <c r="HY234" s="28"/>
      <c r="HZ234" s="28"/>
      <c r="IA234" s="28"/>
      <c r="IB234" s="28"/>
      <c r="IC234" s="28"/>
      <c r="ID234" s="28"/>
      <c r="IE234" s="28"/>
      <c r="IF234" s="28"/>
      <c r="IG234" s="28"/>
      <c r="IH234" s="28"/>
      <c r="II234" s="28"/>
      <c r="IJ234" s="28"/>
      <c r="IK234" s="28"/>
      <c r="IL234" s="28"/>
      <c r="IM234" s="29"/>
      <c r="IN234" s="28"/>
      <c r="IO234" s="28"/>
      <c r="IP234" s="28"/>
      <c r="IQ234" s="28"/>
      <c r="IR234" s="28"/>
      <c r="IS234" s="28"/>
      <c r="IT234" s="28"/>
      <c r="IU234" s="28"/>
      <c r="IV234" s="28"/>
      <c r="IW234" s="28"/>
      <c r="IX234" s="28"/>
      <c r="IY234" s="28"/>
      <c r="IZ234" s="28"/>
      <c r="JA234" s="28"/>
      <c r="JB234" s="28"/>
      <c r="JC234" s="28"/>
      <c r="JD234" s="28"/>
      <c r="JE234" s="28"/>
      <c r="JF234" s="28"/>
      <c r="JG234" s="28"/>
      <c r="JH234" s="28"/>
      <c r="JI234" s="28"/>
      <c r="JJ234" s="28"/>
      <c r="JK234" s="28"/>
    </row>
    <row r="235" spans="1:271" ht="15.75" customHeight="1" x14ac:dyDescent="0.25">
      <c r="A235" s="28"/>
      <c r="B235" s="28"/>
      <c r="C235" s="28"/>
      <c r="D235" s="132"/>
      <c r="E235" s="28"/>
      <c r="F235" s="28"/>
      <c r="G235" s="28"/>
      <c r="H235" s="28"/>
      <c r="I235" s="28"/>
      <c r="J235" s="28"/>
      <c r="K235" s="28"/>
      <c r="L235" s="29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  <c r="BZ235" s="28"/>
      <c r="CA235" s="28"/>
      <c r="CB235" s="28"/>
      <c r="CC235" s="28"/>
      <c r="CD235" s="28"/>
      <c r="CE235" s="28"/>
      <c r="CF235" s="28"/>
      <c r="CG235" s="28"/>
      <c r="CH235" s="28"/>
      <c r="CI235" s="28"/>
      <c r="CJ235" s="28"/>
      <c r="CK235" s="28"/>
      <c r="CL235" s="28"/>
      <c r="CM235" s="28"/>
      <c r="CN235" s="28"/>
      <c r="CO235" s="28"/>
      <c r="CP235" s="28"/>
      <c r="CQ235" s="28"/>
      <c r="CR235" s="28"/>
      <c r="CS235" s="28"/>
      <c r="CT235" s="28"/>
      <c r="CU235" s="28"/>
      <c r="CV235" s="28"/>
      <c r="CW235" s="28"/>
      <c r="CX235" s="28"/>
      <c r="CY235" s="28"/>
      <c r="CZ235" s="28"/>
      <c r="DA235" s="28"/>
      <c r="DB235" s="28"/>
      <c r="DC235" s="28"/>
      <c r="DD235" s="28"/>
      <c r="DE235" s="28"/>
      <c r="DF235" s="28"/>
      <c r="DG235" s="28"/>
      <c r="DH235" s="28"/>
      <c r="DI235" s="28"/>
      <c r="DJ235" s="28"/>
      <c r="DK235" s="28"/>
      <c r="DL235" s="28"/>
      <c r="DM235" s="28"/>
      <c r="DN235" s="28"/>
      <c r="DO235" s="28"/>
      <c r="DP235" s="28"/>
      <c r="DQ235" s="28"/>
      <c r="DR235" s="28"/>
      <c r="DS235" s="28"/>
      <c r="DT235" s="28"/>
      <c r="DU235" s="28"/>
      <c r="DV235" s="28"/>
      <c r="DW235" s="28"/>
      <c r="DX235" s="28"/>
      <c r="DY235" s="28"/>
      <c r="DZ235" s="28"/>
      <c r="EA235" s="28"/>
      <c r="EB235" s="28"/>
      <c r="EC235" s="28"/>
      <c r="ED235" s="28"/>
      <c r="EE235" s="28"/>
      <c r="EF235" s="28"/>
      <c r="EG235" s="28"/>
      <c r="EH235" s="28"/>
      <c r="EI235" s="28"/>
      <c r="EJ235" s="28"/>
      <c r="EK235" s="28"/>
      <c r="EL235" s="28"/>
      <c r="EM235" s="28"/>
      <c r="EN235" s="28"/>
      <c r="EO235" s="28"/>
      <c r="EP235" s="29"/>
      <c r="EQ235" s="28"/>
      <c r="ER235" s="28"/>
      <c r="ES235" s="28"/>
      <c r="ET235" s="28"/>
      <c r="EU235" s="28"/>
      <c r="EV235" s="28"/>
      <c r="EW235" s="28"/>
      <c r="EX235" s="29"/>
      <c r="EY235" s="28"/>
      <c r="EZ235" s="28"/>
      <c r="FA235" s="28"/>
      <c r="FB235" s="28"/>
      <c r="FC235" s="28"/>
      <c r="FD235" s="28"/>
      <c r="FE235" s="28"/>
      <c r="FF235" s="28"/>
      <c r="FG235" s="28"/>
      <c r="FH235" s="28"/>
      <c r="FI235" s="28"/>
      <c r="FJ235" s="28"/>
      <c r="FK235" s="28"/>
      <c r="FL235" s="28"/>
      <c r="FM235" s="28"/>
      <c r="FN235" s="28"/>
      <c r="FO235" s="28"/>
      <c r="FP235" s="28"/>
      <c r="FQ235" s="28"/>
      <c r="FR235" s="28"/>
      <c r="FS235" s="28"/>
      <c r="FT235" s="28"/>
      <c r="FU235" s="28"/>
      <c r="FV235" s="28"/>
      <c r="FW235" s="28"/>
      <c r="FX235" s="28"/>
      <c r="FY235" s="28"/>
      <c r="FZ235" s="28"/>
      <c r="GA235" s="28"/>
      <c r="GB235" s="28"/>
      <c r="GC235" s="28"/>
      <c r="GD235" s="28"/>
      <c r="GE235" s="28"/>
      <c r="GF235" s="28"/>
      <c r="GG235" s="28"/>
      <c r="GH235" s="28"/>
      <c r="GI235" s="28"/>
      <c r="GJ235" s="28"/>
      <c r="GK235" s="28"/>
      <c r="GL235" s="28"/>
      <c r="GM235" s="28"/>
      <c r="GN235" s="28"/>
      <c r="GO235" s="28"/>
      <c r="GP235" s="28"/>
      <c r="GQ235" s="28"/>
      <c r="GR235" s="28"/>
      <c r="GS235" s="28"/>
      <c r="GT235" s="28"/>
      <c r="GU235" s="28"/>
      <c r="GV235" s="28"/>
      <c r="GW235" s="28"/>
      <c r="GX235" s="28"/>
      <c r="GY235" s="28"/>
      <c r="GZ235" s="28"/>
      <c r="HA235" s="28"/>
      <c r="HB235" s="28"/>
      <c r="HC235" s="28"/>
      <c r="HD235" s="28"/>
      <c r="HE235" s="28"/>
      <c r="HF235" s="28"/>
      <c r="HG235" s="28"/>
      <c r="HH235" s="28"/>
      <c r="HI235" s="28"/>
      <c r="HJ235" s="28"/>
      <c r="HK235" s="28"/>
      <c r="HL235" s="28"/>
      <c r="HM235" s="28"/>
      <c r="HN235" s="28"/>
      <c r="HO235" s="28"/>
      <c r="HP235" s="28"/>
      <c r="HQ235" s="28"/>
      <c r="HR235" s="28"/>
      <c r="HS235" s="28"/>
      <c r="HT235" s="28"/>
      <c r="HU235" s="28"/>
      <c r="HV235" s="28"/>
      <c r="HW235" s="28"/>
      <c r="HX235" s="28"/>
      <c r="HY235" s="28"/>
      <c r="HZ235" s="28"/>
      <c r="IA235" s="28"/>
      <c r="IB235" s="28"/>
      <c r="IC235" s="28"/>
      <c r="ID235" s="28"/>
      <c r="IE235" s="28"/>
      <c r="IF235" s="28"/>
      <c r="IG235" s="28"/>
      <c r="IH235" s="28"/>
      <c r="II235" s="28"/>
      <c r="IJ235" s="28"/>
      <c r="IK235" s="28"/>
      <c r="IL235" s="28"/>
      <c r="IM235" s="29"/>
      <c r="IN235" s="28"/>
      <c r="IO235" s="28"/>
      <c r="IP235" s="28"/>
      <c r="IQ235" s="28"/>
      <c r="IR235" s="28"/>
      <c r="IS235" s="28"/>
      <c r="IT235" s="28"/>
      <c r="IU235" s="28"/>
      <c r="IV235" s="28"/>
      <c r="IW235" s="28"/>
      <c r="IX235" s="28"/>
      <c r="IY235" s="28"/>
      <c r="IZ235" s="28"/>
      <c r="JA235" s="28"/>
      <c r="JB235" s="28"/>
      <c r="JC235" s="28"/>
      <c r="JD235" s="28"/>
      <c r="JE235" s="28"/>
      <c r="JF235" s="28"/>
      <c r="JG235" s="28"/>
      <c r="JH235" s="28"/>
      <c r="JI235" s="28"/>
      <c r="JJ235" s="28"/>
      <c r="JK235" s="28"/>
    </row>
    <row r="236" spans="1:271" ht="15.75" customHeight="1" x14ac:dyDescent="0.25">
      <c r="A236" s="28"/>
      <c r="B236" s="28"/>
      <c r="C236" s="28"/>
      <c r="D236" s="132"/>
      <c r="E236" s="28"/>
      <c r="F236" s="28"/>
      <c r="G236" s="28"/>
      <c r="H236" s="28"/>
      <c r="I236" s="28"/>
      <c r="J236" s="28"/>
      <c r="K236" s="28"/>
      <c r="L236" s="29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  <c r="BT236" s="28"/>
      <c r="BU236" s="28"/>
      <c r="BV236" s="28"/>
      <c r="BW236" s="28"/>
      <c r="BX236" s="28"/>
      <c r="BY236" s="28"/>
      <c r="BZ236" s="28"/>
      <c r="CA236" s="28"/>
      <c r="CB236" s="28"/>
      <c r="CC236" s="28"/>
      <c r="CD236" s="28"/>
      <c r="CE236" s="28"/>
      <c r="CF236" s="28"/>
      <c r="CG236" s="28"/>
      <c r="CH236" s="28"/>
      <c r="CI236" s="28"/>
      <c r="CJ236" s="28"/>
      <c r="CK236" s="28"/>
      <c r="CL236" s="28"/>
      <c r="CM236" s="28"/>
      <c r="CN236" s="28"/>
      <c r="CO236" s="28"/>
      <c r="CP236" s="28"/>
      <c r="CQ236" s="28"/>
      <c r="CR236" s="28"/>
      <c r="CS236" s="28"/>
      <c r="CT236" s="28"/>
      <c r="CU236" s="28"/>
      <c r="CV236" s="28"/>
      <c r="CW236" s="28"/>
      <c r="CX236" s="28"/>
      <c r="CY236" s="28"/>
      <c r="CZ236" s="28"/>
      <c r="DA236" s="28"/>
      <c r="DB236" s="28"/>
      <c r="DC236" s="28"/>
      <c r="DD236" s="28"/>
      <c r="DE236" s="28"/>
      <c r="DF236" s="28"/>
      <c r="DG236" s="28"/>
      <c r="DH236" s="28"/>
      <c r="DI236" s="28"/>
      <c r="DJ236" s="28"/>
      <c r="DK236" s="28"/>
      <c r="DL236" s="28"/>
      <c r="DM236" s="28"/>
      <c r="DN236" s="28"/>
      <c r="DO236" s="28"/>
      <c r="DP236" s="28"/>
      <c r="DQ236" s="28"/>
      <c r="DR236" s="28"/>
      <c r="DS236" s="28"/>
      <c r="DT236" s="28"/>
      <c r="DU236" s="28"/>
      <c r="DV236" s="28"/>
      <c r="DW236" s="28"/>
      <c r="DX236" s="28"/>
      <c r="DY236" s="28"/>
      <c r="DZ236" s="28"/>
      <c r="EA236" s="28"/>
      <c r="EB236" s="28"/>
      <c r="EC236" s="28"/>
      <c r="ED236" s="28"/>
      <c r="EE236" s="28"/>
      <c r="EF236" s="28"/>
      <c r="EG236" s="28"/>
      <c r="EH236" s="28"/>
      <c r="EI236" s="28"/>
      <c r="EJ236" s="28"/>
      <c r="EK236" s="28"/>
      <c r="EL236" s="28"/>
      <c r="EM236" s="28"/>
      <c r="EN236" s="28"/>
      <c r="EO236" s="28"/>
      <c r="EP236" s="29"/>
      <c r="EQ236" s="28"/>
      <c r="ER236" s="28"/>
      <c r="ES236" s="28"/>
      <c r="ET236" s="28"/>
      <c r="EU236" s="28"/>
      <c r="EV236" s="28"/>
      <c r="EW236" s="28"/>
      <c r="EX236" s="29"/>
      <c r="EY236" s="28"/>
      <c r="EZ236" s="28"/>
      <c r="FA236" s="28"/>
      <c r="FB236" s="28"/>
      <c r="FC236" s="28"/>
      <c r="FD236" s="28"/>
      <c r="FE236" s="28"/>
      <c r="FF236" s="28"/>
      <c r="FG236" s="28"/>
      <c r="FH236" s="28"/>
      <c r="FI236" s="28"/>
      <c r="FJ236" s="28"/>
      <c r="FK236" s="28"/>
      <c r="FL236" s="28"/>
      <c r="FM236" s="28"/>
      <c r="FN236" s="28"/>
      <c r="FO236" s="28"/>
      <c r="FP236" s="28"/>
      <c r="FQ236" s="28"/>
      <c r="FR236" s="28"/>
      <c r="FS236" s="28"/>
      <c r="FT236" s="28"/>
      <c r="FU236" s="28"/>
      <c r="FV236" s="28"/>
      <c r="FW236" s="28"/>
      <c r="FX236" s="28"/>
      <c r="FY236" s="28"/>
      <c r="FZ236" s="28"/>
      <c r="GA236" s="28"/>
      <c r="GB236" s="28"/>
      <c r="GC236" s="28"/>
      <c r="GD236" s="28"/>
      <c r="GE236" s="28"/>
      <c r="GF236" s="28"/>
      <c r="GG236" s="28"/>
      <c r="GH236" s="28"/>
      <c r="GI236" s="28"/>
      <c r="GJ236" s="28"/>
      <c r="GK236" s="28"/>
      <c r="GL236" s="28"/>
      <c r="GM236" s="28"/>
      <c r="GN236" s="28"/>
      <c r="GO236" s="28"/>
      <c r="GP236" s="28"/>
      <c r="GQ236" s="28"/>
      <c r="GR236" s="28"/>
      <c r="GS236" s="28"/>
      <c r="GT236" s="28"/>
      <c r="GU236" s="28"/>
      <c r="GV236" s="28"/>
      <c r="GW236" s="28"/>
      <c r="GX236" s="28"/>
      <c r="GY236" s="28"/>
      <c r="GZ236" s="28"/>
      <c r="HA236" s="28"/>
      <c r="HB236" s="28"/>
      <c r="HC236" s="28"/>
      <c r="HD236" s="28"/>
      <c r="HE236" s="28"/>
      <c r="HF236" s="28"/>
      <c r="HG236" s="28"/>
      <c r="HH236" s="28"/>
      <c r="HI236" s="28"/>
      <c r="HJ236" s="28"/>
      <c r="HK236" s="28"/>
      <c r="HL236" s="28"/>
      <c r="HM236" s="28"/>
      <c r="HN236" s="28"/>
      <c r="HO236" s="28"/>
      <c r="HP236" s="28"/>
      <c r="HQ236" s="28"/>
      <c r="HR236" s="28"/>
      <c r="HS236" s="28"/>
      <c r="HT236" s="28"/>
      <c r="HU236" s="28"/>
      <c r="HV236" s="28"/>
      <c r="HW236" s="28"/>
      <c r="HX236" s="28"/>
      <c r="HY236" s="28"/>
      <c r="HZ236" s="28"/>
      <c r="IA236" s="28"/>
      <c r="IB236" s="28"/>
      <c r="IC236" s="28"/>
      <c r="ID236" s="28"/>
      <c r="IE236" s="28"/>
      <c r="IF236" s="28"/>
      <c r="IG236" s="28"/>
      <c r="IH236" s="28"/>
      <c r="II236" s="28"/>
      <c r="IJ236" s="28"/>
      <c r="IK236" s="28"/>
      <c r="IL236" s="28"/>
      <c r="IM236" s="29"/>
      <c r="IN236" s="28"/>
      <c r="IO236" s="28"/>
      <c r="IP236" s="28"/>
      <c r="IQ236" s="28"/>
      <c r="IR236" s="28"/>
      <c r="IS236" s="28"/>
      <c r="IT236" s="28"/>
      <c r="IU236" s="28"/>
      <c r="IV236" s="28"/>
      <c r="IW236" s="28"/>
      <c r="IX236" s="28"/>
      <c r="IY236" s="28"/>
      <c r="IZ236" s="28"/>
      <c r="JA236" s="28"/>
      <c r="JB236" s="28"/>
      <c r="JC236" s="28"/>
      <c r="JD236" s="28"/>
      <c r="JE236" s="28"/>
      <c r="JF236" s="28"/>
      <c r="JG236" s="28"/>
      <c r="JH236" s="28"/>
      <c r="JI236" s="28"/>
      <c r="JJ236" s="28"/>
      <c r="JK236" s="28"/>
    </row>
    <row r="237" spans="1:271" ht="15.75" customHeight="1" x14ac:dyDescent="0.25">
      <c r="A237" s="28"/>
      <c r="B237" s="28"/>
      <c r="C237" s="28"/>
      <c r="D237" s="132"/>
      <c r="E237" s="28"/>
      <c r="F237" s="28"/>
      <c r="G237" s="28"/>
      <c r="H237" s="28"/>
      <c r="I237" s="28"/>
      <c r="J237" s="28"/>
      <c r="K237" s="28"/>
      <c r="L237" s="29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  <c r="BT237" s="28"/>
      <c r="BU237" s="28"/>
      <c r="BV237" s="28"/>
      <c r="BW237" s="28"/>
      <c r="BX237" s="28"/>
      <c r="BY237" s="28"/>
      <c r="BZ237" s="28"/>
      <c r="CA237" s="28"/>
      <c r="CB237" s="28"/>
      <c r="CC237" s="28"/>
      <c r="CD237" s="28"/>
      <c r="CE237" s="28"/>
      <c r="CF237" s="28"/>
      <c r="CG237" s="28"/>
      <c r="CH237" s="28"/>
      <c r="CI237" s="28"/>
      <c r="CJ237" s="28"/>
      <c r="CK237" s="28"/>
      <c r="CL237" s="28"/>
      <c r="CM237" s="28"/>
      <c r="CN237" s="28"/>
      <c r="CO237" s="28"/>
      <c r="CP237" s="28"/>
      <c r="CQ237" s="28"/>
      <c r="CR237" s="28"/>
      <c r="CS237" s="28"/>
      <c r="CT237" s="28"/>
      <c r="CU237" s="28"/>
      <c r="CV237" s="28"/>
      <c r="CW237" s="28"/>
      <c r="CX237" s="28"/>
      <c r="CY237" s="28"/>
      <c r="CZ237" s="28"/>
      <c r="DA237" s="28"/>
      <c r="DB237" s="28"/>
      <c r="DC237" s="28"/>
      <c r="DD237" s="28"/>
      <c r="DE237" s="28"/>
      <c r="DF237" s="28"/>
      <c r="DG237" s="28"/>
      <c r="DH237" s="28"/>
      <c r="DI237" s="28"/>
      <c r="DJ237" s="28"/>
      <c r="DK237" s="28"/>
      <c r="DL237" s="28"/>
      <c r="DM237" s="28"/>
      <c r="DN237" s="28"/>
      <c r="DO237" s="28"/>
      <c r="DP237" s="28"/>
      <c r="DQ237" s="28"/>
      <c r="DR237" s="28"/>
      <c r="DS237" s="28"/>
      <c r="DT237" s="28"/>
      <c r="DU237" s="28"/>
      <c r="DV237" s="28"/>
      <c r="DW237" s="28"/>
      <c r="DX237" s="28"/>
      <c r="DY237" s="28"/>
      <c r="DZ237" s="28"/>
      <c r="EA237" s="28"/>
      <c r="EB237" s="28"/>
      <c r="EC237" s="28"/>
      <c r="ED237" s="28"/>
      <c r="EE237" s="28"/>
      <c r="EF237" s="28"/>
      <c r="EG237" s="28"/>
      <c r="EH237" s="28"/>
      <c r="EI237" s="28"/>
      <c r="EJ237" s="28"/>
      <c r="EK237" s="28"/>
      <c r="EL237" s="28"/>
      <c r="EM237" s="28"/>
      <c r="EN237" s="28"/>
      <c r="EO237" s="28"/>
      <c r="EP237" s="29"/>
      <c r="EQ237" s="28"/>
      <c r="ER237" s="28"/>
      <c r="ES237" s="28"/>
      <c r="ET237" s="28"/>
      <c r="EU237" s="28"/>
      <c r="EV237" s="28"/>
      <c r="EW237" s="28"/>
      <c r="EX237" s="29"/>
      <c r="EY237" s="28"/>
      <c r="EZ237" s="28"/>
      <c r="FA237" s="28"/>
      <c r="FB237" s="28"/>
      <c r="FC237" s="28"/>
      <c r="FD237" s="28"/>
      <c r="FE237" s="28"/>
      <c r="FF237" s="28"/>
      <c r="FG237" s="28"/>
      <c r="FH237" s="28"/>
      <c r="FI237" s="28"/>
      <c r="FJ237" s="28"/>
      <c r="FK237" s="28"/>
      <c r="FL237" s="28"/>
      <c r="FM237" s="28"/>
      <c r="FN237" s="28"/>
      <c r="FO237" s="28"/>
      <c r="FP237" s="28"/>
      <c r="FQ237" s="28"/>
      <c r="FR237" s="28"/>
      <c r="FS237" s="28"/>
      <c r="FT237" s="28"/>
      <c r="FU237" s="28"/>
      <c r="FV237" s="28"/>
      <c r="FW237" s="28"/>
      <c r="FX237" s="28"/>
      <c r="FY237" s="28"/>
      <c r="FZ237" s="28"/>
      <c r="GA237" s="28"/>
      <c r="GB237" s="28"/>
      <c r="GC237" s="28"/>
      <c r="GD237" s="28"/>
      <c r="GE237" s="28"/>
      <c r="GF237" s="28"/>
      <c r="GG237" s="28"/>
      <c r="GH237" s="28"/>
      <c r="GI237" s="28"/>
      <c r="GJ237" s="28"/>
      <c r="GK237" s="28"/>
      <c r="GL237" s="28"/>
      <c r="GM237" s="28"/>
      <c r="GN237" s="28"/>
      <c r="GO237" s="28"/>
      <c r="GP237" s="28"/>
      <c r="GQ237" s="28"/>
      <c r="GR237" s="28"/>
      <c r="GS237" s="28"/>
      <c r="GT237" s="28"/>
      <c r="GU237" s="28"/>
      <c r="GV237" s="28"/>
      <c r="GW237" s="28"/>
      <c r="GX237" s="28"/>
      <c r="GY237" s="28"/>
      <c r="GZ237" s="28"/>
      <c r="HA237" s="28"/>
      <c r="HB237" s="28"/>
      <c r="HC237" s="28"/>
      <c r="HD237" s="28"/>
      <c r="HE237" s="28"/>
      <c r="HF237" s="28"/>
      <c r="HG237" s="28"/>
      <c r="HH237" s="28"/>
      <c r="HI237" s="28"/>
      <c r="HJ237" s="28"/>
      <c r="HK237" s="28"/>
      <c r="HL237" s="28"/>
      <c r="HM237" s="28"/>
      <c r="HN237" s="28"/>
      <c r="HO237" s="28"/>
      <c r="HP237" s="28"/>
      <c r="HQ237" s="28"/>
      <c r="HR237" s="28"/>
      <c r="HS237" s="28"/>
      <c r="HT237" s="28"/>
      <c r="HU237" s="28"/>
      <c r="HV237" s="28"/>
      <c r="HW237" s="28"/>
      <c r="HX237" s="28"/>
      <c r="HY237" s="28"/>
      <c r="HZ237" s="28"/>
      <c r="IA237" s="28"/>
      <c r="IB237" s="28"/>
      <c r="IC237" s="28"/>
      <c r="ID237" s="28"/>
      <c r="IE237" s="28"/>
      <c r="IF237" s="28"/>
      <c r="IG237" s="28"/>
      <c r="IH237" s="28"/>
      <c r="II237" s="28"/>
      <c r="IJ237" s="28"/>
      <c r="IK237" s="28"/>
      <c r="IL237" s="28"/>
      <c r="IM237" s="29"/>
      <c r="IN237" s="28"/>
      <c r="IO237" s="28"/>
      <c r="IP237" s="28"/>
      <c r="IQ237" s="28"/>
      <c r="IR237" s="28"/>
      <c r="IS237" s="28"/>
      <c r="IT237" s="28"/>
      <c r="IU237" s="28"/>
      <c r="IV237" s="28"/>
      <c r="IW237" s="28"/>
      <c r="IX237" s="28"/>
      <c r="IY237" s="28"/>
      <c r="IZ237" s="28"/>
      <c r="JA237" s="28"/>
      <c r="JB237" s="28"/>
      <c r="JC237" s="28"/>
      <c r="JD237" s="28"/>
      <c r="JE237" s="28"/>
      <c r="JF237" s="28"/>
      <c r="JG237" s="28"/>
      <c r="JH237" s="28"/>
      <c r="JI237" s="28"/>
      <c r="JJ237" s="28"/>
      <c r="JK237" s="28"/>
    </row>
    <row r="238" spans="1:271" ht="15.75" customHeight="1" x14ac:dyDescent="0.25">
      <c r="A238" s="28"/>
      <c r="B238" s="28"/>
      <c r="C238" s="28"/>
      <c r="D238" s="132"/>
      <c r="E238" s="28"/>
      <c r="F238" s="28"/>
      <c r="G238" s="28"/>
      <c r="H238" s="28"/>
      <c r="I238" s="28"/>
      <c r="J238" s="28"/>
      <c r="K238" s="28"/>
      <c r="L238" s="29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28"/>
      <c r="BU238" s="28"/>
      <c r="BV238" s="28"/>
      <c r="BW238" s="28"/>
      <c r="BX238" s="28"/>
      <c r="BY238" s="28"/>
      <c r="BZ238" s="28"/>
      <c r="CA238" s="28"/>
      <c r="CB238" s="28"/>
      <c r="CC238" s="28"/>
      <c r="CD238" s="28"/>
      <c r="CE238" s="28"/>
      <c r="CF238" s="28"/>
      <c r="CG238" s="28"/>
      <c r="CH238" s="28"/>
      <c r="CI238" s="28"/>
      <c r="CJ238" s="28"/>
      <c r="CK238" s="28"/>
      <c r="CL238" s="28"/>
      <c r="CM238" s="28"/>
      <c r="CN238" s="28"/>
      <c r="CO238" s="28"/>
      <c r="CP238" s="28"/>
      <c r="CQ238" s="28"/>
      <c r="CR238" s="28"/>
      <c r="CS238" s="28"/>
      <c r="CT238" s="28"/>
      <c r="CU238" s="28"/>
      <c r="CV238" s="28"/>
      <c r="CW238" s="28"/>
      <c r="CX238" s="28"/>
      <c r="CY238" s="28"/>
      <c r="CZ238" s="28"/>
      <c r="DA238" s="28"/>
      <c r="DB238" s="28"/>
      <c r="DC238" s="28"/>
      <c r="DD238" s="28"/>
      <c r="DE238" s="28"/>
      <c r="DF238" s="28"/>
      <c r="DG238" s="28"/>
      <c r="DH238" s="28"/>
      <c r="DI238" s="28"/>
      <c r="DJ238" s="28"/>
      <c r="DK238" s="28"/>
      <c r="DL238" s="28"/>
      <c r="DM238" s="28"/>
      <c r="DN238" s="28"/>
      <c r="DO238" s="28"/>
      <c r="DP238" s="28"/>
      <c r="DQ238" s="28"/>
      <c r="DR238" s="28"/>
      <c r="DS238" s="28"/>
      <c r="DT238" s="28"/>
      <c r="DU238" s="28"/>
      <c r="DV238" s="28"/>
      <c r="DW238" s="28"/>
      <c r="DX238" s="28"/>
      <c r="DY238" s="28"/>
      <c r="DZ238" s="28"/>
      <c r="EA238" s="28"/>
      <c r="EB238" s="28"/>
      <c r="EC238" s="28"/>
      <c r="ED238" s="28"/>
      <c r="EE238" s="28"/>
      <c r="EF238" s="28"/>
      <c r="EG238" s="28"/>
      <c r="EH238" s="28"/>
      <c r="EI238" s="28"/>
      <c r="EJ238" s="28"/>
      <c r="EK238" s="28"/>
      <c r="EL238" s="28"/>
      <c r="EM238" s="28"/>
      <c r="EN238" s="28"/>
      <c r="EO238" s="28"/>
      <c r="EP238" s="29"/>
      <c r="EQ238" s="28"/>
      <c r="ER238" s="28"/>
      <c r="ES238" s="28"/>
      <c r="ET238" s="28"/>
      <c r="EU238" s="28"/>
      <c r="EV238" s="28"/>
      <c r="EW238" s="28"/>
      <c r="EX238" s="29"/>
      <c r="EY238" s="28"/>
      <c r="EZ238" s="28"/>
      <c r="FA238" s="28"/>
      <c r="FB238" s="28"/>
      <c r="FC238" s="28"/>
      <c r="FD238" s="28"/>
      <c r="FE238" s="28"/>
      <c r="FF238" s="28"/>
      <c r="FG238" s="28"/>
      <c r="FH238" s="28"/>
      <c r="FI238" s="28"/>
      <c r="FJ238" s="28"/>
      <c r="FK238" s="28"/>
      <c r="FL238" s="28"/>
      <c r="FM238" s="28"/>
      <c r="FN238" s="28"/>
      <c r="FO238" s="28"/>
      <c r="FP238" s="28"/>
      <c r="FQ238" s="28"/>
      <c r="FR238" s="28"/>
      <c r="FS238" s="28"/>
      <c r="FT238" s="28"/>
      <c r="FU238" s="28"/>
      <c r="FV238" s="28"/>
      <c r="FW238" s="28"/>
      <c r="FX238" s="28"/>
      <c r="FY238" s="28"/>
      <c r="FZ238" s="28"/>
      <c r="GA238" s="28"/>
      <c r="GB238" s="28"/>
      <c r="GC238" s="28"/>
      <c r="GD238" s="28"/>
      <c r="GE238" s="28"/>
      <c r="GF238" s="28"/>
      <c r="GG238" s="28"/>
      <c r="GH238" s="28"/>
      <c r="GI238" s="28"/>
      <c r="GJ238" s="28"/>
      <c r="GK238" s="28"/>
      <c r="GL238" s="28"/>
      <c r="GM238" s="28"/>
      <c r="GN238" s="28"/>
      <c r="GO238" s="28"/>
      <c r="GP238" s="28"/>
      <c r="GQ238" s="28"/>
      <c r="GR238" s="28"/>
      <c r="GS238" s="28"/>
      <c r="GT238" s="28"/>
      <c r="GU238" s="28"/>
      <c r="GV238" s="28"/>
      <c r="GW238" s="28"/>
      <c r="GX238" s="28"/>
      <c r="GY238" s="28"/>
      <c r="GZ238" s="28"/>
      <c r="HA238" s="28"/>
      <c r="HB238" s="28"/>
      <c r="HC238" s="28"/>
      <c r="HD238" s="28"/>
      <c r="HE238" s="28"/>
      <c r="HF238" s="28"/>
      <c r="HG238" s="28"/>
      <c r="HH238" s="28"/>
      <c r="HI238" s="28"/>
      <c r="HJ238" s="28"/>
      <c r="HK238" s="28"/>
      <c r="HL238" s="28"/>
      <c r="HM238" s="28"/>
      <c r="HN238" s="28"/>
      <c r="HO238" s="28"/>
      <c r="HP238" s="28"/>
      <c r="HQ238" s="28"/>
      <c r="HR238" s="28"/>
      <c r="HS238" s="28"/>
      <c r="HT238" s="28"/>
      <c r="HU238" s="28"/>
      <c r="HV238" s="28"/>
      <c r="HW238" s="28"/>
      <c r="HX238" s="28"/>
      <c r="HY238" s="28"/>
      <c r="HZ238" s="28"/>
      <c r="IA238" s="28"/>
      <c r="IB238" s="28"/>
      <c r="IC238" s="28"/>
      <c r="ID238" s="28"/>
      <c r="IE238" s="28"/>
      <c r="IF238" s="28"/>
      <c r="IG238" s="28"/>
      <c r="IH238" s="28"/>
      <c r="II238" s="28"/>
      <c r="IJ238" s="28"/>
      <c r="IK238" s="28"/>
      <c r="IL238" s="28"/>
      <c r="IM238" s="29"/>
      <c r="IN238" s="28"/>
      <c r="IO238" s="28"/>
      <c r="IP238" s="28"/>
      <c r="IQ238" s="28"/>
      <c r="IR238" s="28"/>
      <c r="IS238" s="28"/>
      <c r="IT238" s="28"/>
      <c r="IU238" s="28"/>
      <c r="IV238" s="28"/>
      <c r="IW238" s="28"/>
      <c r="IX238" s="28"/>
      <c r="IY238" s="28"/>
      <c r="IZ238" s="28"/>
      <c r="JA238" s="28"/>
      <c r="JB238" s="28"/>
      <c r="JC238" s="28"/>
      <c r="JD238" s="28"/>
      <c r="JE238" s="28"/>
      <c r="JF238" s="28"/>
      <c r="JG238" s="28"/>
      <c r="JH238" s="28"/>
      <c r="JI238" s="28"/>
      <c r="JJ238" s="28"/>
      <c r="JK238" s="28"/>
    </row>
    <row r="239" spans="1:271" ht="15.75" customHeight="1" x14ac:dyDescent="0.25">
      <c r="A239" s="28"/>
      <c r="B239" s="28"/>
      <c r="C239" s="28"/>
      <c r="D239" s="132"/>
      <c r="E239" s="28"/>
      <c r="F239" s="28"/>
      <c r="G239" s="28"/>
      <c r="H239" s="28"/>
      <c r="I239" s="28"/>
      <c r="J239" s="28"/>
      <c r="K239" s="28"/>
      <c r="L239" s="29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28"/>
      <c r="BU239" s="28"/>
      <c r="BV239" s="28"/>
      <c r="BW239" s="28"/>
      <c r="BX239" s="28"/>
      <c r="BY239" s="28"/>
      <c r="BZ239" s="28"/>
      <c r="CA239" s="28"/>
      <c r="CB239" s="28"/>
      <c r="CC239" s="28"/>
      <c r="CD239" s="28"/>
      <c r="CE239" s="28"/>
      <c r="CF239" s="28"/>
      <c r="CG239" s="28"/>
      <c r="CH239" s="28"/>
      <c r="CI239" s="28"/>
      <c r="CJ239" s="28"/>
      <c r="CK239" s="28"/>
      <c r="CL239" s="28"/>
      <c r="CM239" s="28"/>
      <c r="CN239" s="28"/>
      <c r="CO239" s="28"/>
      <c r="CP239" s="28"/>
      <c r="CQ239" s="28"/>
      <c r="CR239" s="28"/>
      <c r="CS239" s="28"/>
      <c r="CT239" s="28"/>
      <c r="CU239" s="28"/>
      <c r="CV239" s="28"/>
      <c r="CW239" s="28"/>
      <c r="CX239" s="28"/>
      <c r="CY239" s="28"/>
      <c r="CZ239" s="28"/>
      <c r="DA239" s="28"/>
      <c r="DB239" s="28"/>
      <c r="DC239" s="28"/>
      <c r="DD239" s="28"/>
      <c r="DE239" s="28"/>
      <c r="DF239" s="28"/>
      <c r="DG239" s="28"/>
      <c r="DH239" s="28"/>
      <c r="DI239" s="28"/>
      <c r="DJ239" s="28"/>
      <c r="DK239" s="28"/>
      <c r="DL239" s="28"/>
      <c r="DM239" s="28"/>
      <c r="DN239" s="28"/>
      <c r="DO239" s="28"/>
      <c r="DP239" s="28"/>
      <c r="DQ239" s="28"/>
      <c r="DR239" s="28"/>
      <c r="DS239" s="28"/>
      <c r="DT239" s="28"/>
      <c r="DU239" s="28"/>
      <c r="DV239" s="28"/>
      <c r="DW239" s="28"/>
      <c r="DX239" s="28"/>
      <c r="DY239" s="28"/>
      <c r="DZ239" s="28"/>
      <c r="EA239" s="28"/>
      <c r="EB239" s="28"/>
      <c r="EC239" s="28"/>
      <c r="ED239" s="28"/>
      <c r="EE239" s="28"/>
      <c r="EF239" s="28"/>
      <c r="EG239" s="28"/>
      <c r="EH239" s="28"/>
      <c r="EI239" s="28"/>
      <c r="EJ239" s="28"/>
      <c r="EK239" s="28"/>
      <c r="EL239" s="28"/>
      <c r="EM239" s="28"/>
      <c r="EN239" s="28"/>
      <c r="EO239" s="28"/>
      <c r="EP239" s="29"/>
      <c r="EQ239" s="28"/>
      <c r="ER239" s="28"/>
      <c r="ES239" s="28"/>
      <c r="ET239" s="28"/>
      <c r="EU239" s="28"/>
      <c r="EV239" s="28"/>
      <c r="EW239" s="28"/>
      <c r="EX239" s="29"/>
      <c r="EY239" s="28"/>
      <c r="EZ239" s="28"/>
      <c r="FA239" s="28"/>
      <c r="FB239" s="28"/>
      <c r="FC239" s="28"/>
      <c r="FD239" s="28"/>
      <c r="FE239" s="28"/>
      <c r="FF239" s="28"/>
      <c r="FG239" s="28"/>
      <c r="FH239" s="28"/>
      <c r="FI239" s="28"/>
      <c r="FJ239" s="28"/>
      <c r="FK239" s="28"/>
      <c r="FL239" s="28"/>
      <c r="FM239" s="28"/>
      <c r="FN239" s="28"/>
      <c r="FO239" s="28"/>
      <c r="FP239" s="28"/>
      <c r="FQ239" s="28"/>
      <c r="FR239" s="28"/>
      <c r="FS239" s="28"/>
      <c r="FT239" s="28"/>
      <c r="FU239" s="28"/>
      <c r="FV239" s="28"/>
      <c r="FW239" s="28"/>
      <c r="FX239" s="28"/>
      <c r="FY239" s="28"/>
      <c r="FZ239" s="28"/>
      <c r="GA239" s="28"/>
      <c r="GB239" s="28"/>
      <c r="GC239" s="28"/>
      <c r="GD239" s="28"/>
      <c r="GE239" s="28"/>
      <c r="GF239" s="28"/>
      <c r="GG239" s="28"/>
      <c r="GH239" s="28"/>
      <c r="GI239" s="28"/>
      <c r="GJ239" s="28"/>
      <c r="GK239" s="28"/>
      <c r="GL239" s="28"/>
      <c r="GM239" s="28"/>
      <c r="GN239" s="28"/>
      <c r="GO239" s="28"/>
      <c r="GP239" s="28"/>
      <c r="GQ239" s="28"/>
      <c r="GR239" s="28"/>
      <c r="GS239" s="28"/>
      <c r="GT239" s="28"/>
      <c r="GU239" s="28"/>
      <c r="GV239" s="28"/>
      <c r="GW239" s="28"/>
      <c r="GX239" s="28"/>
      <c r="GY239" s="28"/>
      <c r="GZ239" s="28"/>
      <c r="HA239" s="28"/>
      <c r="HB239" s="28"/>
      <c r="HC239" s="28"/>
      <c r="HD239" s="28"/>
      <c r="HE239" s="28"/>
      <c r="HF239" s="28"/>
      <c r="HG239" s="28"/>
      <c r="HH239" s="28"/>
      <c r="HI239" s="28"/>
      <c r="HJ239" s="28"/>
      <c r="HK239" s="28"/>
      <c r="HL239" s="28"/>
      <c r="HM239" s="28"/>
      <c r="HN239" s="28"/>
      <c r="HO239" s="28"/>
      <c r="HP239" s="28"/>
      <c r="HQ239" s="28"/>
      <c r="HR239" s="28"/>
      <c r="HS239" s="28"/>
      <c r="HT239" s="28"/>
      <c r="HU239" s="28"/>
      <c r="HV239" s="28"/>
      <c r="HW239" s="28"/>
      <c r="HX239" s="28"/>
      <c r="HY239" s="28"/>
      <c r="HZ239" s="28"/>
      <c r="IA239" s="28"/>
      <c r="IB239" s="28"/>
      <c r="IC239" s="28"/>
      <c r="ID239" s="28"/>
      <c r="IE239" s="28"/>
      <c r="IF239" s="28"/>
      <c r="IG239" s="28"/>
      <c r="IH239" s="28"/>
      <c r="II239" s="28"/>
      <c r="IJ239" s="28"/>
      <c r="IK239" s="28"/>
      <c r="IL239" s="28"/>
      <c r="IM239" s="29"/>
      <c r="IN239" s="28"/>
      <c r="IO239" s="28"/>
      <c r="IP239" s="28"/>
      <c r="IQ239" s="28"/>
      <c r="IR239" s="28"/>
      <c r="IS239" s="28"/>
      <c r="IT239" s="28"/>
      <c r="IU239" s="28"/>
      <c r="IV239" s="28"/>
      <c r="IW239" s="28"/>
      <c r="IX239" s="28"/>
      <c r="IY239" s="28"/>
      <c r="IZ239" s="28"/>
      <c r="JA239" s="28"/>
      <c r="JB239" s="28"/>
      <c r="JC239" s="28"/>
      <c r="JD239" s="28"/>
      <c r="JE239" s="28"/>
      <c r="JF239" s="28"/>
      <c r="JG239" s="28"/>
      <c r="JH239" s="28"/>
      <c r="JI239" s="28"/>
      <c r="JJ239" s="28"/>
      <c r="JK239" s="28"/>
    </row>
    <row r="240" spans="1:271" ht="15.75" customHeight="1" x14ac:dyDescent="0.25">
      <c r="A240" s="28"/>
      <c r="B240" s="28"/>
      <c r="C240" s="28"/>
      <c r="D240" s="132"/>
      <c r="E240" s="28"/>
      <c r="F240" s="28"/>
      <c r="G240" s="28"/>
      <c r="H240" s="28"/>
      <c r="I240" s="28"/>
      <c r="J240" s="28"/>
      <c r="K240" s="28"/>
      <c r="L240" s="29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  <c r="BT240" s="28"/>
      <c r="BU240" s="28"/>
      <c r="BV240" s="28"/>
      <c r="BW240" s="28"/>
      <c r="BX240" s="28"/>
      <c r="BY240" s="28"/>
      <c r="BZ240" s="28"/>
      <c r="CA240" s="28"/>
      <c r="CB240" s="28"/>
      <c r="CC240" s="28"/>
      <c r="CD240" s="28"/>
      <c r="CE240" s="28"/>
      <c r="CF240" s="28"/>
      <c r="CG240" s="28"/>
      <c r="CH240" s="28"/>
      <c r="CI240" s="28"/>
      <c r="CJ240" s="28"/>
      <c r="CK240" s="28"/>
      <c r="CL240" s="28"/>
      <c r="CM240" s="28"/>
      <c r="CN240" s="28"/>
      <c r="CO240" s="28"/>
      <c r="CP240" s="28"/>
      <c r="CQ240" s="28"/>
      <c r="CR240" s="28"/>
      <c r="CS240" s="28"/>
      <c r="CT240" s="28"/>
      <c r="CU240" s="28"/>
      <c r="CV240" s="28"/>
      <c r="CW240" s="28"/>
      <c r="CX240" s="28"/>
      <c r="CY240" s="28"/>
      <c r="CZ240" s="28"/>
      <c r="DA240" s="28"/>
      <c r="DB240" s="28"/>
      <c r="DC240" s="28"/>
      <c r="DD240" s="28"/>
      <c r="DE240" s="28"/>
      <c r="DF240" s="28"/>
      <c r="DG240" s="28"/>
      <c r="DH240" s="28"/>
      <c r="DI240" s="28"/>
      <c r="DJ240" s="28"/>
      <c r="DK240" s="28"/>
      <c r="DL240" s="28"/>
      <c r="DM240" s="28"/>
      <c r="DN240" s="28"/>
      <c r="DO240" s="28"/>
      <c r="DP240" s="28"/>
      <c r="DQ240" s="28"/>
      <c r="DR240" s="28"/>
      <c r="DS240" s="28"/>
      <c r="DT240" s="28"/>
      <c r="DU240" s="28"/>
      <c r="DV240" s="28"/>
      <c r="DW240" s="28"/>
      <c r="DX240" s="28"/>
      <c r="DY240" s="28"/>
      <c r="DZ240" s="28"/>
      <c r="EA240" s="28"/>
      <c r="EB240" s="28"/>
      <c r="EC240" s="28"/>
      <c r="ED240" s="28"/>
      <c r="EE240" s="28"/>
      <c r="EF240" s="28"/>
      <c r="EG240" s="28"/>
      <c r="EH240" s="28"/>
      <c r="EI240" s="28"/>
      <c r="EJ240" s="28"/>
      <c r="EK240" s="28"/>
      <c r="EL240" s="28"/>
      <c r="EM240" s="28"/>
      <c r="EN240" s="28"/>
      <c r="EO240" s="28"/>
      <c r="EP240" s="29"/>
      <c r="EQ240" s="28"/>
      <c r="ER240" s="28"/>
      <c r="ES240" s="28"/>
      <c r="ET240" s="28"/>
      <c r="EU240" s="28"/>
      <c r="EV240" s="28"/>
      <c r="EW240" s="28"/>
      <c r="EX240" s="29"/>
      <c r="EY240" s="28"/>
      <c r="EZ240" s="28"/>
      <c r="FA240" s="28"/>
      <c r="FB240" s="28"/>
      <c r="FC240" s="28"/>
      <c r="FD240" s="28"/>
      <c r="FE240" s="28"/>
      <c r="FF240" s="28"/>
      <c r="FG240" s="28"/>
      <c r="FH240" s="28"/>
      <c r="FI240" s="28"/>
      <c r="FJ240" s="28"/>
      <c r="FK240" s="28"/>
      <c r="FL240" s="28"/>
      <c r="FM240" s="28"/>
      <c r="FN240" s="28"/>
      <c r="FO240" s="28"/>
      <c r="FP240" s="28"/>
      <c r="FQ240" s="28"/>
      <c r="FR240" s="28"/>
      <c r="FS240" s="28"/>
      <c r="FT240" s="28"/>
      <c r="FU240" s="28"/>
      <c r="FV240" s="28"/>
      <c r="FW240" s="28"/>
      <c r="FX240" s="28"/>
      <c r="FY240" s="28"/>
      <c r="FZ240" s="28"/>
      <c r="GA240" s="28"/>
      <c r="GB240" s="28"/>
      <c r="GC240" s="28"/>
      <c r="GD240" s="28"/>
      <c r="GE240" s="28"/>
      <c r="GF240" s="28"/>
      <c r="GG240" s="28"/>
      <c r="GH240" s="28"/>
      <c r="GI240" s="28"/>
      <c r="GJ240" s="28"/>
      <c r="GK240" s="28"/>
      <c r="GL240" s="28"/>
      <c r="GM240" s="28"/>
      <c r="GN240" s="28"/>
      <c r="GO240" s="28"/>
      <c r="GP240" s="28"/>
      <c r="GQ240" s="28"/>
      <c r="GR240" s="28"/>
      <c r="GS240" s="28"/>
      <c r="GT240" s="28"/>
      <c r="GU240" s="28"/>
      <c r="GV240" s="28"/>
      <c r="GW240" s="28"/>
      <c r="GX240" s="28"/>
      <c r="GY240" s="28"/>
      <c r="GZ240" s="28"/>
      <c r="HA240" s="28"/>
      <c r="HB240" s="28"/>
      <c r="HC240" s="28"/>
      <c r="HD240" s="28"/>
      <c r="HE240" s="28"/>
      <c r="HF240" s="28"/>
      <c r="HG240" s="28"/>
      <c r="HH240" s="28"/>
      <c r="HI240" s="28"/>
      <c r="HJ240" s="28"/>
      <c r="HK240" s="28"/>
      <c r="HL240" s="28"/>
      <c r="HM240" s="28"/>
      <c r="HN240" s="28"/>
      <c r="HO240" s="28"/>
      <c r="HP240" s="28"/>
      <c r="HQ240" s="28"/>
      <c r="HR240" s="28"/>
      <c r="HS240" s="28"/>
      <c r="HT240" s="28"/>
      <c r="HU240" s="28"/>
      <c r="HV240" s="28"/>
      <c r="HW240" s="28"/>
      <c r="HX240" s="28"/>
      <c r="HY240" s="28"/>
      <c r="HZ240" s="28"/>
      <c r="IA240" s="28"/>
      <c r="IB240" s="28"/>
      <c r="IC240" s="28"/>
      <c r="ID240" s="28"/>
      <c r="IE240" s="28"/>
      <c r="IF240" s="28"/>
      <c r="IG240" s="28"/>
      <c r="IH240" s="28"/>
      <c r="II240" s="28"/>
      <c r="IJ240" s="28"/>
      <c r="IK240" s="28"/>
      <c r="IL240" s="28"/>
      <c r="IM240" s="29"/>
      <c r="IN240" s="28"/>
      <c r="IO240" s="28"/>
      <c r="IP240" s="28"/>
      <c r="IQ240" s="28"/>
      <c r="IR240" s="28"/>
      <c r="IS240" s="28"/>
      <c r="IT240" s="28"/>
      <c r="IU240" s="28"/>
      <c r="IV240" s="28"/>
      <c r="IW240" s="28"/>
      <c r="IX240" s="28"/>
      <c r="IY240" s="28"/>
      <c r="IZ240" s="28"/>
      <c r="JA240" s="28"/>
      <c r="JB240" s="28"/>
      <c r="JC240" s="28"/>
      <c r="JD240" s="28"/>
      <c r="JE240" s="28"/>
      <c r="JF240" s="28"/>
      <c r="JG240" s="28"/>
      <c r="JH240" s="28"/>
      <c r="JI240" s="28"/>
      <c r="JJ240" s="28"/>
      <c r="JK240" s="28"/>
    </row>
    <row r="241" spans="1:271" ht="15.75" customHeight="1" x14ac:dyDescent="0.25">
      <c r="A241" s="28"/>
      <c r="B241" s="28"/>
      <c r="C241" s="28"/>
      <c r="D241" s="132"/>
      <c r="E241" s="28"/>
      <c r="F241" s="28"/>
      <c r="G241" s="28"/>
      <c r="H241" s="28"/>
      <c r="I241" s="28"/>
      <c r="J241" s="28"/>
      <c r="K241" s="28"/>
      <c r="L241" s="29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  <c r="CE241" s="28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8"/>
      <c r="CY241" s="28"/>
      <c r="CZ241" s="28"/>
      <c r="DA241" s="28"/>
      <c r="DB241" s="28"/>
      <c r="DC241" s="28"/>
      <c r="DD241" s="28"/>
      <c r="DE241" s="28"/>
      <c r="DF241" s="28"/>
      <c r="DG241" s="28"/>
      <c r="DH241" s="28"/>
      <c r="DI241" s="28"/>
      <c r="DJ241" s="28"/>
      <c r="DK241" s="28"/>
      <c r="DL241" s="28"/>
      <c r="DM241" s="28"/>
      <c r="DN241" s="28"/>
      <c r="DO241" s="28"/>
      <c r="DP241" s="28"/>
      <c r="DQ241" s="28"/>
      <c r="DR241" s="28"/>
      <c r="DS241" s="28"/>
      <c r="DT241" s="28"/>
      <c r="DU241" s="28"/>
      <c r="DV241" s="28"/>
      <c r="DW241" s="28"/>
      <c r="DX241" s="28"/>
      <c r="DY241" s="28"/>
      <c r="DZ241" s="28"/>
      <c r="EA241" s="28"/>
      <c r="EB241" s="28"/>
      <c r="EC241" s="28"/>
      <c r="ED241" s="28"/>
      <c r="EE241" s="28"/>
      <c r="EF241" s="28"/>
      <c r="EG241" s="28"/>
      <c r="EH241" s="28"/>
      <c r="EI241" s="28"/>
      <c r="EJ241" s="28"/>
      <c r="EK241" s="28"/>
      <c r="EL241" s="28"/>
      <c r="EM241" s="28"/>
      <c r="EN241" s="28"/>
      <c r="EO241" s="28"/>
      <c r="EP241" s="29"/>
      <c r="EQ241" s="28"/>
      <c r="ER241" s="28"/>
      <c r="ES241" s="28"/>
      <c r="ET241" s="28"/>
      <c r="EU241" s="28"/>
      <c r="EV241" s="28"/>
      <c r="EW241" s="28"/>
      <c r="EX241" s="29"/>
      <c r="EY241" s="28"/>
      <c r="EZ241" s="28"/>
      <c r="FA241" s="28"/>
      <c r="FB241" s="28"/>
      <c r="FC241" s="28"/>
      <c r="FD241" s="28"/>
      <c r="FE241" s="28"/>
      <c r="FF241" s="28"/>
      <c r="FG241" s="28"/>
      <c r="FH241" s="28"/>
      <c r="FI241" s="28"/>
      <c r="FJ241" s="28"/>
      <c r="FK241" s="28"/>
      <c r="FL241" s="28"/>
      <c r="FM241" s="28"/>
      <c r="FN241" s="28"/>
      <c r="FO241" s="28"/>
      <c r="FP241" s="28"/>
      <c r="FQ241" s="28"/>
      <c r="FR241" s="28"/>
      <c r="FS241" s="28"/>
      <c r="FT241" s="28"/>
      <c r="FU241" s="28"/>
      <c r="FV241" s="28"/>
      <c r="FW241" s="28"/>
      <c r="FX241" s="28"/>
      <c r="FY241" s="28"/>
      <c r="FZ241" s="28"/>
      <c r="GA241" s="28"/>
      <c r="GB241" s="28"/>
      <c r="GC241" s="28"/>
      <c r="GD241" s="28"/>
      <c r="GE241" s="28"/>
      <c r="GF241" s="28"/>
      <c r="GG241" s="28"/>
      <c r="GH241" s="28"/>
      <c r="GI241" s="28"/>
      <c r="GJ241" s="28"/>
      <c r="GK241" s="28"/>
      <c r="GL241" s="28"/>
      <c r="GM241" s="28"/>
      <c r="GN241" s="28"/>
      <c r="GO241" s="28"/>
      <c r="GP241" s="28"/>
      <c r="GQ241" s="28"/>
      <c r="GR241" s="28"/>
      <c r="GS241" s="28"/>
      <c r="GT241" s="28"/>
      <c r="GU241" s="28"/>
      <c r="GV241" s="28"/>
      <c r="GW241" s="28"/>
      <c r="GX241" s="28"/>
      <c r="GY241" s="28"/>
      <c r="GZ241" s="28"/>
      <c r="HA241" s="28"/>
      <c r="HB241" s="28"/>
      <c r="HC241" s="28"/>
      <c r="HD241" s="28"/>
      <c r="HE241" s="28"/>
      <c r="HF241" s="28"/>
      <c r="HG241" s="28"/>
      <c r="HH241" s="28"/>
      <c r="HI241" s="28"/>
      <c r="HJ241" s="28"/>
      <c r="HK241" s="28"/>
      <c r="HL241" s="28"/>
      <c r="HM241" s="28"/>
      <c r="HN241" s="28"/>
      <c r="HO241" s="28"/>
      <c r="HP241" s="28"/>
      <c r="HQ241" s="28"/>
      <c r="HR241" s="28"/>
      <c r="HS241" s="28"/>
      <c r="HT241" s="28"/>
      <c r="HU241" s="28"/>
      <c r="HV241" s="28"/>
      <c r="HW241" s="28"/>
      <c r="HX241" s="28"/>
      <c r="HY241" s="28"/>
      <c r="HZ241" s="28"/>
      <c r="IA241" s="28"/>
      <c r="IB241" s="28"/>
      <c r="IC241" s="28"/>
      <c r="ID241" s="28"/>
      <c r="IE241" s="28"/>
      <c r="IF241" s="28"/>
      <c r="IG241" s="28"/>
      <c r="IH241" s="28"/>
      <c r="II241" s="28"/>
      <c r="IJ241" s="28"/>
      <c r="IK241" s="28"/>
      <c r="IL241" s="28"/>
      <c r="IM241" s="29"/>
      <c r="IN241" s="28"/>
      <c r="IO241" s="28"/>
      <c r="IP241" s="28"/>
      <c r="IQ241" s="28"/>
      <c r="IR241" s="28"/>
      <c r="IS241" s="28"/>
      <c r="IT241" s="28"/>
      <c r="IU241" s="28"/>
      <c r="IV241" s="28"/>
      <c r="IW241" s="28"/>
      <c r="IX241" s="28"/>
      <c r="IY241" s="28"/>
      <c r="IZ241" s="28"/>
      <c r="JA241" s="28"/>
      <c r="JB241" s="28"/>
      <c r="JC241" s="28"/>
      <c r="JD241" s="28"/>
      <c r="JE241" s="28"/>
      <c r="JF241" s="28"/>
      <c r="JG241" s="28"/>
      <c r="JH241" s="28"/>
      <c r="JI241" s="28"/>
      <c r="JJ241" s="28"/>
      <c r="JK241" s="28"/>
    </row>
    <row r="242" spans="1:271" ht="15.75" customHeight="1" x14ac:dyDescent="0.25">
      <c r="A242" s="28"/>
      <c r="B242" s="28"/>
      <c r="C242" s="28"/>
      <c r="D242" s="132"/>
      <c r="E242" s="28"/>
      <c r="F242" s="28"/>
      <c r="G242" s="28"/>
      <c r="H242" s="28"/>
      <c r="I242" s="28"/>
      <c r="J242" s="28"/>
      <c r="K242" s="28"/>
      <c r="L242" s="29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8"/>
      <c r="CY242" s="28"/>
      <c r="CZ242" s="28"/>
      <c r="DA242" s="28"/>
      <c r="DB242" s="28"/>
      <c r="DC242" s="28"/>
      <c r="DD242" s="28"/>
      <c r="DE242" s="28"/>
      <c r="DF242" s="28"/>
      <c r="DG242" s="28"/>
      <c r="DH242" s="28"/>
      <c r="DI242" s="28"/>
      <c r="DJ242" s="28"/>
      <c r="DK242" s="28"/>
      <c r="DL242" s="28"/>
      <c r="DM242" s="28"/>
      <c r="DN242" s="28"/>
      <c r="DO242" s="28"/>
      <c r="DP242" s="28"/>
      <c r="DQ242" s="28"/>
      <c r="DR242" s="28"/>
      <c r="DS242" s="28"/>
      <c r="DT242" s="28"/>
      <c r="DU242" s="28"/>
      <c r="DV242" s="28"/>
      <c r="DW242" s="28"/>
      <c r="DX242" s="28"/>
      <c r="DY242" s="28"/>
      <c r="DZ242" s="28"/>
      <c r="EA242" s="28"/>
      <c r="EB242" s="28"/>
      <c r="EC242" s="28"/>
      <c r="ED242" s="28"/>
      <c r="EE242" s="28"/>
      <c r="EF242" s="28"/>
      <c r="EG242" s="28"/>
      <c r="EH242" s="28"/>
      <c r="EI242" s="28"/>
      <c r="EJ242" s="28"/>
      <c r="EK242" s="28"/>
      <c r="EL242" s="28"/>
      <c r="EM242" s="28"/>
      <c r="EN242" s="28"/>
      <c r="EO242" s="28"/>
      <c r="EP242" s="29"/>
      <c r="EQ242" s="28"/>
      <c r="ER242" s="28"/>
      <c r="ES242" s="28"/>
      <c r="ET242" s="28"/>
      <c r="EU242" s="28"/>
      <c r="EV242" s="28"/>
      <c r="EW242" s="28"/>
      <c r="EX242" s="29"/>
      <c r="EY242" s="28"/>
      <c r="EZ242" s="28"/>
      <c r="FA242" s="28"/>
      <c r="FB242" s="28"/>
      <c r="FC242" s="28"/>
      <c r="FD242" s="28"/>
      <c r="FE242" s="28"/>
      <c r="FF242" s="28"/>
      <c r="FG242" s="28"/>
      <c r="FH242" s="28"/>
      <c r="FI242" s="28"/>
      <c r="FJ242" s="28"/>
      <c r="FK242" s="28"/>
      <c r="FL242" s="28"/>
      <c r="FM242" s="28"/>
      <c r="FN242" s="28"/>
      <c r="FO242" s="28"/>
      <c r="FP242" s="28"/>
      <c r="FQ242" s="28"/>
      <c r="FR242" s="28"/>
      <c r="FS242" s="28"/>
      <c r="FT242" s="28"/>
      <c r="FU242" s="28"/>
      <c r="FV242" s="28"/>
      <c r="FW242" s="28"/>
      <c r="FX242" s="28"/>
      <c r="FY242" s="28"/>
      <c r="FZ242" s="28"/>
      <c r="GA242" s="28"/>
      <c r="GB242" s="28"/>
      <c r="GC242" s="28"/>
      <c r="GD242" s="28"/>
      <c r="GE242" s="28"/>
      <c r="GF242" s="28"/>
      <c r="GG242" s="28"/>
      <c r="GH242" s="28"/>
      <c r="GI242" s="28"/>
      <c r="GJ242" s="28"/>
      <c r="GK242" s="28"/>
      <c r="GL242" s="28"/>
      <c r="GM242" s="28"/>
      <c r="GN242" s="28"/>
      <c r="GO242" s="28"/>
      <c r="GP242" s="28"/>
      <c r="GQ242" s="28"/>
      <c r="GR242" s="28"/>
      <c r="GS242" s="28"/>
      <c r="GT242" s="28"/>
      <c r="GU242" s="28"/>
      <c r="GV242" s="28"/>
      <c r="GW242" s="28"/>
      <c r="GX242" s="28"/>
      <c r="GY242" s="28"/>
      <c r="GZ242" s="28"/>
      <c r="HA242" s="28"/>
      <c r="HB242" s="28"/>
      <c r="HC242" s="28"/>
      <c r="HD242" s="28"/>
      <c r="HE242" s="28"/>
      <c r="HF242" s="28"/>
      <c r="HG242" s="28"/>
      <c r="HH242" s="28"/>
      <c r="HI242" s="28"/>
      <c r="HJ242" s="28"/>
      <c r="HK242" s="28"/>
      <c r="HL242" s="28"/>
      <c r="HM242" s="28"/>
      <c r="HN242" s="28"/>
      <c r="HO242" s="28"/>
      <c r="HP242" s="28"/>
      <c r="HQ242" s="28"/>
      <c r="HR242" s="28"/>
      <c r="HS242" s="28"/>
      <c r="HT242" s="28"/>
      <c r="HU242" s="28"/>
      <c r="HV242" s="28"/>
      <c r="HW242" s="28"/>
      <c r="HX242" s="28"/>
      <c r="HY242" s="28"/>
      <c r="HZ242" s="28"/>
      <c r="IA242" s="28"/>
      <c r="IB242" s="28"/>
      <c r="IC242" s="28"/>
      <c r="ID242" s="28"/>
      <c r="IE242" s="28"/>
      <c r="IF242" s="28"/>
      <c r="IG242" s="28"/>
      <c r="IH242" s="28"/>
      <c r="II242" s="28"/>
      <c r="IJ242" s="28"/>
      <c r="IK242" s="28"/>
      <c r="IL242" s="28"/>
      <c r="IM242" s="29"/>
      <c r="IN242" s="28"/>
      <c r="IO242" s="28"/>
      <c r="IP242" s="28"/>
      <c r="IQ242" s="28"/>
      <c r="IR242" s="28"/>
      <c r="IS242" s="28"/>
      <c r="IT242" s="28"/>
      <c r="IU242" s="28"/>
      <c r="IV242" s="28"/>
      <c r="IW242" s="28"/>
      <c r="IX242" s="28"/>
      <c r="IY242" s="28"/>
      <c r="IZ242" s="28"/>
      <c r="JA242" s="28"/>
      <c r="JB242" s="28"/>
      <c r="JC242" s="28"/>
      <c r="JD242" s="28"/>
      <c r="JE242" s="28"/>
      <c r="JF242" s="28"/>
      <c r="JG242" s="28"/>
      <c r="JH242" s="28"/>
      <c r="JI242" s="28"/>
      <c r="JJ242" s="28"/>
      <c r="JK242" s="28"/>
    </row>
    <row r="243" spans="1:271" ht="15.75" customHeight="1" x14ac:dyDescent="0.25">
      <c r="A243" s="28"/>
      <c r="B243" s="28"/>
      <c r="C243" s="28"/>
      <c r="D243" s="132"/>
      <c r="E243" s="28"/>
      <c r="F243" s="28"/>
      <c r="G243" s="28"/>
      <c r="H243" s="28"/>
      <c r="I243" s="28"/>
      <c r="J243" s="28"/>
      <c r="K243" s="28"/>
      <c r="L243" s="29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8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  <c r="CP243" s="28"/>
      <c r="CQ243" s="28"/>
      <c r="CR243" s="28"/>
      <c r="CS243" s="28"/>
      <c r="CT243" s="28"/>
      <c r="CU243" s="28"/>
      <c r="CV243" s="28"/>
      <c r="CW243" s="28"/>
      <c r="CX243" s="28"/>
      <c r="CY243" s="28"/>
      <c r="CZ243" s="28"/>
      <c r="DA243" s="28"/>
      <c r="DB243" s="28"/>
      <c r="DC243" s="28"/>
      <c r="DD243" s="28"/>
      <c r="DE243" s="28"/>
      <c r="DF243" s="28"/>
      <c r="DG243" s="28"/>
      <c r="DH243" s="28"/>
      <c r="DI243" s="28"/>
      <c r="DJ243" s="28"/>
      <c r="DK243" s="28"/>
      <c r="DL243" s="28"/>
      <c r="DM243" s="28"/>
      <c r="DN243" s="28"/>
      <c r="DO243" s="28"/>
      <c r="DP243" s="28"/>
      <c r="DQ243" s="28"/>
      <c r="DR243" s="28"/>
      <c r="DS243" s="28"/>
      <c r="DT243" s="28"/>
      <c r="DU243" s="28"/>
      <c r="DV243" s="28"/>
      <c r="DW243" s="28"/>
      <c r="DX243" s="28"/>
      <c r="DY243" s="28"/>
      <c r="DZ243" s="28"/>
      <c r="EA243" s="28"/>
      <c r="EB243" s="28"/>
      <c r="EC243" s="28"/>
      <c r="ED243" s="28"/>
      <c r="EE243" s="28"/>
      <c r="EF243" s="28"/>
      <c r="EG243" s="28"/>
      <c r="EH243" s="28"/>
      <c r="EI243" s="28"/>
      <c r="EJ243" s="28"/>
      <c r="EK243" s="28"/>
      <c r="EL243" s="28"/>
      <c r="EM243" s="28"/>
      <c r="EN243" s="28"/>
      <c r="EO243" s="28"/>
      <c r="EP243" s="29"/>
      <c r="EQ243" s="28"/>
      <c r="ER243" s="28"/>
      <c r="ES243" s="28"/>
      <c r="ET243" s="28"/>
      <c r="EU243" s="28"/>
      <c r="EV243" s="28"/>
      <c r="EW243" s="28"/>
      <c r="EX243" s="29"/>
      <c r="EY243" s="28"/>
      <c r="EZ243" s="28"/>
      <c r="FA243" s="28"/>
      <c r="FB243" s="28"/>
      <c r="FC243" s="28"/>
      <c r="FD243" s="28"/>
      <c r="FE243" s="28"/>
      <c r="FF243" s="28"/>
      <c r="FG243" s="28"/>
      <c r="FH243" s="28"/>
      <c r="FI243" s="28"/>
      <c r="FJ243" s="28"/>
      <c r="FK243" s="28"/>
      <c r="FL243" s="28"/>
      <c r="FM243" s="28"/>
      <c r="FN243" s="28"/>
      <c r="FO243" s="28"/>
      <c r="FP243" s="28"/>
      <c r="FQ243" s="28"/>
      <c r="FR243" s="28"/>
      <c r="FS243" s="28"/>
      <c r="FT243" s="28"/>
      <c r="FU243" s="28"/>
      <c r="FV243" s="28"/>
      <c r="FW243" s="28"/>
      <c r="FX243" s="28"/>
      <c r="FY243" s="28"/>
      <c r="FZ243" s="28"/>
      <c r="GA243" s="28"/>
      <c r="GB243" s="28"/>
      <c r="GC243" s="28"/>
      <c r="GD243" s="28"/>
      <c r="GE243" s="28"/>
      <c r="GF243" s="28"/>
      <c r="GG243" s="28"/>
      <c r="GH243" s="28"/>
      <c r="GI243" s="28"/>
      <c r="GJ243" s="28"/>
      <c r="GK243" s="28"/>
      <c r="GL243" s="28"/>
      <c r="GM243" s="28"/>
      <c r="GN243" s="28"/>
      <c r="GO243" s="28"/>
      <c r="GP243" s="28"/>
      <c r="GQ243" s="28"/>
      <c r="GR243" s="28"/>
      <c r="GS243" s="28"/>
      <c r="GT243" s="28"/>
      <c r="GU243" s="28"/>
      <c r="GV243" s="28"/>
      <c r="GW243" s="28"/>
      <c r="GX243" s="28"/>
      <c r="GY243" s="28"/>
      <c r="GZ243" s="28"/>
      <c r="HA243" s="28"/>
      <c r="HB243" s="28"/>
      <c r="HC243" s="28"/>
      <c r="HD243" s="28"/>
      <c r="HE243" s="28"/>
      <c r="HF243" s="28"/>
      <c r="HG243" s="28"/>
      <c r="HH243" s="28"/>
      <c r="HI243" s="28"/>
      <c r="HJ243" s="28"/>
      <c r="HK243" s="28"/>
      <c r="HL243" s="28"/>
      <c r="HM243" s="28"/>
      <c r="HN243" s="28"/>
      <c r="HO243" s="28"/>
      <c r="HP243" s="28"/>
      <c r="HQ243" s="28"/>
      <c r="HR243" s="28"/>
      <c r="HS243" s="28"/>
      <c r="HT243" s="28"/>
      <c r="HU243" s="28"/>
      <c r="HV243" s="28"/>
      <c r="HW243" s="28"/>
      <c r="HX243" s="28"/>
      <c r="HY243" s="28"/>
      <c r="HZ243" s="28"/>
      <c r="IA243" s="28"/>
      <c r="IB243" s="28"/>
      <c r="IC243" s="28"/>
      <c r="ID243" s="28"/>
      <c r="IE243" s="28"/>
      <c r="IF243" s="28"/>
      <c r="IG243" s="28"/>
      <c r="IH243" s="28"/>
      <c r="II243" s="28"/>
      <c r="IJ243" s="28"/>
      <c r="IK243" s="28"/>
      <c r="IL243" s="28"/>
      <c r="IM243" s="29"/>
      <c r="IN243" s="28"/>
      <c r="IO243" s="28"/>
      <c r="IP243" s="28"/>
      <c r="IQ243" s="28"/>
      <c r="IR243" s="28"/>
      <c r="IS243" s="28"/>
      <c r="IT243" s="28"/>
      <c r="IU243" s="28"/>
      <c r="IV243" s="28"/>
      <c r="IW243" s="28"/>
      <c r="IX243" s="28"/>
      <c r="IY243" s="28"/>
      <c r="IZ243" s="28"/>
      <c r="JA243" s="28"/>
      <c r="JB243" s="28"/>
      <c r="JC243" s="28"/>
      <c r="JD243" s="28"/>
      <c r="JE243" s="28"/>
      <c r="JF243" s="28"/>
      <c r="JG243" s="28"/>
      <c r="JH243" s="28"/>
      <c r="JI243" s="28"/>
      <c r="JJ243" s="28"/>
      <c r="JK243" s="28"/>
    </row>
    <row r="244" spans="1:271" ht="15.75" customHeight="1" x14ac:dyDescent="0.25">
      <c r="A244" s="28"/>
      <c r="B244" s="28"/>
      <c r="C244" s="28"/>
      <c r="D244" s="132"/>
      <c r="E244" s="28"/>
      <c r="F244" s="28"/>
      <c r="G244" s="28"/>
      <c r="H244" s="28"/>
      <c r="I244" s="28"/>
      <c r="J244" s="28"/>
      <c r="K244" s="28"/>
      <c r="L244" s="29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8"/>
      <c r="CC244" s="28"/>
      <c r="CD244" s="28"/>
      <c r="CE244" s="28"/>
      <c r="CF244" s="28"/>
      <c r="CG244" s="28"/>
      <c r="CH244" s="28"/>
      <c r="CI244" s="28"/>
      <c r="CJ244" s="28"/>
      <c r="CK244" s="28"/>
      <c r="CL244" s="28"/>
      <c r="CM244" s="28"/>
      <c r="CN244" s="28"/>
      <c r="CO244" s="28"/>
      <c r="CP244" s="28"/>
      <c r="CQ244" s="28"/>
      <c r="CR244" s="28"/>
      <c r="CS244" s="28"/>
      <c r="CT244" s="28"/>
      <c r="CU244" s="28"/>
      <c r="CV244" s="28"/>
      <c r="CW244" s="28"/>
      <c r="CX244" s="28"/>
      <c r="CY244" s="28"/>
      <c r="CZ244" s="28"/>
      <c r="DA244" s="28"/>
      <c r="DB244" s="28"/>
      <c r="DC244" s="28"/>
      <c r="DD244" s="28"/>
      <c r="DE244" s="28"/>
      <c r="DF244" s="28"/>
      <c r="DG244" s="28"/>
      <c r="DH244" s="28"/>
      <c r="DI244" s="28"/>
      <c r="DJ244" s="28"/>
      <c r="DK244" s="28"/>
      <c r="DL244" s="28"/>
      <c r="DM244" s="28"/>
      <c r="DN244" s="28"/>
      <c r="DO244" s="28"/>
      <c r="DP244" s="28"/>
      <c r="DQ244" s="28"/>
      <c r="DR244" s="28"/>
      <c r="DS244" s="28"/>
      <c r="DT244" s="28"/>
      <c r="DU244" s="28"/>
      <c r="DV244" s="28"/>
      <c r="DW244" s="28"/>
      <c r="DX244" s="28"/>
      <c r="DY244" s="28"/>
      <c r="DZ244" s="28"/>
      <c r="EA244" s="28"/>
      <c r="EB244" s="28"/>
      <c r="EC244" s="28"/>
      <c r="ED244" s="28"/>
      <c r="EE244" s="28"/>
      <c r="EF244" s="28"/>
      <c r="EG244" s="28"/>
      <c r="EH244" s="28"/>
      <c r="EI244" s="28"/>
      <c r="EJ244" s="28"/>
      <c r="EK244" s="28"/>
      <c r="EL244" s="28"/>
      <c r="EM244" s="28"/>
      <c r="EN244" s="28"/>
      <c r="EO244" s="28"/>
      <c r="EP244" s="29"/>
      <c r="EQ244" s="28"/>
      <c r="ER244" s="28"/>
      <c r="ES244" s="28"/>
      <c r="ET244" s="28"/>
      <c r="EU244" s="28"/>
      <c r="EV244" s="28"/>
      <c r="EW244" s="28"/>
      <c r="EX244" s="29"/>
      <c r="EY244" s="28"/>
      <c r="EZ244" s="28"/>
      <c r="FA244" s="28"/>
      <c r="FB244" s="28"/>
      <c r="FC244" s="28"/>
      <c r="FD244" s="28"/>
      <c r="FE244" s="28"/>
      <c r="FF244" s="28"/>
      <c r="FG244" s="28"/>
      <c r="FH244" s="28"/>
      <c r="FI244" s="28"/>
      <c r="FJ244" s="28"/>
      <c r="FK244" s="28"/>
      <c r="FL244" s="28"/>
      <c r="FM244" s="28"/>
      <c r="FN244" s="28"/>
      <c r="FO244" s="28"/>
      <c r="FP244" s="28"/>
      <c r="FQ244" s="28"/>
      <c r="FR244" s="28"/>
      <c r="FS244" s="28"/>
      <c r="FT244" s="28"/>
      <c r="FU244" s="28"/>
      <c r="FV244" s="28"/>
      <c r="FW244" s="28"/>
      <c r="FX244" s="28"/>
      <c r="FY244" s="28"/>
      <c r="FZ244" s="28"/>
      <c r="GA244" s="28"/>
      <c r="GB244" s="28"/>
      <c r="GC244" s="28"/>
      <c r="GD244" s="28"/>
      <c r="GE244" s="28"/>
      <c r="GF244" s="28"/>
      <c r="GG244" s="28"/>
      <c r="GH244" s="28"/>
      <c r="GI244" s="28"/>
      <c r="GJ244" s="28"/>
      <c r="GK244" s="28"/>
      <c r="GL244" s="28"/>
      <c r="GM244" s="28"/>
      <c r="GN244" s="28"/>
      <c r="GO244" s="28"/>
      <c r="GP244" s="28"/>
      <c r="GQ244" s="28"/>
      <c r="GR244" s="28"/>
      <c r="GS244" s="28"/>
      <c r="GT244" s="28"/>
      <c r="GU244" s="28"/>
      <c r="GV244" s="28"/>
      <c r="GW244" s="28"/>
      <c r="GX244" s="28"/>
      <c r="GY244" s="28"/>
      <c r="GZ244" s="28"/>
      <c r="HA244" s="28"/>
      <c r="HB244" s="28"/>
      <c r="HC244" s="28"/>
      <c r="HD244" s="28"/>
      <c r="HE244" s="28"/>
      <c r="HF244" s="28"/>
      <c r="HG244" s="28"/>
      <c r="HH244" s="28"/>
      <c r="HI244" s="28"/>
      <c r="HJ244" s="28"/>
      <c r="HK244" s="28"/>
      <c r="HL244" s="28"/>
      <c r="HM244" s="28"/>
      <c r="HN244" s="28"/>
      <c r="HO244" s="28"/>
      <c r="HP244" s="28"/>
      <c r="HQ244" s="28"/>
      <c r="HR244" s="28"/>
      <c r="HS244" s="28"/>
      <c r="HT244" s="28"/>
      <c r="HU244" s="28"/>
      <c r="HV244" s="28"/>
      <c r="HW244" s="28"/>
      <c r="HX244" s="28"/>
      <c r="HY244" s="28"/>
      <c r="HZ244" s="28"/>
      <c r="IA244" s="28"/>
      <c r="IB244" s="28"/>
      <c r="IC244" s="28"/>
      <c r="ID244" s="28"/>
      <c r="IE244" s="28"/>
      <c r="IF244" s="28"/>
      <c r="IG244" s="28"/>
      <c r="IH244" s="28"/>
      <c r="II244" s="28"/>
      <c r="IJ244" s="28"/>
      <c r="IK244" s="28"/>
      <c r="IL244" s="28"/>
      <c r="IM244" s="29"/>
      <c r="IN244" s="28"/>
      <c r="IO244" s="28"/>
      <c r="IP244" s="28"/>
      <c r="IQ244" s="28"/>
      <c r="IR244" s="28"/>
      <c r="IS244" s="28"/>
      <c r="IT244" s="28"/>
      <c r="IU244" s="28"/>
      <c r="IV244" s="28"/>
      <c r="IW244" s="28"/>
      <c r="IX244" s="28"/>
      <c r="IY244" s="28"/>
      <c r="IZ244" s="28"/>
      <c r="JA244" s="28"/>
      <c r="JB244" s="28"/>
      <c r="JC244" s="28"/>
      <c r="JD244" s="28"/>
      <c r="JE244" s="28"/>
      <c r="JF244" s="28"/>
      <c r="JG244" s="28"/>
      <c r="JH244" s="28"/>
      <c r="JI244" s="28"/>
      <c r="JJ244" s="28"/>
      <c r="JK244" s="28"/>
    </row>
    <row r="245" spans="1:271" ht="15.75" customHeight="1" x14ac:dyDescent="0.25">
      <c r="A245" s="28"/>
      <c r="B245" s="28"/>
      <c r="C245" s="28"/>
      <c r="D245" s="132"/>
      <c r="E245" s="28"/>
      <c r="F245" s="28"/>
      <c r="G245" s="28"/>
      <c r="H245" s="28"/>
      <c r="I245" s="28"/>
      <c r="J245" s="28"/>
      <c r="K245" s="28"/>
      <c r="L245" s="29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  <c r="BT245" s="28"/>
      <c r="BU245" s="28"/>
      <c r="BV245" s="28"/>
      <c r="BW245" s="28"/>
      <c r="BX245" s="28"/>
      <c r="BY245" s="28"/>
      <c r="BZ245" s="28"/>
      <c r="CA245" s="28"/>
      <c r="CB245" s="28"/>
      <c r="CC245" s="28"/>
      <c r="CD245" s="28"/>
      <c r="CE245" s="28"/>
      <c r="CF245" s="28"/>
      <c r="CG245" s="28"/>
      <c r="CH245" s="28"/>
      <c r="CI245" s="28"/>
      <c r="CJ245" s="28"/>
      <c r="CK245" s="28"/>
      <c r="CL245" s="28"/>
      <c r="CM245" s="28"/>
      <c r="CN245" s="28"/>
      <c r="CO245" s="28"/>
      <c r="CP245" s="28"/>
      <c r="CQ245" s="28"/>
      <c r="CR245" s="28"/>
      <c r="CS245" s="28"/>
      <c r="CT245" s="28"/>
      <c r="CU245" s="28"/>
      <c r="CV245" s="28"/>
      <c r="CW245" s="28"/>
      <c r="CX245" s="28"/>
      <c r="CY245" s="28"/>
      <c r="CZ245" s="28"/>
      <c r="DA245" s="28"/>
      <c r="DB245" s="28"/>
      <c r="DC245" s="28"/>
      <c r="DD245" s="28"/>
      <c r="DE245" s="28"/>
      <c r="DF245" s="28"/>
      <c r="DG245" s="28"/>
      <c r="DH245" s="28"/>
      <c r="DI245" s="28"/>
      <c r="DJ245" s="28"/>
      <c r="DK245" s="28"/>
      <c r="DL245" s="28"/>
      <c r="DM245" s="28"/>
      <c r="DN245" s="28"/>
      <c r="DO245" s="28"/>
      <c r="DP245" s="28"/>
      <c r="DQ245" s="28"/>
      <c r="DR245" s="28"/>
      <c r="DS245" s="28"/>
      <c r="DT245" s="28"/>
      <c r="DU245" s="28"/>
      <c r="DV245" s="28"/>
      <c r="DW245" s="28"/>
      <c r="DX245" s="28"/>
      <c r="DY245" s="28"/>
      <c r="DZ245" s="28"/>
      <c r="EA245" s="28"/>
      <c r="EB245" s="28"/>
      <c r="EC245" s="28"/>
      <c r="ED245" s="28"/>
      <c r="EE245" s="28"/>
      <c r="EF245" s="28"/>
      <c r="EG245" s="28"/>
      <c r="EH245" s="28"/>
      <c r="EI245" s="28"/>
      <c r="EJ245" s="28"/>
      <c r="EK245" s="28"/>
      <c r="EL245" s="28"/>
      <c r="EM245" s="28"/>
      <c r="EN245" s="28"/>
      <c r="EO245" s="28"/>
      <c r="EP245" s="29"/>
      <c r="EQ245" s="28"/>
      <c r="ER245" s="28"/>
      <c r="ES245" s="28"/>
      <c r="ET245" s="28"/>
      <c r="EU245" s="28"/>
      <c r="EV245" s="28"/>
      <c r="EW245" s="28"/>
      <c r="EX245" s="29"/>
      <c r="EY245" s="28"/>
      <c r="EZ245" s="28"/>
      <c r="FA245" s="28"/>
      <c r="FB245" s="28"/>
      <c r="FC245" s="28"/>
      <c r="FD245" s="28"/>
      <c r="FE245" s="28"/>
      <c r="FF245" s="28"/>
      <c r="FG245" s="28"/>
      <c r="FH245" s="28"/>
      <c r="FI245" s="28"/>
      <c r="FJ245" s="28"/>
      <c r="FK245" s="28"/>
      <c r="FL245" s="28"/>
      <c r="FM245" s="28"/>
      <c r="FN245" s="28"/>
      <c r="FO245" s="28"/>
      <c r="FP245" s="28"/>
      <c r="FQ245" s="28"/>
      <c r="FR245" s="28"/>
      <c r="FS245" s="28"/>
      <c r="FT245" s="28"/>
      <c r="FU245" s="28"/>
      <c r="FV245" s="28"/>
      <c r="FW245" s="28"/>
      <c r="FX245" s="28"/>
      <c r="FY245" s="28"/>
      <c r="FZ245" s="28"/>
      <c r="GA245" s="28"/>
      <c r="GB245" s="28"/>
      <c r="GC245" s="28"/>
      <c r="GD245" s="28"/>
      <c r="GE245" s="28"/>
      <c r="GF245" s="28"/>
      <c r="GG245" s="28"/>
      <c r="GH245" s="28"/>
      <c r="GI245" s="28"/>
      <c r="GJ245" s="28"/>
      <c r="GK245" s="28"/>
      <c r="GL245" s="28"/>
      <c r="GM245" s="28"/>
      <c r="GN245" s="28"/>
      <c r="GO245" s="28"/>
      <c r="GP245" s="28"/>
      <c r="GQ245" s="28"/>
      <c r="GR245" s="28"/>
      <c r="GS245" s="28"/>
      <c r="GT245" s="28"/>
      <c r="GU245" s="28"/>
      <c r="GV245" s="28"/>
      <c r="GW245" s="28"/>
      <c r="GX245" s="28"/>
      <c r="GY245" s="28"/>
      <c r="GZ245" s="28"/>
      <c r="HA245" s="28"/>
      <c r="HB245" s="28"/>
      <c r="HC245" s="28"/>
      <c r="HD245" s="28"/>
      <c r="HE245" s="28"/>
      <c r="HF245" s="28"/>
      <c r="HG245" s="28"/>
      <c r="HH245" s="28"/>
      <c r="HI245" s="28"/>
      <c r="HJ245" s="28"/>
      <c r="HK245" s="28"/>
      <c r="HL245" s="28"/>
      <c r="HM245" s="28"/>
      <c r="HN245" s="28"/>
      <c r="HO245" s="28"/>
      <c r="HP245" s="28"/>
      <c r="HQ245" s="28"/>
      <c r="HR245" s="28"/>
      <c r="HS245" s="28"/>
      <c r="HT245" s="28"/>
      <c r="HU245" s="28"/>
      <c r="HV245" s="28"/>
      <c r="HW245" s="28"/>
      <c r="HX245" s="28"/>
      <c r="HY245" s="28"/>
      <c r="HZ245" s="28"/>
      <c r="IA245" s="28"/>
      <c r="IB245" s="28"/>
      <c r="IC245" s="28"/>
      <c r="ID245" s="28"/>
      <c r="IE245" s="28"/>
      <c r="IF245" s="28"/>
      <c r="IG245" s="28"/>
      <c r="IH245" s="28"/>
      <c r="II245" s="28"/>
      <c r="IJ245" s="28"/>
      <c r="IK245" s="28"/>
      <c r="IL245" s="28"/>
      <c r="IM245" s="29"/>
      <c r="IN245" s="28"/>
      <c r="IO245" s="28"/>
      <c r="IP245" s="28"/>
      <c r="IQ245" s="28"/>
      <c r="IR245" s="28"/>
      <c r="IS245" s="28"/>
      <c r="IT245" s="28"/>
      <c r="IU245" s="28"/>
      <c r="IV245" s="28"/>
      <c r="IW245" s="28"/>
      <c r="IX245" s="28"/>
      <c r="IY245" s="28"/>
      <c r="IZ245" s="28"/>
      <c r="JA245" s="28"/>
      <c r="JB245" s="28"/>
      <c r="JC245" s="28"/>
      <c r="JD245" s="28"/>
      <c r="JE245" s="28"/>
      <c r="JF245" s="28"/>
      <c r="JG245" s="28"/>
      <c r="JH245" s="28"/>
      <c r="JI245" s="28"/>
      <c r="JJ245" s="28"/>
      <c r="JK245" s="28"/>
    </row>
    <row r="246" spans="1:271" ht="15.75" customHeight="1" x14ac:dyDescent="0.25">
      <c r="A246" s="28"/>
      <c r="B246" s="28"/>
      <c r="C246" s="28"/>
      <c r="D246" s="132"/>
      <c r="E246" s="28"/>
      <c r="F246" s="28"/>
      <c r="G246" s="28"/>
      <c r="H246" s="28"/>
      <c r="I246" s="28"/>
      <c r="J246" s="28"/>
      <c r="K246" s="28"/>
      <c r="L246" s="29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  <c r="BT246" s="28"/>
      <c r="BU246" s="28"/>
      <c r="BV246" s="28"/>
      <c r="BW246" s="28"/>
      <c r="BX246" s="28"/>
      <c r="BY246" s="28"/>
      <c r="BZ246" s="28"/>
      <c r="CA246" s="28"/>
      <c r="CB246" s="28"/>
      <c r="CC246" s="28"/>
      <c r="CD246" s="28"/>
      <c r="CE246" s="28"/>
      <c r="CF246" s="28"/>
      <c r="CG246" s="28"/>
      <c r="CH246" s="28"/>
      <c r="CI246" s="28"/>
      <c r="CJ246" s="28"/>
      <c r="CK246" s="28"/>
      <c r="CL246" s="28"/>
      <c r="CM246" s="28"/>
      <c r="CN246" s="28"/>
      <c r="CO246" s="28"/>
      <c r="CP246" s="28"/>
      <c r="CQ246" s="28"/>
      <c r="CR246" s="28"/>
      <c r="CS246" s="28"/>
      <c r="CT246" s="28"/>
      <c r="CU246" s="28"/>
      <c r="CV246" s="28"/>
      <c r="CW246" s="28"/>
      <c r="CX246" s="28"/>
      <c r="CY246" s="28"/>
      <c r="CZ246" s="28"/>
      <c r="DA246" s="28"/>
      <c r="DB246" s="28"/>
      <c r="DC246" s="28"/>
      <c r="DD246" s="28"/>
      <c r="DE246" s="28"/>
      <c r="DF246" s="28"/>
      <c r="DG246" s="28"/>
      <c r="DH246" s="28"/>
      <c r="DI246" s="28"/>
      <c r="DJ246" s="28"/>
      <c r="DK246" s="28"/>
      <c r="DL246" s="28"/>
      <c r="DM246" s="28"/>
      <c r="DN246" s="28"/>
      <c r="DO246" s="28"/>
      <c r="DP246" s="28"/>
      <c r="DQ246" s="28"/>
      <c r="DR246" s="28"/>
      <c r="DS246" s="28"/>
      <c r="DT246" s="28"/>
      <c r="DU246" s="28"/>
      <c r="DV246" s="28"/>
      <c r="DW246" s="28"/>
      <c r="DX246" s="28"/>
      <c r="DY246" s="28"/>
      <c r="DZ246" s="28"/>
      <c r="EA246" s="28"/>
      <c r="EB246" s="28"/>
      <c r="EC246" s="28"/>
      <c r="ED246" s="28"/>
      <c r="EE246" s="28"/>
      <c r="EF246" s="28"/>
      <c r="EG246" s="28"/>
      <c r="EH246" s="28"/>
      <c r="EI246" s="28"/>
      <c r="EJ246" s="28"/>
      <c r="EK246" s="28"/>
      <c r="EL246" s="28"/>
      <c r="EM246" s="28"/>
      <c r="EN246" s="28"/>
      <c r="EO246" s="28"/>
      <c r="EP246" s="29"/>
      <c r="EQ246" s="28"/>
      <c r="ER246" s="28"/>
      <c r="ES246" s="28"/>
      <c r="ET246" s="28"/>
      <c r="EU246" s="28"/>
      <c r="EV246" s="28"/>
      <c r="EW246" s="28"/>
      <c r="EX246" s="29"/>
      <c r="EY246" s="28"/>
      <c r="EZ246" s="28"/>
      <c r="FA246" s="28"/>
      <c r="FB246" s="28"/>
      <c r="FC246" s="28"/>
      <c r="FD246" s="28"/>
      <c r="FE246" s="28"/>
      <c r="FF246" s="28"/>
      <c r="FG246" s="28"/>
      <c r="FH246" s="28"/>
      <c r="FI246" s="28"/>
      <c r="FJ246" s="28"/>
      <c r="FK246" s="28"/>
      <c r="FL246" s="28"/>
      <c r="FM246" s="28"/>
      <c r="FN246" s="28"/>
      <c r="FO246" s="28"/>
      <c r="FP246" s="28"/>
      <c r="FQ246" s="28"/>
      <c r="FR246" s="28"/>
      <c r="FS246" s="28"/>
      <c r="FT246" s="28"/>
      <c r="FU246" s="28"/>
      <c r="FV246" s="28"/>
      <c r="FW246" s="28"/>
      <c r="FX246" s="28"/>
      <c r="FY246" s="28"/>
      <c r="FZ246" s="28"/>
      <c r="GA246" s="28"/>
      <c r="GB246" s="28"/>
      <c r="GC246" s="28"/>
      <c r="GD246" s="28"/>
      <c r="GE246" s="28"/>
      <c r="GF246" s="28"/>
      <c r="GG246" s="28"/>
      <c r="GH246" s="28"/>
      <c r="GI246" s="28"/>
      <c r="GJ246" s="28"/>
      <c r="GK246" s="28"/>
      <c r="GL246" s="28"/>
      <c r="GM246" s="28"/>
      <c r="GN246" s="28"/>
      <c r="GO246" s="28"/>
      <c r="GP246" s="28"/>
      <c r="GQ246" s="28"/>
      <c r="GR246" s="28"/>
      <c r="GS246" s="28"/>
      <c r="GT246" s="28"/>
      <c r="GU246" s="28"/>
      <c r="GV246" s="28"/>
      <c r="GW246" s="28"/>
      <c r="GX246" s="28"/>
      <c r="GY246" s="28"/>
      <c r="GZ246" s="28"/>
      <c r="HA246" s="28"/>
      <c r="HB246" s="28"/>
      <c r="HC246" s="28"/>
      <c r="HD246" s="28"/>
      <c r="HE246" s="28"/>
      <c r="HF246" s="28"/>
      <c r="HG246" s="28"/>
      <c r="HH246" s="28"/>
      <c r="HI246" s="28"/>
      <c r="HJ246" s="28"/>
      <c r="HK246" s="28"/>
      <c r="HL246" s="28"/>
      <c r="HM246" s="28"/>
      <c r="HN246" s="28"/>
      <c r="HO246" s="28"/>
      <c r="HP246" s="28"/>
      <c r="HQ246" s="28"/>
      <c r="HR246" s="28"/>
      <c r="HS246" s="28"/>
      <c r="HT246" s="28"/>
      <c r="HU246" s="28"/>
      <c r="HV246" s="28"/>
      <c r="HW246" s="28"/>
      <c r="HX246" s="28"/>
      <c r="HY246" s="28"/>
      <c r="HZ246" s="28"/>
      <c r="IA246" s="28"/>
      <c r="IB246" s="28"/>
      <c r="IC246" s="28"/>
      <c r="ID246" s="28"/>
      <c r="IE246" s="28"/>
      <c r="IF246" s="28"/>
      <c r="IG246" s="28"/>
      <c r="IH246" s="28"/>
      <c r="II246" s="28"/>
      <c r="IJ246" s="28"/>
      <c r="IK246" s="28"/>
      <c r="IL246" s="28"/>
      <c r="IM246" s="29"/>
      <c r="IN246" s="28"/>
      <c r="IO246" s="28"/>
      <c r="IP246" s="28"/>
      <c r="IQ246" s="28"/>
      <c r="IR246" s="28"/>
      <c r="IS246" s="28"/>
      <c r="IT246" s="28"/>
      <c r="IU246" s="28"/>
      <c r="IV246" s="28"/>
      <c r="IW246" s="28"/>
      <c r="IX246" s="28"/>
      <c r="IY246" s="28"/>
      <c r="IZ246" s="28"/>
      <c r="JA246" s="28"/>
      <c r="JB246" s="28"/>
      <c r="JC246" s="28"/>
      <c r="JD246" s="28"/>
      <c r="JE246" s="28"/>
      <c r="JF246" s="28"/>
      <c r="JG246" s="28"/>
      <c r="JH246" s="28"/>
      <c r="JI246" s="28"/>
      <c r="JJ246" s="28"/>
      <c r="JK246" s="28"/>
    </row>
    <row r="247" spans="1:271" ht="15.75" customHeight="1" x14ac:dyDescent="0.25">
      <c r="A247" s="28"/>
      <c r="B247" s="28"/>
      <c r="C247" s="28"/>
      <c r="D247" s="132"/>
      <c r="E247" s="28"/>
      <c r="F247" s="28"/>
      <c r="G247" s="28"/>
      <c r="H247" s="28"/>
      <c r="I247" s="28"/>
      <c r="J247" s="28"/>
      <c r="K247" s="28"/>
      <c r="L247" s="29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  <c r="BT247" s="28"/>
      <c r="BU247" s="28"/>
      <c r="BV247" s="28"/>
      <c r="BW247" s="28"/>
      <c r="BX247" s="28"/>
      <c r="BY247" s="28"/>
      <c r="BZ247" s="28"/>
      <c r="CA247" s="28"/>
      <c r="CB247" s="28"/>
      <c r="CC247" s="28"/>
      <c r="CD247" s="28"/>
      <c r="CE247" s="28"/>
      <c r="CF247" s="28"/>
      <c r="CG247" s="28"/>
      <c r="CH247" s="28"/>
      <c r="CI247" s="28"/>
      <c r="CJ247" s="28"/>
      <c r="CK247" s="28"/>
      <c r="CL247" s="28"/>
      <c r="CM247" s="28"/>
      <c r="CN247" s="28"/>
      <c r="CO247" s="28"/>
      <c r="CP247" s="28"/>
      <c r="CQ247" s="28"/>
      <c r="CR247" s="28"/>
      <c r="CS247" s="28"/>
      <c r="CT247" s="28"/>
      <c r="CU247" s="28"/>
      <c r="CV247" s="28"/>
      <c r="CW247" s="28"/>
      <c r="CX247" s="28"/>
      <c r="CY247" s="28"/>
      <c r="CZ247" s="28"/>
      <c r="DA247" s="28"/>
      <c r="DB247" s="28"/>
      <c r="DC247" s="28"/>
      <c r="DD247" s="28"/>
      <c r="DE247" s="28"/>
      <c r="DF247" s="28"/>
      <c r="DG247" s="28"/>
      <c r="DH247" s="28"/>
      <c r="DI247" s="28"/>
      <c r="DJ247" s="28"/>
      <c r="DK247" s="28"/>
      <c r="DL247" s="28"/>
      <c r="DM247" s="28"/>
      <c r="DN247" s="28"/>
      <c r="DO247" s="28"/>
      <c r="DP247" s="28"/>
      <c r="DQ247" s="28"/>
      <c r="DR247" s="28"/>
      <c r="DS247" s="28"/>
      <c r="DT247" s="28"/>
      <c r="DU247" s="28"/>
      <c r="DV247" s="28"/>
      <c r="DW247" s="28"/>
      <c r="DX247" s="28"/>
      <c r="DY247" s="28"/>
      <c r="DZ247" s="28"/>
      <c r="EA247" s="28"/>
      <c r="EB247" s="28"/>
      <c r="EC247" s="28"/>
      <c r="ED247" s="28"/>
      <c r="EE247" s="28"/>
      <c r="EF247" s="28"/>
      <c r="EG247" s="28"/>
      <c r="EH247" s="28"/>
      <c r="EI247" s="28"/>
      <c r="EJ247" s="28"/>
      <c r="EK247" s="28"/>
      <c r="EL247" s="28"/>
      <c r="EM247" s="28"/>
      <c r="EN247" s="28"/>
      <c r="EO247" s="28"/>
      <c r="EP247" s="29"/>
      <c r="EQ247" s="28"/>
      <c r="ER247" s="28"/>
      <c r="ES247" s="28"/>
      <c r="ET247" s="28"/>
      <c r="EU247" s="28"/>
      <c r="EV247" s="28"/>
      <c r="EW247" s="28"/>
      <c r="EX247" s="29"/>
      <c r="EY247" s="28"/>
      <c r="EZ247" s="28"/>
      <c r="FA247" s="28"/>
      <c r="FB247" s="28"/>
      <c r="FC247" s="28"/>
      <c r="FD247" s="28"/>
      <c r="FE247" s="28"/>
      <c r="FF247" s="28"/>
      <c r="FG247" s="28"/>
      <c r="FH247" s="28"/>
      <c r="FI247" s="28"/>
      <c r="FJ247" s="28"/>
      <c r="FK247" s="28"/>
      <c r="FL247" s="28"/>
      <c r="FM247" s="28"/>
      <c r="FN247" s="28"/>
      <c r="FO247" s="28"/>
      <c r="FP247" s="28"/>
      <c r="FQ247" s="28"/>
      <c r="FR247" s="28"/>
      <c r="FS247" s="28"/>
      <c r="FT247" s="28"/>
      <c r="FU247" s="28"/>
      <c r="FV247" s="28"/>
      <c r="FW247" s="28"/>
      <c r="FX247" s="28"/>
      <c r="FY247" s="28"/>
      <c r="FZ247" s="28"/>
      <c r="GA247" s="28"/>
      <c r="GB247" s="28"/>
      <c r="GC247" s="28"/>
      <c r="GD247" s="28"/>
      <c r="GE247" s="28"/>
      <c r="GF247" s="28"/>
      <c r="GG247" s="28"/>
      <c r="GH247" s="28"/>
      <c r="GI247" s="28"/>
      <c r="GJ247" s="28"/>
      <c r="GK247" s="28"/>
      <c r="GL247" s="28"/>
      <c r="GM247" s="28"/>
      <c r="GN247" s="28"/>
      <c r="GO247" s="28"/>
      <c r="GP247" s="28"/>
      <c r="GQ247" s="28"/>
      <c r="GR247" s="28"/>
      <c r="GS247" s="28"/>
      <c r="GT247" s="28"/>
      <c r="GU247" s="28"/>
      <c r="GV247" s="28"/>
      <c r="GW247" s="28"/>
      <c r="GX247" s="28"/>
      <c r="GY247" s="28"/>
      <c r="GZ247" s="28"/>
      <c r="HA247" s="28"/>
      <c r="HB247" s="28"/>
      <c r="HC247" s="28"/>
      <c r="HD247" s="28"/>
      <c r="HE247" s="28"/>
      <c r="HF247" s="28"/>
      <c r="HG247" s="28"/>
      <c r="HH247" s="28"/>
      <c r="HI247" s="28"/>
      <c r="HJ247" s="28"/>
      <c r="HK247" s="28"/>
      <c r="HL247" s="28"/>
      <c r="HM247" s="28"/>
      <c r="HN247" s="28"/>
      <c r="HO247" s="28"/>
      <c r="HP247" s="28"/>
      <c r="HQ247" s="28"/>
      <c r="HR247" s="28"/>
      <c r="HS247" s="28"/>
      <c r="HT247" s="28"/>
      <c r="HU247" s="28"/>
      <c r="HV247" s="28"/>
      <c r="HW247" s="28"/>
      <c r="HX247" s="28"/>
      <c r="HY247" s="28"/>
      <c r="HZ247" s="28"/>
      <c r="IA247" s="28"/>
      <c r="IB247" s="28"/>
      <c r="IC247" s="28"/>
      <c r="ID247" s="28"/>
      <c r="IE247" s="28"/>
      <c r="IF247" s="28"/>
      <c r="IG247" s="28"/>
      <c r="IH247" s="28"/>
      <c r="II247" s="28"/>
      <c r="IJ247" s="28"/>
      <c r="IK247" s="28"/>
      <c r="IL247" s="28"/>
      <c r="IM247" s="29"/>
      <c r="IN247" s="28"/>
      <c r="IO247" s="28"/>
      <c r="IP247" s="28"/>
      <c r="IQ247" s="28"/>
      <c r="IR247" s="28"/>
      <c r="IS247" s="28"/>
      <c r="IT247" s="28"/>
      <c r="IU247" s="28"/>
      <c r="IV247" s="28"/>
      <c r="IW247" s="28"/>
      <c r="IX247" s="28"/>
      <c r="IY247" s="28"/>
      <c r="IZ247" s="28"/>
      <c r="JA247" s="28"/>
      <c r="JB247" s="28"/>
      <c r="JC247" s="28"/>
      <c r="JD247" s="28"/>
      <c r="JE247" s="28"/>
      <c r="JF247" s="28"/>
      <c r="JG247" s="28"/>
      <c r="JH247" s="28"/>
      <c r="JI247" s="28"/>
      <c r="JJ247" s="28"/>
      <c r="JK247" s="28"/>
    </row>
    <row r="248" spans="1:271" ht="15.75" customHeight="1" x14ac:dyDescent="0.25">
      <c r="A248" s="28"/>
      <c r="B248" s="28"/>
      <c r="C248" s="28"/>
      <c r="D248" s="132"/>
      <c r="E248" s="28"/>
      <c r="F248" s="28"/>
      <c r="G248" s="28"/>
      <c r="H248" s="28"/>
      <c r="I248" s="28"/>
      <c r="J248" s="28"/>
      <c r="K248" s="28"/>
      <c r="L248" s="29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  <c r="BT248" s="28"/>
      <c r="BU248" s="28"/>
      <c r="BV248" s="28"/>
      <c r="BW248" s="28"/>
      <c r="BX248" s="28"/>
      <c r="BY248" s="28"/>
      <c r="BZ248" s="28"/>
      <c r="CA248" s="28"/>
      <c r="CB248" s="28"/>
      <c r="CC248" s="28"/>
      <c r="CD248" s="28"/>
      <c r="CE248" s="28"/>
      <c r="CF248" s="28"/>
      <c r="CG248" s="28"/>
      <c r="CH248" s="28"/>
      <c r="CI248" s="28"/>
      <c r="CJ248" s="28"/>
      <c r="CK248" s="28"/>
      <c r="CL248" s="28"/>
      <c r="CM248" s="28"/>
      <c r="CN248" s="28"/>
      <c r="CO248" s="28"/>
      <c r="CP248" s="28"/>
      <c r="CQ248" s="28"/>
      <c r="CR248" s="28"/>
      <c r="CS248" s="28"/>
      <c r="CT248" s="28"/>
      <c r="CU248" s="28"/>
      <c r="CV248" s="28"/>
      <c r="CW248" s="28"/>
      <c r="CX248" s="28"/>
      <c r="CY248" s="28"/>
      <c r="CZ248" s="28"/>
      <c r="DA248" s="28"/>
      <c r="DB248" s="28"/>
      <c r="DC248" s="28"/>
      <c r="DD248" s="28"/>
      <c r="DE248" s="28"/>
      <c r="DF248" s="28"/>
      <c r="DG248" s="28"/>
      <c r="DH248" s="28"/>
      <c r="DI248" s="28"/>
      <c r="DJ248" s="28"/>
      <c r="DK248" s="28"/>
      <c r="DL248" s="28"/>
      <c r="DM248" s="28"/>
      <c r="DN248" s="28"/>
      <c r="DO248" s="28"/>
      <c r="DP248" s="28"/>
      <c r="DQ248" s="28"/>
      <c r="DR248" s="28"/>
      <c r="DS248" s="28"/>
      <c r="DT248" s="28"/>
      <c r="DU248" s="28"/>
      <c r="DV248" s="28"/>
      <c r="DW248" s="28"/>
      <c r="DX248" s="28"/>
      <c r="DY248" s="28"/>
      <c r="DZ248" s="28"/>
      <c r="EA248" s="28"/>
      <c r="EB248" s="28"/>
      <c r="EC248" s="28"/>
      <c r="ED248" s="28"/>
      <c r="EE248" s="28"/>
      <c r="EF248" s="28"/>
      <c r="EG248" s="28"/>
      <c r="EH248" s="28"/>
      <c r="EI248" s="28"/>
      <c r="EJ248" s="28"/>
      <c r="EK248" s="28"/>
      <c r="EL248" s="28"/>
      <c r="EM248" s="28"/>
      <c r="EN248" s="28"/>
      <c r="EO248" s="28"/>
      <c r="EP248" s="29"/>
      <c r="EQ248" s="28"/>
      <c r="ER248" s="28"/>
      <c r="ES248" s="28"/>
      <c r="ET248" s="28"/>
      <c r="EU248" s="28"/>
      <c r="EV248" s="28"/>
      <c r="EW248" s="28"/>
      <c r="EX248" s="29"/>
      <c r="EY248" s="28"/>
      <c r="EZ248" s="28"/>
      <c r="FA248" s="28"/>
      <c r="FB248" s="28"/>
      <c r="FC248" s="28"/>
      <c r="FD248" s="28"/>
      <c r="FE248" s="28"/>
      <c r="FF248" s="28"/>
      <c r="FG248" s="28"/>
      <c r="FH248" s="28"/>
      <c r="FI248" s="28"/>
      <c r="FJ248" s="28"/>
      <c r="FK248" s="28"/>
      <c r="FL248" s="28"/>
      <c r="FM248" s="28"/>
      <c r="FN248" s="28"/>
      <c r="FO248" s="28"/>
      <c r="FP248" s="28"/>
      <c r="FQ248" s="28"/>
      <c r="FR248" s="28"/>
      <c r="FS248" s="28"/>
      <c r="FT248" s="28"/>
      <c r="FU248" s="28"/>
      <c r="FV248" s="28"/>
      <c r="FW248" s="28"/>
      <c r="FX248" s="28"/>
      <c r="FY248" s="28"/>
      <c r="FZ248" s="28"/>
      <c r="GA248" s="28"/>
      <c r="GB248" s="28"/>
      <c r="GC248" s="28"/>
      <c r="GD248" s="28"/>
      <c r="GE248" s="28"/>
      <c r="GF248" s="28"/>
      <c r="GG248" s="28"/>
      <c r="GH248" s="28"/>
      <c r="GI248" s="28"/>
      <c r="GJ248" s="28"/>
      <c r="GK248" s="28"/>
      <c r="GL248" s="28"/>
      <c r="GM248" s="28"/>
      <c r="GN248" s="28"/>
      <c r="GO248" s="28"/>
      <c r="GP248" s="28"/>
      <c r="GQ248" s="28"/>
      <c r="GR248" s="28"/>
      <c r="GS248" s="28"/>
      <c r="GT248" s="28"/>
      <c r="GU248" s="28"/>
      <c r="GV248" s="28"/>
      <c r="GW248" s="28"/>
      <c r="GX248" s="28"/>
      <c r="GY248" s="28"/>
      <c r="GZ248" s="28"/>
      <c r="HA248" s="28"/>
      <c r="HB248" s="28"/>
      <c r="HC248" s="28"/>
      <c r="HD248" s="28"/>
      <c r="HE248" s="28"/>
      <c r="HF248" s="28"/>
      <c r="HG248" s="28"/>
      <c r="HH248" s="28"/>
      <c r="HI248" s="28"/>
      <c r="HJ248" s="28"/>
      <c r="HK248" s="28"/>
      <c r="HL248" s="28"/>
      <c r="HM248" s="28"/>
      <c r="HN248" s="28"/>
      <c r="HO248" s="28"/>
      <c r="HP248" s="28"/>
      <c r="HQ248" s="28"/>
      <c r="HR248" s="28"/>
      <c r="HS248" s="28"/>
      <c r="HT248" s="28"/>
      <c r="HU248" s="28"/>
      <c r="HV248" s="28"/>
      <c r="HW248" s="28"/>
      <c r="HX248" s="28"/>
      <c r="HY248" s="28"/>
      <c r="HZ248" s="28"/>
      <c r="IA248" s="28"/>
      <c r="IB248" s="28"/>
      <c r="IC248" s="28"/>
      <c r="ID248" s="28"/>
      <c r="IE248" s="28"/>
      <c r="IF248" s="28"/>
      <c r="IG248" s="28"/>
      <c r="IH248" s="28"/>
      <c r="II248" s="28"/>
      <c r="IJ248" s="28"/>
      <c r="IK248" s="28"/>
      <c r="IL248" s="28"/>
      <c r="IM248" s="29"/>
      <c r="IN248" s="28"/>
      <c r="IO248" s="28"/>
      <c r="IP248" s="28"/>
      <c r="IQ248" s="28"/>
      <c r="IR248" s="28"/>
      <c r="IS248" s="28"/>
      <c r="IT248" s="28"/>
      <c r="IU248" s="28"/>
      <c r="IV248" s="28"/>
      <c r="IW248" s="28"/>
      <c r="IX248" s="28"/>
      <c r="IY248" s="28"/>
      <c r="IZ248" s="28"/>
      <c r="JA248" s="28"/>
      <c r="JB248" s="28"/>
      <c r="JC248" s="28"/>
      <c r="JD248" s="28"/>
      <c r="JE248" s="28"/>
      <c r="JF248" s="28"/>
      <c r="JG248" s="28"/>
      <c r="JH248" s="28"/>
      <c r="JI248" s="28"/>
      <c r="JJ248" s="28"/>
      <c r="JK248" s="28"/>
    </row>
    <row r="249" spans="1:271" ht="15.75" customHeight="1" x14ac:dyDescent="0.25">
      <c r="A249" s="28"/>
      <c r="B249" s="28"/>
      <c r="C249" s="28"/>
      <c r="D249" s="132"/>
      <c r="E249" s="28"/>
      <c r="F249" s="28"/>
      <c r="G249" s="28"/>
      <c r="H249" s="28"/>
      <c r="I249" s="28"/>
      <c r="J249" s="28"/>
      <c r="K249" s="28"/>
      <c r="L249" s="29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  <c r="BT249" s="28"/>
      <c r="BU249" s="28"/>
      <c r="BV249" s="28"/>
      <c r="BW249" s="28"/>
      <c r="BX249" s="28"/>
      <c r="BY249" s="28"/>
      <c r="BZ249" s="28"/>
      <c r="CA249" s="28"/>
      <c r="CB249" s="28"/>
      <c r="CC249" s="28"/>
      <c r="CD249" s="28"/>
      <c r="CE249" s="28"/>
      <c r="CF249" s="28"/>
      <c r="CG249" s="28"/>
      <c r="CH249" s="28"/>
      <c r="CI249" s="28"/>
      <c r="CJ249" s="28"/>
      <c r="CK249" s="28"/>
      <c r="CL249" s="28"/>
      <c r="CM249" s="28"/>
      <c r="CN249" s="28"/>
      <c r="CO249" s="28"/>
      <c r="CP249" s="28"/>
      <c r="CQ249" s="28"/>
      <c r="CR249" s="28"/>
      <c r="CS249" s="28"/>
      <c r="CT249" s="28"/>
      <c r="CU249" s="28"/>
      <c r="CV249" s="28"/>
      <c r="CW249" s="28"/>
      <c r="CX249" s="28"/>
      <c r="CY249" s="28"/>
      <c r="CZ249" s="28"/>
      <c r="DA249" s="28"/>
      <c r="DB249" s="28"/>
      <c r="DC249" s="28"/>
      <c r="DD249" s="28"/>
      <c r="DE249" s="28"/>
      <c r="DF249" s="28"/>
      <c r="DG249" s="28"/>
      <c r="DH249" s="28"/>
      <c r="DI249" s="28"/>
      <c r="DJ249" s="28"/>
      <c r="DK249" s="28"/>
      <c r="DL249" s="28"/>
      <c r="DM249" s="28"/>
      <c r="DN249" s="28"/>
      <c r="DO249" s="28"/>
      <c r="DP249" s="28"/>
      <c r="DQ249" s="28"/>
      <c r="DR249" s="28"/>
      <c r="DS249" s="28"/>
      <c r="DT249" s="28"/>
      <c r="DU249" s="28"/>
      <c r="DV249" s="28"/>
      <c r="DW249" s="28"/>
      <c r="DX249" s="28"/>
      <c r="DY249" s="28"/>
      <c r="DZ249" s="28"/>
      <c r="EA249" s="28"/>
      <c r="EB249" s="28"/>
      <c r="EC249" s="28"/>
      <c r="ED249" s="28"/>
      <c r="EE249" s="28"/>
      <c r="EF249" s="28"/>
      <c r="EG249" s="28"/>
      <c r="EH249" s="28"/>
      <c r="EI249" s="28"/>
      <c r="EJ249" s="28"/>
      <c r="EK249" s="28"/>
      <c r="EL249" s="28"/>
      <c r="EM249" s="28"/>
      <c r="EN249" s="28"/>
      <c r="EO249" s="28"/>
      <c r="EP249" s="29"/>
      <c r="EQ249" s="28"/>
      <c r="ER249" s="28"/>
      <c r="ES249" s="28"/>
      <c r="ET249" s="28"/>
      <c r="EU249" s="28"/>
      <c r="EV249" s="28"/>
      <c r="EW249" s="28"/>
      <c r="EX249" s="29"/>
      <c r="EY249" s="28"/>
      <c r="EZ249" s="28"/>
      <c r="FA249" s="28"/>
      <c r="FB249" s="28"/>
      <c r="FC249" s="28"/>
      <c r="FD249" s="28"/>
      <c r="FE249" s="28"/>
      <c r="FF249" s="28"/>
      <c r="FG249" s="28"/>
      <c r="FH249" s="28"/>
      <c r="FI249" s="28"/>
      <c r="FJ249" s="28"/>
      <c r="FK249" s="28"/>
      <c r="FL249" s="28"/>
      <c r="FM249" s="28"/>
      <c r="FN249" s="28"/>
      <c r="FO249" s="28"/>
      <c r="FP249" s="28"/>
      <c r="FQ249" s="28"/>
      <c r="FR249" s="28"/>
      <c r="FS249" s="28"/>
      <c r="FT249" s="28"/>
      <c r="FU249" s="28"/>
      <c r="FV249" s="28"/>
      <c r="FW249" s="28"/>
      <c r="FX249" s="28"/>
      <c r="FY249" s="28"/>
      <c r="FZ249" s="28"/>
      <c r="GA249" s="28"/>
      <c r="GB249" s="28"/>
      <c r="GC249" s="28"/>
      <c r="GD249" s="28"/>
      <c r="GE249" s="28"/>
      <c r="GF249" s="28"/>
      <c r="GG249" s="28"/>
      <c r="GH249" s="28"/>
      <c r="GI249" s="28"/>
      <c r="GJ249" s="28"/>
      <c r="GK249" s="28"/>
      <c r="GL249" s="28"/>
      <c r="GM249" s="28"/>
      <c r="GN249" s="28"/>
      <c r="GO249" s="28"/>
      <c r="GP249" s="28"/>
      <c r="GQ249" s="28"/>
      <c r="GR249" s="28"/>
      <c r="GS249" s="28"/>
      <c r="GT249" s="28"/>
      <c r="GU249" s="28"/>
      <c r="GV249" s="28"/>
      <c r="GW249" s="28"/>
      <c r="GX249" s="28"/>
      <c r="GY249" s="28"/>
      <c r="GZ249" s="28"/>
      <c r="HA249" s="28"/>
      <c r="HB249" s="28"/>
      <c r="HC249" s="28"/>
      <c r="HD249" s="28"/>
      <c r="HE249" s="28"/>
      <c r="HF249" s="28"/>
      <c r="HG249" s="28"/>
      <c r="HH249" s="28"/>
      <c r="HI249" s="28"/>
      <c r="HJ249" s="28"/>
      <c r="HK249" s="28"/>
      <c r="HL249" s="28"/>
      <c r="HM249" s="28"/>
      <c r="HN249" s="28"/>
      <c r="HO249" s="28"/>
      <c r="HP249" s="28"/>
      <c r="HQ249" s="28"/>
      <c r="HR249" s="28"/>
      <c r="HS249" s="28"/>
      <c r="HT249" s="28"/>
      <c r="HU249" s="28"/>
      <c r="HV249" s="28"/>
      <c r="HW249" s="28"/>
      <c r="HX249" s="28"/>
      <c r="HY249" s="28"/>
      <c r="HZ249" s="28"/>
      <c r="IA249" s="28"/>
      <c r="IB249" s="28"/>
      <c r="IC249" s="28"/>
      <c r="ID249" s="28"/>
      <c r="IE249" s="28"/>
      <c r="IF249" s="28"/>
      <c r="IG249" s="28"/>
      <c r="IH249" s="28"/>
      <c r="II249" s="28"/>
      <c r="IJ249" s="28"/>
      <c r="IK249" s="28"/>
      <c r="IL249" s="28"/>
      <c r="IM249" s="29"/>
      <c r="IN249" s="28"/>
      <c r="IO249" s="28"/>
      <c r="IP249" s="28"/>
      <c r="IQ249" s="28"/>
      <c r="IR249" s="28"/>
      <c r="IS249" s="28"/>
      <c r="IT249" s="28"/>
      <c r="IU249" s="28"/>
      <c r="IV249" s="28"/>
      <c r="IW249" s="28"/>
      <c r="IX249" s="28"/>
      <c r="IY249" s="28"/>
      <c r="IZ249" s="28"/>
      <c r="JA249" s="28"/>
      <c r="JB249" s="28"/>
      <c r="JC249" s="28"/>
      <c r="JD249" s="28"/>
      <c r="JE249" s="28"/>
      <c r="JF249" s="28"/>
      <c r="JG249" s="28"/>
      <c r="JH249" s="28"/>
      <c r="JI249" s="28"/>
      <c r="JJ249" s="28"/>
      <c r="JK249" s="28"/>
    </row>
    <row r="250" spans="1:271" ht="15.75" customHeight="1" x14ac:dyDescent="0.25">
      <c r="A250" s="28"/>
      <c r="B250" s="28"/>
      <c r="C250" s="28"/>
      <c r="D250" s="132"/>
      <c r="E250" s="28"/>
      <c r="F250" s="28"/>
      <c r="G250" s="28"/>
      <c r="H250" s="28"/>
      <c r="I250" s="28"/>
      <c r="J250" s="28"/>
      <c r="K250" s="28"/>
      <c r="L250" s="29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28"/>
      <c r="BU250" s="28"/>
      <c r="BV250" s="28"/>
      <c r="BW250" s="28"/>
      <c r="BX250" s="28"/>
      <c r="BY250" s="28"/>
      <c r="BZ250" s="28"/>
      <c r="CA250" s="28"/>
      <c r="CB250" s="28"/>
      <c r="CC250" s="28"/>
      <c r="CD250" s="28"/>
      <c r="CE250" s="28"/>
      <c r="CF250" s="28"/>
      <c r="CG250" s="28"/>
      <c r="CH250" s="28"/>
      <c r="CI250" s="28"/>
      <c r="CJ250" s="28"/>
      <c r="CK250" s="28"/>
      <c r="CL250" s="28"/>
      <c r="CM250" s="28"/>
      <c r="CN250" s="28"/>
      <c r="CO250" s="28"/>
      <c r="CP250" s="28"/>
      <c r="CQ250" s="28"/>
      <c r="CR250" s="28"/>
      <c r="CS250" s="28"/>
      <c r="CT250" s="28"/>
      <c r="CU250" s="28"/>
      <c r="CV250" s="28"/>
      <c r="CW250" s="28"/>
      <c r="CX250" s="28"/>
      <c r="CY250" s="28"/>
      <c r="CZ250" s="28"/>
      <c r="DA250" s="28"/>
      <c r="DB250" s="28"/>
      <c r="DC250" s="28"/>
      <c r="DD250" s="28"/>
      <c r="DE250" s="28"/>
      <c r="DF250" s="28"/>
      <c r="DG250" s="28"/>
      <c r="DH250" s="28"/>
      <c r="DI250" s="28"/>
      <c r="DJ250" s="28"/>
      <c r="DK250" s="28"/>
      <c r="DL250" s="28"/>
      <c r="DM250" s="28"/>
      <c r="DN250" s="28"/>
      <c r="DO250" s="28"/>
      <c r="DP250" s="28"/>
      <c r="DQ250" s="28"/>
      <c r="DR250" s="28"/>
      <c r="DS250" s="28"/>
      <c r="DT250" s="28"/>
      <c r="DU250" s="28"/>
      <c r="DV250" s="28"/>
      <c r="DW250" s="28"/>
      <c r="DX250" s="28"/>
      <c r="DY250" s="28"/>
      <c r="DZ250" s="28"/>
      <c r="EA250" s="28"/>
      <c r="EB250" s="28"/>
      <c r="EC250" s="28"/>
      <c r="ED250" s="28"/>
      <c r="EE250" s="28"/>
      <c r="EF250" s="28"/>
      <c r="EG250" s="28"/>
      <c r="EH250" s="28"/>
      <c r="EI250" s="28"/>
      <c r="EJ250" s="28"/>
      <c r="EK250" s="28"/>
      <c r="EL250" s="28"/>
      <c r="EM250" s="28"/>
      <c r="EN250" s="28"/>
      <c r="EO250" s="28"/>
      <c r="EP250" s="29"/>
      <c r="EQ250" s="28"/>
      <c r="ER250" s="28"/>
      <c r="ES250" s="28"/>
      <c r="ET250" s="28"/>
      <c r="EU250" s="28"/>
      <c r="EV250" s="28"/>
      <c r="EW250" s="28"/>
      <c r="EX250" s="29"/>
      <c r="EY250" s="28"/>
      <c r="EZ250" s="28"/>
      <c r="FA250" s="28"/>
      <c r="FB250" s="28"/>
      <c r="FC250" s="28"/>
      <c r="FD250" s="28"/>
      <c r="FE250" s="28"/>
      <c r="FF250" s="28"/>
      <c r="FG250" s="28"/>
      <c r="FH250" s="28"/>
      <c r="FI250" s="28"/>
      <c r="FJ250" s="28"/>
      <c r="FK250" s="28"/>
      <c r="FL250" s="28"/>
      <c r="FM250" s="28"/>
      <c r="FN250" s="28"/>
      <c r="FO250" s="28"/>
      <c r="FP250" s="28"/>
      <c r="FQ250" s="28"/>
      <c r="FR250" s="28"/>
      <c r="FS250" s="28"/>
      <c r="FT250" s="28"/>
      <c r="FU250" s="28"/>
      <c r="FV250" s="28"/>
      <c r="FW250" s="28"/>
      <c r="FX250" s="28"/>
      <c r="FY250" s="28"/>
      <c r="FZ250" s="28"/>
      <c r="GA250" s="28"/>
      <c r="GB250" s="28"/>
      <c r="GC250" s="28"/>
      <c r="GD250" s="28"/>
      <c r="GE250" s="28"/>
      <c r="GF250" s="28"/>
      <c r="GG250" s="28"/>
      <c r="GH250" s="28"/>
      <c r="GI250" s="28"/>
      <c r="GJ250" s="28"/>
      <c r="GK250" s="28"/>
      <c r="GL250" s="28"/>
      <c r="GM250" s="28"/>
      <c r="GN250" s="28"/>
      <c r="GO250" s="28"/>
      <c r="GP250" s="28"/>
      <c r="GQ250" s="28"/>
      <c r="GR250" s="28"/>
      <c r="GS250" s="28"/>
      <c r="GT250" s="28"/>
      <c r="GU250" s="28"/>
      <c r="GV250" s="28"/>
      <c r="GW250" s="28"/>
      <c r="GX250" s="28"/>
      <c r="GY250" s="28"/>
      <c r="GZ250" s="28"/>
      <c r="HA250" s="28"/>
      <c r="HB250" s="28"/>
      <c r="HC250" s="28"/>
      <c r="HD250" s="28"/>
      <c r="HE250" s="28"/>
      <c r="HF250" s="28"/>
      <c r="HG250" s="28"/>
      <c r="HH250" s="28"/>
      <c r="HI250" s="28"/>
      <c r="HJ250" s="28"/>
      <c r="HK250" s="28"/>
      <c r="HL250" s="28"/>
      <c r="HM250" s="28"/>
      <c r="HN250" s="28"/>
      <c r="HO250" s="28"/>
      <c r="HP250" s="28"/>
      <c r="HQ250" s="28"/>
      <c r="HR250" s="28"/>
      <c r="HS250" s="28"/>
      <c r="HT250" s="28"/>
      <c r="HU250" s="28"/>
      <c r="HV250" s="28"/>
      <c r="HW250" s="28"/>
      <c r="HX250" s="28"/>
      <c r="HY250" s="28"/>
      <c r="HZ250" s="28"/>
      <c r="IA250" s="28"/>
      <c r="IB250" s="28"/>
      <c r="IC250" s="28"/>
      <c r="ID250" s="28"/>
      <c r="IE250" s="28"/>
      <c r="IF250" s="28"/>
      <c r="IG250" s="28"/>
      <c r="IH250" s="28"/>
      <c r="II250" s="28"/>
      <c r="IJ250" s="28"/>
      <c r="IK250" s="28"/>
      <c r="IL250" s="28"/>
      <c r="IM250" s="29"/>
      <c r="IN250" s="28"/>
      <c r="IO250" s="28"/>
      <c r="IP250" s="28"/>
      <c r="IQ250" s="28"/>
      <c r="IR250" s="28"/>
      <c r="IS250" s="28"/>
      <c r="IT250" s="28"/>
      <c r="IU250" s="28"/>
      <c r="IV250" s="28"/>
      <c r="IW250" s="28"/>
      <c r="IX250" s="28"/>
      <c r="IY250" s="28"/>
      <c r="IZ250" s="28"/>
      <c r="JA250" s="28"/>
      <c r="JB250" s="28"/>
      <c r="JC250" s="28"/>
      <c r="JD250" s="28"/>
      <c r="JE250" s="28"/>
      <c r="JF250" s="28"/>
      <c r="JG250" s="28"/>
      <c r="JH250" s="28"/>
      <c r="JI250" s="28"/>
      <c r="JJ250" s="28"/>
      <c r="JK250" s="28"/>
    </row>
    <row r="251" spans="1:271" ht="15.75" customHeight="1" x14ac:dyDescent="0.25">
      <c r="A251" s="28"/>
      <c r="B251" s="28"/>
      <c r="C251" s="28"/>
      <c r="D251" s="132"/>
      <c r="E251" s="28"/>
      <c r="F251" s="28"/>
      <c r="G251" s="28"/>
      <c r="H251" s="28"/>
      <c r="I251" s="28"/>
      <c r="J251" s="28"/>
      <c r="K251" s="28"/>
      <c r="L251" s="29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  <c r="BZ251" s="28"/>
      <c r="CA251" s="28"/>
      <c r="CB251" s="28"/>
      <c r="CC251" s="28"/>
      <c r="CD251" s="28"/>
      <c r="CE251" s="28"/>
      <c r="CF251" s="28"/>
      <c r="CG251" s="28"/>
      <c r="CH251" s="28"/>
      <c r="CI251" s="28"/>
      <c r="CJ251" s="28"/>
      <c r="CK251" s="28"/>
      <c r="CL251" s="28"/>
      <c r="CM251" s="28"/>
      <c r="CN251" s="28"/>
      <c r="CO251" s="28"/>
      <c r="CP251" s="28"/>
      <c r="CQ251" s="28"/>
      <c r="CR251" s="28"/>
      <c r="CS251" s="28"/>
      <c r="CT251" s="28"/>
      <c r="CU251" s="28"/>
      <c r="CV251" s="28"/>
      <c r="CW251" s="28"/>
      <c r="CX251" s="28"/>
      <c r="CY251" s="28"/>
      <c r="CZ251" s="28"/>
      <c r="DA251" s="28"/>
      <c r="DB251" s="28"/>
      <c r="DC251" s="28"/>
      <c r="DD251" s="28"/>
      <c r="DE251" s="28"/>
      <c r="DF251" s="28"/>
      <c r="DG251" s="28"/>
      <c r="DH251" s="28"/>
      <c r="DI251" s="28"/>
      <c r="DJ251" s="28"/>
      <c r="DK251" s="28"/>
      <c r="DL251" s="28"/>
      <c r="DM251" s="28"/>
      <c r="DN251" s="28"/>
      <c r="DO251" s="28"/>
      <c r="DP251" s="28"/>
      <c r="DQ251" s="28"/>
      <c r="DR251" s="28"/>
      <c r="DS251" s="28"/>
      <c r="DT251" s="28"/>
      <c r="DU251" s="28"/>
      <c r="DV251" s="28"/>
      <c r="DW251" s="28"/>
      <c r="DX251" s="28"/>
      <c r="DY251" s="28"/>
      <c r="DZ251" s="28"/>
      <c r="EA251" s="28"/>
      <c r="EB251" s="28"/>
      <c r="EC251" s="28"/>
      <c r="ED251" s="28"/>
      <c r="EE251" s="28"/>
      <c r="EF251" s="28"/>
      <c r="EG251" s="28"/>
      <c r="EH251" s="28"/>
      <c r="EI251" s="28"/>
      <c r="EJ251" s="28"/>
      <c r="EK251" s="28"/>
      <c r="EL251" s="28"/>
      <c r="EM251" s="28"/>
      <c r="EN251" s="28"/>
      <c r="EO251" s="28"/>
      <c r="EP251" s="29"/>
      <c r="EQ251" s="28"/>
      <c r="ER251" s="28"/>
      <c r="ES251" s="28"/>
      <c r="ET251" s="28"/>
      <c r="EU251" s="28"/>
      <c r="EV251" s="28"/>
      <c r="EW251" s="28"/>
      <c r="EX251" s="29"/>
      <c r="EY251" s="28"/>
      <c r="EZ251" s="28"/>
      <c r="FA251" s="28"/>
      <c r="FB251" s="28"/>
      <c r="FC251" s="28"/>
      <c r="FD251" s="28"/>
      <c r="FE251" s="28"/>
      <c r="FF251" s="28"/>
      <c r="FG251" s="28"/>
      <c r="FH251" s="28"/>
      <c r="FI251" s="28"/>
      <c r="FJ251" s="28"/>
      <c r="FK251" s="28"/>
      <c r="FL251" s="28"/>
      <c r="FM251" s="28"/>
      <c r="FN251" s="28"/>
      <c r="FO251" s="28"/>
      <c r="FP251" s="28"/>
      <c r="FQ251" s="28"/>
      <c r="FR251" s="28"/>
      <c r="FS251" s="28"/>
      <c r="FT251" s="28"/>
      <c r="FU251" s="28"/>
      <c r="FV251" s="28"/>
      <c r="FW251" s="28"/>
      <c r="FX251" s="28"/>
      <c r="FY251" s="28"/>
      <c r="FZ251" s="28"/>
      <c r="GA251" s="28"/>
      <c r="GB251" s="28"/>
      <c r="GC251" s="28"/>
      <c r="GD251" s="28"/>
      <c r="GE251" s="28"/>
      <c r="GF251" s="28"/>
      <c r="GG251" s="28"/>
      <c r="GH251" s="28"/>
      <c r="GI251" s="28"/>
      <c r="GJ251" s="28"/>
      <c r="GK251" s="28"/>
      <c r="GL251" s="28"/>
      <c r="GM251" s="28"/>
      <c r="GN251" s="28"/>
      <c r="GO251" s="28"/>
      <c r="GP251" s="28"/>
      <c r="GQ251" s="28"/>
      <c r="GR251" s="28"/>
      <c r="GS251" s="28"/>
      <c r="GT251" s="28"/>
      <c r="GU251" s="28"/>
      <c r="GV251" s="28"/>
      <c r="GW251" s="28"/>
      <c r="GX251" s="28"/>
      <c r="GY251" s="28"/>
      <c r="GZ251" s="28"/>
      <c r="HA251" s="28"/>
      <c r="HB251" s="28"/>
      <c r="HC251" s="28"/>
      <c r="HD251" s="28"/>
      <c r="HE251" s="28"/>
      <c r="HF251" s="28"/>
      <c r="HG251" s="28"/>
      <c r="HH251" s="28"/>
      <c r="HI251" s="28"/>
      <c r="HJ251" s="28"/>
      <c r="HK251" s="28"/>
      <c r="HL251" s="28"/>
      <c r="HM251" s="28"/>
      <c r="HN251" s="28"/>
      <c r="HO251" s="28"/>
      <c r="HP251" s="28"/>
      <c r="HQ251" s="28"/>
      <c r="HR251" s="28"/>
      <c r="HS251" s="28"/>
      <c r="HT251" s="28"/>
      <c r="HU251" s="28"/>
      <c r="HV251" s="28"/>
      <c r="HW251" s="28"/>
      <c r="HX251" s="28"/>
      <c r="HY251" s="28"/>
      <c r="HZ251" s="28"/>
      <c r="IA251" s="28"/>
      <c r="IB251" s="28"/>
      <c r="IC251" s="28"/>
      <c r="ID251" s="28"/>
      <c r="IE251" s="28"/>
      <c r="IF251" s="28"/>
      <c r="IG251" s="28"/>
      <c r="IH251" s="28"/>
      <c r="II251" s="28"/>
      <c r="IJ251" s="28"/>
      <c r="IK251" s="28"/>
      <c r="IL251" s="28"/>
      <c r="IM251" s="29"/>
      <c r="IN251" s="28"/>
      <c r="IO251" s="28"/>
      <c r="IP251" s="28"/>
      <c r="IQ251" s="28"/>
      <c r="IR251" s="28"/>
      <c r="IS251" s="28"/>
      <c r="IT251" s="28"/>
      <c r="IU251" s="28"/>
      <c r="IV251" s="28"/>
      <c r="IW251" s="28"/>
      <c r="IX251" s="28"/>
      <c r="IY251" s="28"/>
      <c r="IZ251" s="28"/>
      <c r="JA251" s="28"/>
      <c r="JB251" s="28"/>
      <c r="JC251" s="28"/>
      <c r="JD251" s="28"/>
      <c r="JE251" s="28"/>
      <c r="JF251" s="28"/>
      <c r="JG251" s="28"/>
      <c r="JH251" s="28"/>
      <c r="JI251" s="28"/>
      <c r="JJ251" s="28"/>
      <c r="JK251" s="28"/>
    </row>
    <row r="252" spans="1:271" ht="15.75" customHeight="1" x14ac:dyDescent="0.25">
      <c r="A252" s="28"/>
      <c r="B252" s="28"/>
      <c r="C252" s="28"/>
      <c r="D252" s="132"/>
      <c r="E252" s="28"/>
      <c r="F252" s="28"/>
      <c r="G252" s="28"/>
      <c r="H252" s="28"/>
      <c r="I252" s="28"/>
      <c r="J252" s="28"/>
      <c r="K252" s="28"/>
      <c r="L252" s="29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  <c r="BT252" s="28"/>
      <c r="BU252" s="28"/>
      <c r="BV252" s="28"/>
      <c r="BW252" s="28"/>
      <c r="BX252" s="28"/>
      <c r="BY252" s="28"/>
      <c r="BZ252" s="28"/>
      <c r="CA252" s="28"/>
      <c r="CB252" s="28"/>
      <c r="CC252" s="28"/>
      <c r="CD252" s="28"/>
      <c r="CE252" s="28"/>
      <c r="CF252" s="28"/>
      <c r="CG252" s="28"/>
      <c r="CH252" s="28"/>
      <c r="CI252" s="28"/>
      <c r="CJ252" s="28"/>
      <c r="CK252" s="28"/>
      <c r="CL252" s="28"/>
      <c r="CM252" s="28"/>
      <c r="CN252" s="28"/>
      <c r="CO252" s="28"/>
      <c r="CP252" s="28"/>
      <c r="CQ252" s="28"/>
      <c r="CR252" s="28"/>
      <c r="CS252" s="28"/>
      <c r="CT252" s="28"/>
      <c r="CU252" s="28"/>
      <c r="CV252" s="28"/>
      <c r="CW252" s="28"/>
      <c r="CX252" s="28"/>
      <c r="CY252" s="28"/>
      <c r="CZ252" s="28"/>
      <c r="DA252" s="28"/>
      <c r="DB252" s="28"/>
      <c r="DC252" s="28"/>
      <c r="DD252" s="28"/>
      <c r="DE252" s="28"/>
      <c r="DF252" s="28"/>
      <c r="DG252" s="28"/>
      <c r="DH252" s="28"/>
      <c r="DI252" s="28"/>
      <c r="DJ252" s="28"/>
      <c r="DK252" s="28"/>
      <c r="DL252" s="28"/>
      <c r="DM252" s="28"/>
      <c r="DN252" s="28"/>
      <c r="DO252" s="28"/>
      <c r="DP252" s="28"/>
      <c r="DQ252" s="28"/>
      <c r="DR252" s="28"/>
      <c r="DS252" s="28"/>
      <c r="DT252" s="28"/>
      <c r="DU252" s="28"/>
      <c r="DV252" s="28"/>
      <c r="DW252" s="28"/>
      <c r="DX252" s="28"/>
      <c r="DY252" s="28"/>
      <c r="DZ252" s="28"/>
      <c r="EA252" s="28"/>
      <c r="EB252" s="28"/>
      <c r="EC252" s="28"/>
      <c r="ED252" s="28"/>
      <c r="EE252" s="28"/>
      <c r="EF252" s="28"/>
      <c r="EG252" s="28"/>
      <c r="EH252" s="28"/>
      <c r="EI252" s="28"/>
      <c r="EJ252" s="28"/>
      <c r="EK252" s="28"/>
      <c r="EL252" s="28"/>
      <c r="EM252" s="28"/>
      <c r="EN252" s="28"/>
      <c r="EO252" s="28"/>
      <c r="EP252" s="29"/>
      <c r="EQ252" s="28"/>
      <c r="ER252" s="28"/>
      <c r="ES252" s="28"/>
      <c r="ET252" s="28"/>
      <c r="EU252" s="28"/>
      <c r="EV252" s="28"/>
      <c r="EW252" s="28"/>
      <c r="EX252" s="29"/>
      <c r="EY252" s="28"/>
      <c r="EZ252" s="28"/>
      <c r="FA252" s="28"/>
      <c r="FB252" s="28"/>
      <c r="FC252" s="28"/>
      <c r="FD252" s="28"/>
      <c r="FE252" s="28"/>
      <c r="FF252" s="28"/>
      <c r="FG252" s="28"/>
      <c r="FH252" s="28"/>
      <c r="FI252" s="28"/>
      <c r="FJ252" s="28"/>
      <c r="FK252" s="28"/>
      <c r="FL252" s="28"/>
      <c r="FM252" s="28"/>
      <c r="FN252" s="28"/>
      <c r="FO252" s="28"/>
      <c r="FP252" s="28"/>
      <c r="FQ252" s="28"/>
      <c r="FR252" s="28"/>
      <c r="FS252" s="28"/>
      <c r="FT252" s="28"/>
      <c r="FU252" s="28"/>
      <c r="FV252" s="28"/>
      <c r="FW252" s="28"/>
      <c r="FX252" s="28"/>
      <c r="FY252" s="28"/>
      <c r="FZ252" s="28"/>
      <c r="GA252" s="28"/>
      <c r="GB252" s="28"/>
      <c r="GC252" s="28"/>
      <c r="GD252" s="28"/>
      <c r="GE252" s="28"/>
      <c r="GF252" s="28"/>
      <c r="GG252" s="28"/>
      <c r="GH252" s="28"/>
      <c r="GI252" s="28"/>
      <c r="GJ252" s="28"/>
      <c r="GK252" s="28"/>
      <c r="GL252" s="28"/>
      <c r="GM252" s="28"/>
      <c r="GN252" s="28"/>
      <c r="GO252" s="28"/>
      <c r="GP252" s="28"/>
      <c r="GQ252" s="28"/>
      <c r="GR252" s="28"/>
      <c r="GS252" s="28"/>
      <c r="GT252" s="28"/>
      <c r="GU252" s="28"/>
      <c r="GV252" s="28"/>
      <c r="GW252" s="28"/>
      <c r="GX252" s="28"/>
      <c r="GY252" s="28"/>
      <c r="GZ252" s="28"/>
      <c r="HA252" s="28"/>
      <c r="HB252" s="28"/>
      <c r="HC252" s="28"/>
      <c r="HD252" s="28"/>
      <c r="HE252" s="28"/>
      <c r="HF252" s="28"/>
      <c r="HG252" s="28"/>
      <c r="HH252" s="28"/>
      <c r="HI252" s="28"/>
      <c r="HJ252" s="28"/>
      <c r="HK252" s="28"/>
      <c r="HL252" s="28"/>
      <c r="HM252" s="28"/>
      <c r="HN252" s="28"/>
      <c r="HO252" s="28"/>
      <c r="HP252" s="28"/>
      <c r="HQ252" s="28"/>
      <c r="HR252" s="28"/>
      <c r="HS252" s="28"/>
      <c r="HT252" s="28"/>
      <c r="HU252" s="28"/>
      <c r="HV252" s="28"/>
      <c r="HW252" s="28"/>
      <c r="HX252" s="28"/>
      <c r="HY252" s="28"/>
      <c r="HZ252" s="28"/>
      <c r="IA252" s="28"/>
      <c r="IB252" s="28"/>
      <c r="IC252" s="28"/>
      <c r="ID252" s="28"/>
      <c r="IE252" s="28"/>
      <c r="IF252" s="28"/>
      <c r="IG252" s="28"/>
      <c r="IH252" s="28"/>
      <c r="II252" s="28"/>
      <c r="IJ252" s="28"/>
      <c r="IK252" s="28"/>
      <c r="IL252" s="28"/>
      <c r="IM252" s="29"/>
      <c r="IN252" s="28"/>
      <c r="IO252" s="28"/>
      <c r="IP252" s="28"/>
      <c r="IQ252" s="28"/>
      <c r="IR252" s="28"/>
      <c r="IS252" s="28"/>
      <c r="IT252" s="28"/>
      <c r="IU252" s="28"/>
      <c r="IV252" s="28"/>
      <c r="IW252" s="28"/>
      <c r="IX252" s="28"/>
      <c r="IY252" s="28"/>
      <c r="IZ252" s="28"/>
      <c r="JA252" s="28"/>
      <c r="JB252" s="28"/>
      <c r="JC252" s="28"/>
      <c r="JD252" s="28"/>
      <c r="JE252" s="28"/>
      <c r="JF252" s="28"/>
      <c r="JG252" s="28"/>
      <c r="JH252" s="28"/>
      <c r="JI252" s="28"/>
      <c r="JJ252" s="28"/>
      <c r="JK252" s="28"/>
    </row>
    <row r="253" spans="1:271" ht="15.75" customHeight="1" x14ac:dyDescent="0.25">
      <c r="A253" s="28"/>
      <c r="B253" s="28"/>
      <c r="C253" s="28"/>
      <c r="D253" s="132"/>
      <c r="E253" s="28"/>
      <c r="F253" s="28"/>
      <c r="G253" s="28"/>
      <c r="H253" s="28"/>
      <c r="I253" s="28"/>
      <c r="J253" s="28"/>
      <c r="K253" s="28"/>
      <c r="L253" s="29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28"/>
      <c r="BZ253" s="28"/>
      <c r="CA253" s="28"/>
      <c r="CB253" s="28"/>
      <c r="CC253" s="28"/>
      <c r="CD253" s="28"/>
      <c r="CE253" s="28"/>
      <c r="CF253" s="28"/>
      <c r="CG253" s="28"/>
      <c r="CH253" s="28"/>
      <c r="CI253" s="28"/>
      <c r="CJ253" s="28"/>
      <c r="CK253" s="28"/>
      <c r="CL253" s="28"/>
      <c r="CM253" s="28"/>
      <c r="CN253" s="28"/>
      <c r="CO253" s="28"/>
      <c r="CP253" s="28"/>
      <c r="CQ253" s="28"/>
      <c r="CR253" s="28"/>
      <c r="CS253" s="28"/>
      <c r="CT253" s="28"/>
      <c r="CU253" s="28"/>
      <c r="CV253" s="28"/>
      <c r="CW253" s="28"/>
      <c r="CX253" s="28"/>
      <c r="CY253" s="28"/>
      <c r="CZ253" s="28"/>
      <c r="DA253" s="28"/>
      <c r="DB253" s="28"/>
      <c r="DC253" s="28"/>
      <c r="DD253" s="28"/>
      <c r="DE253" s="28"/>
      <c r="DF253" s="28"/>
      <c r="DG253" s="28"/>
      <c r="DH253" s="28"/>
      <c r="DI253" s="28"/>
      <c r="DJ253" s="28"/>
      <c r="DK253" s="28"/>
      <c r="DL253" s="28"/>
      <c r="DM253" s="28"/>
      <c r="DN253" s="28"/>
      <c r="DO253" s="28"/>
      <c r="DP253" s="28"/>
      <c r="DQ253" s="28"/>
      <c r="DR253" s="28"/>
      <c r="DS253" s="28"/>
      <c r="DT253" s="28"/>
      <c r="DU253" s="28"/>
      <c r="DV253" s="28"/>
      <c r="DW253" s="28"/>
      <c r="DX253" s="28"/>
      <c r="DY253" s="28"/>
      <c r="DZ253" s="28"/>
      <c r="EA253" s="28"/>
      <c r="EB253" s="28"/>
      <c r="EC253" s="28"/>
      <c r="ED253" s="28"/>
      <c r="EE253" s="28"/>
      <c r="EF253" s="28"/>
      <c r="EG253" s="28"/>
      <c r="EH253" s="28"/>
      <c r="EI253" s="28"/>
      <c r="EJ253" s="28"/>
      <c r="EK253" s="28"/>
      <c r="EL253" s="28"/>
      <c r="EM253" s="28"/>
      <c r="EN253" s="28"/>
      <c r="EO253" s="28"/>
      <c r="EP253" s="29"/>
      <c r="EQ253" s="28"/>
      <c r="ER253" s="28"/>
      <c r="ES253" s="28"/>
      <c r="ET253" s="28"/>
      <c r="EU253" s="28"/>
      <c r="EV253" s="28"/>
      <c r="EW253" s="28"/>
      <c r="EX253" s="29"/>
      <c r="EY253" s="28"/>
      <c r="EZ253" s="28"/>
      <c r="FA253" s="28"/>
      <c r="FB253" s="28"/>
      <c r="FC253" s="28"/>
      <c r="FD253" s="28"/>
      <c r="FE253" s="28"/>
      <c r="FF253" s="28"/>
      <c r="FG253" s="28"/>
      <c r="FH253" s="28"/>
      <c r="FI253" s="28"/>
      <c r="FJ253" s="28"/>
      <c r="FK253" s="28"/>
      <c r="FL253" s="28"/>
      <c r="FM253" s="28"/>
      <c r="FN253" s="28"/>
      <c r="FO253" s="28"/>
      <c r="FP253" s="28"/>
      <c r="FQ253" s="28"/>
      <c r="FR253" s="28"/>
      <c r="FS253" s="28"/>
      <c r="FT253" s="28"/>
      <c r="FU253" s="28"/>
      <c r="FV253" s="28"/>
      <c r="FW253" s="28"/>
      <c r="FX253" s="28"/>
      <c r="FY253" s="28"/>
      <c r="FZ253" s="28"/>
      <c r="GA253" s="28"/>
      <c r="GB253" s="28"/>
      <c r="GC253" s="28"/>
      <c r="GD253" s="28"/>
      <c r="GE253" s="28"/>
      <c r="GF253" s="28"/>
      <c r="GG253" s="28"/>
      <c r="GH253" s="28"/>
      <c r="GI253" s="28"/>
      <c r="GJ253" s="28"/>
      <c r="GK253" s="28"/>
      <c r="GL253" s="28"/>
      <c r="GM253" s="28"/>
      <c r="GN253" s="28"/>
      <c r="GO253" s="28"/>
      <c r="GP253" s="28"/>
      <c r="GQ253" s="28"/>
      <c r="GR253" s="28"/>
      <c r="GS253" s="28"/>
      <c r="GT253" s="28"/>
      <c r="GU253" s="28"/>
      <c r="GV253" s="28"/>
      <c r="GW253" s="28"/>
      <c r="GX253" s="28"/>
      <c r="GY253" s="28"/>
      <c r="GZ253" s="28"/>
      <c r="HA253" s="28"/>
      <c r="HB253" s="28"/>
      <c r="HC253" s="28"/>
      <c r="HD253" s="28"/>
      <c r="HE253" s="28"/>
      <c r="HF253" s="28"/>
      <c r="HG253" s="28"/>
      <c r="HH253" s="28"/>
      <c r="HI253" s="28"/>
      <c r="HJ253" s="28"/>
      <c r="HK253" s="28"/>
      <c r="HL253" s="28"/>
      <c r="HM253" s="28"/>
      <c r="HN253" s="28"/>
      <c r="HO253" s="28"/>
      <c r="HP253" s="28"/>
      <c r="HQ253" s="28"/>
      <c r="HR253" s="28"/>
      <c r="HS253" s="28"/>
      <c r="HT253" s="28"/>
      <c r="HU253" s="28"/>
      <c r="HV253" s="28"/>
      <c r="HW253" s="28"/>
      <c r="HX253" s="28"/>
      <c r="HY253" s="28"/>
      <c r="HZ253" s="28"/>
      <c r="IA253" s="28"/>
      <c r="IB253" s="28"/>
      <c r="IC253" s="28"/>
      <c r="ID253" s="28"/>
      <c r="IE253" s="28"/>
      <c r="IF253" s="28"/>
      <c r="IG253" s="28"/>
      <c r="IH253" s="28"/>
      <c r="II253" s="28"/>
      <c r="IJ253" s="28"/>
      <c r="IK253" s="28"/>
      <c r="IL253" s="28"/>
      <c r="IM253" s="29"/>
      <c r="IN253" s="28"/>
      <c r="IO253" s="28"/>
      <c r="IP253" s="28"/>
      <c r="IQ253" s="28"/>
      <c r="IR253" s="28"/>
      <c r="IS253" s="28"/>
      <c r="IT253" s="28"/>
      <c r="IU253" s="28"/>
      <c r="IV253" s="28"/>
      <c r="IW253" s="28"/>
      <c r="IX253" s="28"/>
      <c r="IY253" s="28"/>
      <c r="IZ253" s="28"/>
      <c r="JA253" s="28"/>
      <c r="JB253" s="28"/>
      <c r="JC253" s="28"/>
      <c r="JD253" s="28"/>
      <c r="JE253" s="28"/>
      <c r="JF253" s="28"/>
      <c r="JG253" s="28"/>
      <c r="JH253" s="28"/>
      <c r="JI253" s="28"/>
      <c r="JJ253" s="28"/>
      <c r="JK253" s="28"/>
    </row>
    <row r="254" spans="1:271" ht="15.75" customHeight="1" x14ac:dyDescent="0.25">
      <c r="A254" s="28"/>
      <c r="B254" s="28"/>
      <c r="C254" s="28"/>
      <c r="D254" s="132"/>
      <c r="E254" s="28"/>
      <c r="F254" s="28"/>
      <c r="G254" s="28"/>
      <c r="H254" s="28"/>
      <c r="I254" s="28"/>
      <c r="J254" s="28"/>
      <c r="K254" s="28"/>
      <c r="L254" s="29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  <c r="BU254" s="28"/>
      <c r="BV254" s="28"/>
      <c r="BW254" s="28"/>
      <c r="BX254" s="28"/>
      <c r="BY254" s="28"/>
      <c r="BZ254" s="28"/>
      <c r="CA254" s="28"/>
      <c r="CB254" s="28"/>
      <c r="CC254" s="28"/>
      <c r="CD254" s="28"/>
      <c r="CE254" s="28"/>
      <c r="CF254" s="28"/>
      <c r="CG254" s="28"/>
      <c r="CH254" s="28"/>
      <c r="CI254" s="28"/>
      <c r="CJ254" s="28"/>
      <c r="CK254" s="28"/>
      <c r="CL254" s="28"/>
      <c r="CM254" s="28"/>
      <c r="CN254" s="28"/>
      <c r="CO254" s="28"/>
      <c r="CP254" s="28"/>
      <c r="CQ254" s="28"/>
      <c r="CR254" s="28"/>
      <c r="CS254" s="28"/>
      <c r="CT254" s="28"/>
      <c r="CU254" s="28"/>
      <c r="CV254" s="28"/>
      <c r="CW254" s="28"/>
      <c r="CX254" s="28"/>
      <c r="CY254" s="28"/>
      <c r="CZ254" s="28"/>
      <c r="DA254" s="28"/>
      <c r="DB254" s="28"/>
      <c r="DC254" s="28"/>
      <c r="DD254" s="28"/>
      <c r="DE254" s="28"/>
      <c r="DF254" s="28"/>
      <c r="DG254" s="28"/>
      <c r="DH254" s="28"/>
      <c r="DI254" s="28"/>
      <c r="DJ254" s="28"/>
      <c r="DK254" s="28"/>
      <c r="DL254" s="28"/>
      <c r="DM254" s="28"/>
      <c r="DN254" s="28"/>
      <c r="DO254" s="28"/>
      <c r="DP254" s="28"/>
      <c r="DQ254" s="28"/>
      <c r="DR254" s="28"/>
      <c r="DS254" s="28"/>
      <c r="DT254" s="28"/>
      <c r="DU254" s="28"/>
      <c r="DV254" s="28"/>
      <c r="DW254" s="28"/>
      <c r="DX254" s="28"/>
      <c r="DY254" s="28"/>
      <c r="DZ254" s="28"/>
      <c r="EA254" s="28"/>
      <c r="EB254" s="28"/>
      <c r="EC254" s="28"/>
      <c r="ED254" s="28"/>
      <c r="EE254" s="28"/>
      <c r="EF254" s="28"/>
      <c r="EG254" s="28"/>
      <c r="EH254" s="28"/>
      <c r="EI254" s="28"/>
      <c r="EJ254" s="28"/>
      <c r="EK254" s="28"/>
      <c r="EL254" s="28"/>
      <c r="EM254" s="28"/>
      <c r="EN254" s="28"/>
      <c r="EO254" s="28"/>
      <c r="EP254" s="29"/>
      <c r="EQ254" s="28"/>
      <c r="ER254" s="28"/>
      <c r="ES254" s="28"/>
      <c r="ET254" s="28"/>
      <c r="EU254" s="28"/>
      <c r="EV254" s="28"/>
      <c r="EW254" s="28"/>
      <c r="EX254" s="29"/>
      <c r="EY254" s="28"/>
      <c r="EZ254" s="28"/>
      <c r="FA254" s="28"/>
      <c r="FB254" s="28"/>
      <c r="FC254" s="28"/>
      <c r="FD254" s="28"/>
      <c r="FE254" s="28"/>
      <c r="FF254" s="28"/>
      <c r="FG254" s="28"/>
      <c r="FH254" s="28"/>
      <c r="FI254" s="28"/>
      <c r="FJ254" s="28"/>
      <c r="FK254" s="28"/>
      <c r="FL254" s="28"/>
      <c r="FM254" s="28"/>
      <c r="FN254" s="28"/>
      <c r="FO254" s="28"/>
      <c r="FP254" s="28"/>
      <c r="FQ254" s="28"/>
      <c r="FR254" s="28"/>
      <c r="FS254" s="28"/>
      <c r="FT254" s="28"/>
      <c r="FU254" s="28"/>
      <c r="FV254" s="28"/>
      <c r="FW254" s="28"/>
      <c r="FX254" s="28"/>
      <c r="FY254" s="28"/>
      <c r="FZ254" s="28"/>
      <c r="GA254" s="28"/>
      <c r="GB254" s="28"/>
      <c r="GC254" s="28"/>
      <c r="GD254" s="28"/>
      <c r="GE254" s="28"/>
      <c r="GF254" s="28"/>
      <c r="GG254" s="28"/>
      <c r="GH254" s="28"/>
      <c r="GI254" s="28"/>
      <c r="GJ254" s="28"/>
      <c r="GK254" s="28"/>
      <c r="GL254" s="28"/>
      <c r="GM254" s="28"/>
      <c r="GN254" s="28"/>
      <c r="GO254" s="28"/>
      <c r="GP254" s="28"/>
      <c r="GQ254" s="28"/>
      <c r="GR254" s="28"/>
      <c r="GS254" s="28"/>
      <c r="GT254" s="28"/>
      <c r="GU254" s="28"/>
      <c r="GV254" s="28"/>
      <c r="GW254" s="28"/>
      <c r="GX254" s="28"/>
      <c r="GY254" s="28"/>
      <c r="GZ254" s="28"/>
      <c r="HA254" s="28"/>
      <c r="HB254" s="28"/>
      <c r="HC254" s="28"/>
      <c r="HD254" s="28"/>
      <c r="HE254" s="28"/>
      <c r="HF254" s="28"/>
      <c r="HG254" s="28"/>
      <c r="HH254" s="28"/>
      <c r="HI254" s="28"/>
      <c r="HJ254" s="28"/>
      <c r="HK254" s="28"/>
      <c r="HL254" s="28"/>
      <c r="HM254" s="28"/>
      <c r="HN254" s="28"/>
      <c r="HO254" s="28"/>
      <c r="HP254" s="28"/>
      <c r="HQ254" s="28"/>
      <c r="HR254" s="28"/>
      <c r="HS254" s="28"/>
      <c r="HT254" s="28"/>
      <c r="HU254" s="28"/>
      <c r="HV254" s="28"/>
      <c r="HW254" s="28"/>
      <c r="HX254" s="28"/>
      <c r="HY254" s="28"/>
      <c r="HZ254" s="28"/>
      <c r="IA254" s="28"/>
      <c r="IB254" s="28"/>
      <c r="IC254" s="28"/>
      <c r="ID254" s="28"/>
      <c r="IE254" s="28"/>
      <c r="IF254" s="28"/>
      <c r="IG254" s="28"/>
      <c r="IH254" s="28"/>
      <c r="II254" s="28"/>
      <c r="IJ254" s="28"/>
      <c r="IK254" s="28"/>
      <c r="IL254" s="28"/>
      <c r="IM254" s="29"/>
      <c r="IN254" s="28"/>
      <c r="IO254" s="28"/>
      <c r="IP254" s="28"/>
      <c r="IQ254" s="28"/>
      <c r="IR254" s="28"/>
      <c r="IS254" s="28"/>
      <c r="IT254" s="28"/>
      <c r="IU254" s="28"/>
      <c r="IV254" s="28"/>
      <c r="IW254" s="28"/>
      <c r="IX254" s="28"/>
      <c r="IY254" s="28"/>
      <c r="IZ254" s="28"/>
      <c r="JA254" s="28"/>
      <c r="JB254" s="28"/>
      <c r="JC254" s="28"/>
      <c r="JD254" s="28"/>
      <c r="JE254" s="28"/>
      <c r="JF254" s="28"/>
      <c r="JG254" s="28"/>
      <c r="JH254" s="28"/>
      <c r="JI254" s="28"/>
      <c r="JJ254" s="28"/>
      <c r="JK254" s="28"/>
    </row>
    <row r="255" spans="1:271" ht="15.75" customHeight="1" x14ac:dyDescent="0.25">
      <c r="A255" s="28"/>
      <c r="B255" s="28"/>
      <c r="C255" s="28"/>
      <c r="D255" s="132"/>
      <c r="E255" s="28"/>
      <c r="F255" s="28"/>
      <c r="G255" s="28"/>
      <c r="H255" s="28"/>
      <c r="I255" s="28"/>
      <c r="J255" s="28"/>
      <c r="K255" s="28"/>
      <c r="L255" s="29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  <c r="BT255" s="28"/>
      <c r="BU255" s="28"/>
      <c r="BV255" s="28"/>
      <c r="BW255" s="28"/>
      <c r="BX255" s="28"/>
      <c r="BY255" s="28"/>
      <c r="BZ255" s="28"/>
      <c r="CA255" s="28"/>
      <c r="CB255" s="28"/>
      <c r="CC255" s="28"/>
      <c r="CD255" s="28"/>
      <c r="CE255" s="28"/>
      <c r="CF255" s="28"/>
      <c r="CG255" s="28"/>
      <c r="CH255" s="28"/>
      <c r="CI255" s="28"/>
      <c r="CJ255" s="28"/>
      <c r="CK255" s="28"/>
      <c r="CL255" s="28"/>
      <c r="CM255" s="28"/>
      <c r="CN255" s="28"/>
      <c r="CO255" s="28"/>
      <c r="CP255" s="28"/>
      <c r="CQ255" s="28"/>
      <c r="CR255" s="28"/>
      <c r="CS255" s="28"/>
      <c r="CT255" s="28"/>
      <c r="CU255" s="28"/>
      <c r="CV255" s="28"/>
      <c r="CW255" s="28"/>
      <c r="CX255" s="28"/>
      <c r="CY255" s="28"/>
      <c r="CZ255" s="28"/>
      <c r="DA255" s="28"/>
      <c r="DB255" s="28"/>
      <c r="DC255" s="28"/>
      <c r="DD255" s="28"/>
      <c r="DE255" s="28"/>
      <c r="DF255" s="28"/>
      <c r="DG255" s="28"/>
      <c r="DH255" s="28"/>
      <c r="DI255" s="28"/>
      <c r="DJ255" s="28"/>
      <c r="DK255" s="28"/>
      <c r="DL255" s="28"/>
      <c r="DM255" s="28"/>
      <c r="DN255" s="28"/>
      <c r="DO255" s="28"/>
      <c r="DP255" s="28"/>
      <c r="DQ255" s="28"/>
      <c r="DR255" s="28"/>
      <c r="DS255" s="28"/>
      <c r="DT255" s="28"/>
      <c r="DU255" s="28"/>
      <c r="DV255" s="28"/>
      <c r="DW255" s="28"/>
      <c r="DX255" s="28"/>
      <c r="DY255" s="28"/>
      <c r="DZ255" s="28"/>
      <c r="EA255" s="28"/>
      <c r="EB255" s="28"/>
      <c r="EC255" s="28"/>
      <c r="ED255" s="28"/>
      <c r="EE255" s="28"/>
      <c r="EF255" s="28"/>
      <c r="EG255" s="28"/>
      <c r="EH255" s="28"/>
      <c r="EI255" s="28"/>
      <c r="EJ255" s="28"/>
      <c r="EK255" s="28"/>
      <c r="EL255" s="28"/>
      <c r="EM255" s="28"/>
      <c r="EN255" s="28"/>
      <c r="EO255" s="28"/>
      <c r="EP255" s="29"/>
      <c r="EQ255" s="28"/>
      <c r="ER255" s="28"/>
      <c r="ES255" s="28"/>
      <c r="ET255" s="28"/>
      <c r="EU255" s="28"/>
      <c r="EV255" s="28"/>
      <c r="EW255" s="28"/>
      <c r="EX255" s="29"/>
      <c r="EY255" s="28"/>
      <c r="EZ255" s="28"/>
      <c r="FA255" s="28"/>
      <c r="FB255" s="28"/>
      <c r="FC255" s="28"/>
      <c r="FD255" s="28"/>
      <c r="FE255" s="28"/>
      <c r="FF255" s="28"/>
      <c r="FG255" s="28"/>
      <c r="FH255" s="28"/>
      <c r="FI255" s="28"/>
      <c r="FJ255" s="28"/>
      <c r="FK255" s="28"/>
      <c r="FL255" s="28"/>
      <c r="FM255" s="28"/>
      <c r="FN255" s="28"/>
      <c r="FO255" s="28"/>
      <c r="FP255" s="28"/>
      <c r="FQ255" s="28"/>
      <c r="FR255" s="28"/>
      <c r="FS255" s="28"/>
      <c r="FT255" s="28"/>
      <c r="FU255" s="28"/>
      <c r="FV255" s="28"/>
      <c r="FW255" s="28"/>
      <c r="FX255" s="28"/>
      <c r="FY255" s="28"/>
      <c r="FZ255" s="28"/>
      <c r="GA255" s="28"/>
      <c r="GB255" s="28"/>
      <c r="GC255" s="28"/>
      <c r="GD255" s="28"/>
      <c r="GE255" s="28"/>
      <c r="GF255" s="28"/>
      <c r="GG255" s="28"/>
      <c r="GH255" s="28"/>
      <c r="GI255" s="28"/>
      <c r="GJ255" s="28"/>
      <c r="GK255" s="28"/>
      <c r="GL255" s="28"/>
      <c r="GM255" s="28"/>
      <c r="GN255" s="28"/>
      <c r="GO255" s="28"/>
      <c r="GP255" s="28"/>
      <c r="GQ255" s="28"/>
      <c r="GR255" s="28"/>
      <c r="GS255" s="28"/>
      <c r="GT255" s="28"/>
      <c r="GU255" s="28"/>
      <c r="GV255" s="28"/>
      <c r="GW255" s="28"/>
      <c r="GX255" s="28"/>
      <c r="GY255" s="28"/>
      <c r="GZ255" s="28"/>
      <c r="HA255" s="28"/>
      <c r="HB255" s="28"/>
      <c r="HC255" s="28"/>
      <c r="HD255" s="28"/>
      <c r="HE255" s="28"/>
      <c r="HF255" s="28"/>
      <c r="HG255" s="28"/>
      <c r="HH255" s="28"/>
      <c r="HI255" s="28"/>
      <c r="HJ255" s="28"/>
      <c r="HK255" s="28"/>
      <c r="HL255" s="28"/>
      <c r="HM255" s="28"/>
      <c r="HN255" s="28"/>
      <c r="HO255" s="28"/>
      <c r="HP255" s="28"/>
      <c r="HQ255" s="28"/>
      <c r="HR255" s="28"/>
      <c r="HS255" s="28"/>
      <c r="HT255" s="28"/>
      <c r="HU255" s="28"/>
      <c r="HV255" s="28"/>
      <c r="HW255" s="28"/>
      <c r="HX255" s="28"/>
      <c r="HY255" s="28"/>
      <c r="HZ255" s="28"/>
      <c r="IA255" s="28"/>
      <c r="IB255" s="28"/>
      <c r="IC255" s="28"/>
      <c r="ID255" s="28"/>
      <c r="IE255" s="28"/>
      <c r="IF255" s="28"/>
      <c r="IG255" s="28"/>
      <c r="IH255" s="28"/>
      <c r="II255" s="28"/>
      <c r="IJ255" s="28"/>
      <c r="IK255" s="28"/>
      <c r="IL255" s="28"/>
      <c r="IM255" s="29"/>
      <c r="IN255" s="28"/>
      <c r="IO255" s="28"/>
      <c r="IP255" s="28"/>
      <c r="IQ255" s="28"/>
      <c r="IR255" s="28"/>
      <c r="IS255" s="28"/>
      <c r="IT255" s="28"/>
      <c r="IU255" s="28"/>
      <c r="IV255" s="28"/>
      <c r="IW255" s="28"/>
      <c r="IX255" s="28"/>
      <c r="IY255" s="28"/>
      <c r="IZ255" s="28"/>
      <c r="JA255" s="28"/>
      <c r="JB255" s="28"/>
      <c r="JC255" s="28"/>
      <c r="JD255" s="28"/>
      <c r="JE255" s="28"/>
      <c r="JF255" s="28"/>
      <c r="JG255" s="28"/>
      <c r="JH255" s="28"/>
      <c r="JI255" s="28"/>
      <c r="JJ255" s="28"/>
      <c r="JK255" s="28"/>
    </row>
    <row r="256" spans="1:271" ht="15.75" customHeight="1" x14ac:dyDescent="0.25">
      <c r="A256" s="28"/>
      <c r="B256" s="28"/>
      <c r="C256" s="28"/>
      <c r="D256" s="132"/>
      <c r="E256" s="28"/>
      <c r="F256" s="28"/>
      <c r="G256" s="28"/>
      <c r="H256" s="28"/>
      <c r="I256" s="28"/>
      <c r="J256" s="28"/>
      <c r="K256" s="28"/>
      <c r="L256" s="29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  <c r="BT256" s="28"/>
      <c r="BU256" s="28"/>
      <c r="BV256" s="28"/>
      <c r="BW256" s="28"/>
      <c r="BX256" s="28"/>
      <c r="BY256" s="28"/>
      <c r="BZ256" s="28"/>
      <c r="CA256" s="28"/>
      <c r="CB256" s="28"/>
      <c r="CC256" s="28"/>
      <c r="CD256" s="28"/>
      <c r="CE256" s="28"/>
      <c r="CF256" s="28"/>
      <c r="CG256" s="28"/>
      <c r="CH256" s="28"/>
      <c r="CI256" s="28"/>
      <c r="CJ256" s="28"/>
      <c r="CK256" s="28"/>
      <c r="CL256" s="28"/>
      <c r="CM256" s="28"/>
      <c r="CN256" s="28"/>
      <c r="CO256" s="28"/>
      <c r="CP256" s="28"/>
      <c r="CQ256" s="28"/>
      <c r="CR256" s="28"/>
      <c r="CS256" s="28"/>
      <c r="CT256" s="28"/>
      <c r="CU256" s="28"/>
      <c r="CV256" s="28"/>
      <c r="CW256" s="28"/>
      <c r="CX256" s="28"/>
      <c r="CY256" s="28"/>
      <c r="CZ256" s="28"/>
      <c r="DA256" s="28"/>
      <c r="DB256" s="28"/>
      <c r="DC256" s="28"/>
      <c r="DD256" s="28"/>
      <c r="DE256" s="28"/>
      <c r="DF256" s="28"/>
      <c r="DG256" s="28"/>
      <c r="DH256" s="28"/>
      <c r="DI256" s="28"/>
      <c r="DJ256" s="28"/>
      <c r="DK256" s="28"/>
      <c r="DL256" s="28"/>
      <c r="DM256" s="28"/>
      <c r="DN256" s="28"/>
      <c r="DO256" s="28"/>
      <c r="DP256" s="28"/>
      <c r="DQ256" s="28"/>
      <c r="DR256" s="28"/>
      <c r="DS256" s="28"/>
      <c r="DT256" s="28"/>
      <c r="DU256" s="28"/>
      <c r="DV256" s="28"/>
      <c r="DW256" s="28"/>
      <c r="DX256" s="28"/>
      <c r="DY256" s="28"/>
      <c r="DZ256" s="28"/>
      <c r="EA256" s="28"/>
      <c r="EB256" s="28"/>
      <c r="EC256" s="28"/>
      <c r="ED256" s="28"/>
      <c r="EE256" s="28"/>
      <c r="EF256" s="28"/>
      <c r="EG256" s="28"/>
      <c r="EH256" s="28"/>
      <c r="EI256" s="28"/>
      <c r="EJ256" s="28"/>
      <c r="EK256" s="28"/>
      <c r="EL256" s="28"/>
      <c r="EM256" s="28"/>
      <c r="EN256" s="28"/>
      <c r="EO256" s="28"/>
      <c r="EP256" s="29"/>
      <c r="EQ256" s="28"/>
      <c r="ER256" s="28"/>
      <c r="ES256" s="28"/>
      <c r="ET256" s="28"/>
      <c r="EU256" s="28"/>
      <c r="EV256" s="28"/>
      <c r="EW256" s="28"/>
      <c r="EX256" s="29"/>
      <c r="EY256" s="28"/>
      <c r="EZ256" s="28"/>
      <c r="FA256" s="28"/>
      <c r="FB256" s="28"/>
      <c r="FC256" s="28"/>
      <c r="FD256" s="28"/>
      <c r="FE256" s="28"/>
      <c r="FF256" s="28"/>
      <c r="FG256" s="28"/>
      <c r="FH256" s="28"/>
      <c r="FI256" s="28"/>
      <c r="FJ256" s="28"/>
      <c r="FK256" s="28"/>
      <c r="FL256" s="28"/>
      <c r="FM256" s="28"/>
      <c r="FN256" s="28"/>
      <c r="FO256" s="28"/>
      <c r="FP256" s="28"/>
      <c r="FQ256" s="28"/>
      <c r="FR256" s="28"/>
      <c r="FS256" s="28"/>
      <c r="FT256" s="28"/>
      <c r="FU256" s="28"/>
      <c r="FV256" s="28"/>
      <c r="FW256" s="28"/>
      <c r="FX256" s="28"/>
      <c r="FY256" s="28"/>
      <c r="FZ256" s="28"/>
      <c r="GA256" s="28"/>
      <c r="GB256" s="28"/>
      <c r="GC256" s="28"/>
      <c r="GD256" s="28"/>
      <c r="GE256" s="28"/>
      <c r="GF256" s="28"/>
      <c r="GG256" s="28"/>
      <c r="GH256" s="28"/>
      <c r="GI256" s="28"/>
      <c r="GJ256" s="28"/>
      <c r="GK256" s="28"/>
      <c r="GL256" s="28"/>
      <c r="GM256" s="28"/>
      <c r="GN256" s="28"/>
      <c r="GO256" s="28"/>
      <c r="GP256" s="28"/>
      <c r="GQ256" s="28"/>
      <c r="GR256" s="28"/>
      <c r="GS256" s="28"/>
      <c r="GT256" s="28"/>
      <c r="GU256" s="28"/>
      <c r="GV256" s="28"/>
      <c r="GW256" s="28"/>
      <c r="GX256" s="28"/>
      <c r="GY256" s="28"/>
      <c r="GZ256" s="28"/>
      <c r="HA256" s="28"/>
      <c r="HB256" s="28"/>
      <c r="HC256" s="28"/>
      <c r="HD256" s="28"/>
      <c r="HE256" s="28"/>
      <c r="HF256" s="28"/>
      <c r="HG256" s="28"/>
      <c r="HH256" s="28"/>
      <c r="HI256" s="28"/>
      <c r="HJ256" s="28"/>
      <c r="HK256" s="28"/>
      <c r="HL256" s="28"/>
      <c r="HM256" s="28"/>
      <c r="HN256" s="28"/>
      <c r="HO256" s="28"/>
      <c r="HP256" s="28"/>
      <c r="HQ256" s="28"/>
      <c r="HR256" s="28"/>
      <c r="HS256" s="28"/>
      <c r="HT256" s="28"/>
      <c r="HU256" s="28"/>
      <c r="HV256" s="28"/>
      <c r="HW256" s="28"/>
      <c r="HX256" s="28"/>
      <c r="HY256" s="28"/>
      <c r="HZ256" s="28"/>
      <c r="IA256" s="28"/>
      <c r="IB256" s="28"/>
      <c r="IC256" s="28"/>
      <c r="ID256" s="28"/>
      <c r="IE256" s="28"/>
      <c r="IF256" s="28"/>
      <c r="IG256" s="28"/>
      <c r="IH256" s="28"/>
      <c r="II256" s="28"/>
      <c r="IJ256" s="28"/>
      <c r="IK256" s="28"/>
      <c r="IL256" s="28"/>
      <c r="IM256" s="29"/>
      <c r="IN256" s="28"/>
      <c r="IO256" s="28"/>
      <c r="IP256" s="28"/>
      <c r="IQ256" s="28"/>
      <c r="IR256" s="28"/>
      <c r="IS256" s="28"/>
      <c r="IT256" s="28"/>
      <c r="IU256" s="28"/>
      <c r="IV256" s="28"/>
      <c r="IW256" s="28"/>
      <c r="IX256" s="28"/>
      <c r="IY256" s="28"/>
      <c r="IZ256" s="28"/>
      <c r="JA256" s="28"/>
      <c r="JB256" s="28"/>
      <c r="JC256" s="28"/>
      <c r="JD256" s="28"/>
      <c r="JE256" s="28"/>
      <c r="JF256" s="28"/>
      <c r="JG256" s="28"/>
      <c r="JH256" s="28"/>
      <c r="JI256" s="28"/>
      <c r="JJ256" s="28"/>
      <c r="JK256" s="28"/>
    </row>
    <row r="257" spans="1:271" ht="15.75" customHeight="1" x14ac:dyDescent="0.25">
      <c r="A257" s="28"/>
      <c r="B257" s="28"/>
      <c r="C257" s="28"/>
      <c r="D257" s="132"/>
      <c r="E257" s="28"/>
      <c r="F257" s="28"/>
      <c r="G257" s="28"/>
      <c r="H257" s="28"/>
      <c r="I257" s="28"/>
      <c r="J257" s="28"/>
      <c r="K257" s="28"/>
      <c r="L257" s="29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28"/>
      <c r="BV257" s="28"/>
      <c r="BW257" s="28"/>
      <c r="BX257" s="28"/>
      <c r="BY257" s="28"/>
      <c r="BZ257" s="28"/>
      <c r="CA257" s="28"/>
      <c r="CB257" s="28"/>
      <c r="CC257" s="28"/>
      <c r="CD257" s="28"/>
      <c r="CE257" s="28"/>
      <c r="CF257" s="28"/>
      <c r="CG257" s="28"/>
      <c r="CH257" s="28"/>
      <c r="CI257" s="28"/>
      <c r="CJ257" s="28"/>
      <c r="CK257" s="28"/>
      <c r="CL257" s="28"/>
      <c r="CM257" s="28"/>
      <c r="CN257" s="28"/>
      <c r="CO257" s="28"/>
      <c r="CP257" s="28"/>
      <c r="CQ257" s="28"/>
      <c r="CR257" s="28"/>
      <c r="CS257" s="28"/>
      <c r="CT257" s="28"/>
      <c r="CU257" s="28"/>
      <c r="CV257" s="28"/>
      <c r="CW257" s="28"/>
      <c r="CX257" s="28"/>
      <c r="CY257" s="28"/>
      <c r="CZ257" s="28"/>
      <c r="DA257" s="28"/>
      <c r="DB257" s="28"/>
      <c r="DC257" s="28"/>
      <c r="DD257" s="28"/>
      <c r="DE257" s="28"/>
      <c r="DF257" s="28"/>
      <c r="DG257" s="28"/>
      <c r="DH257" s="28"/>
      <c r="DI257" s="28"/>
      <c r="DJ257" s="28"/>
      <c r="DK257" s="28"/>
      <c r="DL257" s="28"/>
      <c r="DM257" s="28"/>
      <c r="DN257" s="28"/>
      <c r="DO257" s="28"/>
      <c r="DP257" s="28"/>
      <c r="DQ257" s="28"/>
      <c r="DR257" s="28"/>
      <c r="DS257" s="28"/>
      <c r="DT257" s="28"/>
      <c r="DU257" s="28"/>
      <c r="DV257" s="28"/>
      <c r="DW257" s="28"/>
      <c r="DX257" s="28"/>
      <c r="DY257" s="28"/>
      <c r="DZ257" s="28"/>
      <c r="EA257" s="28"/>
      <c r="EB257" s="28"/>
      <c r="EC257" s="28"/>
      <c r="ED257" s="28"/>
      <c r="EE257" s="28"/>
      <c r="EF257" s="28"/>
      <c r="EG257" s="28"/>
      <c r="EH257" s="28"/>
      <c r="EI257" s="28"/>
      <c r="EJ257" s="28"/>
      <c r="EK257" s="28"/>
      <c r="EL257" s="28"/>
      <c r="EM257" s="28"/>
      <c r="EN257" s="28"/>
      <c r="EO257" s="28"/>
      <c r="EP257" s="29"/>
      <c r="EQ257" s="28"/>
      <c r="ER257" s="28"/>
      <c r="ES257" s="28"/>
      <c r="ET257" s="28"/>
      <c r="EU257" s="28"/>
      <c r="EV257" s="28"/>
      <c r="EW257" s="28"/>
      <c r="EX257" s="29"/>
      <c r="EY257" s="28"/>
      <c r="EZ257" s="28"/>
      <c r="FA257" s="28"/>
      <c r="FB257" s="28"/>
      <c r="FC257" s="28"/>
      <c r="FD257" s="28"/>
      <c r="FE257" s="28"/>
      <c r="FF257" s="28"/>
      <c r="FG257" s="28"/>
      <c r="FH257" s="28"/>
      <c r="FI257" s="28"/>
      <c r="FJ257" s="28"/>
      <c r="FK257" s="28"/>
      <c r="FL257" s="28"/>
      <c r="FM257" s="28"/>
      <c r="FN257" s="28"/>
      <c r="FO257" s="28"/>
      <c r="FP257" s="28"/>
      <c r="FQ257" s="28"/>
      <c r="FR257" s="28"/>
      <c r="FS257" s="28"/>
      <c r="FT257" s="28"/>
      <c r="FU257" s="28"/>
      <c r="FV257" s="28"/>
      <c r="FW257" s="28"/>
      <c r="FX257" s="28"/>
      <c r="FY257" s="28"/>
      <c r="FZ257" s="28"/>
      <c r="GA257" s="28"/>
      <c r="GB257" s="28"/>
      <c r="GC257" s="28"/>
      <c r="GD257" s="28"/>
      <c r="GE257" s="28"/>
      <c r="GF257" s="28"/>
      <c r="GG257" s="28"/>
      <c r="GH257" s="28"/>
      <c r="GI257" s="28"/>
      <c r="GJ257" s="28"/>
      <c r="GK257" s="28"/>
      <c r="GL257" s="28"/>
      <c r="GM257" s="28"/>
      <c r="GN257" s="28"/>
      <c r="GO257" s="28"/>
      <c r="GP257" s="28"/>
      <c r="GQ257" s="28"/>
      <c r="GR257" s="28"/>
      <c r="GS257" s="28"/>
      <c r="GT257" s="28"/>
      <c r="GU257" s="28"/>
      <c r="GV257" s="28"/>
      <c r="GW257" s="28"/>
      <c r="GX257" s="28"/>
      <c r="GY257" s="28"/>
      <c r="GZ257" s="28"/>
      <c r="HA257" s="28"/>
      <c r="HB257" s="28"/>
      <c r="HC257" s="28"/>
      <c r="HD257" s="28"/>
      <c r="HE257" s="28"/>
      <c r="HF257" s="28"/>
      <c r="HG257" s="28"/>
      <c r="HH257" s="28"/>
      <c r="HI257" s="28"/>
      <c r="HJ257" s="28"/>
      <c r="HK257" s="28"/>
      <c r="HL257" s="28"/>
      <c r="HM257" s="28"/>
      <c r="HN257" s="28"/>
      <c r="HO257" s="28"/>
      <c r="HP257" s="28"/>
      <c r="HQ257" s="28"/>
      <c r="HR257" s="28"/>
      <c r="HS257" s="28"/>
      <c r="HT257" s="28"/>
      <c r="HU257" s="28"/>
      <c r="HV257" s="28"/>
      <c r="HW257" s="28"/>
      <c r="HX257" s="28"/>
      <c r="HY257" s="28"/>
      <c r="HZ257" s="28"/>
      <c r="IA257" s="28"/>
      <c r="IB257" s="28"/>
      <c r="IC257" s="28"/>
      <c r="ID257" s="28"/>
      <c r="IE257" s="28"/>
      <c r="IF257" s="28"/>
      <c r="IG257" s="28"/>
      <c r="IH257" s="28"/>
      <c r="II257" s="28"/>
      <c r="IJ257" s="28"/>
      <c r="IK257" s="28"/>
      <c r="IL257" s="28"/>
      <c r="IM257" s="29"/>
      <c r="IN257" s="28"/>
      <c r="IO257" s="28"/>
      <c r="IP257" s="28"/>
      <c r="IQ257" s="28"/>
      <c r="IR257" s="28"/>
      <c r="IS257" s="28"/>
      <c r="IT257" s="28"/>
      <c r="IU257" s="28"/>
      <c r="IV257" s="28"/>
      <c r="IW257" s="28"/>
      <c r="IX257" s="28"/>
      <c r="IY257" s="28"/>
      <c r="IZ257" s="28"/>
      <c r="JA257" s="28"/>
      <c r="JB257" s="28"/>
      <c r="JC257" s="28"/>
      <c r="JD257" s="28"/>
      <c r="JE257" s="28"/>
      <c r="JF257" s="28"/>
      <c r="JG257" s="28"/>
      <c r="JH257" s="28"/>
      <c r="JI257" s="28"/>
      <c r="JJ257" s="28"/>
      <c r="JK257" s="28"/>
    </row>
    <row r="258" spans="1:271" ht="15.75" customHeight="1" x14ac:dyDescent="0.25">
      <c r="A258" s="28"/>
      <c r="B258" s="28"/>
      <c r="C258" s="28"/>
      <c r="D258" s="132"/>
      <c r="E258" s="28"/>
      <c r="F258" s="28"/>
      <c r="G258" s="28"/>
      <c r="H258" s="28"/>
      <c r="I258" s="28"/>
      <c r="J258" s="28"/>
      <c r="K258" s="28"/>
      <c r="L258" s="29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  <c r="CE258" s="28"/>
      <c r="CF258" s="28"/>
      <c r="CG258" s="28"/>
      <c r="CH258" s="28"/>
      <c r="CI258" s="28"/>
      <c r="CJ258" s="28"/>
      <c r="CK258" s="28"/>
      <c r="CL258" s="28"/>
      <c r="CM258" s="28"/>
      <c r="CN258" s="28"/>
      <c r="CO258" s="28"/>
      <c r="CP258" s="28"/>
      <c r="CQ258" s="28"/>
      <c r="CR258" s="28"/>
      <c r="CS258" s="28"/>
      <c r="CT258" s="28"/>
      <c r="CU258" s="28"/>
      <c r="CV258" s="28"/>
      <c r="CW258" s="28"/>
      <c r="CX258" s="28"/>
      <c r="CY258" s="28"/>
      <c r="CZ258" s="28"/>
      <c r="DA258" s="28"/>
      <c r="DB258" s="28"/>
      <c r="DC258" s="28"/>
      <c r="DD258" s="28"/>
      <c r="DE258" s="28"/>
      <c r="DF258" s="28"/>
      <c r="DG258" s="28"/>
      <c r="DH258" s="28"/>
      <c r="DI258" s="28"/>
      <c r="DJ258" s="28"/>
      <c r="DK258" s="28"/>
      <c r="DL258" s="28"/>
      <c r="DM258" s="28"/>
      <c r="DN258" s="28"/>
      <c r="DO258" s="28"/>
      <c r="DP258" s="28"/>
      <c r="DQ258" s="28"/>
      <c r="DR258" s="28"/>
      <c r="DS258" s="28"/>
      <c r="DT258" s="28"/>
      <c r="DU258" s="28"/>
      <c r="DV258" s="28"/>
      <c r="DW258" s="28"/>
      <c r="DX258" s="28"/>
      <c r="DY258" s="28"/>
      <c r="DZ258" s="28"/>
      <c r="EA258" s="28"/>
      <c r="EB258" s="28"/>
      <c r="EC258" s="28"/>
      <c r="ED258" s="28"/>
      <c r="EE258" s="28"/>
      <c r="EF258" s="28"/>
      <c r="EG258" s="28"/>
      <c r="EH258" s="28"/>
      <c r="EI258" s="28"/>
      <c r="EJ258" s="28"/>
      <c r="EK258" s="28"/>
      <c r="EL258" s="28"/>
      <c r="EM258" s="28"/>
      <c r="EN258" s="28"/>
      <c r="EO258" s="28"/>
      <c r="EP258" s="29"/>
      <c r="EQ258" s="28"/>
      <c r="ER258" s="28"/>
      <c r="ES258" s="28"/>
      <c r="ET258" s="28"/>
      <c r="EU258" s="28"/>
      <c r="EV258" s="28"/>
      <c r="EW258" s="28"/>
      <c r="EX258" s="29"/>
      <c r="EY258" s="28"/>
      <c r="EZ258" s="28"/>
      <c r="FA258" s="28"/>
      <c r="FB258" s="28"/>
      <c r="FC258" s="28"/>
      <c r="FD258" s="28"/>
      <c r="FE258" s="28"/>
      <c r="FF258" s="28"/>
      <c r="FG258" s="28"/>
      <c r="FH258" s="28"/>
      <c r="FI258" s="28"/>
      <c r="FJ258" s="28"/>
      <c r="FK258" s="28"/>
      <c r="FL258" s="28"/>
      <c r="FM258" s="28"/>
      <c r="FN258" s="28"/>
      <c r="FO258" s="28"/>
      <c r="FP258" s="28"/>
      <c r="FQ258" s="28"/>
      <c r="FR258" s="28"/>
      <c r="FS258" s="28"/>
      <c r="FT258" s="28"/>
      <c r="FU258" s="28"/>
      <c r="FV258" s="28"/>
      <c r="FW258" s="28"/>
      <c r="FX258" s="28"/>
      <c r="FY258" s="28"/>
      <c r="FZ258" s="28"/>
      <c r="GA258" s="28"/>
      <c r="GB258" s="28"/>
      <c r="GC258" s="28"/>
      <c r="GD258" s="28"/>
      <c r="GE258" s="28"/>
      <c r="GF258" s="28"/>
      <c r="GG258" s="28"/>
      <c r="GH258" s="28"/>
      <c r="GI258" s="28"/>
      <c r="GJ258" s="28"/>
      <c r="GK258" s="28"/>
      <c r="GL258" s="28"/>
      <c r="GM258" s="28"/>
      <c r="GN258" s="28"/>
      <c r="GO258" s="28"/>
      <c r="GP258" s="28"/>
      <c r="GQ258" s="28"/>
      <c r="GR258" s="28"/>
      <c r="GS258" s="28"/>
      <c r="GT258" s="28"/>
      <c r="GU258" s="28"/>
      <c r="GV258" s="28"/>
      <c r="GW258" s="28"/>
      <c r="GX258" s="28"/>
      <c r="GY258" s="28"/>
      <c r="GZ258" s="28"/>
      <c r="HA258" s="28"/>
      <c r="HB258" s="28"/>
      <c r="HC258" s="28"/>
      <c r="HD258" s="28"/>
      <c r="HE258" s="28"/>
      <c r="HF258" s="28"/>
      <c r="HG258" s="28"/>
      <c r="HH258" s="28"/>
      <c r="HI258" s="28"/>
      <c r="HJ258" s="28"/>
      <c r="HK258" s="28"/>
      <c r="HL258" s="28"/>
      <c r="HM258" s="28"/>
      <c r="HN258" s="28"/>
      <c r="HO258" s="28"/>
      <c r="HP258" s="28"/>
      <c r="HQ258" s="28"/>
      <c r="HR258" s="28"/>
      <c r="HS258" s="28"/>
      <c r="HT258" s="28"/>
      <c r="HU258" s="28"/>
      <c r="HV258" s="28"/>
      <c r="HW258" s="28"/>
      <c r="HX258" s="28"/>
      <c r="HY258" s="28"/>
      <c r="HZ258" s="28"/>
      <c r="IA258" s="28"/>
      <c r="IB258" s="28"/>
      <c r="IC258" s="28"/>
      <c r="ID258" s="28"/>
      <c r="IE258" s="28"/>
      <c r="IF258" s="28"/>
      <c r="IG258" s="28"/>
      <c r="IH258" s="28"/>
      <c r="II258" s="28"/>
      <c r="IJ258" s="28"/>
      <c r="IK258" s="28"/>
      <c r="IL258" s="28"/>
      <c r="IM258" s="29"/>
      <c r="IN258" s="28"/>
      <c r="IO258" s="28"/>
      <c r="IP258" s="28"/>
      <c r="IQ258" s="28"/>
      <c r="IR258" s="28"/>
      <c r="IS258" s="28"/>
      <c r="IT258" s="28"/>
      <c r="IU258" s="28"/>
      <c r="IV258" s="28"/>
      <c r="IW258" s="28"/>
      <c r="IX258" s="28"/>
      <c r="IY258" s="28"/>
      <c r="IZ258" s="28"/>
      <c r="JA258" s="28"/>
      <c r="JB258" s="28"/>
      <c r="JC258" s="28"/>
      <c r="JD258" s="28"/>
      <c r="JE258" s="28"/>
      <c r="JF258" s="28"/>
      <c r="JG258" s="28"/>
      <c r="JH258" s="28"/>
      <c r="JI258" s="28"/>
      <c r="JJ258" s="28"/>
      <c r="JK258" s="28"/>
    </row>
    <row r="259" spans="1:271" ht="15.75" customHeight="1" x14ac:dyDescent="0.25">
      <c r="A259" s="28"/>
      <c r="B259" s="28"/>
      <c r="C259" s="28"/>
      <c r="D259" s="132"/>
      <c r="E259" s="28"/>
      <c r="F259" s="28"/>
      <c r="G259" s="28"/>
      <c r="H259" s="28"/>
      <c r="I259" s="28"/>
      <c r="J259" s="28"/>
      <c r="K259" s="28"/>
      <c r="L259" s="29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  <c r="BT259" s="28"/>
      <c r="BU259" s="28"/>
      <c r="BV259" s="28"/>
      <c r="BW259" s="28"/>
      <c r="BX259" s="28"/>
      <c r="BY259" s="28"/>
      <c r="BZ259" s="28"/>
      <c r="CA259" s="28"/>
      <c r="CB259" s="28"/>
      <c r="CC259" s="28"/>
      <c r="CD259" s="28"/>
      <c r="CE259" s="28"/>
      <c r="CF259" s="28"/>
      <c r="CG259" s="28"/>
      <c r="CH259" s="28"/>
      <c r="CI259" s="28"/>
      <c r="CJ259" s="28"/>
      <c r="CK259" s="28"/>
      <c r="CL259" s="28"/>
      <c r="CM259" s="28"/>
      <c r="CN259" s="28"/>
      <c r="CO259" s="28"/>
      <c r="CP259" s="28"/>
      <c r="CQ259" s="28"/>
      <c r="CR259" s="28"/>
      <c r="CS259" s="28"/>
      <c r="CT259" s="28"/>
      <c r="CU259" s="28"/>
      <c r="CV259" s="28"/>
      <c r="CW259" s="28"/>
      <c r="CX259" s="28"/>
      <c r="CY259" s="28"/>
      <c r="CZ259" s="28"/>
      <c r="DA259" s="28"/>
      <c r="DB259" s="28"/>
      <c r="DC259" s="28"/>
      <c r="DD259" s="28"/>
      <c r="DE259" s="28"/>
      <c r="DF259" s="28"/>
      <c r="DG259" s="28"/>
      <c r="DH259" s="28"/>
      <c r="DI259" s="28"/>
      <c r="DJ259" s="28"/>
      <c r="DK259" s="28"/>
      <c r="DL259" s="28"/>
      <c r="DM259" s="28"/>
      <c r="DN259" s="28"/>
      <c r="DO259" s="28"/>
      <c r="DP259" s="28"/>
      <c r="DQ259" s="28"/>
      <c r="DR259" s="28"/>
      <c r="DS259" s="28"/>
      <c r="DT259" s="28"/>
      <c r="DU259" s="28"/>
      <c r="DV259" s="28"/>
      <c r="DW259" s="28"/>
      <c r="DX259" s="28"/>
      <c r="DY259" s="28"/>
      <c r="DZ259" s="28"/>
      <c r="EA259" s="28"/>
      <c r="EB259" s="28"/>
      <c r="EC259" s="28"/>
      <c r="ED259" s="28"/>
      <c r="EE259" s="28"/>
      <c r="EF259" s="28"/>
      <c r="EG259" s="28"/>
      <c r="EH259" s="28"/>
      <c r="EI259" s="28"/>
      <c r="EJ259" s="28"/>
      <c r="EK259" s="28"/>
      <c r="EL259" s="28"/>
      <c r="EM259" s="28"/>
      <c r="EN259" s="28"/>
      <c r="EO259" s="28"/>
      <c r="EP259" s="29"/>
      <c r="EQ259" s="28"/>
      <c r="ER259" s="28"/>
      <c r="ES259" s="28"/>
      <c r="ET259" s="28"/>
      <c r="EU259" s="28"/>
      <c r="EV259" s="28"/>
      <c r="EW259" s="28"/>
      <c r="EX259" s="29"/>
      <c r="EY259" s="28"/>
      <c r="EZ259" s="28"/>
      <c r="FA259" s="28"/>
      <c r="FB259" s="28"/>
      <c r="FC259" s="28"/>
      <c r="FD259" s="28"/>
      <c r="FE259" s="28"/>
      <c r="FF259" s="28"/>
      <c r="FG259" s="28"/>
      <c r="FH259" s="28"/>
      <c r="FI259" s="28"/>
      <c r="FJ259" s="28"/>
      <c r="FK259" s="28"/>
      <c r="FL259" s="28"/>
      <c r="FM259" s="28"/>
      <c r="FN259" s="28"/>
      <c r="FO259" s="28"/>
      <c r="FP259" s="28"/>
      <c r="FQ259" s="28"/>
      <c r="FR259" s="28"/>
      <c r="FS259" s="28"/>
      <c r="FT259" s="28"/>
      <c r="FU259" s="28"/>
      <c r="FV259" s="28"/>
      <c r="FW259" s="28"/>
      <c r="FX259" s="28"/>
      <c r="FY259" s="28"/>
      <c r="FZ259" s="28"/>
      <c r="GA259" s="28"/>
      <c r="GB259" s="28"/>
      <c r="GC259" s="28"/>
      <c r="GD259" s="28"/>
      <c r="GE259" s="28"/>
      <c r="GF259" s="28"/>
      <c r="GG259" s="28"/>
      <c r="GH259" s="28"/>
      <c r="GI259" s="28"/>
      <c r="GJ259" s="28"/>
      <c r="GK259" s="28"/>
      <c r="GL259" s="28"/>
      <c r="GM259" s="28"/>
      <c r="GN259" s="28"/>
      <c r="GO259" s="28"/>
      <c r="GP259" s="28"/>
      <c r="GQ259" s="28"/>
      <c r="GR259" s="28"/>
      <c r="GS259" s="28"/>
      <c r="GT259" s="28"/>
      <c r="GU259" s="28"/>
      <c r="GV259" s="28"/>
      <c r="GW259" s="28"/>
      <c r="GX259" s="28"/>
      <c r="GY259" s="28"/>
      <c r="GZ259" s="28"/>
      <c r="HA259" s="28"/>
      <c r="HB259" s="28"/>
      <c r="HC259" s="28"/>
      <c r="HD259" s="28"/>
      <c r="HE259" s="28"/>
      <c r="HF259" s="28"/>
      <c r="HG259" s="28"/>
      <c r="HH259" s="28"/>
      <c r="HI259" s="28"/>
      <c r="HJ259" s="28"/>
      <c r="HK259" s="28"/>
      <c r="HL259" s="28"/>
      <c r="HM259" s="28"/>
      <c r="HN259" s="28"/>
      <c r="HO259" s="28"/>
      <c r="HP259" s="28"/>
      <c r="HQ259" s="28"/>
      <c r="HR259" s="28"/>
      <c r="HS259" s="28"/>
      <c r="HT259" s="28"/>
      <c r="HU259" s="28"/>
      <c r="HV259" s="28"/>
      <c r="HW259" s="28"/>
      <c r="HX259" s="28"/>
      <c r="HY259" s="28"/>
      <c r="HZ259" s="28"/>
      <c r="IA259" s="28"/>
      <c r="IB259" s="28"/>
      <c r="IC259" s="28"/>
      <c r="ID259" s="28"/>
      <c r="IE259" s="28"/>
      <c r="IF259" s="28"/>
      <c r="IG259" s="28"/>
      <c r="IH259" s="28"/>
      <c r="II259" s="28"/>
      <c r="IJ259" s="28"/>
      <c r="IK259" s="28"/>
      <c r="IL259" s="28"/>
      <c r="IM259" s="29"/>
      <c r="IN259" s="28"/>
      <c r="IO259" s="28"/>
      <c r="IP259" s="28"/>
      <c r="IQ259" s="28"/>
      <c r="IR259" s="28"/>
      <c r="IS259" s="28"/>
      <c r="IT259" s="28"/>
      <c r="IU259" s="28"/>
      <c r="IV259" s="28"/>
      <c r="IW259" s="28"/>
      <c r="IX259" s="28"/>
      <c r="IY259" s="28"/>
      <c r="IZ259" s="28"/>
      <c r="JA259" s="28"/>
      <c r="JB259" s="28"/>
      <c r="JC259" s="28"/>
      <c r="JD259" s="28"/>
      <c r="JE259" s="28"/>
      <c r="JF259" s="28"/>
      <c r="JG259" s="28"/>
      <c r="JH259" s="28"/>
      <c r="JI259" s="28"/>
      <c r="JJ259" s="28"/>
      <c r="JK259" s="28"/>
    </row>
    <row r="260" spans="1:271" ht="15.75" customHeight="1" x14ac:dyDescent="0.25">
      <c r="A260" s="28"/>
      <c r="B260" s="28"/>
      <c r="C260" s="28"/>
      <c r="D260" s="132"/>
      <c r="E260" s="28"/>
      <c r="F260" s="28"/>
      <c r="G260" s="28"/>
      <c r="H260" s="28"/>
      <c r="I260" s="28"/>
      <c r="J260" s="28"/>
      <c r="K260" s="28"/>
      <c r="L260" s="29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D260" s="28"/>
      <c r="CE260" s="28"/>
      <c r="CF260" s="28"/>
      <c r="CG260" s="28"/>
      <c r="CH260" s="28"/>
      <c r="CI260" s="28"/>
      <c r="CJ260" s="28"/>
      <c r="CK260" s="28"/>
      <c r="CL260" s="28"/>
      <c r="CM260" s="28"/>
      <c r="CN260" s="28"/>
      <c r="CO260" s="28"/>
      <c r="CP260" s="28"/>
      <c r="CQ260" s="28"/>
      <c r="CR260" s="28"/>
      <c r="CS260" s="28"/>
      <c r="CT260" s="28"/>
      <c r="CU260" s="28"/>
      <c r="CV260" s="28"/>
      <c r="CW260" s="28"/>
      <c r="CX260" s="28"/>
      <c r="CY260" s="28"/>
      <c r="CZ260" s="28"/>
      <c r="DA260" s="28"/>
      <c r="DB260" s="28"/>
      <c r="DC260" s="28"/>
      <c r="DD260" s="28"/>
      <c r="DE260" s="28"/>
      <c r="DF260" s="28"/>
      <c r="DG260" s="28"/>
      <c r="DH260" s="28"/>
      <c r="DI260" s="28"/>
      <c r="DJ260" s="28"/>
      <c r="DK260" s="28"/>
      <c r="DL260" s="28"/>
      <c r="DM260" s="28"/>
      <c r="DN260" s="28"/>
      <c r="DO260" s="28"/>
      <c r="DP260" s="28"/>
      <c r="DQ260" s="28"/>
      <c r="DR260" s="28"/>
      <c r="DS260" s="28"/>
      <c r="DT260" s="28"/>
      <c r="DU260" s="28"/>
      <c r="DV260" s="28"/>
      <c r="DW260" s="28"/>
      <c r="DX260" s="28"/>
      <c r="DY260" s="28"/>
      <c r="DZ260" s="28"/>
      <c r="EA260" s="28"/>
      <c r="EB260" s="28"/>
      <c r="EC260" s="28"/>
      <c r="ED260" s="28"/>
      <c r="EE260" s="28"/>
      <c r="EF260" s="28"/>
      <c r="EG260" s="28"/>
      <c r="EH260" s="28"/>
      <c r="EI260" s="28"/>
      <c r="EJ260" s="28"/>
      <c r="EK260" s="28"/>
      <c r="EL260" s="28"/>
      <c r="EM260" s="28"/>
      <c r="EN260" s="28"/>
      <c r="EO260" s="28"/>
      <c r="EP260" s="29"/>
      <c r="EQ260" s="28"/>
      <c r="ER260" s="28"/>
      <c r="ES260" s="28"/>
      <c r="ET260" s="28"/>
      <c r="EU260" s="28"/>
      <c r="EV260" s="28"/>
      <c r="EW260" s="28"/>
      <c r="EX260" s="29"/>
      <c r="EY260" s="28"/>
      <c r="EZ260" s="28"/>
      <c r="FA260" s="28"/>
      <c r="FB260" s="28"/>
      <c r="FC260" s="28"/>
      <c r="FD260" s="28"/>
      <c r="FE260" s="28"/>
      <c r="FF260" s="28"/>
      <c r="FG260" s="28"/>
      <c r="FH260" s="28"/>
      <c r="FI260" s="28"/>
      <c r="FJ260" s="28"/>
      <c r="FK260" s="28"/>
      <c r="FL260" s="28"/>
      <c r="FM260" s="28"/>
      <c r="FN260" s="28"/>
      <c r="FO260" s="28"/>
      <c r="FP260" s="28"/>
      <c r="FQ260" s="28"/>
      <c r="FR260" s="28"/>
      <c r="FS260" s="28"/>
      <c r="FT260" s="28"/>
      <c r="FU260" s="28"/>
      <c r="FV260" s="28"/>
      <c r="FW260" s="28"/>
      <c r="FX260" s="28"/>
      <c r="FY260" s="28"/>
      <c r="FZ260" s="28"/>
      <c r="GA260" s="28"/>
      <c r="GB260" s="28"/>
      <c r="GC260" s="28"/>
      <c r="GD260" s="28"/>
      <c r="GE260" s="28"/>
      <c r="GF260" s="28"/>
      <c r="GG260" s="28"/>
      <c r="GH260" s="28"/>
      <c r="GI260" s="28"/>
      <c r="GJ260" s="28"/>
      <c r="GK260" s="28"/>
      <c r="GL260" s="28"/>
      <c r="GM260" s="28"/>
      <c r="GN260" s="28"/>
      <c r="GO260" s="28"/>
      <c r="GP260" s="28"/>
      <c r="GQ260" s="28"/>
      <c r="GR260" s="28"/>
      <c r="GS260" s="28"/>
      <c r="GT260" s="28"/>
      <c r="GU260" s="28"/>
      <c r="GV260" s="28"/>
      <c r="GW260" s="28"/>
      <c r="GX260" s="28"/>
      <c r="GY260" s="28"/>
      <c r="GZ260" s="28"/>
      <c r="HA260" s="28"/>
      <c r="HB260" s="28"/>
      <c r="HC260" s="28"/>
      <c r="HD260" s="28"/>
      <c r="HE260" s="28"/>
      <c r="HF260" s="28"/>
      <c r="HG260" s="28"/>
      <c r="HH260" s="28"/>
      <c r="HI260" s="28"/>
      <c r="HJ260" s="28"/>
      <c r="HK260" s="28"/>
      <c r="HL260" s="28"/>
      <c r="HM260" s="28"/>
      <c r="HN260" s="28"/>
      <c r="HO260" s="28"/>
      <c r="HP260" s="28"/>
      <c r="HQ260" s="28"/>
      <c r="HR260" s="28"/>
      <c r="HS260" s="28"/>
      <c r="HT260" s="28"/>
      <c r="HU260" s="28"/>
      <c r="HV260" s="28"/>
      <c r="HW260" s="28"/>
      <c r="HX260" s="28"/>
      <c r="HY260" s="28"/>
      <c r="HZ260" s="28"/>
      <c r="IA260" s="28"/>
      <c r="IB260" s="28"/>
      <c r="IC260" s="28"/>
      <c r="ID260" s="28"/>
      <c r="IE260" s="28"/>
      <c r="IF260" s="28"/>
      <c r="IG260" s="28"/>
      <c r="IH260" s="28"/>
      <c r="II260" s="28"/>
      <c r="IJ260" s="28"/>
      <c r="IK260" s="28"/>
      <c r="IL260" s="28"/>
      <c r="IM260" s="29"/>
      <c r="IN260" s="28"/>
      <c r="IO260" s="28"/>
      <c r="IP260" s="28"/>
      <c r="IQ260" s="28"/>
      <c r="IR260" s="28"/>
      <c r="IS260" s="28"/>
      <c r="IT260" s="28"/>
      <c r="IU260" s="28"/>
      <c r="IV260" s="28"/>
      <c r="IW260" s="28"/>
      <c r="IX260" s="28"/>
      <c r="IY260" s="28"/>
      <c r="IZ260" s="28"/>
      <c r="JA260" s="28"/>
      <c r="JB260" s="28"/>
      <c r="JC260" s="28"/>
      <c r="JD260" s="28"/>
      <c r="JE260" s="28"/>
      <c r="JF260" s="28"/>
      <c r="JG260" s="28"/>
      <c r="JH260" s="28"/>
      <c r="JI260" s="28"/>
      <c r="JJ260" s="28"/>
      <c r="JK260" s="28"/>
    </row>
    <row r="261" spans="1:271" ht="15.75" customHeight="1" x14ac:dyDescent="0.25">
      <c r="A261" s="28"/>
      <c r="B261" s="28"/>
      <c r="C261" s="28"/>
      <c r="D261" s="132"/>
      <c r="E261" s="28"/>
      <c r="F261" s="28"/>
      <c r="G261" s="28"/>
      <c r="H261" s="28"/>
      <c r="I261" s="28"/>
      <c r="J261" s="28"/>
      <c r="K261" s="28"/>
      <c r="L261" s="29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8"/>
      <c r="CC261" s="28"/>
      <c r="CD261" s="28"/>
      <c r="CE261" s="28"/>
      <c r="CF261" s="28"/>
      <c r="CG261" s="28"/>
      <c r="CH261" s="28"/>
      <c r="CI261" s="28"/>
      <c r="CJ261" s="28"/>
      <c r="CK261" s="28"/>
      <c r="CL261" s="28"/>
      <c r="CM261" s="28"/>
      <c r="CN261" s="28"/>
      <c r="CO261" s="28"/>
      <c r="CP261" s="28"/>
      <c r="CQ261" s="28"/>
      <c r="CR261" s="28"/>
      <c r="CS261" s="28"/>
      <c r="CT261" s="28"/>
      <c r="CU261" s="28"/>
      <c r="CV261" s="28"/>
      <c r="CW261" s="28"/>
      <c r="CX261" s="28"/>
      <c r="CY261" s="28"/>
      <c r="CZ261" s="28"/>
      <c r="DA261" s="28"/>
      <c r="DB261" s="28"/>
      <c r="DC261" s="28"/>
      <c r="DD261" s="28"/>
      <c r="DE261" s="28"/>
      <c r="DF261" s="28"/>
      <c r="DG261" s="28"/>
      <c r="DH261" s="28"/>
      <c r="DI261" s="28"/>
      <c r="DJ261" s="28"/>
      <c r="DK261" s="28"/>
      <c r="DL261" s="28"/>
      <c r="DM261" s="28"/>
      <c r="DN261" s="28"/>
      <c r="DO261" s="28"/>
      <c r="DP261" s="28"/>
      <c r="DQ261" s="28"/>
      <c r="DR261" s="28"/>
      <c r="DS261" s="28"/>
      <c r="DT261" s="28"/>
      <c r="DU261" s="28"/>
      <c r="DV261" s="28"/>
      <c r="DW261" s="28"/>
      <c r="DX261" s="28"/>
      <c r="DY261" s="28"/>
      <c r="DZ261" s="28"/>
      <c r="EA261" s="28"/>
      <c r="EB261" s="28"/>
      <c r="EC261" s="28"/>
      <c r="ED261" s="28"/>
      <c r="EE261" s="28"/>
      <c r="EF261" s="28"/>
      <c r="EG261" s="28"/>
      <c r="EH261" s="28"/>
      <c r="EI261" s="28"/>
      <c r="EJ261" s="28"/>
      <c r="EK261" s="28"/>
      <c r="EL261" s="28"/>
      <c r="EM261" s="28"/>
      <c r="EN261" s="28"/>
      <c r="EO261" s="28"/>
      <c r="EP261" s="29"/>
      <c r="EQ261" s="28"/>
      <c r="ER261" s="28"/>
      <c r="ES261" s="28"/>
      <c r="ET261" s="28"/>
      <c r="EU261" s="28"/>
      <c r="EV261" s="28"/>
      <c r="EW261" s="28"/>
      <c r="EX261" s="29"/>
      <c r="EY261" s="28"/>
      <c r="EZ261" s="28"/>
      <c r="FA261" s="28"/>
      <c r="FB261" s="28"/>
      <c r="FC261" s="28"/>
      <c r="FD261" s="28"/>
      <c r="FE261" s="28"/>
      <c r="FF261" s="28"/>
      <c r="FG261" s="28"/>
      <c r="FH261" s="28"/>
      <c r="FI261" s="28"/>
      <c r="FJ261" s="28"/>
      <c r="FK261" s="28"/>
      <c r="FL261" s="28"/>
      <c r="FM261" s="28"/>
      <c r="FN261" s="28"/>
      <c r="FO261" s="28"/>
      <c r="FP261" s="28"/>
      <c r="FQ261" s="28"/>
      <c r="FR261" s="28"/>
      <c r="FS261" s="28"/>
      <c r="FT261" s="28"/>
      <c r="FU261" s="28"/>
      <c r="FV261" s="28"/>
      <c r="FW261" s="28"/>
      <c r="FX261" s="28"/>
      <c r="FY261" s="28"/>
      <c r="FZ261" s="28"/>
      <c r="GA261" s="28"/>
      <c r="GB261" s="28"/>
      <c r="GC261" s="28"/>
      <c r="GD261" s="28"/>
      <c r="GE261" s="28"/>
      <c r="GF261" s="28"/>
      <c r="GG261" s="28"/>
      <c r="GH261" s="28"/>
      <c r="GI261" s="28"/>
      <c r="GJ261" s="28"/>
      <c r="GK261" s="28"/>
      <c r="GL261" s="28"/>
      <c r="GM261" s="28"/>
      <c r="GN261" s="28"/>
      <c r="GO261" s="28"/>
      <c r="GP261" s="28"/>
      <c r="GQ261" s="28"/>
      <c r="GR261" s="28"/>
      <c r="GS261" s="28"/>
      <c r="GT261" s="28"/>
      <c r="GU261" s="28"/>
      <c r="GV261" s="28"/>
      <c r="GW261" s="28"/>
      <c r="GX261" s="28"/>
      <c r="GY261" s="28"/>
      <c r="GZ261" s="28"/>
      <c r="HA261" s="28"/>
      <c r="HB261" s="28"/>
      <c r="HC261" s="28"/>
      <c r="HD261" s="28"/>
      <c r="HE261" s="28"/>
      <c r="HF261" s="28"/>
      <c r="HG261" s="28"/>
      <c r="HH261" s="28"/>
      <c r="HI261" s="28"/>
      <c r="HJ261" s="28"/>
      <c r="HK261" s="28"/>
      <c r="HL261" s="28"/>
      <c r="HM261" s="28"/>
      <c r="HN261" s="28"/>
      <c r="HO261" s="28"/>
      <c r="HP261" s="28"/>
      <c r="HQ261" s="28"/>
      <c r="HR261" s="28"/>
      <c r="HS261" s="28"/>
      <c r="HT261" s="28"/>
      <c r="HU261" s="28"/>
      <c r="HV261" s="28"/>
      <c r="HW261" s="28"/>
      <c r="HX261" s="28"/>
      <c r="HY261" s="28"/>
      <c r="HZ261" s="28"/>
      <c r="IA261" s="28"/>
      <c r="IB261" s="28"/>
      <c r="IC261" s="28"/>
      <c r="ID261" s="28"/>
      <c r="IE261" s="28"/>
      <c r="IF261" s="28"/>
      <c r="IG261" s="28"/>
      <c r="IH261" s="28"/>
      <c r="II261" s="28"/>
      <c r="IJ261" s="28"/>
      <c r="IK261" s="28"/>
      <c r="IL261" s="28"/>
      <c r="IM261" s="29"/>
      <c r="IN261" s="28"/>
      <c r="IO261" s="28"/>
      <c r="IP261" s="28"/>
      <c r="IQ261" s="28"/>
      <c r="IR261" s="28"/>
      <c r="IS261" s="28"/>
      <c r="IT261" s="28"/>
      <c r="IU261" s="28"/>
      <c r="IV261" s="28"/>
      <c r="IW261" s="28"/>
      <c r="IX261" s="28"/>
      <c r="IY261" s="28"/>
      <c r="IZ261" s="28"/>
      <c r="JA261" s="28"/>
      <c r="JB261" s="28"/>
      <c r="JC261" s="28"/>
      <c r="JD261" s="28"/>
      <c r="JE261" s="28"/>
      <c r="JF261" s="28"/>
      <c r="JG261" s="28"/>
      <c r="JH261" s="28"/>
      <c r="JI261" s="28"/>
      <c r="JJ261" s="28"/>
      <c r="JK261" s="28"/>
    </row>
    <row r="262" spans="1:271" ht="15.75" customHeight="1" x14ac:dyDescent="0.25">
      <c r="A262" s="28"/>
      <c r="B262" s="28"/>
      <c r="C262" s="28"/>
      <c r="D262" s="132"/>
      <c r="E262" s="28"/>
      <c r="F262" s="28"/>
      <c r="G262" s="28"/>
      <c r="H262" s="28"/>
      <c r="I262" s="28"/>
      <c r="J262" s="28"/>
      <c r="K262" s="28"/>
      <c r="L262" s="29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  <c r="BT262" s="28"/>
      <c r="BU262" s="28"/>
      <c r="BV262" s="28"/>
      <c r="BW262" s="28"/>
      <c r="BX262" s="28"/>
      <c r="BY262" s="28"/>
      <c r="BZ262" s="28"/>
      <c r="CA262" s="28"/>
      <c r="CB262" s="28"/>
      <c r="CC262" s="28"/>
      <c r="CD262" s="28"/>
      <c r="CE262" s="28"/>
      <c r="CF262" s="28"/>
      <c r="CG262" s="28"/>
      <c r="CH262" s="28"/>
      <c r="CI262" s="28"/>
      <c r="CJ262" s="28"/>
      <c r="CK262" s="28"/>
      <c r="CL262" s="28"/>
      <c r="CM262" s="28"/>
      <c r="CN262" s="28"/>
      <c r="CO262" s="28"/>
      <c r="CP262" s="28"/>
      <c r="CQ262" s="28"/>
      <c r="CR262" s="28"/>
      <c r="CS262" s="28"/>
      <c r="CT262" s="28"/>
      <c r="CU262" s="28"/>
      <c r="CV262" s="28"/>
      <c r="CW262" s="28"/>
      <c r="CX262" s="28"/>
      <c r="CY262" s="28"/>
      <c r="CZ262" s="28"/>
      <c r="DA262" s="28"/>
      <c r="DB262" s="28"/>
      <c r="DC262" s="28"/>
      <c r="DD262" s="28"/>
      <c r="DE262" s="28"/>
      <c r="DF262" s="28"/>
      <c r="DG262" s="28"/>
      <c r="DH262" s="28"/>
      <c r="DI262" s="28"/>
      <c r="DJ262" s="28"/>
      <c r="DK262" s="28"/>
      <c r="DL262" s="28"/>
      <c r="DM262" s="28"/>
      <c r="DN262" s="28"/>
      <c r="DO262" s="28"/>
      <c r="DP262" s="28"/>
      <c r="DQ262" s="28"/>
      <c r="DR262" s="28"/>
      <c r="DS262" s="28"/>
      <c r="DT262" s="28"/>
      <c r="DU262" s="28"/>
      <c r="DV262" s="28"/>
      <c r="DW262" s="28"/>
      <c r="DX262" s="28"/>
      <c r="DY262" s="28"/>
      <c r="DZ262" s="28"/>
      <c r="EA262" s="28"/>
      <c r="EB262" s="28"/>
      <c r="EC262" s="28"/>
      <c r="ED262" s="28"/>
      <c r="EE262" s="28"/>
      <c r="EF262" s="28"/>
      <c r="EG262" s="28"/>
      <c r="EH262" s="28"/>
      <c r="EI262" s="28"/>
      <c r="EJ262" s="28"/>
      <c r="EK262" s="28"/>
      <c r="EL262" s="28"/>
      <c r="EM262" s="28"/>
      <c r="EN262" s="28"/>
      <c r="EO262" s="28"/>
      <c r="EP262" s="29"/>
      <c r="EQ262" s="28"/>
      <c r="ER262" s="28"/>
      <c r="ES262" s="28"/>
      <c r="ET262" s="28"/>
      <c r="EU262" s="28"/>
      <c r="EV262" s="28"/>
      <c r="EW262" s="28"/>
      <c r="EX262" s="29"/>
      <c r="EY262" s="28"/>
      <c r="EZ262" s="28"/>
      <c r="FA262" s="28"/>
      <c r="FB262" s="28"/>
      <c r="FC262" s="28"/>
      <c r="FD262" s="28"/>
      <c r="FE262" s="28"/>
      <c r="FF262" s="28"/>
      <c r="FG262" s="28"/>
      <c r="FH262" s="28"/>
      <c r="FI262" s="28"/>
      <c r="FJ262" s="28"/>
      <c r="FK262" s="28"/>
      <c r="FL262" s="28"/>
      <c r="FM262" s="28"/>
      <c r="FN262" s="28"/>
      <c r="FO262" s="28"/>
      <c r="FP262" s="28"/>
      <c r="FQ262" s="28"/>
      <c r="FR262" s="28"/>
      <c r="FS262" s="28"/>
      <c r="FT262" s="28"/>
      <c r="FU262" s="28"/>
      <c r="FV262" s="28"/>
      <c r="FW262" s="28"/>
      <c r="FX262" s="28"/>
      <c r="FY262" s="28"/>
      <c r="FZ262" s="28"/>
      <c r="GA262" s="28"/>
      <c r="GB262" s="28"/>
      <c r="GC262" s="28"/>
      <c r="GD262" s="28"/>
      <c r="GE262" s="28"/>
      <c r="GF262" s="28"/>
      <c r="GG262" s="28"/>
      <c r="GH262" s="28"/>
      <c r="GI262" s="28"/>
      <c r="GJ262" s="28"/>
      <c r="GK262" s="28"/>
      <c r="GL262" s="28"/>
      <c r="GM262" s="28"/>
      <c r="GN262" s="28"/>
      <c r="GO262" s="28"/>
      <c r="GP262" s="28"/>
      <c r="GQ262" s="28"/>
      <c r="GR262" s="28"/>
      <c r="GS262" s="28"/>
      <c r="GT262" s="28"/>
      <c r="GU262" s="28"/>
      <c r="GV262" s="28"/>
      <c r="GW262" s="28"/>
      <c r="GX262" s="28"/>
      <c r="GY262" s="28"/>
      <c r="GZ262" s="28"/>
      <c r="HA262" s="28"/>
      <c r="HB262" s="28"/>
      <c r="HC262" s="28"/>
      <c r="HD262" s="28"/>
      <c r="HE262" s="28"/>
      <c r="HF262" s="28"/>
      <c r="HG262" s="28"/>
      <c r="HH262" s="28"/>
      <c r="HI262" s="28"/>
      <c r="HJ262" s="28"/>
      <c r="HK262" s="28"/>
      <c r="HL262" s="28"/>
      <c r="HM262" s="28"/>
      <c r="HN262" s="28"/>
      <c r="HO262" s="28"/>
      <c r="HP262" s="28"/>
      <c r="HQ262" s="28"/>
      <c r="HR262" s="28"/>
      <c r="HS262" s="28"/>
      <c r="HT262" s="28"/>
      <c r="HU262" s="28"/>
      <c r="HV262" s="28"/>
      <c r="HW262" s="28"/>
      <c r="HX262" s="28"/>
      <c r="HY262" s="28"/>
      <c r="HZ262" s="28"/>
      <c r="IA262" s="28"/>
      <c r="IB262" s="28"/>
      <c r="IC262" s="28"/>
      <c r="ID262" s="28"/>
      <c r="IE262" s="28"/>
      <c r="IF262" s="28"/>
      <c r="IG262" s="28"/>
      <c r="IH262" s="28"/>
      <c r="II262" s="28"/>
      <c r="IJ262" s="28"/>
      <c r="IK262" s="28"/>
      <c r="IL262" s="28"/>
      <c r="IM262" s="29"/>
      <c r="IN262" s="28"/>
      <c r="IO262" s="28"/>
      <c r="IP262" s="28"/>
      <c r="IQ262" s="28"/>
      <c r="IR262" s="28"/>
      <c r="IS262" s="28"/>
      <c r="IT262" s="28"/>
      <c r="IU262" s="28"/>
      <c r="IV262" s="28"/>
      <c r="IW262" s="28"/>
      <c r="IX262" s="28"/>
      <c r="IY262" s="28"/>
      <c r="IZ262" s="28"/>
      <c r="JA262" s="28"/>
      <c r="JB262" s="28"/>
      <c r="JC262" s="28"/>
      <c r="JD262" s="28"/>
      <c r="JE262" s="28"/>
      <c r="JF262" s="28"/>
      <c r="JG262" s="28"/>
      <c r="JH262" s="28"/>
      <c r="JI262" s="28"/>
      <c r="JJ262" s="28"/>
      <c r="JK262" s="28"/>
    </row>
    <row r="263" spans="1:271" ht="15.75" customHeight="1" x14ac:dyDescent="0.25">
      <c r="A263" s="28"/>
      <c r="B263" s="28"/>
      <c r="C263" s="28"/>
      <c r="D263" s="132"/>
      <c r="E263" s="28"/>
      <c r="F263" s="28"/>
      <c r="G263" s="28"/>
      <c r="H263" s="28"/>
      <c r="I263" s="28"/>
      <c r="J263" s="28"/>
      <c r="K263" s="28"/>
      <c r="L263" s="172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  <c r="BX263" s="28"/>
      <c r="BY263" s="28"/>
      <c r="BZ263" s="28"/>
      <c r="CA263" s="28"/>
      <c r="CB263" s="28"/>
      <c r="CC263" s="28"/>
      <c r="CD263" s="28"/>
      <c r="CE263" s="28"/>
      <c r="CF263" s="28"/>
      <c r="CG263" s="28"/>
      <c r="CH263" s="28"/>
      <c r="CI263" s="28"/>
      <c r="CJ263" s="28"/>
      <c r="CK263" s="28"/>
      <c r="CL263" s="28"/>
      <c r="CM263" s="28"/>
      <c r="CN263" s="28"/>
      <c r="CO263" s="28"/>
      <c r="CP263" s="28"/>
      <c r="CQ263" s="28"/>
      <c r="CR263" s="28"/>
      <c r="CS263" s="28"/>
      <c r="CT263" s="28"/>
      <c r="CU263" s="28"/>
      <c r="CV263" s="28"/>
      <c r="CW263" s="28"/>
      <c r="CX263" s="28"/>
      <c r="CY263" s="28"/>
      <c r="CZ263" s="28"/>
      <c r="DA263" s="28"/>
      <c r="DB263" s="28"/>
      <c r="DC263" s="28"/>
      <c r="DD263" s="28"/>
      <c r="DE263" s="28"/>
      <c r="DF263" s="28"/>
      <c r="DG263" s="28"/>
      <c r="DH263" s="28"/>
      <c r="DI263" s="28"/>
      <c r="DJ263" s="28"/>
      <c r="DK263" s="28"/>
      <c r="DL263" s="28"/>
      <c r="DM263" s="28"/>
      <c r="DN263" s="28"/>
      <c r="DO263" s="28"/>
      <c r="DP263" s="28"/>
      <c r="DQ263" s="28"/>
      <c r="DR263" s="28"/>
      <c r="DS263" s="28"/>
      <c r="DT263" s="28"/>
      <c r="DU263" s="28"/>
      <c r="DV263" s="28"/>
      <c r="DW263" s="28"/>
      <c r="DX263" s="28"/>
      <c r="DY263" s="28"/>
      <c r="DZ263" s="28"/>
      <c r="EA263" s="28"/>
      <c r="EB263" s="28"/>
      <c r="EC263" s="28"/>
      <c r="ED263" s="28"/>
      <c r="EE263" s="28"/>
      <c r="EF263" s="28"/>
      <c r="EG263" s="28"/>
      <c r="EH263" s="28"/>
      <c r="EI263" s="28"/>
      <c r="EJ263" s="28"/>
      <c r="EK263" s="28"/>
      <c r="EL263" s="28"/>
      <c r="EM263" s="28"/>
      <c r="EN263" s="28"/>
      <c r="EO263" s="28"/>
      <c r="EP263" s="172"/>
      <c r="EQ263" s="28"/>
      <c r="ER263" s="28"/>
      <c r="ES263" s="28"/>
      <c r="ET263" s="28"/>
      <c r="EU263" s="28"/>
      <c r="EV263" s="28"/>
      <c r="EW263" s="28"/>
      <c r="EX263" s="172"/>
      <c r="EY263" s="28"/>
      <c r="EZ263" s="28"/>
      <c r="FA263" s="28"/>
      <c r="FB263" s="28"/>
      <c r="FC263" s="28"/>
      <c r="FD263" s="28"/>
      <c r="FE263" s="28"/>
      <c r="FF263" s="28"/>
      <c r="FG263" s="28"/>
      <c r="FH263" s="28"/>
      <c r="FI263" s="28"/>
      <c r="FJ263" s="28"/>
      <c r="FK263" s="28"/>
      <c r="FL263" s="28"/>
      <c r="FM263" s="28"/>
      <c r="FN263" s="28"/>
      <c r="FO263" s="28"/>
      <c r="FP263" s="28"/>
      <c r="FQ263" s="28"/>
      <c r="FR263" s="28"/>
      <c r="FS263" s="28"/>
      <c r="FT263" s="28"/>
      <c r="FU263" s="28"/>
      <c r="FV263" s="28"/>
      <c r="FW263" s="28"/>
      <c r="FX263" s="28"/>
      <c r="FY263" s="28"/>
      <c r="FZ263" s="28"/>
      <c r="GA263" s="28"/>
      <c r="GB263" s="28"/>
      <c r="GC263" s="28"/>
      <c r="GD263" s="28"/>
      <c r="GE263" s="28"/>
      <c r="GF263" s="28"/>
      <c r="GG263" s="28"/>
      <c r="GH263" s="28"/>
      <c r="GI263" s="28"/>
      <c r="GJ263" s="28"/>
      <c r="GK263" s="28"/>
      <c r="GL263" s="28"/>
      <c r="GM263" s="28"/>
      <c r="GN263" s="28"/>
      <c r="GO263" s="28"/>
      <c r="GP263" s="28"/>
      <c r="GQ263" s="28"/>
      <c r="GR263" s="28"/>
      <c r="GS263" s="28"/>
      <c r="GT263" s="28"/>
      <c r="GU263" s="28"/>
      <c r="GV263" s="28"/>
      <c r="GW263" s="28"/>
      <c r="GX263" s="28"/>
      <c r="GY263" s="28"/>
      <c r="GZ263" s="28"/>
      <c r="HA263" s="28"/>
      <c r="HB263" s="28"/>
      <c r="HC263" s="28"/>
      <c r="HD263" s="28"/>
      <c r="HE263" s="28"/>
      <c r="HF263" s="28"/>
      <c r="HG263" s="28"/>
      <c r="HH263" s="28"/>
      <c r="HI263" s="28"/>
      <c r="HJ263" s="28"/>
      <c r="HK263" s="28"/>
      <c r="HL263" s="28"/>
      <c r="HM263" s="28"/>
      <c r="HN263" s="28"/>
      <c r="HO263" s="28"/>
      <c r="HP263" s="28"/>
      <c r="HQ263" s="28"/>
      <c r="HR263" s="28"/>
      <c r="HS263" s="28"/>
      <c r="HT263" s="28"/>
      <c r="HU263" s="28"/>
      <c r="HV263" s="28"/>
      <c r="HW263" s="28"/>
      <c r="HX263" s="28"/>
      <c r="HY263" s="28"/>
      <c r="HZ263" s="28"/>
      <c r="IA263" s="28"/>
      <c r="IB263" s="28"/>
      <c r="IC263" s="28"/>
      <c r="ID263" s="28"/>
      <c r="IE263" s="28"/>
      <c r="IF263" s="28"/>
      <c r="IG263" s="28"/>
      <c r="IH263" s="28"/>
      <c r="II263" s="28"/>
      <c r="IJ263" s="28"/>
      <c r="IK263" s="28"/>
      <c r="IL263" s="28"/>
      <c r="IM263" s="172"/>
      <c r="IN263" s="28"/>
      <c r="IO263" s="28"/>
      <c r="IP263" s="28"/>
      <c r="IQ263" s="28"/>
      <c r="IR263" s="28"/>
      <c r="IS263" s="28"/>
      <c r="IT263" s="28"/>
      <c r="IU263" s="28"/>
      <c r="IV263" s="28"/>
      <c r="IW263" s="28"/>
      <c r="IX263" s="28"/>
      <c r="IY263" s="28"/>
      <c r="IZ263" s="28"/>
      <c r="JA263" s="28"/>
      <c r="JB263" s="28"/>
      <c r="JC263" s="28"/>
      <c r="JD263" s="28"/>
      <c r="JE263" s="28"/>
      <c r="JF263" s="28"/>
      <c r="JG263" s="28"/>
      <c r="JH263" s="28"/>
      <c r="JI263" s="28"/>
      <c r="JJ263" s="28"/>
      <c r="JK263" s="28"/>
    </row>
    <row r="264" spans="1:271" ht="15.75" customHeight="1" x14ac:dyDescent="0.25">
      <c r="A264" s="28"/>
      <c r="B264" s="28"/>
      <c r="C264" s="28"/>
      <c r="D264" s="132"/>
      <c r="E264" s="28"/>
      <c r="F264" s="28"/>
      <c r="G264" s="28"/>
      <c r="H264" s="28"/>
      <c r="I264" s="28"/>
      <c r="J264" s="28"/>
      <c r="K264" s="28"/>
      <c r="L264" s="172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  <c r="BZ264" s="28"/>
      <c r="CA264" s="28"/>
      <c r="CB264" s="28"/>
      <c r="CC264" s="28"/>
      <c r="CD264" s="28"/>
      <c r="CE264" s="28"/>
      <c r="CF264" s="28"/>
      <c r="CG264" s="28"/>
      <c r="CH264" s="28"/>
      <c r="CI264" s="28"/>
      <c r="CJ264" s="28"/>
      <c r="CK264" s="28"/>
      <c r="CL264" s="28"/>
      <c r="CM264" s="28"/>
      <c r="CN264" s="28"/>
      <c r="CO264" s="28"/>
      <c r="CP264" s="28"/>
      <c r="CQ264" s="28"/>
      <c r="CR264" s="28"/>
      <c r="CS264" s="28"/>
      <c r="CT264" s="28"/>
      <c r="CU264" s="28"/>
      <c r="CV264" s="28"/>
      <c r="CW264" s="28"/>
      <c r="CX264" s="28"/>
      <c r="CY264" s="28"/>
      <c r="CZ264" s="28"/>
      <c r="DA264" s="28"/>
      <c r="DB264" s="28"/>
      <c r="DC264" s="28"/>
      <c r="DD264" s="28"/>
      <c r="DE264" s="28"/>
      <c r="DF264" s="28"/>
      <c r="DG264" s="28"/>
      <c r="DH264" s="28"/>
      <c r="DI264" s="28"/>
      <c r="DJ264" s="28"/>
      <c r="DK264" s="28"/>
      <c r="DL264" s="28"/>
      <c r="DM264" s="28"/>
      <c r="DN264" s="28"/>
      <c r="DO264" s="28"/>
      <c r="DP264" s="28"/>
      <c r="DQ264" s="28"/>
      <c r="DR264" s="28"/>
      <c r="DS264" s="28"/>
      <c r="DT264" s="28"/>
      <c r="DU264" s="28"/>
      <c r="DV264" s="28"/>
      <c r="DW264" s="28"/>
      <c r="DX264" s="28"/>
      <c r="DY264" s="28"/>
      <c r="DZ264" s="28"/>
      <c r="EA264" s="28"/>
      <c r="EB264" s="28"/>
      <c r="EC264" s="28"/>
      <c r="ED264" s="28"/>
      <c r="EE264" s="28"/>
      <c r="EF264" s="28"/>
      <c r="EG264" s="28"/>
      <c r="EH264" s="28"/>
      <c r="EI264" s="28"/>
      <c r="EJ264" s="28"/>
      <c r="EK264" s="28"/>
      <c r="EL264" s="28"/>
      <c r="EM264" s="28"/>
      <c r="EN264" s="28"/>
      <c r="EO264" s="28"/>
      <c r="EP264" s="172"/>
      <c r="EQ264" s="28"/>
      <c r="ER264" s="28"/>
      <c r="ES264" s="28"/>
      <c r="ET264" s="28"/>
      <c r="EU264" s="28"/>
      <c r="EV264" s="28"/>
      <c r="EW264" s="28"/>
      <c r="EX264" s="172"/>
      <c r="EY264" s="28"/>
      <c r="EZ264" s="28"/>
      <c r="FA264" s="28"/>
      <c r="FB264" s="28"/>
      <c r="FC264" s="28"/>
      <c r="FD264" s="28"/>
      <c r="FE264" s="28"/>
      <c r="FF264" s="28"/>
      <c r="FG264" s="28"/>
      <c r="FH264" s="28"/>
      <c r="FI264" s="28"/>
      <c r="FJ264" s="28"/>
      <c r="FK264" s="28"/>
      <c r="FL264" s="28"/>
      <c r="FM264" s="28"/>
      <c r="FN264" s="28"/>
      <c r="FO264" s="28"/>
      <c r="FP264" s="28"/>
      <c r="FQ264" s="28"/>
      <c r="FR264" s="28"/>
      <c r="FS264" s="28"/>
      <c r="FT264" s="28"/>
      <c r="FU264" s="28"/>
      <c r="FV264" s="28"/>
      <c r="FW264" s="28"/>
      <c r="FX264" s="28"/>
      <c r="FY264" s="28"/>
      <c r="FZ264" s="28"/>
      <c r="GA264" s="28"/>
      <c r="GB264" s="28"/>
      <c r="GC264" s="28"/>
      <c r="GD264" s="28"/>
      <c r="GE264" s="28"/>
      <c r="GF264" s="28"/>
      <c r="GG264" s="28"/>
      <c r="GH264" s="28"/>
      <c r="GI264" s="28"/>
      <c r="GJ264" s="28"/>
      <c r="GK264" s="28"/>
      <c r="GL264" s="28"/>
      <c r="GM264" s="28"/>
      <c r="GN264" s="28"/>
      <c r="GO264" s="28"/>
      <c r="GP264" s="28"/>
      <c r="GQ264" s="28"/>
      <c r="GR264" s="28"/>
      <c r="GS264" s="28"/>
      <c r="GT264" s="28"/>
      <c r="GU264" s="28"/>
      <c r="GV264" s="28"/>
      <c r="GW264" s="28"/>
      <c r="GX264" s="28"/>
      <c r="GY264" s="28"/>
      <c r="GZ264" s="28"/>
      <c r="HA264" s="28"/>
      <c r="HB264" s="28"/>
      <c r="HC264" s="28"/>
      <c r="HD264" s="28"/>
      <c r="HE264" s="28"/>
      <c r="HF264" s="28"/>
      <c r="HG264" s="28"/>
      <c r="HH264" s="28"/>
      <c r="HI264" s="28"/>
      <c r="HJ264" s="28"/>
      <c r="HK264" s="28"/>
      <c r="HL264" s="28"/>
      <c r="HM264" s="28"/>
      <c r="HN264" s="28"/>
      <c r="HO264" s="28"/>
      <c r="HP264" s="28"/>
      <c r="HQ264" s="28"/>
      <c r="HR264" s="28"/>
      <c r="HS264" s="28"/>
      <c r="HT264" s="28"/>
      <c r="HU264" s="28"/>
      <c r="HV264" s="28"/>
      <c r="HW264" s="28"/>
      <c r="HX264" s="28"/>
      <c r="HY264" s="28"/>
      <c r="HZ264" s="28"/>
      <c r="IA264" s="28"/>
      <c r="IB264" s="28"/>
      <c r="IC264" s="28"/>
      <c r="ID264" s="28"/>
      <c r="IE264" s="28"/>
      <c r="IF264" s="28"/>
      <c r="IG264" s="28"/>
      <c r="IH264" s="28"/>
      <c r="II264" s="28"/>
      <c r="IJ264" s="28"/>
      <c r="IK264" s="28"/>
      <c r="IL264" s="28"/>
      <c r="IM264" s="172"/>
      <c r="IN264" s="28"/>
      <c r="IO264" s="28"/>
      <c r="IP264" s="28"/>
      <c r="IQ264" s="28"/>
      <c r="IR264" s="28"/>
      <c r="IS264" s="28"/>
      <c r="IT264" s="28"/>
      <c r="IU264" s="28"/>
      <c r="IV264" s="28"/>
      <c r="IW264" s="28"/>
      <c r="IX264" s="28"/>
      <c r="IY264" s="28"/>
      <c r="IZ264" s="28"/>
      <c r="JA264" s="28"/>
      <c r="JB264" s="28"/>
      <c r="JC264" s="28"/>
      <c r="JD264" s="28"/>
      <c r="JE264" s="28"/>
      <c r="JF264" s="28"/>
      <c r="JG264" s="28"/>
      <c r="JH264" s="28"/>
      <c r="JI264" s="28"/>
      <c r="JJ264" s="28"/>
      <c r="JK264" s="28"/>
    </row>
    <row r="265" spans="1:271" ht="15.75" customHeight="1" x14ac:dyDescent="0.25">
      <c r="A265" s="28"/>
      <c r="B265" s="28"/>
      <c r="C265" s="28"/>
      <c r="D265" s="132"/>
      <c r="E265" s="28"/>
      <c r="F265" s="28"/>
      <c r="G265" s="28"/>
      <c r="H265" s="28"/>
      <c r="I265" s="28"/>
      <c r="J265" s="28"/>
      <c r="K265" s="28"/>
      <c r="L265" s="172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8"/>
      <c r="CC265" s="28"/>
      <c r="CD265" s="28"/>
      <c r="CE265" s="28"/>
      <c r="CF265" s="28"/>
      <c r="CG265" s="28"/>
      <c r="CH265" s="28"/>
      <c r="CI265" s="28"/>
      <c r="CJ265" s="28"/>
      <c r="CK265" s="28"/>
      <c r="CL265" s="28"/>
      <c r="CM265" s="28"/>
      <c r="CN265" s="28"/>
      <c r="CO265" s="28"/>
      <c r="CP265" s="28"/>
      <c r="CQ265" s="28"/>
      <c r="CR265" s="28"/>
      <c r="CS265" s="28"/>
      <c r="CT265" s="28"/>
      <c r="CU265" s="28"/>
      <c r="CV265" s="28"/>
      <c r="CW265" s="28"/>
      <c r="CX265" s="28"/>
      <c r="CY265" s="28"/>
      <c r="CZ265" s="28"/>
      <c r="DA265" s="28"/>
      <c r="DB265" s="28"/>
      <c r="DC265" s="28"/>
      <c r="DD265" s="28"/>
      <c r="DE265" s="28"/>
      <c r="DF265" s="28"/>
      <c r="DG265" s="28"/>
      <c r="DH265" s="28"/>
      <c r="DI265" s="28"/>
      <c r="DJ265" s="28"/>
      <c r="DK265" s="28"/>
      <c r="DL265" s="28"/>
      <c r="DM265" s="28"/>
      <c r="DN265" s="28"/>
      <c r="DO265" s="28"/>
      <c r="DP265" s="28"/>
      <c r="DQ265" s="28"/>
      <c r="DR265" s="28"/>
      <c r="DS265" s="28"/>
      <c r="DT265" s="28"/>
      <c r="DU265" s="28"/>
      <c r="DV265" s="28"/>
      <c r="DW265" s="28"/>
      <c r="DX265" s="28"/>
      <c r="DY265" s="28"/>
      <c r="DZ265" s="28"/>
      <c r="EA265" s="28"/>
      <c r="EB265" s="28"/>
      <c r="EC265" s="28"/>
      <c r="ED265" s="28"/>
      <c r="EE265" s="28"/>
      <c r="EF265" s="28"/>
      <c r="EG265" s="28"/>
      <c r="EH265" s="28"/>
      <c r="EI265" s="28"/>
      <c r="EJ265" s="28"/>
      <c r="EK265" s="28"/>
      <c r="EL265" s="28"/>
      <c r="EM265" s="28"/>
      <c r="EN265" s="28"/>
      <c r="EO265" s="28"/>
      <c r="EP265" s="172"/>
      <c r="EQ265" s="28"/>
      <c r="ER265" s="28"/>
      <c r="ES265" s="28"/>
      <c r="ET265" s="28"/>
      <c r="EU265" s="28"/>
      <c r="EV265" s="28"/>
      <c r="EW265" s="28"/>
      <c r="EX265" s="172"/>
      <c r="EY265" s="28"/>
      <c r="EZ265" s="28"/>
      <c r="IM265" s="172"/>
      <c r="IO265" s="28"/>
      <c r="IP265" s="28"/>
      <c r="IQ265" s="28"/>
      <c r="IR265" s="28"/>
      <c r="IS265" s="28"/>
      <c r="IT265" s="28"/>
      <c r="IU265" s="28"/>
      <c r="IV265" s="28"/>
      <c r="IW265" s="28"/>
      <c r="IX265" s="28"/>
      <c r="IY265" s="28"/>
      <c r="IZ265" s="28"/>
      <c r="JA265" s="28"/>
      <c r="JB265" s="28"/>
      <c r="JC265" s="28"/>
      <c r="JD265" s="28"/>
      <c r="JE265" s="28"/>
      <c r="JF265" s="28"/>
      <c r="JG265" s="28"/>
      <c r="JH265" s="28"/>
      <c r="JI265" s="28"/>
      <c r="JJ265" s="28"/>
      <c r="JK265" s="28"/>
    </row>
  </sheetData>
  <mergeCells count="63">
    <mergeCell ref="FN27:FQ27"/>
    <mergeCell ref="GA27:GD27"/>
    <mergeCell ref="GL27:GP27"/>
    <mergeCell ref="HK27:HM27"/>
    <mergeCell ref="HT27:HX27"/>
    <mergeCell ref="IG27:II27"/>
    <mergeCell ref="FA36:II36"/>
    <mergeCell ref="HU29:HW29"/>
    <mergeCell ref="IE31:IH31"/>
    <mergeCell ref="A2:B2"/>
    <mergeCell ref="D2:F2"/>
    <mergeCell ref="H2:J2"/>
    <mergeCell ref="O2:EN2"/>
    <mergeCell ref="ER2:EV2"/>
    <mergeCell ref="FA4:II4"/>
    <mergeCell ref="ER6:ES6"/>
    <mergeCell ref="EU6:EV6"/>
    <mergeCell ref="FE6:FF6"/>
    <mergeCell ref="FW6:FX6"/>
    <mergeCell ref="GA6:GB6"/>
    <mergeCell ref="O1:EN1"/>
    <mergeCell ref="ER1:EV1"/>
    <mergeCell ref="O7:BJ7"/>
    <mergeCell ref="O8:BJ8"/>
    <mergeCell ref="O140:EN140"/>
    <mergeCell ref="ES4:EV4"/>
    <mergeCell ref="HU25:HX25"/>
    <mergeCell ref="ER11:EV11"/>
    <mergeCell ref="ER12:ES12"/>
    <mergeCell ref="EU12:EV12"/>
    <mergeCell ref="GM23:GO23"/>
    <mergeCell ref="HO23:HQ23"/>
    <mergeCell ref="GP25:GS25"/>
    <mergeCell ref="GU25:GW25"/>
    <mergeCell ref="HN24:HP24"/>
    <mergeCell ref="HQ24:HS24"/>
    <mergeCell ref="HC25:HI25"/>
    <mergeCell ref="HK25:HM25"/>
    <mergeCell ref="FC25:FF25"/>
    <mergeCell ref="FI25:FK25"/>
    <mergeCell ref="FN25:FP25"/>
    <mergeCell ref="FV25:FX25"/>
    <mergeCell ref="EU178:EV178"/>
    <mergeCell ref="EU179:EV179"/>
    <mergeCell ref="EU180:EV180"/>
    <mergeCell ref="EU181:EV181"/>
    <mergeCell ref="EU177:EV177"/>
    <mergeCell ref="GB25:GF25"/>
    <mergeCell ref="ES170:EV170"/>
    <mergeCell ref="ER173:EV173"/>
    <mergeCell ref="ER143:ES143"/>
    <mergeCell ref="EU143:EV143"/>
    <mergeCell ref="ER174:ES174"/>
    <mergeCell ref="EU174:EV174"/>
    <mergeCell ref="ER175:ES175"/>
    <mergeCell ref="EU175:EV175"/>
    <mergeCell ref="ER176:ES176"/>
    <mergeCell ref="EU176:EV176"/>
    <mergeCell ref="ER177:ES177"/>
    <mergeCell ref="ER178:ES178"/>
    <mergeCell ref="ER179:ES179"/>
    <mergeCell ref="ER180:ES180"/>
    <mergeCell ref="ER181:ES181"/>
  </mergeCells>
  <conditionalFormatting sqref="Q10:S10">
    <cfRule type="cellIs" dxfId="18" priority="1" operator="greaterThan">
      <formula>7</formula>
    </cfRule>
  </conditionalFormatting>
  <conditionalFormatting sqref="P10">
    <cfRule type="cellIs" dxfId="17" priority="2" operator="greaterThan">
      <formula>7</formula>
    </cfRule>
  </conditionalFormatting>
  <conditionalFormatting sqref="Q11:S11">
    <cfRule type="cellIs" dxfId="16" priority="3" operator="greaterThan">
      <formula>7</formula>
    </cfRule>
  </conditionalFormatting>
  <conditionalFormatting sqref="R12:S12">
    <cfRule type="cellIs" dxfId="15" priority="4" operator="greaterThan">
      <formula>7</formula>
    </cfRule>
  </conditionalFormatting>
  <conditionalFormatting sqref="S13">
    <cfRule type="cellIs" dxfId="14" priority="5" operator="greaterThan">
      <formula>7</formula>
    </cfRule>
  </conditionalFormatting>
  <conditionalFormatting sqref="Q10:AB22">
    <cfRule type="cellIs" dxfId="13" priority="6" operator="greaterThan">
      <formula>7</formula>
    </cfRule>
  </conditionalFormatting>
  <conditionalFormatting sqref="Q10:AQ37">
    <cfRule type="cellIs" dxfId="12" priority="7" operator="greaterThan">
      <formula>7</formula>
    </cfRule>
  </conditionalFormatting>
  <conditionalFormatting sqref="AR10:BL37">
    <cfRule type="cellIs" dxfId="11" priority="8" operator="greaterThan">
      <formula>7</formula>
    </cfRule>
  </conditionalFormatting>
  <conditionalFormatting sqref="AS38:BL38 AT39:BL39 AU40:BL40 AV41:BL41 AW42:BL42 AX43:BL43 AY44:BL44 AZ45:BL45 BA46:BL46 BB47:BL47">
    <cfRule type="cellIs" dxfId="10" priority="9" operator="greaterThan">
      <formula>7</formula>
    </cfRule>
  </conditionalFormatting>
  <conditionalFormatting sqref="BC48:BL48 BD49:BL49 BE50:BL50 BF51:BL51 BG52:BL52 BH53:BL53 BI54:BL54 BJ55:BL55 BK56:BL56 BL57">
    <cfRule type="cellIs" dxfId="9" priority="10" operator="greaterThan">
      <formula>7</formula>
    </cfRule>
  </conditionalFormatting>
  <pageMargins left="0.7" right="0.7" top="0.75" bottom="0.75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0CECE"/>
  </sheetPr>
  <dimension ref="A1:IL455"/>
  <sheetViews>
    <sheetView tabSelected="1" zoomScale="66" zoomScaleNormal="66" workbookViewId="0">
      <selection activeCell="GM10" sqref="GM10"/>
    </sheetView>
  </sheetViews>
  <sheetFormatPr baseColWidth="10" defaultColWidth="14.42578125" defaultRowHeight="15" customHeight="1" x14ac:dyDescent="0.25"/>
  <cols>
    <col min="1" max="1" width="15.28515625" customWidth="1"/>
    <col min="2" max="2" width="12.140625" customWidth="1"/>
    <col min="3" max="3" width="4.5703125" customWidth="1"/>
    <col min="4" max="4" width="3.28515625" customWidth="1"/>
    <col min="5" max="5" width="13.140625" customWidth="1"/>
    <col min="6" max="6" width="10.7109375" customWidth="1"/>
    <col min="7" max="7" width="2.28515625" customWidth="1"/>
    <col min="8" max="8" width="4.140625" customWidth="1"/>
    <col min="9" max="9" width="13.5703125" customWidth="1"/>
    <col min="10" max="10" width="11.42578125" customWidth="1"/>
    <col min="11" max="11" width="6.5703125" customWidth="1"/>
    <col min="12" max="12" width="1.28515625" customWidth="1"/>
    <col min="13" max="13" width="7.42578125" customWidth="1"/>
    <col min="14" max="14" width="4" customWidth="1"/>
    <col min="15" max="27" width="11.42578125" customWidth="1"/>
    <col min="28" max="92" width="12.42578125" customWidth="1"/>
    <col min="93" max="93" width="11.42578125" customWidth="1"/>
    <col min="94" max="100" width="12.42578125" customWidth="1"/>
    <col min="101" max="101" width="10.7109375" customWidth="1"/>
    <col min="102" max="103" width="12.42578125" customWidth="1"/>
    <col min="104" max="104" width="11.42578125" customWidth="1"/>
    <col min="105" max="111" width="12.42578125" customWidth="1"/>
    <col min="112" max="112" width="10.7109375" customWidth="1"/>
    <col min="113" max="128" width="12.42578125" customWidth="1"/>
    <col min="129" max="130" width="10.7109375" customWidth="1"/>
    <col min="131" max="138" width="12.42578125" customWidth="1"/>
    <col min="139" max="139" width="10.7109375" customWidth="1"/>
    <col min="140" max="149" width="12.42578125" customWidth="1"/>
    <col min="150" max="151" width="10.7109375" customWidth="1"/>
    <col min="152" max="152" width="12.42578125" customWidth="1"/>
    <col min="153" max="153" width="10.7109375" customWidth="1"/>
    <col min="154" max="169" width="12.42578125" customWidth="1"/>
    <col min="170" max="170" width="10.7109375" customWidth="1"/>
    <col min="171" max="171" width="12.42578125" customWidth="1"/>
    <col min="172" max="172" width="10.7109375" customWidth="1"/>
    <col min="173" max="191" width="12.42578125" customWidth="1"/>
    <col min="192" max="192" width="1.85546875" customWidth="1"/>
    <col min="193" max="193" width="6.5703125" customWidth="1"/>
    <col min="194" max="198" width="34.42578125" customWidth="1"/>
    <col min="199" max="199" width="5.28515625" customWidth="1"/>
    <col min="200" max="200" width="1.5703125" customWidth="1"/>
    <col min="201" max="201" width="12.42578125" customWidth="1"/>
    <col min="202" max="203" width="7" customWidth="1"/>
    <col min="204" max="235" width="5.85546875" customWidth="1"/>
    <col min="236" max="237" width="7" customWidth="1"/>
    <col min="238" max="245" width="5.85546875" customWidth="1"/>
    <col min="246" max="246" width="2.140625" customWidth="1"/>
    <col min="247" max="318" width="12.42578125" customWidth="1"/>
  </cols>
  <sheetData>
    <row r="1" spans="1:246" x14ac:dyDescent="0.25">
      <c r="C1" s="173"/>
      <c r="L1" s="29"/>
      <c r="GJ1" s="29"/>
      <c r="GK1" s="28"/>
      <c r="GL1" s="28"/>
      <c r="GM1" s="28"/>
      <c r="GN1" s="28"/>
      <c r="GO1" s="28"/>
      <c r="GP1" s="28"/>
      <c r="GQ1" s="28"/>
      <c r="GR1" s="29"/>
    </row>
    <row r="2" spans="1:246" x14ac:dyDescent="0.25">
      <c r="C2" s="173"/>
      <c r="L2" s="29"/>
      <c r="GJ2" s="29"/>
      <c r="GK2" s="28"/>
      <c r="GL2" s="28"/>
      <c r="GM2" s="28"/>
      <c r="GN2" s="28"/>
      <c r="GO2" s="28"/>
      <c r="GP2" s="28"/>
      <c r="GQ2" s="28"/>
      <c r="GR2" s="29"/>
    </row>
    <row r="3" spans="1:246" ht="18.75" x14ac:dyDescent="0.25">
      <c r="C3" s="173"/>
      <c r="L3" s="29"/>
      <c r="N3" s="226" t="s">
        <v>65</v>
      </c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  <c r="BC3" s="224"/>
      <c r="BD3" s="224"/>
      <c r="BE3" s="224"/>
      <c r="BF3" s="224"/>
      <c r="BG3" s="224"/>
      <c r="BH3" s="224"/>
      <c r="BI3" s="224"/>
      <c r="BJ3" s="224"/>
      <c r="BK3" s="224"/>
      <c r="BL3" s="224"/>
      <c r="BM3" s="224"/>
      <c r="BN3" s="224"/>
      <c r="BO3" s="224"/>
      <c r="BP3" s="224"/>
      <c r="BQ3" s="224"/>
      <c r="BR3" s="224"/>
      <c r="BS3" s="224"/>
      <c r="BT3" s="224"/>
      <c r="BU3" s="224"/>
      <c r="BV3" s="224"/>
      <c r="BW3" s="224"/>
      <c r="BX3" s="224"/>
      <c r="BY3" s="224"/>
      <c r="BZ3" s="224"/>
      <c r="CA3" s="224"/>
      <c r="CB3" s="224"/>
      <c r="CC3" s="224"/>
      <c r="CD3" s="224"/>
      <c r="CE3" s="224"/>
      <c r="CF3" s="224"/>
      <c r="CG3" s="224"/>
      <c r="CH3" s="224"/>
      <c r="CI3" s="224"/>
      <c r="CJ3" s="224"/>
      <c r="CK3" s="224"/>
      <c r="CL3" s="224"/>
      <c r="CM3" s="224"/>
      <c r="CN3" s="224"/>
      <c r="CO3" s="224"/>
      <c r="CP3" s="224"/>
      <c r="CQ3" s="224"/>
      <c r="CR3" s="224"/>
      <c r="CS3" s="224"/>
      <c r="CT3" s="224"/>
      <c r="CU3" s="224"/>
      <c r="CV3" s="224"/>
      <c r="CW3" s="224"/>
      <c r="CX3" s="224"/>
      <c r="CY3" s="224"/>
      <c r="CZ3" s="224"/>
      <c r="DA3" s="224"/>
      <c r="DB3" s="224"/>
      <c r="DC3" s="224"/>
      <c r="DD3" s="224"/>
      <c r="DE3" s="224"/>
      <c r="DF3" s="224"/>
      <c r="DG3" s="224"/>
      <c r="DH3" s="224"/>
      <c r="DI3" s="224"/>
      <c r="DJ3" s="224"/>
      <c r="DK3" s="224"/>
      <c r="DL3" s="224"/>
      <c r="DM3" s="224"/>
      <c r="DN3" s="224"/>
      <c r="DO3" s="224"/>
      <c r="DP3" s="224"/>
      <c r="DQ3" s="224"/>
      <c r="DR3" s="224"/>
      <c r="DS3" s="224"/>
      <c r="DT3" s="224"/>
      <c r="DU3" s="224"/>
      <c r="DV3" s="224"/>
      <c r="DW3" s="224"/>
      <c r="DX3" s="224"/>
      <c r="DY3" s="224"/>
      <c r="DZ3" s="224"/>
      <c r="EA3" s="224"/>
      <c r="EB3" s="224"/>
      <c r="EC3" s="224"/>
      <c r="ED3" s="224"/>
      <c r="EE3" s="224"/>
      <c r="EF3" s="224"/>
      <c r="EG3" s="224"/>
      <c r="EH3" s="224"/>
      <c r="EI3" s="224"/>
      <c r="EJ3" s="224"/>
      <c r="EK3" s="224"/>
      <c r="EL3" s="224"/>
      <c r="EM3" s="224"/>
      <c r="EN3" s="224"/>
      <c r="EO3" s="224"/>
      <c r="EP3" s="224"/>
      <c r="EQ3" s="224"/>
      <c r="ER3" s="224"/>
      <c r="ES3" s="224"/>
      <c r="ET3" s="224"/>
      <c r="EU3" s="224"/>
      <c r="EV3" s="224"/>
      <c r="EW3" s="224"/>
      <c r="EX3" s="224"/>
      <c r="EY3" s="224"/>
      <c r="EZ3" s="224"/>
      <c r="FA3" s="224"/>
      <c r="FB3" s="224"/>
      <c r="FC3" s="224"/>
      <c r="FD3" s="224"/>
      <c r="FE3" s="224"/>
      <c r="FF3" s="224"/>
      <c r="FG3" s="224"/>
      <c r="FH3" s="224"/>
      <c r="FI3" s="224"/>
      <c r="FJ3" s="224"/>
      <c r="FK3" s="224"/>
      <c r="FL3" s="224"/>
      <c r="FM3" s="224"/>
      <c r="FN3" s="224"/>
      <c r="FO3" s="224"/>
      <c r="FP3" s="224"/>
      <c r="FQ3" s="224"/>
      <c r="FR3" s="224"/>
      <c r="FS3" s="224"/>
      <c r="FT3" s="224"/>
      <c r="FU3" s="224"/>
      <c r="FV3" s="224"/>
      <c r="FW3" s="224"/>
      <c r="FX3" s="224"/>
      <c r="FY3" s="224"/>
      <c r="FZ3" s="224"/>
      <c r="GA3" s="224"/>
      <c r="GB3" s="224"/>
      <c r="GC3" s="224"/>
      <c r="GD3" s="224"/>
      <c r="GE3" s="224"/>
      <c r="GF3" s="224"/>
      <c r="GG3" s="224"/>
      <c r="GH3" s="225"/>
      <c r="GJ3" s="29"/>
      <c r="GK3" s="28"/>
      <c r="GL3" s="226" t="s">
        <v>17</v>
      </c>
      <c r="GM3" s="224"/>
      <c r="GN3" s="224"/>
      <c r="GO3" s="224"/>
      <c r="GP3" s="225"/>
      <c r="GQ3" s="28"/>
      <c r="GR3" s="29"/>
    </row>
    <row r="4" spans="1:246" x14ac:dyDescent="0.25">
      <c r="A4" s="227" t="s">
        <v>18</v>
      </c>
      <c r="B4" s="225"/>
      <c r="C4" s="28"/>
      <c r="D4" s="227" t="s">
        <v>19</v>
      </c>
      <c r="E4" s="224"/>
      <c r="F4" s="225"/>
      <c r="G4" s="28"/>
      <c r="H4" s="227" t="s">
        <v>20</v>
      </c>
      <c r="I4" s="224"/>
      <c r="J4" s="225"/>
      <c r="L4" s="29"/>
      <c r="N4" s="228" t="s">
        <v>19</v>
      </c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29"/>
      <c r="AK4" s="229"/>
      <c r="AL4" s="229"/>
      <c r="AM4" s="229"/>
      <c r="AN4" s="229"/>
      <c r="AO4" s="229"/>
      <c r="AP4" s="229"/>
      <c r="AQ4" s="229"/>
      <c r="AR4" s="229"/>
      <c r="AS4" s="229"/>
      <c r="AT4" s="229"/>
      <c r="AU4" s="229"/>
      <c r="AV4" s="229"/>
      <c r="AW4" s="229"/>
      <c r="AX4" s="229"/>
      <c r="AY4" s="229"/>
      <c r="AZ4" s="229"/>
      <c r="BA4" s="229"/>
      <c r="BB4" s="229"/>
      <c r="BC4" s="229"/>
      <c r="BD4" s="229"/>
      <c r="BE4" s="229"/>
      <c r="BF4" s="229"/>
      <c r="BG4" s="229"/>
      <c r="BH4" s="229"/>
      <c r="BI4" s="229"/>
      <c r="BJ4" s="229"/>
      <c r="BK4" s="229"/>
      <c r="BL4" s="229"/>
      <c r="BM4" s="229"/>
      <c r="BN4" s="229"/>
      <c r="BO4" s="229"/>
      <c r="BP4" s="229"/>
      <c r="BQ4" s="229"/>
      <c r="BR4" s="229"/>
      <c r="BS4" s="229"/>
      <c r="BT4" s="229"/>
      <c r="BU4" s="229"/>
      <c r="BV4" s="229"/>
      <c r="BW4" s="229"/>
      <c r="BX4" s="229"/>
      <c r="BY4" s="229"/>
      <c r="BZ4" s="229"/>
      <c r="CA4" s="229"/>
      <c r="CB4" s="229"/>
      <c r="CC4" s="229"/>
      <c r="CD4" s="229"/>
      <c r="CE4" s="229"/>
      <c r="CF4" s="229"/>
      <c r="CG4" s="229"/>
      <c r="CH4" s="229"/>
      <c r="CI4" s="229"/>
      <c r="CJ4" s="229"/>
      <c r="CK4" s="229"/>
      <c r="CL4" s="229"/>
      <c r="CM4" s="229"/>
      <c r="CN4" s="229"/>
      <c r="CO4" s="229"/>
      <c r="CP4" s="229"/>
      <c r="CQ4" s="229"/>
      <c r="CR4" s="229"/>
      <c r="CS4" s="229"/>
      <c r="CT4" s="229"/>
      <c r="CU4" s="229"/>
      <c r="CV4" s="229"/>
      <c r="CW4" s="229"/>
      <c r="CX4" s="229"/>
      <c r="CY4" s="229"/>
      <c r="CZ4" s="229"/>
      <c r="DA4" s="229"/>
      <c r="DB4" s="229"/>
      <c r="DC4" s="229"/>
      <c r="DD4" s="229"/>
      <c r="DE4" s="229"/>
      <c r="DF4" s="229"/>
      <c r="DG4" s="229"/>
      <c r="DH4" s="229"/>
      <c r="DI4" s="229"/>
      <c r="DJ4" s="229"/>
      <c r="DK4" s="229"/>
      <c r="DL4" s="229"/>
      <c r="DM4" s="229"/>
      <c r="DN4" s="229"/>
      <c r="DO4" s="229"/>
      <c r="DP4" s="229"/>
      <c r="DQ4" s="229"/>
      <c r="DR4" s="229"/>
      <c r="DS4" s="229"/>
      <c r="DT4" s="229"/>
      <c r="DU4" s="229"/>
      <c r="DV4" s="229"/>
      <c r="DW4" s="229"/>
      <c r="DX4" s="229"/>
      <c r="DY4" s="229"/>
      <c r="DZ4" s="229"/>
      <c r="EA4" s="229"/>
      <c r="EB4" s="229"/>
      <c r="EC4" s="229"/>
      <c r="ED4" s="229"/>
      <c r="EE4" s="229"/>
      <c r="EF4" s="229"/>
      <c r="EG4" s="229"/>
      <c r="EH4" s="229"/>
      <c r="EI4" s="229"/>
      <c r="EJ4" s="229"/>
      <c r="EK4" s="229"/>
      <c r="EL4" s="229"/>
      <c r="EM4" s="229"/>
      <c r="EN4" s="229"/>
      <c r="EO4" s="229"/>
      <c r="EP4" s="229"/>
      <c r="EQ4" s="229"/>
      <c r="ER4" s="229"/>
      <c r="ES4" s="229"/>
      <c r="ET4" s="229"/>
      <c r="EU4" s="229"/>
      <c r="EV4" s="229"/>
      <c r="EW4" s="229"/>
      <c r="EX4" s="229"/>
      <c r="EY4" s="229"/>
      <c r="EZ4" s="229"/>
      <c r="FA4" s="229"/>
      <c r="FB4" s="229"/>
      <c r="FC4" s="229"/>
      <c r="FD4" s="229"/>
      <c r="FE4" s="229"/>
      <c r="FF4" s="229"/>
      <c r="FG4" s="229"/>
      <c r="FH4" s="229"/>
      <c r="FI4" s="229"/>
      <c r="FJ4" s="229"/>
      <c r="FK4" s="229"/>
      <c r="FL4" s="229"/>
      <c r="FM4" s="229"/>
      <c r="FN4" s="229"/>
      <c r="FO4" s="229"/>
      <c r="FP4" s="229"/>
      <c r="FQ4" s="229"/>
      <c r="FR4" s="229"/>
      <c r="FS4" s="229"/>
      <c r="FT4" s="229"/>
      <c r="FU4" s="229"/>
      <c r="FV4" s="229"/>
      <c r="FW4" s="229"/>
      <c r="FX4" s="229"/>
      <c r="FY4" s="229"/>
      <c r="FZ4" s="229"/>
      <c r="GA4" s="229"/>
      <c r="GB4" s="229"/>
      <c r="GC4" s="229"/>
      <c r="GD4" s="229"/>
      <c r="GE4" s="229"/>
      <c r="GF4" s="229"/>
      <c r="GG4" s="229"/>
      <c r="GH4" s="229"/>
      <c r="GJ4" s="29"/>
      <c r="GK4" s="28"/>
      <c r="GL4" s="228" t="s">
        <v>21</v>
      </c>
      <c r="GM4" s="229"/>
      <c r="GN4" s="229"/>
      <c r="GO4" s="229"/>
      <c r="GP4" s="229"/>
      <c r="GQ4" s="28"/>
      <c r="GR4" s="29"/>
    </row>
    <row r="5" spans="1:246" x14ac:dyDescent="0.25">
      <c r="A5" s="1" t="s">
        <v>11</v>
      </c>
      <c r="B5" s="33">
        <f>+CONSOLIDADO!F10</f>
        <v>625</v>
      </c>
      <c r="C5" s="173"/>
      <c r="D5" s="173"/>
      <c r="E5" s="121" t="s">
        <v>22</v>
      </c>
      <c r="F5" s="121" t="s">
        <v>23</v>
      </c>
      <c r="H5" s="174" t="s">
        <v>24</v>
      </c>
      <c r="I5" s="122" t="s">
        <v>67</v>
      </c>
      <c r="J5" s="123" t="s">
        <v>68</v>
      </c>
      <c r="L5" s="29"/>
      <c r="N5" s="38"/>
      <c r="O5" s="39">
        <v>0</v>
      </c>
      <c r="P5" s="40">
        <v>1</v>
      </c>
      <c r="Q5" s="40">
        <v>2</v>
      </c>
      <c r="R5" s="40">
        <v>3</v>
      </c>
      <c r="S5" s="40">
        <v>4</v>
      </c>
      <c r="T5" s="40">
        <v>5</v>
      </c>
      <c r="U5" s="40">
        <v>6</v>
      </c>
      <c r="V5" s="40">
        <v>7</v>
      </c>
      <c r="W5" s="40">
        <v>8</v>
      </c>
      <c r="X5" s="40">
        <v>9</v>
      </c>
      <c r="Y5" s="40">
        <v>10</v>
      </c>
      <c r="Z5" s="40">
        <v>11</v>
      </c>
      <c r="AA5" s="40">
        <v>12</v>
      </c>
      <c r="AB5" s="40">
        <v>13</v>
      </c>
      <c r="AC5" s="40">
        <v>14</v>
      </c>
      <c r="AD5" s="40">
        <v>15</v>
      </c>
      <c r="AE5" s="40">
        <v>16</v>
      </c>
      <c r="AF5" s="40">
        <v>17</v>
      </c>
      <c r="AG5" s="40">
        <v>18</v>
      </c>
      <c r="AH5" s="40">
        <v>19</v>
      </c>
      <c r="AI5" s="40">
        <v>20</v>
      </c>
      <c r="AJ5" s="40">
        <v>21</v>
      </c>
      <c r="AK5" s="40">
        <v>22</v>
      </c>
      <c r="AL5" s="40">
        <v>23</v>
      </c>
      <c r="AM5" s="40">
        <v>24</v>
      </c>
      <c r="AN5" s="40">
        <v>25</v>
      </c>
      <c r="AO5" s="40">
        <v>26</v>
      </c>
      <c r="AP5" s="40">
        <v>27</v>
      </c>
      <c r="AQ5" s="40">
        <v>28</v>
      </c>
      <c r="AR5" s="40">
        <v>29</v>
      </c>
      <c r="AS5" s="40">
        <v>30</v>
      </c>
      <c r="AT5" s="40">
        <v>31</v>
      </c>
      <c r="AU5" s="40">
        <v>32</v>
      </c>
      <c r="AV5" s="40">
        <v>33</v>
      </c>
      <c r="AW5" s="40">
        <v>34</v>
      </c>
      <c r="AX5" s="40">
        <v>35</v>
      </c>
      <c r="AY5" s="40">
        <v>36</v>
      </c>
      <c r="AZ5" s="40">
        <v>37</v>
      </c>
      <c r="BA5" s="40">
        <v>38</v>
      </c>
      <c r="BB5" s="40">
        <v>39</v>
      </c>
      <c r="BC5" s="40">
        <v>40</v>
      </c>
      <c r="BD5" s="40">
        <v>41</v>
      </c>
      <c r="BE5" s="40">
        <v>42</v>
      </c>
      <c r="BF5" s="40">
        <v>43</v>
      </c>
      <c r="BG5" s="40">
        <v>44</v>
      </c>
      <c r="BH5" s="40">
        <v>45</v>
      </c>
      <c r="BI5" s="40">
        <v>46</v>
      </c>
      <c r="BJ5" s="40">
        <v>47</v>
      </c>
      <c r="BK5" s="40">
        <v>48</v>
      </c>
      <c r="BL5" s="40">
        <v>49</v>
      </c>
      <c r="BM5" s="40">
        <v>50</v>
      </c>
      <c r="BN5" s="40">
        <v>51</v>
      </c>
      <c r="BO5" s="40">
        <v>52</v>
      </c>
      <c r="BP5" s="40">
        <v>53</v>
      </c>
      <c r="BQ5" s="40">
        <v>54</v>
      </c>
      <c r="BR5" s="40">
        <v>55</v>
      </c>
      <c r="BS5" s="40">
        <v>56</v>
      </c>
      <c r="BT5" s="40">
        <v>57</v>
      </c>
      <c r="BU5" s="40">
        <v>58</v>
      </c>
      <c r="BV5" s="40">
        <v>59</v>
      </c>
      <c r="BW5" s="40">
        <v>60</v>
      </c>
      <c r="BX5" s="40">
        <v>61</v>
      </c>
      <c r="BY5" s="40">
        <v>62</v>
      </c>
      <c r="BZ5" s="40">
        <v>63</v>
      </c>
      <c r="CA5" s="40">
        <v>64</v>
      </c>
      <c r="CB5" s="40">
        <v>65</v>
      </c>
      <c r="CC5" s="40">
        <v>66</v>
      </c>
      <c r="CD5" s="40">
        <v>67</v>
      </c>
      <c r="CE5" s="40">
        <v>68</v>
      </c>
      <c r="CF5" s="40">
        <v>69</v>
      </c>
      <c r="CG5" s="40">
        <v>70</v>
      </c>
      <c r="CH5" s="40">
        <v>71</v>
      </c>
      <c r="CI5" s="40">
        <v>72</v>
      </c>
      <c r="CJ5" s="40">
        <v>73</v>
      </c>
      <c r="CK5" s="40">
        <v>74</v>
      </c>
      <c r="CL5" s="40">
        <v>75</v>
      </c>
      <c r="CM5" s="41">
        <v>76</v>
      </c>
      <c r="CN5" s="41">
        <v>77</v>
      </c>
      <c r="CO5" s="41">
        <v>78</v>
      </c>
      <c r="CP5" s="41">
        <v>79</v>
      </c>
      <c r="CQ5" s="41">
        <v>80</v>
      </c>
      <c r="CR5" s="41">
        <v>81</v>
      </c>
      <c r="CS5" s="41">
        <v>82</v>
      </c>
      <c r="CT5" s="41">
        <v>83</v>
      </c>
      <c r="CU5" s="41">
        <v>84</v>
      </c>
      <c r="CV5" s="41">
        <v>85</v>
      </c>
      <c r="CW5" s="41">
        <v>86</v>
      </c>
      <c r="CX5" s="41">
        <v>87</v>
      </c>
      <c r="CY5" s="41">
        <v>88</v>
      </c>
      <c r="CZ5" s="41">
        <v>89</v>
      </c>
      <c r="DA5" s="41">
        <v>90</v>
      </c>
      <c r="DB5" s="41">
        <v>91</v>
      </c>
      <c r="DC5" s="41">
        <v>92</v>
      </c>
      <c r="DD5" s="41">
        <v>93</v>
      </c>
      <c r="DE5" s="41">
        <v>94</v>
      </c>
      <c r="DF5" s="41">
        <v>95</v>
      </c>
      <c r="DG5" s="41">
        <v>96</v>
      </c>
      <c r="DH5" s="41">
        <v>97</v>
      </c>
      <c r="DI5" s="41">
        <v>98</v>
      </c>
      <c r="DJ5" s="41">
        <v>99</v>
      </c>
      <c r="DK5" s="41">
        <v>100</v>
      </c>
      <c r="DL5" s="41">
        <v>101</v>
      </c>
      <c r="DM5" s="41">
        <v>102</v>
      </c>
      <c r="DN5" s="41">
        <v>103</v>
      </c>
      <c r="DO5" s="41">
        <v>104</v>
      </c>
      <c r="DP5" s="41">
        <v>105</v>
      </c>
      <c r="DQ5" s="41">
        <v>106</v>
      </c>
      <c r="DR5" s="41">
        <v>107</v>
      </c>
      <c r="DS5" s="41">
        <v>108</v>
      </c>
      <c r="DT5" s="41">
        <v>109</v>
      </c>
      <c r="DU5" s="41">
        <v>110</v>
      </c>
      <c r="DV5" s="41">
        <v>111</v>
      </c>
      <c r="DW5" s="41">
        <v>112</v>
      </c>
      <c r="DX5" s="41">
        <v>113</v>
      </c>
      <c r="DY5" s="41">
        <v>114</v>
      </c>
      <c r="DZ5" s="41">
        <v>115</v>
      </c>
      <c r="EA5" s="41">
        <v>116</v>
      </c>
      <c r="EB5" s="41">
        <v>117</v>
      </c>
      <c r="EC5" s="41">
        <v>118</v>
      </c>
      <c r="ED5" s="41">
        <v>119</v>
      </c>
      <c r="EE5" s="41">
        <v>120</v>
      </c>
      <c r="EF5" s="41">
        <v>121</v>
      </c>
      <c r="EG5" s="41">
        <v>122</v>
      </c>
      <c r="EH5" s="41">
        <v>123</v>
      </c>
      <c r="EI5" s="41">
        <v>124</v>
      </c>
      <c r="EJ5" s="41">
        <v>125</v>
      </c>
      <c r="EK5" s="41">
        <v>126</v>
      </c>
      <c r="EL5" s="41">
        <v>127</v>
      </c>
      <c r="EM5" s="41">
        <v>128</v>
      </c>
      <c r="EN5" s="41">
        <v>129</v>
      </c>
      <c r="EO5" s="41">
        <v>130</v>
      </c>
      <c r="EP5" s="41">
        <v>131</v>
      </c>
      <c r="EQ5" s="41">
        <v>132</v>
      </c>
      <c r="ER5" s="41">
        <v>133</v>
      </c>
      <c r="ES5" s="41">
        <v>134</v>
      </c>
      <c r="ET5" s="41">
        <v>135</v>
      </c>
      <c r="EU5" s="41">
        <v>136</v>
      </c>
      <c r="EV5" s="41">
        <v>137</v>
      </c>
      <c r="EW5" s="41">
        <v>138</v>
      </c>
      <c r="EX5" s="41">
        <v>139</v>
      </c>
      <c r="EY5" s="41">
        <v>140</v>
      </c>
      <c r="EZ5" s="41">
        <v>141</v>
      </c>
      <c r="FA5" s="41">
        <v>142</v>
      </c>
      <c r="FB5" s="41">
        <v>143</v>
      </c>
      <c r="FC5" s="41">
        <v>144</v>
      </c>
      <c r="FD5" s="41">
        <v>145</v>
      </c>
      <c r="FE5" s="41">
        <v>146</v>
      </c>
      <c r="FF5" s="41">
        <v>147</v>
      </c>
      <c r="FG5" s="41">
        <v>148</v>
      </c>
      <c r="FH5" s="41">
        <v>149</v>
      </c>
      <c r="FI5" s="41">
        <v>150</v>
      </c>
      <c r="FJ5" s="41">
        <v>151</v>
      </c>
      <c r="FK5" s="41">
        <v>152</v>
      </c>
      <c r="FL5" s="41">
        <v>153</v>
      </c>
      <c r="FM5" s="41">
        <v>154</v>
      </c>
      <c r="FN5" s="41">
        <v>155</v>
      </c>
      <c r="FO5" s="41">
        <v>156</v>
      </c>
      <c r="FP5" s="41">
        <v>157</v>
      </c>
      <c r="FQ5" s="41">
        <v>158</v>
      </c>
      <c r="FR5" s="41">
        <v>159</v>
      </c>
      <c r="FS5" s="41">
        <v>160</v>
      </c>
      <c r="FT5" s="41">
        <v>161</v>
      </c>
      <c r="FU5" s="41">
        <v>162</v>
      </c>
      <c r="FV5" s="41">
        <v>163</v>
      </c>
      <c r="FW5" s="41">
        <v>164</v>
      </c>
      <c r="FX5" s="41">
        <v>165</v>
      </c>
      <c r="FY5" s="41">
        <v>166</v>
      </c>
      <c r="FZ5" s="41">
        <v>167</v>
      </c>
      <c r="GA5" s="41">
        <v>168</v>
      </c>
      <c r="GB5" s="41">
        <v>169</v>
      </c>
      <c r="GC5" s="41">
        <v>170</v>
      </c>
      <c r="GD5" s="41">
        <v>171</v>
      </c>
      <c r="GE5" s="41">
        <v>172</v>
      </c>
      <c r="GF5" s="41">
        <v>173</v>
      </c>
      <c r="GG5" s="41">
        <v>174</v>
      </c>
      <c r="GH5" s="41">
        <v>175</v>
      </c>
      <c r="GJ5" s="29"/>
      <c r="GK5" s="28"/>
      <c r="GL5" s="28"/>
      <c r="GM5" s="28"/>
      <c r="GN5" s="28"/>
      <c r="GO5" s="28"/>
      <c r="GP5" s="28"/>
      <c r="GQ5" s="28"/>
      <c r="GR5" s="29"/>
    </row>
    <row r="6" spans="1:246" x14ac:dyDescent="0.25">
      <c r="A6" s="1" t="s">
        <v>12</v>
      </c>
      <c r="B6" s="47">
        <f>+CONSOLIDADO!F12</f>
        <v>100</v>
      </c>
      <c r="C6" s="173"/>
      <c r="D6" s="175">
        <v>0</v>
      </c>
      <c r="E6" s="53">
        <v>0</v>
      </c>
      <c r="F6" s="53">
        <v>0</v>
      </c>
      <c r="H6" s="176">
        <v>76</v>
      </c>
      <c r="I6" s="126" t="s">
        <v>78</v>
      </c>
      <c r="J6" s="127" t="s">
        <v>80</v>
      </c>
      <c r="L6" s="29"/>
      <c r="N6" s="52" t="s">
        <v>22</v>
      </c>
      <c r="O6" s="102">
        <f>+E6</f>
        <v>0</v>
      </c>
      <c r="P6" s="56">
        <f>+E7</f>
        <v>3.8124936429964875</v>
      </c>
      <c r="Q6" s="56">
        <f>+E8</f>
        <v>1.7435987312739867</v>
      </c>
      <c r="R6" s="56">
        <f>+E9</f>
        <v>3.8794836613464403</v>
      </c>
      <c r="S6" s="56">
        <f>+E10</f>
        <v>3.6629435969388706</v>
      </c>
      <c r="T6" s="56">
        <f>+E11</f>
        <v>4.1326704171849835</v>
      </c>
      <c r="U6" s="56">
        <f>+E12</f>
        <v>1.2026224871699778</v>
      </c>
      <c r="V6" s="56">
        <f>+E13</f>
        <v>7.9686808418542752</v>
      </c>
      <c r="W6" s="56">
        <f>+E14</f>
        <v>7.7969410478506536</v>
      </c>
      <c r="X6" s="56">
        <f>+E15</f>
        <v>9.1093619979333482</v>
      </c>
      <c r="Y6" s="103">
        <f>+E16</f>
        <v>6.5056914303489126</v>
      </c>
      <c r="Z6" s="103">
        <f>+E17</f>
        <v>9.9943360996845101</v>
      </c>
      <c r="AA6" s="103">
        <f>+E18</f>
        <v>7.1403749313896228</v>
      </c>
      <c r="AB6" s="103">
        <f>+E19</f>
        <v>4.5772944943006939</v>
      </c>
      <c r="AC6" s="103">
        <f>+E20</f>
        <v>2.4818379353793443</v>
      </c>
      <c r="AD6" s="103">
        <f>+E21</f>
        <v>1.9568858751538465</v>
      </c>
      <c r="AE6" s="103">
        <f>+E22</f>
        <v>6.7155882963525722</v>
      </c>
      <c r="AF6" s="103">
        <f>+E23</f>
        <v>5.7280983758729782</v>
      </c>
      <c r="AG6" s="103">
        <f>+E24</f>
        <v>9.6266615116545289</v>
      </c>
      <c r="AH6" s="103">
        <f>+E25</f>
        <v>14.729961435400467</v>
      </c>
      <c r="AI6" s="103">
        <f>+E26</f>
        <v>11.586548806257639</v>
      </c>
      <c r="AJ6" s="103">
        <f>+E27</f>
        <v>14.796871454002808</v>
      </c>
      <c r="AK6" s="103">
        <f>+E28</f>
        <v>13.382649650298683</v>
      </c>
      <c r="AL6" s="103">
        <f>+E29</f>
        <v>11.316718797062514</v>
      </c>
      <c r="AM6" s="103">
        <f>+E30</f>
        <v>10.69811177112757</v>
      </c>
      <c r="AN6" s="103">
        <f>+E31</f>
        <v>10.35266114312574</v>
      </c>
      <c r="AO6" s="103">
        <f>+E32</f>
        <v>13.454256260427426</v>
      </c>
      <c r="AP6" s="103">
        <f>+E33</f>
        <v>12.583438205635163</v>
      </c>
      <c r="AQ6" s="103">
        <f>+E34</f>
        <v>17.067470425241954</v>
      </c>
      <c r="AR6" s="103">
        <f>+E35</f>
        <v>19.381517349077562</v>
      </c>
      <c r="AS6" s="103">
        <f>+E36</f>
        <v>17.422917045438986</v>
      </c>
      <c r="AT6" s="103">
        <f>+E37</f>
        <v>8.3059372009028252</v>
      </c>
      <c r="AU6" s="103">
        <f>+E38</f>
        <v>15.496208726919027</v>
      </c>
      <c r="AV6" s="103">
        <f>+E39</f>
        <v>16.783075817325876</v>
      </c>
      <c r="AW6" s="103">
        <f>+E40</f>
        <v>16.300728698100226</v>
      </c>
      <c r="AX6" s="103">
        <f>+E41</f>
        <v>17.863600683436999</v>
      </c>
      <c r="AY6" s="103">
        <f>+E42</f>
        <v>19.815970839524319</v>
      </c>
      <c r="AZ6" s="103">
        <f>+E43</f>
        <v>2.3295523835301983</v>
      </c>
      <c r="BA6" s="103">
        <f>+E44</f>
        <v>1.9364233010118754</v>
      </c>
      <c r="BB6" s="103">
        <f>+E45</f>
        <v>4.534848937396605</v>
      </c>
      <c r="BC6" s="103">
        <f>+E46</f>
        <v>6.5443370812764527</v>
      </c>
      <c r="BD6" s="103">
        <f>+E47</f>
        <v>6.0231241669779907</v>
      </c>
      <c r="BE6" s="103">
        <f>+E48</f>
        <v>7.9465890890031954</v>
      </c>
      <c r="BF6" s="103">
        <f>+E49</f>
        <v>14.608575719670467</v>
      </c>
      <c r="BG6" s="103">
        <f>+E50</f>
        <v>13.624956884559088</v>
      </c>
      <c r="BH6" s="103">
        <f>+E51</f>
        <v>11.853551766823502</v>
      </c>
      <c r="BI6" s="103">
        <f>+E52</f>
        <v>15.405645990713831</v>
      </c>
      <c r="BJ6" s="103">
        <f>+E53</f>
        <v>16.211379383574908</v>
      </c>
      <c r="BK6" s="103">
        <f>+E54</f>
        <v>15.211010533270251</v>
      </c>
      <c r="BL6" s="103">
        <f>+E55</f>
        <v>20.772696333004877</v>
      </c>
      <c r="BM6" s="103">
        <f>+E56</f>
        <v>24.950378914424242</v>
      </c>
      <c r="BN6" s="103">
        <f>+E57</f>
        <v>22.304114176246138</v>
      </c>
      <c r="BO6" s="103">
        <f>+E58</f>
        <v>20.797140887741925</v>
      </c>
      <c r="BP6" s="103">
        <f>+E59</f>
        <v>23.836962672536458</v>
      </c>
      <c r="BQ6" s="103">
        <f>+E60</f>
        <v>23.813028895547642</v>
      </c>
      <c r="BR6" s="103">
        <f>+E61</f>
        <v>23.931168648609749</v>
      </c>
      <c r="BS6" s="103">
        <f>+E62</f>
        <v>24.447431770825375</v>
      </c>
      <c r="BT6" s="103">
        <f>+E63</f>
        <v>20.545801938379046</v>
      </c>
      <c r="BU6" s="103">
        <f>+E64</f>
        <v>0.20888882420850685</v>
      </c>
      <c r="BV6" s="103">
        <f>+E65</f>
        <v>3.9420506818254082</v>
      </c>
      <c r="BW6" s="103">
        <f>+E66</f>
        <v>4.5102811743851312</v>
      </c>
      <c r="BX6" s="103">
        <f>+E67</f>
        <v>8.8263428590523141</v>
      </c>
      <c r="BY6" s="103">
        <f>+E68</f>
        <v>5.8035974253865552</v>
      </c>
      <c r="BZ6" s="103">
        <f>+E69</f>
        <v>5.7687084094539793</v>
      </c>
      <c r="CA6" s="103">
        <f>+E70</f>
        <v>13.617940415805098</v>
      </c>
      <c r="CB6" s="103">
        <f>+E71</f>
        <v>13.533338064339635</v>
      </c>
      <c r="CC6" s="103">
        <f>+E72</f>
        <v>10.804945640751773</v>
      </c>
      <c r="CD6" s="103">
        <f>+E73</f>
        <v>18.322200922018276</v>
      </c>
      <c r="CE6" s="103">
        <f>+E74</f>
        <v>15.655719479052696</v>
      </c>
      <c r="CF6" s="103">
        <f>+E75</f>
        <v>19.291511924894397</v>
      </c>
      <c r="CG6" s="103">
        <f>+E76</f>
        <v>20.381820114964874</v>
      </c>
      <c r="CH6" s="103">
        <f>+E77</f>
        <v>20.866099743021248</v>
      </c>
      <c r="CI6" s="103">
        <f>+E78</f>
        <v>20.054517646239596</v>
      </c>
      <c r="CJ6" s="103">
        <f>+E79</f>
        <v>21.295840375713851</v>
      </c>
      <c r="CK6" s="103">
        <f>+E80</f>
        <v>21.968052247811396</v>
      </c>
      <c r="CL6" s="103">
        <f>+E81</f>
        <v>24.225353548134535</v>
      </c>
      <c r="CM6" s="103">
        <f>+E82</f>
        <v>5.8198980479998426</v>
      </c>
      <c r="CN6" s="103">
        <f>+E83</f>
        <v>22.826098369616634</v>
      </c>
      <c r="CO6" s="103">
        <f>+E84</f>
        <v>7.5289771808564794</v>
      </c>
      <c r="CP6" s="103">
        <f>+E85</f>
        <v>7.1150678447740265</v>
      </c>
      <c r="CQ6" s="103">
        <f>+E86</f>
        <v>4.5479370523184626</v>
      </c>
      <c r="CR6" s="103">
        <f>+E87</f>
        <v>14.902934800807918</v>
      </c>
      <c r="CS6" s="103">
        <f>+E88</f>
        <v>10.563133800623493</v>
      </c>
      <c r="CT6" s="103">
        <f>+E89</f>
        <v>2.4177734495307677</v>
      </c>
      <c r="CU6" s="103">
        <f>+E90</f>
        <v>20.025773972334939</v>
      </c>
      <c r="CV6" s="103">
        <f>+E91</f>
        <v>18.536014498248573</v>
      </c>
      <c r="CW6" s="103">
        <f>+E92</f>
        <v>8.1874725365087428</v>
      </c>
      <c r="CX6" s="103">
        <f>+E93</f>
        <v>15.293641873061919</v>
      </c>
      <c r="CY6" s="103">
        <f>+E94</f>
        <v>23.567618407780962</v>
      </c>
      <c r="CZ6" s="103">
        <f>+E95</f>
        <v>8.4641887272637426</v>
      </c>
      <c r="DA6" s="103">
        <f>+E96</f>
        <v>18.838593877031272</v>
      </c>
      <c r="DB6" s="103">
        <f>+E97</f>
        <v>21.676389548916681</v>
      </c>
      <c r="DC6" s="103">
        <f>+E98</f>
        <v>15.756478797817199</v>
      </c>
      <c r="DD6" s="103">
        <f>+E99</f>
        <v>19.369851908419093</v>
      </c>
      <c r="DE6" s="103">
        <f>+E100</f>
        <v>18.6687164089638</v>
      </c>
      <c r="DF6" s="103">
        <f>+E101</f>
        <v>5.2715192217173437</v>
      </c>
      <c r="DG6" s="103">
        <f>+E102</f>
        <v>10.824538129231806</v>
      </c>
      <c r="DH6" s="103">
        <f>+E103</f>
        <v>2.1179282898117413</v>
      </c>
      <c r="DI6" s="103">
        <f>+E104</f>
        <v>9.9724638993409549</v>
      </c>
      <c r="DJ6" s="103">
        <f>+E105</f>
        <v>3.9832525956926785</v>
      </c>
      <c r="DK6" s="103">
        <f>+E106</f>
        <v>23.865103459232817</v>
      </c>
      <c r="DL6" s="103">
        <f>+E107</f>
        <v>9.7007579151714047</v>
      </c>
      <c r="DM6" s="103">
        <f>+E108</f>
        <v>12.794912514888221</v>
      </c>
      <c r="DN6" s="103">
        <f>+E109</f>
        <v>11.424114493864888</v>
      </c>
      <c r="DO6" s="103">
        <f>+E110</f>
        <v>24.48076153061368</v>
      </c>
      <c r="DP6" s="103">
        <f>+E111</f>
        <v>4.0211103331866322</v>
      </c>
      <c r="DQ6" s="103">
        <f>+E112</f>
        <v>13.775301491644242</v>
      </c>
      <c r="DR6" s="103">
        <f>+E113</f>
        <v>1.4249055771609265</v>
      </c>
      <c r="DS6" s="103">
        <f>+E114</f>
        <v>8.564630668896104</v>
      </c>
      <c r="DT6" s="103">
        <f>+E115</f>
        <v>18.891174547241565</v>
      </c>
      <c r="DU6" s="103">
        <f>+E116</f>
        <v>5.5899497427841514</v>
      </c>
      <c r="DV6" s="103">
        <f>+E117</f>
        <v>7.6023903194467604</v>
      </c>
      <c r="DW6" s="103">
        <f>+E118</f>
        <v>7.9146324877742931</v>
      </c>
      <c r="DX6" s="103">
        <f>+E119</f>
        <v>12.609090233308864</v>
      </c>
      <c r="DY6" s="103">
        <f>+E120</f>
        <v>2.7083234059619947</v>
      </c>
      <c r="DZ6" s="103">
        <f>+E121</f>
        <v>2.555081151988527</v>
      </c>
      <c r="EA6" s="103">
        <f>+E122</f>
        <v>3.8062035259579008</v>
      </c>
      <c r="EB6" s="103">
        <f>+E123</f>
        <v>6.5992469470087656</v>
      </c>
      <c r="EC6" s="103">
        <f>+E124</f>
        <v>20.456281422459156</v>
      </c>
      <c r="ED6" s="103">
        <f>+E125</f>
        <v>18.1416518326755</v>
      </c>
      <c r="EE6" s="103">
        <f>+E126</f>
        <v>19.74823622736265</v>
      </c>
      <c r="EF6" s="103">
        <f>+E127</f>
        <v>9.0025915113341206</v>
      </c>
      <c r="EG6" s="103">
        <f>+E128</f>
        <v>16.839308551427148</v>
      </c>
      <c r="EH6" s="103">
        <f>+E129</f>
        <v>10.517143388025088</v>
      </c>
      <c r="EI6" s="103">
        <f>+E130</f>
        <v>2.0404044961572985</v>
      </c>
      <c r="EJ6" s="103">
        <f>+E131</f>
        <v>13.961519721904997</v>
      </c>
      <c r="EK6" s="103">
        <f>+E132</f>
        <v>24.448080700153152</v>
      </c>
      <c r="EL6" s="103">
        <f>+E133</f>
        <v>24.193976498409803</v>
      </c>
      <c r="EM6" s="103">
        <f>+E134</f>
        <v>9.2381040813889452</v>
      </c>
      <c r="EN6" s="103">
        <f>+E135</f>
        <v>12.822440059281409</v>
      </c>
      <c r="EO6" s="103">
        <f>+E136</f>
        <v>1.3810044389195482</v>
      </c>
      <c r="EP6" s="103">
        <f>+E137</f>
        <v>1.9528439479224569</v>
      </c>
      <c r="EQ6" s="103">
        <f>+E138</f>
        <v>17.846349379494978</v>
      </c>
      <c r="ER6" s="103">
        <f>+E139</f>
        <v>18.387132340479752</v>
      </c>
      <c r="ES6" s="103">
        <f>+E140</f>
        <v>15.159038392922803</v>
      </c>
      <c r="ET6" s="103">
        <f>+E141</f>
        <v>2.6680301110624884</v>
      </c>
      <c r="EU6" s="103">
        <f>+E142</f>
        <v>8.8214189621249659</v>
      </c>
      <c r="EV6" s="103">
        <f>+E143</f>
        <v>12.485104694098309</v>
      </c>
      <c r="EW6" s="103">
        <f>+E144</f>
        <v>7.9406742329658559</v>
      </c>
      <c r="EX6" s="103">
        <f>+E145</f>
        <v>10.670552830761398</v>
      </c>
      <c r="EY6" s="103">
        <f>+E146</f>
        <v>5.9566442722327313</v>
      </c>
      <c r="EZ6" s="103">
        <f>+E147</f>
        <v>14.605560137256722</v>
      </c>
      <c r="FA6" s="103">
        <f>+E148</f>
        <v>18.933019677453881</v>
      </c>
      <c r="FB6" s="103">
        <f>+E149</f>
        <v>4.80441961675582</v>
      </c>
      <c r="FC6" s="103">
        <f>+E150</f>
        <v>11.012763733514113</v>
      </c>
      <c r="FD6" s="103">
        <f>+E151</f>
        <v>8.1951195767073344</v>
      </c>
      <c r="FE6" s="103">
        <f>+E152</f>
        <v>20.625424931922005</v>
      </c>
      <c r="FF6" s="103">
        <f>+E153</f>
        <v>15.415896719335764</v>
      </c>
      <c r="FG6" s="103">
        <f>+E154</f>
        <v>21.409497949865813</v>
      </c>
      <c r="FH6" s="103">
        <f>+E155</f>
        <v>15.256618211421985</v>
      </c>
      <c r="FI6" s="103">
        <f>+E156</f>
        <v>12.215268365992628</v>
      </c>
      <c r="FJ6" s="103">
        <f>+E157</f>
        <v>21.191206200694328</v>
      </c>
      <c r="FK6" s="103">
        <f>+E158</f>
        <v>22.409373793706706</v>
      </c>
      <c r="FL6" s="103">
        <f>+E159</f>
        <v>1.6741210931070576</v>
      </c>
      <c r="FM6" s="103">
        <f>+E160</f>
        <v>3.1846783433363051</v>
      </c>
      <c r="FN6" s="103">
        <f>+E161</f>
        <v>2.9943506963406303</v>
      </c>
      <c r="FO6" s="103">
        <f>+E162</f>
        <v>14.796725190037643</v>
      </c>
      <c r="FP6" s="103">
        <f>+E163</f>
        <v>8.4788103981287968</v>
      </c>
      <c r="FQ6" s="103">
        <f>+E164</f>
        <v>8.3867039205380998</v>
      </c>
      <c r="FR6" s="103">
        <f>+E165</f>
        <v>10.395926128726398</v>
      </c>
      <c r="FS6" s="103">
        <f>+E166</f>
        <v>6.2238072388528352</v>
      </c>
      <c r="FT6" s="103">
        <f>+E167</f>
        <v>1.2622092154802109</v>
      </c>
      <c r="FU6" s="103">
        <f>+E168</f>
        <v>8.5504271906459763</v>
      </c>
      <c r="FV6" s="103">
        <f>+E169</f>
        <v>2.2445226857552028</v>
      </c>
      <c r="FW6" s="103">
        <f>+E170</f>
        <v>19.462501521051731</v>
      </c>
      <c r="FX6" s="103">
        <f>+E171</f>
        <v>2.6335451056045387</v>
      </c>
      <c r="FY6" s="103">
        <f>+E172</f>
        <v>10.981026630101137</v>
      </c>
      <c r="FZ6" s="103">
        <f>+E173</f>
        <v>9.6464572545556333</v>
      </c>
      <c r="GA6" s="103">
        <f>+E174</f>
        <v>19.675980443593382</v>
      </c>
      <c r="GB6" s="103">
        <f>+E175</f>
        <v>23.922783342952169</v>
      </c>
      <c r="GC6" s="103">
        <f>+E176</f>
        <v>16.619711152869236</v>
      </c>
      <c r="GD6" s="103">
        <f>+E177</f>
        <v>15.744639925933797</v>
      </c>
      <c r="GE6" s="103">
        <f>+E178</f>
        <v>16.807310145856381</v>
      </c>
      <c r="GF6" s="103">
        <f>+E179</f>
        <v>16.129073340061002</v>
      </c>
      <c r="GG6" s="103">
        <f>+E180</f>
        <v>2.9911071666763571</v>
      </c>
      <c r="GH6" s="103">
        <f>+E181</f>
        <v>12.689144294354481</v>
      </c>
      <c r="GJ6" s="29"/>
      <c r="GK6" s="28"/>
      <c r="GL6" s="99" t="s">
        <v>27</v>
      </c>
      <c r="GM6" s="236" t="s">
        <v>107</v>
      </c>
      <c r="GN6" s="234"/>
      <c r="GO6" s="234"/>
      <c r="GP6" s="235"/>
      <c r="GQ6" s="28"/>
      <c r="GR6" s="29"/>
    </row>
    <row r="7" spans="1:246" x14ac:dyDescent="0.25">
      <c r="A7" s="1" t="s">
        <v>13</v>
      </c>
      <c r="B7" s="47">
        <f>+CONSOLIDADO!F14</f>
        <v>75</v>
      </c>
      <c r="C7" s="173"/>
      <c r="D7" s="177">
        <v>1</v>
      </c>
      <c r="E7" s="178">
        <v>3.8124936429964875</v>
      </c>
      <c r="F7" s="179">
        <v>1.7525692586885202</v>
      </c>
      <c r="H7" s="176">
        <v>77</v>
      </c>
      <c r="I7" s="126" t="s">
        <v>75</v>
      </c>
      <c r="J7" s="127" t="s">
        <v>75</v>
      </c>
      <c r="L7" s="29"/>
      <c r="N7" s="52" t="s">
        <v>23</v>
      </c>
      <c r="O7" s="106">
        <f>+F6</f>
        <v>0</v>
      </c>
      <c r="P7" s="64">
        <f>+F7</f>
        <v>1.7525692586885202</v>
      </c>
      <c r="Q7" s="64">
        <f>+F8</f>
        <v>0.5829432007774914</v>
      </c>
      <c r="R7" s="64">
        <f>+F9</f>
        <v>1.39514542039359</v>
      </c>
      <c r="S7" s="64">
        <f>+F10</f>
        <v>8.7158946474767873</v>
      </c>
      <c r="T7" s="64">
        <f>+F11</f>
        <v>8.0020182737056214</v>
      </c>
      <c r="U7" s="64">
        <f>+F12</f>
        <v>8.2049830798474481</v>
      </c>
      <c r="V7" s="64">
        <f>+F13</f>
        <v>9.2701228763356749</v>
      </c>
      <c r="W7" s="64">
        <f>+F14</f>
        <v>7.6431130507336063</v>
      </c>
      <c r="X7" s="64">
        <f>+F15</f>
        <v>6.0372721479017954</v>
      </c>
      <c r="Y7" s="107">
        <f>+F16</f>
        <v>0.32217933686532063</v>
      </c>
      <c r="Z7" s="107">
        <f>+F17</f>
        <v>1.9723696133091249</v>
      </c>
      <c r="AA7" s="107">
        <f>+F18</f>
        <v>2.6952452699592402</v>
      </c>
      <c r="AB7" s="107">
        <f>+F19</f>
        <v>10.405504797552707</v>
      </c>
      <c r="AC7" s="107">
        <f>+F20</f>
        <v>14.134781068025356</v>
      </c>
      <c r="AD7" s="107">
        <f>+F21</f>
        <v>11.545111276204389</v>
      </c>
      <c r="AE7" s="107">
        <f>+F22</f>
        <v>13.417767175457247</v>
      </c>
      <c r="AF7" s="107">
        <f>+F23</f>
        <v>14.868216371942996</v>
      </c>
      <c r="AG7" s="107">
        <f>+F24</f>
        <v>10.629338698686201</v>
      </c>
      <c r="AH7" s="107">
        <f>+F25</f>
        <v>2.5860205278422352</v>
      </c>
      <c r="AI7" s="107">
        <f>+F26</f>
        <v>2.8191198499957233</v>
      </c>
      <c r="AJ7" s="107">
        <f>+F27</f>
        <v>1.9036611921508273</v>
      </c>
      <c r="AK7" s="107">
        <f>+F28</f>
        <v>7.5091337118361494</v>
      </c>
      <c r="AL7" s="107">
        <f>+F29</f>
        <v>7.1123414454985419</v>
      </c>
      <c r="AM7" s="107">
        <f>+F30</f>
        <v>8.5180197484254752</v>
      </c>
      <c r="AN7" s="107">
        <f>+F31</f>
        <v>14.669803766662058</v>
      </c>
      <c r="AO7" s="107">
        <f>+F32</f>
        <v>11.746775564376566</v>
      </c>
      <c r="AP7" s="107">
        <f>+F33</f>
        <v>13.12767316211734</v>
      </c>
      <c r="AQ7" s="107">
        <f>+F34</f>
        <v>0.91927533313351995</v>
      </c>
      <c r="AR7" s="107">
        <f>+F35</f>
        <v>4.3504099145488793</v>
      </c>
      <c r="AS7" s="107">
        <f>+F36</f>
        <v>1.7569746774177757</v>
      </c>
      <c r="AT7" s="107">
        <f>+F37</f>
        <v>19.378569448667953</v>
      </c>
      <c r="AU7" s="107">
        <f>+F38</f>
        <v>15.980283096035269</v>
      </c>
      <c r="AV7" s="107">
        <f>+F39</f>
        <v>17.178591019331609</v>
      </c>
      <c r="AW7" s="107">
        <f>+F40</f>
        <v>11.418074454960768</v>
      </c>
      <c r="AX7" s="107">
        <f>+F41</f>
        <v>10.99388570482723</v>
      </c>
      <c r="AY7" s="107">
        <f>+F42</f>
        <v>14.746236733017401</v>
      </c>
      <c r="AZ7" s="107">
        <f>+F43</f>
        <v>15.07812316470055</v>
      </c>
      <c r="BA7" s="107">
        <f>+F44</f>
        <v>17.346593175298867</v>
      </c>
      <c r="BB7" s="107">
        <f>+F45</f>
        <v>19.232913550982158</v>
      </c>
      <c r="BC7" s="107">
        <f>+F46</f>
        <v>16.957653001147111</v>
      </c>
      <c r="BD7" s="107">
        <f>+F47</f>
        <v>18.196632088276335</v>
      </c>
      <c r="BE7" s="107">
        <f>+F48</f>
        <v>19.753056802648793</v>
      </c>
      <c r="BF7" s="107">
        <f>+F49</f>
        <v>16.025713903915076</v>
      </c>
      <c r="BG7" s="107">
        <f>+F50</f>
        <v>16.838912886594805</v>
      </c>
      <c r="BH7" s="107">
        <f>+F51</f>
        <v>17.170116552195072</v>
      </c>
      <c r="BI7" s="107">
        <f>+F52</f>
        <v>16.235019178411751</v>
      </c>
      <c r="BJ7" s="107">
        <f>+F53</f>
        <v>17.909770888258418</v>
      </c>
      <c r="BK7" s="107">
        <f>+F54</f>
        <v>18.148110675475607</v>
      </c>
      <c r="BL7" s="107">
        <f>+F55</f>
        <v>4.7119735659813085</v>
      </c>
      <c r="BM7" s="107">
        <f>+F56</f>
        <v>1.9092529020342108</v>
      </c>
      <c r="BN7" s="107">
        <f>+F57</f>
        <v>0.51970991849603509</v>
      </c>
      <c r="BO7" s="107">
        <f>+F58</f>
        <v>5.9668564967932953</v>
      </c>
      <c r="BP7" s="107">
        <f>+F59</f>
        <v>8.5327107476794648</v>
      </c>
      <c r="BQ7" s="107">
        <f>+F60</f>
        <v>8.0832425812452868</v>
      </c>
      <c r="BR7" s="107">
        <f>+F61</f>
        <v>19.758455317383817</v>
      </c>
      <c r="BS7" s="107">
        <f>+F62</f>
        <v>19.316027793338954</v>
      </c>
      <c r="BT7" s="107">
        <f>+F63</f>
        <v>17.969601768770865</v>
      </c>
      <c r="BU7" s="107">
        <f>+F64</f>
        <v>22.519799230760285</v>
      </c>
      <c r="BV7" s="107">
        <f>+F65</f>
        <v>20.486759833350302</v>
      </c>
      <c r="BW7" s="107">
        <f>+F66</f>
        <v>23.897659052013132</v>
      </c>
      <c r="BX7" s="107">
        <f>+F67</f>
        <v>20.757737570150617</v>
      </c>
      <c r="BY7" s="107">
        <f>+F68</f>
        <v>24.107194581805661</v>
      </c>
      <c r="BZ7" s="107">
        <f>+F69</f>
        <v>22.230689368811902</v>
      </c>
      <c r="CA7" s="107">
        <f>+F70</f>
        <v>21.041466668362865</v>
      </c>
      <c r="CB7" s="107">
        <f>+F71</f>
        <v>22.651025511350923</v>
      </c>
      <c r="CC7" s="107">
        <f>+F72</f>
        <v>24.382917412783513</v>
      </c>
      <c r="CD7" s="107">
        <f>+F73</f>
        <v>22.180097461524234</v>
      </c>
      <c r="CE7" s="107">
        <f>+F74</f>
        <v>21.838571033685859</v>
      </c>
      <c r="CF7" s="107">
        <f>+F75</f>
        <v>21.293867497468423</v>
      </c>
      <c r="CG7" s="107">
        <f>+F76</f>
        <v>24.909539476294324</v>
      </c>
      <c r="CH7" s="107">
        <f>+F77</f>
        <v>23.701789506598985</v>
      </c>
      <c r="CI7" s="107">
        <f>+F78</f>
        <v>24.409551483034452</v>
      </c>
      <c r="CJ7" s="107">
        <f>+F79</f>
        <v>10.857246104301193</v>
      </c>
      <c r="CK7" s="107">
        <f>+F80</f>
        <v>14.445873504096005</v>
      </c>
      <c r="CL7" s="107">
        <f>+F81</f>
        <v>13.006554760387175</v>
      </c>
      <c r="CM7" s="107">
        <f>+F82</f>
        <v>18.351574813011098</v>
      </c>
      <c r="CN7" s="107">
        <f>+F83</f>
        <v>16.623747293812723</v>
      </c>
      <c r="CO7" s="107">
        <f>+F84</f>
        <v>7.409117776127597</v>
      </c>
      <c r="CP7" s="107">
        <f>+F85</f>
        <v>10.593645815323075</v>
      </c>
      <c r="CQ7" s="107">
        <f>+F86</f>
        <v>20.547688247355442</v>
      </c>
      <c r="CR7" s="107">
        <f>+F87</f>
        <v>9.3864877665652831</v>
      </c>
      <c r="CS7" s="107">
        <f>+F88</f>
        <v>9.9554693447890443</v>
      </c>
      <c r="CT7" s="107">
        <f>+F89</f>
        <v>15.429149743529106</v>
      </c>
      <c r="CU7" s="107">
        <f>+F90</f>
        <v>8.1273484423871789</v>
      </c>
      <c r="CV7" s="107">
        <f>+F91</f>
        <v>13.017795104821607</v>
      </c>
      <c r="CW7" s="107">
        <f>+F92</f>
        <v>5.3990719987939082</v>
      </c>
      <c r="CX7" s="107">
        <f>+F93</f>
        <v>8.3953963533548972</v>
      </c>
      <c r="CY7" s="107">
        <f>+F94</f>
        <v>21.264306295110195</v>
      </c>
      <c r="CZ7" s="107">
        <f>+F95</f>
        <v>2.5528667370134857</v>
      </c>
      <c r="DA7" s="107">
        <f>+F96</f>
        <v>5.1656805100868652</v>
      </c>
      <c r="DB7" s="107">
        <f>+F97</f>
        <v>21.548914597092484</v>
      </c>
      <c r="DC7" s="107">
        <f>+F98</f>
        <v>15.381936320950581</v>
      </c>
      <c r="DD7" s="107">
        <f>+F99</f>
        <v>23.294751358501951</v>
      </c>
      <c r="DE7" s="107">
        <f>+F100</f>
        <v>22.119270362851697</v>
      </c>
      <c r="DF7" s="107">
        <f>+F101</f>
        <v>21.959455066264457</v>
      </c>
      <c r="DG7" s="107">
        <f>+F102</f>
        <v>18.07213298056374</v>
      </c>
      <c r="DH7" s="107">
        <f>+F103</f>
        <v>7.7043894739957466</v>
      </c>
      <c r="DI7" s="107">
        <f>+F104</f>
        <v>22.84030723199055</v>
      </c>
      <c r="DJ7" s="107">
        <f>+F105</f>
        <v>15.320477918737932</v>
      </c>
      <c r="DK7" s="107">
        <f>+F106</f>
        <v>9.9412502739521944</v>
      </c>
      <c r="DL7" s="107">
        <f>+F107</f>
        <v>14.961505584881417</v>
      </c>
      <c r="DM7" s="107">
        <f>+F108</f>
        <v>18.342937334240464</v>
      </c>
      <c r="DN7" s="107">
        <f>+F109</f>
        <v>5.3946057401250735</v>
      </c>
      <c r="DO7" s="107">
        <f>+F110</f>
        <v>20.036522223005235</v>
      </c>
      <c r="DP7" s="107">
        <f>+F111</f>
        <v>19.514794321918156</v>
      </c>
      <c r="DQ7" s="107">
        <f>+F112</f>
        <v>7.6325860126559606</v>
      </c>
      <c r="DR7" s="107">
        <f>+F113</f>
        <v>17.03470032079661</v>
      </c>
      <c r="DS7" s="107">
        <f>+F114</f>
        <v>23.377112729119595</v>
      </c>
      <c r="DT7" s="107">
        <f>+F115</f>
        <v>20.165239895570075</v>
      </c>
      <c r="DU7" s="107">
        <f>+F116</f>
        <v>13.704243679656017</v>
      </c>
      <c r="DV7" s="107">
        <f>+F117</f>
        <v>10.045291796512785</v>
      </c>
      <c r="DW7" s="107">
        <f>+F118</f>
        <v>21.484582237140945</v>
      </c>
      <c r="DX7" s="107">
        <f>+F119</f>
        <v>1.159835892951711</v>
      </c>
      <c r="DY7" s="107">
        <f>+F120</f>
        <v>9.7141906535360043</v>
      </c>
      <c r="DZ7" s="107">
        <f>+F121</f>
        <v>2.2584770455628926</v>
      </c>
      <c r="EA7" s="107">
        <f>+F122</f>
        <v>19.079556842340505</v>
      </c>
      <c r="EB7" s="107">
        <f>+F123</f>
        <v>18.15509238511801</v>
      </c>
      <c r="EC7" s="107">
        <f>+F124</f>
        <v>13.093598629499578</v>
      </c>
      <c r="ED7" s="107">
        <f>+F125</f>
        <v>3.406868444892718</v>
      </c>
      <c r="EE7" s="107">
        <f>+F126</f>
        <v>8.5313056481944223</v>
      </c>
      <c r="EF7" s="107">
        <f>+F127</f>
        <v>19.098815077580994</v>
      </c>
      <c r="EG7" s="107">
        <f>+F128</f>
        <v>17.61620213878933</v>
      </c>
      <c r="EH7" s="107">
        <f>+F129</f>
        <v>10.798535307762116</v>
      </c>
      <c r="EI7" s="107">
        <f>+F130</f>
        <v>1.6203856546339486</v>
      </c>
      <c r="EJ7" s="107">
        <f>+F131</f>
        <v>14.78182058258629</v>
      </c>
      <c r="EK7" s="107">
        <f>+F132</f>
        <v>1.009823445662593</v>
      </c>
      <c r="EL7" s="107">
        <f>+F133</f>
        <v>12.527277164992542</v>
      </c>
      <c r="EM7" s="107">
        <f>+F134</f>
        <v>18.083908908568173</v>
      </c>
      <c r="EN7" s="107">
        <f>+F135</f>
        <v>4.9671621517090152</v>
      </c>
      <c r="EO7" s="107">
        <f>+F136</f>
        <v>21.079340509215658</v>
      </c>
      <c r="EP7" s="107">
        <f>+F137</f>
        <v>24.58039429493617</v>
      </c>
      <c r="EQ7" s="107">
        <f>+F138</f>
        <v>2.7872868510216486</v>
      </c>
      <c r="ER7" s="107">
        <f>+F139</f>
        <v>8.4743823590340419</v>
      </c>
      <c r="ES7" s="107">
        <f>+F140</f>
        <v>14.894238455291456</v>
      </c>
      <c r="ET7" s="107">
        <f>+F141</f>
        <v>8.2356043705500177</v>
      </c>
      <c r="EU7" s="107">
        <f>+F142</f>
        <v>8.7962668813412073</v>
      </c>
      <c r="EV7" s="107">
        <f>+F143</f>
        <v>23.358073163060759</v>
      </c>
      <c r="EW7" s="107">
        <f>+F144</f>
        <v>7.9334661394243637</v>
      </c>
      <c r="EX7" s="107">
        <f>+F145</f>
        <v>20.910325722786119</v>
      </c>
      <c r="EY7" s="107">
        <f>+F146</f>
        <v>20.300131416044586</v>
      </c>
      <c r="EZ7" s="107">
        <f>+F147</f>
        <v>6.4463585966302848</v>
      </c>
      <c r="FA7" s="107">
        <f>+F148</f>
        <v>7.3932043294824279</v>
      </c>
      <c r="FB7" s="107">
        <f>+F149</f>
        <v>23.980126997819166</v>
      </c>
      <c r="FC7" s="107">
        <f>+F150</f>
        <v>11.105851115967546</v>
      </c>
      <c r="FD7" s="107">
        <f>+F151</f>
        <v>13.12595327839</v>
      </c>
      <c r="FE7" s="107">
        <f>+F152</f>
        <v>8.3200416657505283</v>
      </c>
      <c r="FF7" s="107">
        <f>+F153</f>
        <v>24.388725401697386</v>
      </c>
      <c r="FG7" s="107">
        <f>+F154</f>
        <v>9.76647181852905</v>
      </c>
      <c r="FH7" s="107">
        <f>+F155</f>
        <v>19.476380392484252</v>
      </c>
      <c r="FI7" s="107">
        <f>+F156</f>
        <v>21.148907921638823</v>
      </c>
      <c r="FJ7" s="107">
        <f>+F157</f>
        <v>10.005081155435626</v>
      </c>
      <c r="FK7" s="107">
        <f>+F158</f>
        <v>19.787286497901256</v>
      </c>
      <c r="FL7" s="107">
        <f>+F159</f>
        <v>14.499704105207128</v>
      </c>
      <c r="FM7" s="107">
        <f>+F160</f>
        <v>23.200957622134542</v>
      </c>
      <c r="FN7" s="107">
        <f>+F161</f>
        <v>9.7538172498032392</v>
      </c>
      <c r="FO7" s="107">
        <f>+F162</f>
        <v>17.423801103135499</v>
      </c>
      <c r="FP7" s="107">
        <f>+F163</f>
        <v>9.9966351409477028</v>
      </c>
      <c r="FQ7" s="107">
        <f>+F164</f>
        <v>14.926244143462895</v>
      </c>
      <c r="FR7" s="107">
        <f>+F165</f>
        <v>5.0091279289558077</v>
      </c>
      <c r="FS7" s="107">
        <f>+F166</f>
        <v>13.11396869152048</v>
      </c>
      <c r="FT7" s="107">
        <f>+F167</f>
        <v>12.944129585231206</v>
      </c>
      <c r="FU7" s="107">
        <f>+F168</f>
        <v>14.675896695425946</v>
      </c>
      <c r="FV7" s="107">
        <f>+F169</f>
        <v>11.309797887919821</v>
      </c>
      <c r="FW7" s="107">
        <f>+F170</f>
        <v>16.376039765104913</v>
      </c>
      <c r="FX7" s="107">
        <f>+F171</f>
        <v>14.463990005020765</v>
      </c>
      <c r="FY7" s="107">
        <f>+F172</f>
        <v>14.502858031936942</v>
      </c>
      <c r="FZ7" s="107">
        <f>+F173</f>
        <v>23.993120998745539</v>
      </c>
      <c r="GA7" s="107">
        <f>+F174</f>
        <v>17.505130809627307</v>
      </c>
      <c r="GB7" s="107">
        <f>+F175</f>
        <v>23.920756873017254</v>
      </c>
      <c r="GC7" s="107">
        <f>+F176</f>
        <v>14.795344058643826</v>
      </c>
      <c r="GD7" s="107">
        <f>+F177</f>
        <v>22.684462744992363</v>
      </c>
      <c r="GE7" s="107">
        <f>+F178</f>
        <v>23.23196872916316</v>
      </c>
      <c r="GF7" s="107">
        <f>+F179</f>
        <v>16.901666189851632</v>
      </c>
      <c r="GG7" s="107">
        <f>+F180</f>
        <v>17.503168978887899</v>
      </c>
      <c r="GH7" s="107">
        <f>+F181</f>
        <v>11.703557065191861</v>
      </c>
      <c r="GJ7" s="29"/>
      <c r="GK7" s="28"/>
      <c r="GL7" s="28"/>
      <c r="GM7" s="28"/>
      <c r="GN7" s="28"/>
      <c r="GO7" s="28"/>
      <c r="GP7" s="28"/>
      <c r="GQ7" s="28"/>
      <c r="GR7" s="29"/>
    </row>
    <row r="8" spans="1:246" ht="30" x14ac:dyDescent="0.25">
      <c r="A8" s="3" t="s">
        <v>28</v>
      </c>
      <c r="B8" s="59">
        <f>+CONSOLIDADO!F16</f>
        <v>0.16</v>
      </c>
      <c r="C8" s="173"/>
      <c r="D8" s="177">
        <v>2</v>
      </c>
      <c r="E8" s="180">
        <v>1.7435987312739867</v>
      </c>
      <c r="F8" s="181">
        <v>0.5829432007774914</v>
      </c>
      <c r="H8" s="176">
        <v>78</v>
      </c>
      <c r="I8" s="126" t="s">
        <v>80</v>
      </c>
      <c r="J8" s="127" t="s">
        <v>79</v>
      </c>
      <c r="L8" s="29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GJ8" s="29"/>
      <c r="GK8" s="28"/>
      <c r="GL8" s="230" t="s">
        <v>29</v>
      </c>
      <c r="GM8" s="220"/>
      <c r="GN8" s="28"/>
      <c r="GO8" s="230" t="s">
        <v>29</v>
      </c>
      <c r="GP8" s="220"/>
      <c r="GQ8" s="28"/>
      <c r="GR8" s="29"/>
    </row>
    <row r="9" spans="1:246" ht="15.75" x14ac:dyDescent="0.25">
      <c r="C9" s="173"/>
      <c r="D9" s="177">
        <v>3</v>
      </c>
      <c r="E9" s="182">
        <v>3.8794836613464403</v>
      </c>
      <c r="F9" s="183">
        <v>1.39514542039359</v>
      </c>
      <c r="H9" s="176">
        <v>79</v>
      </c>
      <c r="I9" s="126" t="s">
        <v>79</v>
      </c>
      <c r="J9" s="127" t="s">
        <v>74</v>
      </c>
      <c r="L9" s="29"/>
      <c r="N9" s="231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GJ9" s="29"/>
      <c r="GK9" s="28"/>
      <c r="GL9" s="66" t="s">
        <v>30</v>
      </c>
      <c r="GM9" s="66" t="s">
        <v>31</v>
      </c>
      <c r="GN9" s="28"/>
      <c r="GO9" s="66" t="s">
        <v>30</v>
      </c>
      <c r="GP9" s="66" t="s">
        <v>31</v>
      </c>
      <c r="GQ9" s="28"/>
      <c r="GR9" s="29"/>
      <c r="GT9" s="184">
        <v>0</v>
      </c>
      <c r="GU9" s="185">
        <v>33</v>
      </c>
      <c r="GV9" s="185">
        <v>22</v>
      </c>
      <c r="GW9" s="185">
        <v>26</v>
      </c>
      <c r="GX9" s="185">
        <v>25</v>
      </c>
      <c r="GY9" s="185">
        <v>16</v>
      </c>
      <c r="GZ9" s="185">
        <v>18</v>
      </c>
      <c r="HA9" s="185">
        <v>7</v>
      </c>
      <c r="HB9" s="185">
        <v>23</v>
      </c>
      <c r="HC9" s="185">
        <v>9</v>
      </c>
      <c r="HD9" s="185">
        <v>8</v>
      </c>
      <c r="HE9" s="185">
        <v>20</v>
      </c>
      <c r="HF9" s="185">
        <v>30</v>
      </c>
      <c r="HG9" s="185">
        <v>50</v>
      </c>
      <c r="HH9" s="185">
        <v>52</v>
      </c>
      <c r="HI9" s="185">
        <v>35</v>
      </c>
      <c r="HJ9" s="185">
        <v>73</v>
      </c>
      <c r="HK9" s="185">
        <v>36</v>
      </c>
      <c r="HL9" s="185">
        <v>75</v>
      </c>
      <c r="HM9" s="185">
        <v>55</v>
      </c>
      <c r="HN9" s="185">
        <v>71</v>
      </c>
      <c r="HO9" s="185">
        <v>69</v>
      </c>
      <c r="HP9" s="185">
        <v>68</v>
      </c>
      <c r="HQ9" s="185">
        <v>65</v>
      </c>
      <c r="HR9" s="185">
        <v>66</v>
      </c>
      <c r="HS9" s="185">
        <v>64</v>
      </c>
      <c r="HT9" s="185">
        <v>48</v>
      </c>
      <c r="HU9" s="185">
        <v>33</v>
      </c>
      <c r="HV9" s="185">
        <v>32</v>
      </c>
      <c r="HW9" s="185">
        <v>45</v>
      </c>
      <c r="HX9" s="185">
        <v>31</v>
      </c>
      <c r="HY9" s="185">
        <v>61</v>
      </c>
      <c r="HZ9" s="185">
        <v>63</v>
      </c>
      <c r="IA9" s="185">
        <v>60</v>
      </c>
      <c r="IB9" s="185">
        <v>58</v>
      </c>
      <c r="IC9" s="185">
        <v>34</v>
      </c>
      <c r="ID9" s="185">
        <v>41</v>
      </c>
      <c r="IE9" s="185">
        <v>38</v>
      </c>
      <c r="IF9" s="185">
        <v>14</v>
      </c>
      <c r="IG9" s="185">
        <v>15</v>
      </c>
      <c r="IH9" s="185">
        <v>4</v>
      </c>
      <c r="II9" s="185">
        <v>12</v>
      </c>
      <c r="IJ9" s="185">
        <v>1</v>
      </c>
      <c r="IK9" s="185">
        <v>2</v>
      </c>
      <c r="IL9" s="184">
        <v>0</v>
      </c>
    </row>
    <row r="10" spans="1:246" x14ac:dyDescent="0.25">
      <c r="B10" s="1"/>
      <c r="D10" s="177">
        <v>4</v>
      </c>
      <c r="E10" s="178">
        <v>3.6629435969388706</v>
      </c>
      <c r="F10" s="179">
        <v>8.7158946474767873</v>
      </c>
      <c r="H10" s="176">
        <v>80</v>
      </c>
      <c r="I10" s="126" t="s">
        <v>79</v>
      </c>
      <c r="J10" s="127" t="s">
        <v>79</v>
      </c>
      <c r="L10" s="29"/>
      <c r="N10" s="232" t="s">
        <v>32</v>
      </c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GJ10" s="29"/>
      <c r="GK10" s="28"/>
      <c r="GL10" s="69">
        <v>1</v>
      </c>
      <c r="GM10" s="131">
        <f>SUM(GT11:IL12)</f>
        <v>212.3665774009778</v>
      </c>
      <c r="GN10" s="28"/>
      <c r="GO10" s="69">
        <v>1</v>
      </c>
      <c r="GP10" s="131">
        <f>GM10</f>
        <v>212.3665774009778</v>
      </c>
      <c r="GQ10" s="28"/>
      <c r="GR10" s="29"/>
      <c r="GT10" s="120"/>
    </row>
    <row r="11" spans="1:246" x14ac:dyDescent="0.25">
      <c r="D11" s="177">
        <v>5</v>
      </c>
      <c r="E11" s="180">
        <v>4.1326704171849835</v>
      </c>
      <c r="F11" s="181">
        <v>8.0020182737056214</v>
      </c>
      <c r="H11" s="176">
        <v>81</v>
      </c>
      <c r="I11" s="126" t="s">
        <v>79</v>
      </c>
      <c r="J11" s="127" t="s">
        <v>78</v>
      </c>
      <c r="L11" s="29"/>
      <c r="N11" s="38"/>
      <c r="O11" s="71">
        <v>0</v>
      </c>
      <c r="P11" s="72">
        <v>1</v>
      </c>
      <c r="Q11" s="72">
        <v>2</v>
      </c>
      <c r="R11" s="72">
        <v>3</v>
      </c>
      <c r="S11" s="72">
        <v>4</v>
      </c>
      <c r="T11" s="72">
        <v>5</v>
      </c>
      <c r="U11" s="72">
        <v>6</v>
      </c>
      <c r="V11" s="72">
        <v>7</v>
      </c>
      <c r="W11" s="72">
        <v>8</v>
      </c>
      <c r="X11" s="72">
        <v>9</v>
      </c>
      <c r="Y11" s="72">
        <v>10</v>
      </c>
      <c r="Z11" s="72">
        <v>11</v>
      </c>
      <c r="AA11" s="72">
        <v>12</v>
      </c>
      <c r="AB11" s="72">
        <v>13</v>
      </c>
      <c r="AC11" s="72">
        <v>14</v>
      </c>
      <c r="AD11" s="72">
        <v>15</v>
      </c>
      <c r="AE11" s="72">
        <v>16</v>
      </c>
      <c r="AF11" s="72">
        <v>17</v>
      </c>
      <c r="AG11" s="72">
        <v>18</v>
      </c>
      <c r="AH11" s="72">
        <v>19</v>
      </c>
      <c r="AI11" s="72">
        <v>20</v>
      </c>
      <c r="AJ11" s="72">
        <v>21</v>
      </c>
      <c r="AK11" s="72">
        <v>22</v>
      </c>
      <c r="AL11" s="72">
        <v>23</v>
      </c>
      <c r="AM11" s="72">
        <v>24</v>
      </c>
      <c r="AN11" s="72">
        <v>25</v>
      </c>
      <c r="AO11" s="72">
        <v>26</v>
      </c>
      <c r="AP11" s="72">
        <v>27</v>
      </c>
      <c r="AQ11" s="72">
        <v>28</v>
      </c>
      <c r="AR11" s="72">
        <v>29</v>
      </c>
      <c r="AS11" s="72">
        <v>30</v>
      </c>
      <c r="AT11" s="72">
        <v>31</v>
      </c>
      <c r="AU11" s="72">
        <v>32</v>
      </c>
      <c r="AV11" s="72">
        <v>33</v>
      </c>
      <c r="AW11" s="72">
        <v>34</v>
      </c>
      <c r="AX11" s="72">
        <v>35</v>
      </c>
      <c r="AY11" s="72">
        <v>36</v>
      </c>
      <c r="AZ11" s="72">
        <v>37</v>
      </c>
      <c r="BA11" s="72">
        <v>38</v>
      </c>
      <c r="BB11" s="72">
        <v>39</v>
      </c>
      <c r="BC11" s="72">
        <v>40</v>
      </c>
      <c r="BD11" s="72">
        <v>41</v>
      </c>
      <c r="BE11" s="72">
        <v>42</v>
      </c>
      <c r="BF11" s="72">
        <v>43</v>
      </c>
      <c r="BG11" s="72">
        <v>44</v>
      </c>
      <c r="BH11" s="72">
        <v>45</v>
      </c>
      <c r="BI11" s="72">
        <v>46</v>
      </c>
      <c r="BJ11" s="72">
        <v>47</v>
      </c>
      <c r="BK11" s="72">
        <v>48</v>
      </c>
      <c r="BL11" s="72">
        <v>49</v>
      </c>
      <c r="BM11" s="72">
        <v>50</v>
      </c>
      <c r="BN11" s="72">
        <v>51</v>
      </c>
      <c r="BO11" s="72">
        <v>52</v>
      </c>
      <c r="BP11" s="72">
        <v>53</v>
      </c>
      <c r="BQ11" s="72">
        <v>54</v>
      </c>
      <c r="BR11" s="72">
        <v>55</v>
      </c>
      <c r="BS11" s="72">
        <v>56</v>
      </c>
      <c r="BT11" s="72">
        <v>57</v>
      </c>
      <c r="BU11" s="72">
        <v>58</v>
      </c>
      <c r="BV11" s="72">
        <v>59</v>
      </c>
      <c r="BW11" s="72">
        <v>60</v>
      </c>
      <c r="BX11" s="72">
        <v>61</v>
      </c>
      <c r="BY11" s="72">
        <v>62</v>
      </c>
      <c r="BZ11" s="72">
        <v>63</v>
      </c>
      <c r="CA11" s="72">
        <v>64</v>
      </c>
      <c r="CB11" s="72">
        <v>65</v>
      </c>
      <c r="CC11" s="72">
        <v>66</v>
      </c>
      <c r="CD11" s="72">
        <v>67</v>
      </c>
      <c r="CE11" s="72">
        <v>68</v>
      </c>
      <c r="CF11" s="72">
        <v>69</v>
      </c>
      <c r="CG11" s="72">
        <v>70</v>
      </c>
      <c r="CH11" s="72">
        <v>71</v>
      </c>
      <c r="CI11" s="72">
        <v>72</v>
      </c>
      <c r="CJ11" s="72">
        <v>73</v>
      </c>
      <c r="CK11" s="72">
        <v>74</v>
      </c>
      <c r="CL11" s="72">
        <v>75</v>
      </c>
      <c r="CM11" s="73">
        <v>76</v>
      </c>
      <c r="CN11" s="73">
        <v>77</v>
      </c>
      <c r="CO11" s="73">
        <v>78</v>
      </c>
      <c r="CP11" s="73">
        <v>79</v>
      </c>
      <c r="CQ11" s="73">
        <v>80</v>
      </c>
      <c r="CR11" s="73">
        <v>81</v>
      </c>
      <c r="CS11" s="73">
        <v>82</v>
      </c>
      <c r="CT11" s="73">
        <v>83</v>
      </c>
      <c r="CU11" s="73">
        <v>84</v>
      </c>
      <c r="CV11" s="73">
        <v>85</v>
      </c>
      <c r="CW11" s="73">
        <v>86</v>
      </c>
      <c r="CX11" s="73">
        <v>87</v>
      </c>
      <c r="CY11" s="73">
        <v>88</v>
      </c>
      <c r="CZ11" s="73">
        <v>89</v>
      </c>
      <c r="DA11" s="73">
        <v>90</v>
      </c>
      <c r="DB11" s="73">
        <v>91</v>
      </c>
      <c r="DC11" s="73">
        <v>92</v>
      </c>
      <c r="DD11" s="73">
        <v>93</v>
      </c>
      <c r="DE11" s="73">
        <v>94</v>
      </c>
      <c r="DF11" s="73">
        <v>95</v>
      </c>
      <c r="DG11" s="73">
        <v>96</v>
      </c>
      <c r="DH11" s="73">
        <v>97</v>
      </c>
      <c r="DI11" s="73">
        <v>98</v>
      </c>
      <c r="DJ11" s="73">
        <v>99</v>
      </c>
      <c r="DK11" s="73">
        <v>100</v>
      </c>
      <c r="DL11" s="73">
        <v>101</v>
      </c>
      <c r="DM11" s="73">
        <v>102</v>
      </c>
      <c r="DN11" s="73">
        <v>103</v>
      </c>
      <c r="DO11" s="73">
        <v>104</v>
      </c>
      <c r="DP11" s="73">
        <v>105</v>
      </c>
      <c r="DQ11" s="73">
        <v>106</v>
      </c>
      <c r="DR11" s="73">
        <v>107</v>
      </c>
      <c r="DS11" s="73">
        <v>108</v>
      </c>
      <c r="DT11" s="73">
        <v>109</v>
      </c>
      <c r="DU11" s="73">
        <v>110</v>
      </c>
      <c r="DV11" s="73">
        <v>111</v>
      </c>
      <c r="DW11" s="73">
        <v>112</v>
      </c>
      <c r="DX11" s="73">
        <v>113</v>
      </c>
      <c r="DY11" s="73">
        <v>114</v>
      </c>
      <c r="DZ11" s="73">
        <v>115</v>
      </c>
      <c r="EA11" s="73">
        <v>116</v>
      </c>
      <c r="EB11" s="73">
        <v>117</v>
      </c>
      <c r="EC11" s="73">
        <v>118</v>
      </c>
      <c r="ED11" s="73">
        <v>119</v>
      </c>
      <c r="EE11" s="73">
        <v>120</v>
      </c>
      <c r="EF11" s="73">
        <v>121</v>
      </c>
      <c r="EG11" s="73">
        <v>122</v>
      </c>
      <c r="EH11" s="73">
        <v>123</v>
      </c>
      <c r="EI11" s="73">
        <v>124</v>
      </c>
      <c r="EJ11" s="73">
        <v>125</v>
      </c>
      <c r="EK11" s="73">
        <v>126</v>
      </c>
      <c r="EL11" s="73">
        <v>127</v>
      </c>
      <c r="EM11" s="73">
        <v>128</v>
      </c>
      <c r="EN11" s="73">
        <v>129</v>
      </c>
      <c r="EO11" s="73">
        <v>130</v>
      </c>
      <c r="EP11" s="73">
        <v>131</v>
      </c>
      <c r="EQ11" s="73">
        <v>132</v>
      </c>
      <c r="ER11" s="73">
        <v>133</v>
      </c>
      <c r="ES11" s="73">
        <v>134</v>
      </c>
      <c r="ET11" s="73">
        <v>135</v>
      </c>
      <c r="EU11" s="73">
        <v>136</v>
      </c>
      <c r="EV11" s="73">
        <v>137</v>
      </c>
      <c r="EW11" s="73">
        <v>138</v>
      </c>
      <c r="EX11" s="73">
        <v>139</v>
      </c>
      <c r="EY11" s="73">
        <v>140</v>
      </c>
      <c r="EZ11" s="73">
        <v>141</v>
      </c>
      <c r="FA11" s="73">
        <v>142</v>
      </c>
      <c r="FB11" s="73">
        <v>143</v>
      </c>
      <c r="FC11" s="73">
        <v>144</v>
      </c>
      <c r="FD11" s="73">
        <v>145</v>
      </c>
      <c r="FE11" s="73">
        <v>146</v>
      </c>
      <c r="FF11" s="73">
        <v>147</v>
      </c>
      <c r="FG11" s="73">
        <v>148</v>
      </c>
      <c r="FH11" s="73">
        <v>149</v>
      </c>
      <c r="FI11" s="73">
        <v>150</v>
      </c>
      <c r="FJ11" s="73">
        <v>151</v>
      </c>
      <c r="FK11" s="73">
        <v>152</v>
      </c>
      <c r="FL11" s="73">
        <v>153</v>
      </c>
      <c r="FM11" s="73">
        <v>154</v>
      </c>
      <c r="FN11" s="73">
        <v>155</v>
      </c>
      <c r="FO11" s="73">
        <v>156</v>
      </c>
      <c r="FP11" s="73">
        <v>157</v>
      </c>
      <c r="FQ11" s="73">
        <v>158</v>
      </c>
      <c r="FR11" s="73">
        <v>159</v>
      </c>
      <c r="FS11" s="73">
        <v>160</v>
      </c>
      <c r="FT11" s="73">
        <v>161</v>
      </c>
      <c r="FU11" s="73">
        <v>162</v>
      </c>
      <c r="FV11" s="73">
        <v>163</v>
      </c>
      <c r="FW11" s="73">
        <v>164</v>
      </c>
      <c r="FX11" s="73">
        <v>165</v>
      </c>
      <c r="FY11" s="73">
        <v>166</v>
      </c>
      <c r="FZ11" s="73">
        <v>167</v>
      </c>
      <c r="GA11" s="73">
        <v>168</v>
      </c>
      <c r="GB11" s="73">
        <v>169</v>
      </c>
      <c r="GC11" s="73">
        <v>170</v>
      </c>
      <c r="GD11" s="73">
        <v>171</v>
      </c>
      <c r="GE11" s="73">
        <v>172</v>
      </c>
      <c r="GF11" s="73">
        <v>173</v>
      </c>
      <c r="GG11" s="73">
        <v>174</v>
      </c>
      <c r="GH11" s="73">
        <v>175</v>
      </c>
      <c r="GJ11" s="29"/>
      <c r="GK11" s="28"/>
      <c r="GL11" s="28"/>
      <c r="GM11" s="28"/>
      <c r="GN11" s="28"/>
      <c r="GO11" s="28"/>
      <c r="GP11" s="28"/>
      <c r="GQ11" s="28"/>
      <c r="GR11" s="29"/>
      <c r="GT11" s="186">
        <f t="shared" ref="GT11:IK11" si="0">IF(GT9&lt;GU9,INDEX($N$11:$GH$187,MATCH(GT9,$N$11:$N$187,0),MATCH(GU9,$N$11:$GH$11,0)),INDEX($N$11:$GH$187,MATCH(GU9,$N$11:$N$187,0),MATCH(GT9,$N$11:$GH$11,0)))</f>
        <v>16.82580089532571</v>
      </c>
      <c r="GU11" s="186">
        <f t="shared" si="0"/>
        <v>10.24994159685218</v>
      </c>
      <c r="GV11" s="186">
        <f t="shared" si="0"/>
        <v>4.2382468046370665</v>
      </c>
      <c r="GW11" s="186">
        <f t="shared" si="0"/>
        <v>4.2619228222747081</v>
      </c>
      <c r="GX11" s="186">
        <f t="shared" si="0"/>
        <v>3.8465431907688807</v>
      </c>
      <c r="GY11" s="186">
        <f t="shared" si="0"/>
        <v>4.0310892615912346</v>
      </c>
      <c r="GZ11" s="186">
        <f t="shared" si="0"/>
        <v>2.1439140731753485</v>
      </c>
      <c r="HA11" s="186">
        <f t="shared" si="0"/>
        <v>3.9831368107034066</v>
      </c>
      <c r="HB11" s="186">
        <f t="shared" si="0"/>
        <v>2.455238895361695</v>
      </c>
      <c r="HC11" s="186">
        <f t="shared" si="0"/>
        <v>2.0739271335858569</v>
      </c>
      <c r="HD11" s="186">
        <f t="shared" si="0"/>
        <v>6.1344956894062399</v>
      </c>
      <c r="HE11" s="186">
        <f t="shared" si="0"/>
        <v>5.9322294789527001</v>
      </c>
      <c r="HF11" s="186">
        <f t="shared" si="0"/>
        <v>7.5290019821168421</v>
      </c>
      <c r="HG11" s="186">
        <f t="shared" si="0"/>
        <v>5.8063355947173658</v>
      </c>
      <c r="HH11" s="186">
        <f t="shared" si="0"/>
        <v>5.8203677537334073</v>
      </c>
      <c r="HI11" s="186">
        <f t="shared" si="0"/>
        <v>3.4349584692791577</v>
      </c>
      <c r="HJ11" s="186">
        <f t="shared" si="0"/>
        <v>4.1610409700439517</v>
      </c>
      <c r="HK11" s="186">
        <f t="shared" si="0"/>
        <v>4.7401634187953228</v>
      </c>
      <c r="HL11" s="186">
        <f t="shared" si="0"/>
        <v>6.7583064362812051</v>
      </c>
      <c r="HM11" s="186">
        <f t="shared" si="0"/>
        <v>4.9944501122584795</v>
      </c>
      <c r="HN11" s="186">
        <f t="shared" si="0"/>
        <v>2.8770497387165275</v>
      </c>
      <c r="HO11" s="186">
        <f t="shared" si="0"/>
        <v>3.6763689493313052</v>
      </c>
      <c r="HP11" s="186">
        <f t="shared" si="0"/>
        <v>2.2725723635997657</v>
      </c>
      <c r="HQ11" s="186">
        <f t="shared" si="0"/>
        <v>3.2316520195310998</v>
      </c>
      <c r="HR11" s="186">
        <f t="shared" si="0"/>
        <v>4.3678636290372674</v>
      </c>
      <c r="HS11" s="186">
        <f t="shared" si="0"/>
        <v>3.3029352553050519</v>
      </c>
      <c r="HT11" s="186">
        <f t="shared" si="0"/>
        <v>1.8469860911719043</v>
      </c>
      <c r="HU11" s="186">
        <f t="shared" si="0"/>
        <v>1.7583994959641502</v>
      </c>
      <c r="HV11" s="186">
        <f t="shared" si="0"/>
        <v>3.8320560254685159</v>
      </c>
      <c r="HW11" s="186">
        <f t="shared" si="0"/>
        <v>4.1788555017219737</v>
      </c>
      <c r="HX11" s="186">
        <f t="shared" si="0"/>
        <v>1.4740850573654229</v>
      </c>
      <c r="HY11" s="186">
        <f t="shared" si="0"/>
        <v>3.3939233091733265</v>
      </c>
      <c r="HZ11" s="186">
        <f t="shared" si="0"/>
        <v>2.0886423893704342</v>
      </c>
      <c r="IA11" s="186">
        <f t="shared" si="0"/>
        <v>4.5166883706074872</v>
      </c>
      <c r="IB11" s="186">
        <f t="shared" si="0"/>
        <v>19.549823618758616</v>
      </c>
      <c r="IC11" s="186">
        <f t="shared" si="0"/>
        <v>12.311701689300511</v>
      </c>
      <c r="ID11" s="186">
        <f t="shared" si="0"/>
        <v>4.1741693930007333</v>
      </c>
      <c r="IE11" s="186">
        <f t="shared" si="0"/>
        <v>3.25779283193559</v>
      </c>
      <c r="IF11" s="186">
        <f t="shared" si="0"/>
        <v>2.6423406851133038</v>
      </c>
      <c r="IG11" s="186">
        <f t="shared" si="0"/>
        <v>3.3038007933789055</v>
      </c>
      <c r="IH11" s="186">
        <f t="shared" si="0"/>
        <v>6.9527510823286605</v>
      </c>
      <c r="II11" s="186">
        <f t="shared" si="0"/>
        <v>3.4588194419284779</v>
      </c>
      <c r="IJ11" s="186">
        <f t="shared" si="0"/>
        <v>2.3766260267647805</v>
      </c>
      <c r="IK11" s="186">
        <f t="shared" si="0"/>
        <v>2.09956225224325</v>
      </c>
      <c r="IL11" s="120"/>
    </row>
    <row r="12" spans="1:246" x14ac:dyDescent="0.25">
      <c r="D12" s="177">
        <v>6</v>
      </c>
      <c r="E12" s="187">
        <v>1.2026224871699778</v>
      </c>
      <c r="F12" s="188">
        <v>8.2049830798474481</v>
      </c>
      <c r="H12" s="176">
        <v>82</v>
      </c>
      <c r="I12" s="126" t="s">
        <v>79</v>
      </c>
      <c r="J12" s="127" t="s">
        <v>78</v>
      </c>
      <c r="L12" s="29"/>
      <c r="N12" s="71">
        <v>0</v>
      </c>
      <c r="O12" s="74">
        <v>0</v>
      </c>
      <c r="P12" s="75">
        <f t="shared" ref="P12:GH12" si="1">+SQRT(((P6-$O$6)^2)+((P7-O7)^2))</f>
        <v>4.1960227340171379</v>
      </c>
      <c r="Q12" s="75">
        <f t="shared" si="1"/>
        <v>2.09956225224325</v>
      </c>
      <c r="R12" s="75">
        <f t="shared" si="1"/>
        <v>3.9635925527484908</v>
      </c>
      <c r="S12" s="75">
        <f t="shared" si="1"/>
        <v>8.185995665781574</v>
      </c>
      <c r="T12" s="75">
        <f t="shared" si="1"/>
        <v>4.1938746111566774</v>
      </c>
      <c r="U12" s="75">
        <f t="shared" si="1"/>
        <v>1.219629271204612</v>
      </c>
      <c r="V12" s="75">
        <f t="shared" si="1"/>
        <v>8.0395520488021184</v>
      </c>
      <c r="W12" s="75">
        <f t="shared" si="1"/>
        <v>7.9648886166891328</v>
      </c>
      <c r="X12" s="75">
        <f t="shared" si="1"/>
        <v>9.2498216747459487</v>
      </c>
      <c r="Y12" s="75">
        <f t="shared" si="1"/>
        <v>8.6594634259679211</v>
      </c>
      <c r="Z12" s="75">
        <f t="shared" si="1"/>
        <v>10.129653598318487</v>
      </c>
      <c r="AA12" s="75">
        <f t="shared" si="1"/>
        <v>7.1768728131265291</v>
      </c>
      <c r="AB12" s="75">
        <f t="shared" si="1"/>
        <v>8.9665894781907625</v>
      </c>
      <c r="AC12" s="75">
        <f t="shared" si="1"/>
        <v>4.4796228679430588</v>
      </c>
      <c r="AD12" s="75">
        <f t="shared" si="1"/>
        <v>3.2458884699026065</v>
      </c>
      <c r="AE12" s="75">
        <f t="shared" si="1"/>
        <v>6.9717979232845071</v>
      </c>
      <c r="AF12" s="75">
        <f t="shared" si="1"/>
        <v>5.9088843173026167</v>
      </c>
      <c r="AG12" s="75">
        <f t="shared" si="1"/>
        <v>10.518588108144819</v>
      </c>
      <c r="AH12" s="75">
        <f t="shared" si="1"/>
        <v>16.78292975275216</v>
      </c>
      <c r="AI12" s="75">
        <f t="shared" si="1"/>
        <v>11.588893326533761</v>
      </c>
      <c r="AJ12" s="75">
        <f t="shared" si="1"/>
        <v>14.825163384614227</v>
      </c>
      <c r="AK12" s="75">
        <f t="shared" si="1"/>
        <v>14.509191356915339</v>
      </c>
      <c r="AL12" s="75">
        <f t="shared" si="1"/>
        <v>11.323672921557447</v>
      </c>
      <c r="AM12" s="75">
        <f t="shared" si="1"/>
        <v>10.790066123933524</v>
      </c>
      <c r="AN12" s="75">
        <f t="shared" si="1"/>
        <v>12.042509678277888</v>
      </c>
      <c r="AO12" s="75">
        <f t="shared" si="1"/>
        <v>13.768119166850894</v>
      </c>
      <c r="AP12" s="75">
        <f t="shared" si="1"/>
        <v>12.658980814049958</v>
      </c>
      <c r="AQ12" s="75">
        <f t="shared" si="1"/>
        <v>20.984363804205397</v>
      </c>
      <c r="AR12" s="75">
        <f t="shared" si="1"/>
        <v>19.682883408392655</v>
      </c>
      <c r="AS12" s="75">
        <f t="shared" si="1"/>
        <v>17.614878503737732</v>
      </c>
      <c r="AT12" s="75">
        <f t="shared" si="1"/>
        <v>19.48099574117024</v>
      </c>
      <c r="AU12" s="75">
        <f t="shared" si="1"/>
        <v>15.864451930108743</v>
      </c>
      <c r="AV12" s="75">
        <f t="shared" si="1"/>
        <v>16.82580089532571</v>
      </c>
      <c r="AW12" s="75">
        <f t="shared" si="1"/>
        <v>17.288646771146063</v>
      </c>
      <c r="AX12" s="75">
        <f t="shared" si="1"/>
        <v>17.868636362997336</v>
      </c>
      <c r="AY12" s="75">
        <f t="shared" si="1"/>
        <v>20.168114402482896</v>
      </c>
      <c r="AZ12" s="75">
        <f t="shared" si="1"/>
        <v>2.3530752030367839</v>
      </c>
      <c r="BA12" s="75">
        <f t="shared" si="1"/>
        <v>2.9825645658871593</v>
      </c>
      <c r="BB12" s="75">
        <f t="shared" si="1"/>
        <v>4.9115231287987502</v>
      </c>
      <c r="BC12" s="75">
        <f t="shared" si="1"/>
        <v>6.9285754959447239</v>
      </c>
      <c r="BD12" s="75">
        <f t="shared" si="1"/>
        <v>6.1492352296182231</v>
      </c>
      <c r="BE12" s="75">
        <f t="shared" si="1"/>
        <v>8.0975759361042137</v>
      </c>
      <c r="BF12" s="75">
        <f t="shared" si="1"/>
        <v>15.076590119854231</v>
      </c>
      <c r="BG12" s="75">
        <f t="shared" si="1"/>
        <v>13.649203005726211</v>
      </c>
      <c r="BH12" s="75">
        <f t="shared" si="1"/>
        <v>11.858177994821617</v>
      </c>
      <c r="BI12" s="75">
        <f t="shared" si="1"/>
        <v>15.433999335546623</v>
      </c>
      <c r="BJ12" s="75">
        <f t="shared" si="1"/>
        <v>16.29765672751245</v>
      </c>
      <c r="BK12" s="75">
        <f t="shared" si="1"/>
        <v>15.212877679697201</v>
      </c>
      <c r="BL12" s="75">
        <f t="shared" si="1"/>
        <v>24.739334941917175</v>
      </c>
      <c r="BM12" s="75">
        <f t="shared" si="1"/>
        <v>25.107302744290592</v>
      </c>
      <c r="BN12" s="75">
        <f t="shared" si="1"/>
        <v>22.347356418380322</v>
      </c>
      <c r="BO12" s="75">
        <f t="shared" si="1"/>
        <v>21.498662166517306</v>
      </c>
      <c r="BP12" s="75">
        <f t="shared" si="1"/>
        <v>23.974661571932295</v>
      </c>
      <c r="BQ12" s="75">
        <f t="shared" si="1"/>
        <v>23.817270347645312</v>
      </c>
      <c r="BR12" s="75">
        <f t="shared" si="1"/>
        <v>26.627268454017088</v>
      </c>
      <c r="BS12" s="75">
        <f t="shared" si="1"/>
        <v>24.451434769828833</v>
      </c>
      <c r="BT12" s="75">
        <f t="shared" si="1"/>
        <v>20.589872275726588</v>
      </c>
      <c r="BU12" s="75">
        <f t="shared" si="1"/>
        <v>4.5549897347825246</v>
      </c>
      <c r="BV12" s="75">
        <f t="shared" si="1"/>
        <v>4.4354270109541103</v>
      </c>
      <c r="BW12" s="75">
        <f t="shared" si="1"/>
        <v>5.654809435505995</v>
      </c>
      <c r="BX12" s="75">
        <f t="shared" si="1"/>
        <v>9.3682140868900667</v>
      </c>
      <c r="BY12" s="75">
        <f t="shared" si="1"/>
        <v>6.7007913972066451</v>
      </c>
      <c r="BZ12" s="75">
        <f t="shared" si="1"/>
        <v>6.066240065122531</v>
      </c>
      <c r="CA12" s="75">
        <f t="shared" si="1"/>
        <v>13.669767803429625</v>
      </c>
      <c r="CB12" s="75">
        <f t="shared" si="1"/>
        <v>13.628716697941341</v>
      </c>
      <c r="CC12" s="75">
        <f t="shared" si="1"/>
        <v>10.942865249003505</v>
      </c>
      <c r="CD12" s="75">
        <f t="shared" si="1"/>
        <v>18.454144855952368</v>
      </c>
      <c r="CE12" s="75">
        <f t="shared" si="1"/>
        <v>15.659444201749373</v>
      </c>
      <c r="CF12" s="75">
        <f t="shared" si="1"/>
        <v>19.299200353660009</v>
      </c>
      <c r="CG12" s="75">
        <f t="shared" si="1"/>
        <v>20.700040460280594</v>
      </c>
      <c r="CH12" s="75">
        <f t="shared" si="1"/>
        <v>20.901023383437725</v>
      </c>
      <c r="CI12" s="75">
        <f t="shared" si="1"/>
        <v>20.067002891279586</v>
      </c>
      <c r="CJ12" s="75">
        <f t="shared" si="1"/>
        <v>25.242380996774585</v>
      </c>
      <c r="CK12" s="75">
        <f t="shared" si="1"/>
        <v>22.25923552544268</v>
      </c>
      <c r="CL12" s="75">
        <f t="shared" si="1"/>
        <v>24.268073532485147</v>
      </c>
      <c r="CM12" s="75">
        <f t="shared" si="1"/>
        <v>7.9019271479851181</v>
      </c>
      <c r="CN12" s="155">
        <f t="shared" si="1"/>
        <v>22.891399142811572</v>
      </c>
      <c r="CO12" s="75">
        <f t="shared" si="1"/>
        <v>11.899365299798625</v>
      </c>
      <c r="CP12" s="75">
        <f t="shared" si="1"/>
        <v>7.7952170763975204</v>
      </c>
      <c r="CQ12" s="75">
        <f t="shared" si="1"/>
        <v>10.943796972283065</v>
      </c>
      <c r="CR12" s="75">
        <f t="shared" si="1"/>
        <v>18.619072529251348</v>
      </c>
      <c r="CS12" s="75">
        <f t="shared" si="1"/>
        <v>10.578446753953651</v>
      </c>
      <c r="CT12" s="75">
        <f t="shared" si="1"/>
        <v>5.9838788056583381</v>
      </c>
      <c r="CU12" s="75">
        <f t="shared" si="1"/>
        <v>21.315438663851264</v>
      </c>
      <c r="CV12" s="75">
        <f t="shared" si="1"/>
        <v>19.170297390426612</v>
      </c>
      <c r="CW12" s="75">
        <f t="shared" si="1"/>
        <v>11.183901300637682</v>
      </c>
      <c r="CX12" s="75">
        <f t="shared" si="1"/>
        <v>15.584397369780078</v>
      </c>
      <c r="CY12" s="75">
        <f t="shared" si="1"/>
        <v>26.852215560429727</v>
      </c>
      <c r="CZ12" s="75">
        <f t="shared" si="1"/>
        <v>20.536807472122948</v>
      </c>
      <c r="DA12" s="75">
        <f t="shared" si="1"/>
        <v>19.018922552986066</v>
      </c>
      <c r="DB12" s="75">
        <f t="shared" si="1"/>
        <v>27.171238893837856</v>
      </c>
      <c r="DC12" s="75">
        <f t="shared" si="1"/>
        <v>16.920350030790409</v>
      </c>
      <c r="DD12" s="75">
        <f t="shared" si="1"/>
        <v>20.92376172614728</v>
      </c>
      <c r="DE12" s="75">
        <f t="shared" si="1"/>
        <v>18.705687047779058</v>
      </c>
      <c r="DF12" s="75">
        <f t="shared" si="1"/>
        <v>5.273941205015344</v>
      </c>
      <c r="DG12" s="75">
        <f t="shared" si="1"/>
        <v>11.501386816778652</v>
      </c>
      <c r="DH12" s="75">
        <f t="shared" si="1"/>
        <v>10.581858327286739</v>
      </c>
      <c r="DI12" s="75">
        <f t="shared" si="1"/>
        <v>18.125839086796535</v>
      </c>
      <c r="DJ12" s="75">
        <f t="shared" si="1"/>
        <v>8.5096494723076468</v>
      </c>
      <c r="DK12" s="75">
        <f t="shared" si="1"/>
        <v>24.463835618608815</v>
      </c>
      <c r="DL12" s="75">
        <f t="shared" si="1"/>
        <v>10.922804928939899</v>
      </c>
      <c r="DM12" s="75">
        <f t="shared" si="1"/>
        <v>13.23419309739799</v>
      </c>
      <c r="DN12" s="75">
        <f t="shared" si="1"/>
        <v>17.26759053950784</v>
      </c>
      <c r="DO12" s="75">
        <f t="shared" si="1"/>
        <v>28.525311626876444</v>
      </c>
      <c r="DP12" s="75">
        <f t="shared" si="1"/>
        <v>4.0548154476416105</v>
      </c>
      <c r="DQ12" s="75">
        <f t="shared" si="1"/>
        <v>18.191915937866348</v>
      </c>
      <c r="DR12" s="75">
        <f t="shared" si="1"/>
        <v>9.5094747156279595</v>
      </c>
      <c r="DS12" s="75">
        <f t="shared" si="1"/>
        <v>10.657349278870665</v>
      </c>
      <c r="DT12" s="75">
        <f t="shared" si="1"/>
        <v>19.162270295380999</v>
      </c>
      <c r="DU12" s="75">
        <f t="shared" si="1"/>
        <v>8.5435361665359828</v>
      </c>
      <c r="DV12" s="75">
        <f t="shared" si="1"/>
        <v>8.4370769495350242</v>
      </c>
      <c r="DW12" s="75">
        <f t="shared" si="1"/>
        <v>13.910383646815033</v>
      </c>
      <c r="DX12" s="75">
        <f t="shared" si="1"/>
        <v>23.91828736484614</v>
      </c>
      <c r="DY12" s="75">
        <f t="shared" si="1"/>
        <v>8.9728479894185611</v>
      </c>
      <c r="DZ12" s="75">
        <f t="shared" si="1"/>
        <v>7.8813771066586096</v>
      </c>
      <c r="EA12" s="75">
        <f t="shared" si="1"/>
        <v>17.246330357805814</v>
      </c>
      <c r="EB12" s="75">
        <f t="shared" si="1"/>
        <v>6.6636847764785658</v>
      </c>
      <c r="EC12" s="75">
        <f t="shared" si="1"/>
        <v>21.073162284598197</v>
      </c>
      <c r="ED12" s="75">
        <f t="shared" si="1"/>
        <v>20.565803482660044</v>
      </c>
      <c r="EE12" s="75">
        <f t="shared" si="1"/>
        <v>20.402271705432735</v>
      </c>
      <c r="EF12" s="75">
        <f t="shared" si="1"/>
        <v>13.882323633315831</v>
      </c>
      <c r="EG12" s="75">
        <f t="shared" si="1"/>
        <v>16.904450704368951</v>
      </c>
      <c r="EH12" s="75">
        <f t="shared" si="1"/>
        <v>12.533590310169251</v>
      </c>
      <c r="EI12" s="75">
        <f t="shared" si="1"/>
        <v>9.4022168430192874</v>
      </c>
      <c r="EJ12" s="75">
        <f t="shared" si="1"/>
        <v>19.187167646837977</v>
      </c>
      <c r="EK12" s="75">
        <f t="shared" si="1"/>
        <v>28.060230844749579</v>
      </c>
      <c r="EL12" s="75">
        <f t="shared" si="1"/>
        <v>26.795526473322244</v>
      </c>
      <c r="EM12" s="75">
        <f t="shared" si="1"/>
        <v>10.780478809045889</v>
      </c>
      <c r="EN12" s="75">
        <f t="shared" si="1"/>
        <v>18.342955447730876</v>
      </c>
      <c r="EO12" s="75">
        <f t="shared" si="1"/>
        <v>16.171254270600688</v>
      </c>
      <c r="EP12" s="75">
        <f t="shared" si="1"/>
        <v>4.0088623193426454</v>
      </c>
      <c r="EQ12" s="75">
        <f t="shared" si="1"/>
        <v>28.167920019713975</v>
      </c>
      <c r="ER12" s="75">
        <f t="shared" si="1"/>
        <v>19.246550107059996</v>
      </c>
      <c r="ES12" s="75">
        <f t="shared" si="1"/>
        <v>16.462411648806533</v>
      </c>
      <c r="ET12" s="75">
        <f t="shared" si="1"/>
        <v>7.1732693068095914</v>
      </c>
      <c r="EU12" s="75">
        <f t="shared" si="1"/>
        <v>8.8392180059292915</v>
      </c>
      <c r="EV12" s="75">
        <f t="shared" si="1"/>
        <v>19.181346183438812</v>
      </c>
      <c r="EW12" s="75">
        <f t="shared" si="1"/>
        <v>17.348567926710871</v>
      </c>
      <c r="EX12" s="75">
        <f t="shared" si="1"/>
        <v>16.80058279823524</v>
      </c>
      <c r="EY12" s="75">
        <f t="shared" si="1"/>
        <v>5.9878166369639931</v>
      </c>
      <c r="EZ12" s="75">
        <f t="shared" si="1"/>
        <v>20.130807441704</v>
      </c>
      <c r="FA12" s="75">
        <f t="shared" si="1"/>
        <v>18.956680905387319</v>
      </c>
      <c r="FB12" s="75">
        <f t="shared" si="1"/>
        <v>17.268713080575846</v>
      </c>
      <c r="FC12" s="75">
        <f t="shared" si="1"/>
        <v>16.941899082813297</v>
      </c>
      <c r="FD12" s="75">
        <f t="shared" si="1"/>
        <v>8.44042638870547</v>
      </c>
      <c r="FE12" s="75">
        <f t="shared" si="1"/>
        <v>21.177935216891491</v>
      </c>
      <c r="FF12" s="75">
        <f t="shared" si="1"/>
        <v>22.267745028787946</v>
      </c>
      <c r="FG12" s="75">
        <f t="shared" si="1"/>
        <v>25.926374646598543</v>
      </c>
      <c r="FH12" s="75">
        <f t="shared" si="1"/>
        <v>18.084433188896512</v>
      </c>
      <c r="FI12" s="75">
        <f t="shared" si="1"/>
        <v>12.32923880817466</v>
      </c>
      <c r="FJ12" s="75">
        <f t="shared" si="1"/>
        <v>23.942683542900795</v>
      </c>
      <c r="FK12" s="75">
        <f t="shared" si="1"/>
        <v>24.451412539733404</v>
      </c>
      <c r="FL12" s="75">
        <f t="shared" si="1"/>
        <v>5.5462788420629314</v>
      </c>
      <c r="FM12" s="75">
        <f t="shared" si="1"/>
        <v>9.26574276117986</v>
      </c>
      <c r="FN12" s="75">
        <f t="shared" si="1"/>
        <v>13.776491581163111</v>
      </c>
      <c r="FO12" s="75">
        <f t="shared" si="1"/>
        <v>16.666485192141508</v>
      </c>
      <c r="FP12" s="75">
        <f t="shared" si="1"/>
        <v>11.271779806104179</v>
      </c>
      <c r="FQ12" s="75">
        <f t="shared" si="1"/>
        <v>9.7281985777659763</v>
      </c>
      <c r="FR12" s="75">
        <f t="shared" si="1"/>
        <v>14.367479740231953</v>
      </c>
      <c r="FS12" s="75">
        <f t="shared" si="1"/>
        <v>10.218816973257073</v>
      </c>
      <c r="FT12" s="75">
        <f t="shared" si="1"/>
        <v>1.2735844792036015</v>
      </c>
      <c r="FU12" s="75">
        <f t="shared" si="1"/>
        <v>8.7240370509581346</v>
      </c>
      <c r="FV12" s="75">
        <f t="shared" si="1"/>
        <v>4.0458006956304589</v>
      </c>
      <c r="FW12" s="75">
        <f t="shared" si="1"/>
        <v>20.11108580398097</v>
      </c>
      <c r="FX12" s="75">
        <f t="shared" si="1"/>
        <v>3.2544575751254574</v>
      </c>
      <c r="FY12" s="75">
        <f t="shared" si="1"/>
        <v>10.981095417785363</v>
      </c>
      <c r="FZ12" s="75">
        <f t="shared" si="1"/>
        <v>13.532155362068075</v>
      </c>
      <c r="GA12" s="75">
        <f t="shared" si="1"/>
        <v>20.718065139166921</v>
      </c>
      <c r="GB12" s="75">
        <f t="shared" si="1"/>
        <v>24.768121056290848</v>
      </c>
      <c r="GC12" s="75">
        <f t="shared" si="1"/>
        <v>18.960167663750678</v>
      </c>
      <c r="GD12" s="75">
        <f t="shared" si="1"/>
        <v>17.61056160503129</v>
      </c>
      <c r="GE12" s="75">
        <f t="shared" si="1"/>
        <v>16.816225413026245</v>
      </c>
      <c r="GF12" s="75">
        <f t="shared" si="1"/>
        <v>17.326850176771327</v>
      </c>
      <c r="GG12" s="75">
        <f t="shared" si="1"/>
        <v>3.0509879855156878</v>
      </c>
      <c r="GH12" s="76">
        <f t="shared" si="1"/>
        <v>13.951698150133334</v>
      </c>
      <c r="GJ12" s="29"/>
      <c r="GK12" s="28"/>
      <c r="GL12" s="28"/>
      <c r="GM12" s="28"/>
      <c r="GN12" s="28"/>
      <c r="GO12" s="28"/>
      <c r="GP12" s="28"/>
      <c r="GQ12" s="28"/>
      <c r="GR12" s="29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</row>
    <row r="13" spans="1:246" x14ac:dyDescent="0.25">
      <c r="D13" s="177">
        <v>7</v>
      </c>
      <c r="E13" s="178">
        <v>7.9686808418542752</v>
      </c>
      <c r="F13" s="179">
        <v>9.2701228763356749</v>
      </c>
      <c r="H13" s="176">
        <v>83</v>
      </c>
      <c r="I13" s="126" t="s">
        <v>80</v>
      </c>
      <c r="J13" s="127" t="s">
        <v>77</v>
      </c>
      <c r="L13" s="29"/>
      <c r="N13" s="72">
        <v>1</v>
      </c>
      <c r="O13" s="77"/>
      <c r="P13" s="78">
        <v>0</v>
      </c>
      <c r="Q13" s="78">
        <f t="shared" ref="Q13:GH13" si="2">+SQRT(((Q$6-$P$6)^2)+((Q$7-$P$7)^2))</f>
        <v>2.3766260267647805</v>
      </c>
      <c r="R13" s="78">
        <f t="shared" si="2"/>
        <v>0.36364744291691015</v>
      </c>
      <c r="S13" s="78">
        <f t="shared" si="2"/>
        <v>6.9649311329272381</v>
      </c>
      <c r="T13" s="78">
        <f t="shared" si="2"/>
        <v>6.2576454164508206</v>
      </c>
      <c r="U13" s="78">
        <f t="shared" si="2"/>
        <v>6.9602493898924305</v>
      </c>
      <c r="V13" s="78">
        <f t="shared" si="2"/>
        <v>8.5899653332332591</v>
      </c>
      <c r="W13" s="78">
        <f t="shared" si="2"/>
        <v>7.1115629286430417</v>
      </c>
      <c r="X13" s="78">
        <f t="shared" si="2"/>
        <v>6.8128916928396936</v>
      </c>
      <c r="Y13" s="78">
        <f t="shared" si="2"/>
        <v>3.0494802262440359</v>
      </c>
      <c r="Z13" s="78">
        <f t="shared" si="2"/>
        <v>6.1857488111951282</v>
      </c>
      <c r="AA13" s="78">
        <f t="shared" si="2"/>
        <v>3.4588194419284779</v>
      </c>
      <c r="AB13" s="78">
        <f t="shared" si="2"/>
        <v>8.6866687390445882</v>
      </c>
      <c r="AC13" s="78">
        <f t="shared" si="2"/>
        <v>12.453506088788597</v>
      </c>
      <c r="AD13" s="78">
        <f t="shared" si="2"/>
        <v>9.9668028651564953</v>
      </c>
      <c r="AE13" s="78">
        <f t="shared" si="2"/>
        <v>12.02101497394168</v>
      </c>
      <c r="AF13" s="78">
        <f t="shared" si="2"/>
        <v>13.25480066587345</v>
      </c>
      <c r="AG13" s="78">
        <f t="shared" si="2"/>
        <v>10.611389338621608</v>
      </c>
      <c r="AH13" s="78">
        <f t="shared" si="2"/>
        <v>10.949234859853549</v>
      </c>
      <c r="AI13" s="78">
        <f t="shared" si="2"/>
        <v>7.8468760564472468</v>
      </c>
      <c r="AJ13" s="78">
        <f t="shared" si="2"/>
        <v>10.985416909124814</v>
      </c>
      <c r="AK13" s="78">
        <f t="shared" si="2"/>
        <v>11.168075944733951</v>
      </c>
      <c r="AL13" s="78">
        <f t="shared" si="2"/>
        <v>9.2217434933649916</v>
      </c>
      <c r="AM13" s="78">
        <f t="shared" si="2"/>
        <v>9.6531371758371574</v>
      </c>
      <c r="AN13" s="78">
        <f t="shared" si="2"/>
        <v>14.478561332664556</v>
      </c>
      <c r="AO13" s="78">
        <f t="shared" si="2"/>
        <v>13.886963168797683</v>
      </c>
      <c r="AP13" s="78">
        <f t="shared" si="2"/>
        <v>14.363929035423508</v>
      </c>
      <c r="AQ13" s="78">
        <f t="shared" si="2"/>
        <v>13.281144087172356</v>
      </c>
      <c r="AR13" s="78">
        <f t="shared" si="2"/>
        <v>15.784273034693598</v>
      </c>
      <c r="AS13" s="78">
        <f t="shared" si="2"/>
        <v>13.610424115414942</v>
      </c>
      <c r="AT13" s="78">
        <f t="shared" si="2"/>
        <v>18.189747598722885</v>
      </c>
      <c r="AU13" s="78">
        <f t="shared" si="2"/>
        <v>18.410242779488467</v>
      </c>
      <c r="AV13" s="78">
        <f t="shared" si="2"/>
        <v>20.154358072160605</v>
      </c>
      <c r="AW13" s="78">
        <f t="shared" si="2"/>
        <v>15.791706858053301</v>
      </c>
      <c r="AX13" s="78">
        <f t="shared" si="2"/>
        <v>16.81771502670891</v>
      </c>
      <c r="AY13" s="78">
        <f t="shared" si="2"/>
        <v>20.614234810276578</v>
      </c>
      <c r="AZ13" s="78">
        <f t="shared" si="2"/>
        <v>13.407814948046529</v>
      </c>
      <c r="BA13" s="78">
        <f t="shared" si="2"/>
        <v>15.706470699679471</v>
      </c>
      <c r="BB13" s="78">
        <f t="shared" si="2"/>
        <v>17.49526318031457</v>
      </c>
      <c r="BC13" s="78">
        <f t="shared" si="2"/>
        <v>15.448544921333266</v>
      </c>
      <c r="BD13" s="78">
        <f t="shared" si="2"/>
        <v>16.591988719167766</v>
      </c>
      <c r="BE13" s="78">
        <f t="shared" si="2"/>
        <v>18.469117384893149</v>
      </c>
      <c r="BF13" s="78">
        <f t="shared" si="2"/>
        <v>17.896313762052806</v>
      </c>
      <c r="BG13" s="78">
        <f t="shared" si="2"/>
        <v>17.996727450464036</v>
      </c>
      <c r="BH13" s="78">
        <f t="shared" si="2"/>
        <v>17.388484128821453</v>
      </c>
      <c r="BI13" s="78">
        <f t="shared" si="2"/>
        <v>18.551079133966184</v>
      </c>
      <c r="BJ13" s="78">
        <f t="shared" si="2"/>
        <v>20.366333300486247</v>
      </c>
      <c r="BK13" s="78">
        <f t="shared" si="2"/>
        <v>19.968474294433136</v>
      </c>
      <c r="BL13" s="78">
        <f t="shared" si="2"/>
        <v>17.21646157432447</v>
      </c>
      <c r="BM13" s="78">
        <f t="shared" si="2"/>
        <v>21.138465968753138</v>
      </c>
      <c r="BN13" s="78">
        <f t="shared" si="2"/>
        <v>18.532673096410026</v>
      </c>
      <c r="BO13" s="78">
        <f t="shared" si="2"/>
        <v>17.499670252713095</v>
      </c>
      <c r="BP13" s="78">
        <f t="shared" si="2"/>
        <v>21.141184416341055</v>
      </c>
      <c r="BQ13" s="78">
        <f t="shared" si="2"/>
        <v>20.978532720509161</v>
      </c>
      <c r="BR13" s="78">
        <f t="shared" si="2"/>
        <v>26.999500305379826</v>
      </c>
      <c r="BS13" s="78">
        <f t="shared" si="2"/>
        <v>27.097522898554981</v>
      </c>
      <c r="BT13" s="78">
        <f t="shared" si="2"/>
        <v>23.302269201547443</v>
      </c>
      <c r="BU13" s="78">
        <f t="shared" si="2"/>
        <v>21.077566472505971</v>
      </c>
      <c r="BV13" s="78">
        <f t="shared" si="2"/>
        <v>18.73463854772908</v>
      </c>
      <c r="BW13" s="78">
        <f t="shared" si="2"/>
        <v>22.156080641516255</v>
      </c>
      <c r="BX13" s="78">
        <f t="shared" si="2"/>
        <v>19.655409090333038</v>
      </c>
      <c r="BY13" s="78">
        <f t="shared" si="2"/>
        <v>22.443122946889503</v>
      </c>
      <c r="BZ13" s="78">
        <f t="shared" si="2"/>
        <v>20.571343647344623</v>
      </c>
      <c r="CA13" s="78">
        <f t="shared" si="2"/>
        <v>21.638122600986538</v>
      </c>
      <c r="CB13" s="78">
        <f t="shared" si="2"/>
        <v>23.048650502977445</v>
      </c>
      <c r="CC13" s="78">
        <f t="shared" si="2"/>
        <v>23.686009425744611</v>
      </c>
      <c r="CD13" s="78">
        <f t="shared" si="2"/>
        <v>25.056247001507355</v>
      </c>
      <c r="CE13" s="78">
        <f t="shared" si="2"/>
        <v>23.317578465806122</v>
      </c>
      <c r="CF13" s="78">
        <f t="shared" si="2"/>
        <v>24.929146472117175</v>
      </c>
      <c r="CG13" s="78">
        <f t="shared" si="2"/>
        <v>28.474336680487479</v>
      </c>
      <c r="CH13" s="78">
        <f t="shared" si="2"/>
        <v>27.795570699413322</v>
      </c>
      <c r="CI13" s="78">
        <f t="shared" si="2"/>
        <v>27.877270082205914</v>
      </c>
      <c r="CJ13" s="78">
        <f t="shared" si="2"/>
        <v>19.711990093327831</v>
      </c>
      <c r="CK13" s="78">
        <f t="shared" si="2"/>
        <v>22.152748834385054</v>
      </c>
      <c r="CL13" s="78">
        <f t="shared" si="2"/>
        <v>23.309591141400059</v>
      </c>
      <c r="CM13" s="78">
        <f t="shared" si="2"/>
        <v>16.719947901762691</v>
      </c>
      <c r="CN13" s="156">
        <f t="shared" si="2"/>
        <v>24.138539741511138</v>
      </c>
      <c r="CO13" s="78">
        <f t="shared" si="2"/>
        <v>6.7682191909930447</v>
      </c>
      <c r="CP13" s="78">
        <f t="shared" si="2"/>
        <v>9.4377768059283778</v>
      </c>
      <c r="CQ13" s="78">
        <f t="shared" si="2"/>
        <v>18.809502247706156</v>
      </c>
      <c r="CR13" s="78">
        <f t="shared" si="2"/>
        <v>13.463825491285197</v>
      </c>
      <c r="CS13" s="78">
        <f t="shared" si="2"/>
        <v>10.623498122573107</v>
      </c>
      <c r="CT13" s="78">
        <f t="shared" si="2"/>
        <v>13.747512435942125</v>
      </c>
      <c r="CU13" s="78">
        <f t="shared" si="2"/>
        <v>17.421488704431404</v>
      </c>
      <c r="CV13" s="78">
        <f t="shared" si="2"/>
        <v>18.538807397980811</v>
      </c>
      <c r="CW13" s="78">
        <f t="shared" si="2"/>
        <v>5.6953860757874715</v>
      </c>
      <c r="CX13" s="78">
        <f t="shared" si="2"/>
        <v>13.264385266206959</v>
      </c>
      <c r="CY13" s="78">
        <f t="shared" si="2"/>
        <v>27.766397617456072</v>
      </c>
      <c r="CZ13" s="78">
        <f t="shared" si="2"/>
        <v>4.7200363569372472</v>
      </c>
      <c r="DA13" s="78">
        <f t="shared" si="2"/>
        <v>15.408861627572692</v>
      </c>
      <c r="DB13" s="78">
        <f t="shared" si="2"/>
        <v>26.664847003028175</v>
      </c>
      <c r="DC13" s="78">
        <f t="shared" si="2"/>
        <v>18.122318502235068</v>
      </c>
      <c r="DD13" s="78">
        <f t="shared" si="2"/>
        <v>26.572485879575424</v>
      </c>
      <c r="DE13" s="78">
        <f t="shared" si="2"/>
        <v>25.209321068572375</v>
      </c>
      <c r="DF13" s="78">
        <f t="shared" si="2"/>
        <v>20.259491348002189</v>
      </c>
      <c r="DG13" s="78">
        <f t="shared" si="2"/>
        <v>17.762233191501821</v>
      </c>
      <c r="DH13" s="78">
        <f t="shared" si="2"/>
        <v>6.1883532229143077</v>
      </c>
      <c r="DI13" s="78">
        <f t="shared" si="2"/>
        <v>21.969021971623881</v>
      </c>
      <c r="DJ13" s="78">
        <f t="shared" si="2"/>
        <v>13.568983161142537</v>
      </c>
      <c r="DK13" s="78">
        <f t="shared" si="2"/>
        <v>21.660139824386114</v>
      </c>
      <c r="DL13" s="78">
        <f t="shared" si="2"/>
        <v>14.46193814840839</v>
      </c>
      <c r="DM13" s="78">
        <f t="shared" si="2"/>
        <v>18.865952445408364</v>
      </c>
      <c r="DN13" s="78">
        <f t="shared" si="2"/>
        <v>8.4380804517075649</v>
      </c>
      <c r="DO13" s="78">
        <f t="shared" si="2"/>
        <v>27.594931300433675</v>
      </c>
      <c r="DP13" s="78">
        <f t="shared" si="2"/>
        <v>17.76345011871987</v>
      </c>
      <c r="DQ13" s="78">
        <f t="shared" si="2"/>
        <v>11.56858406444</v>
      </c>
      <c r="DR13" s="78">
        <f t="shared" si="2"/>
        <v>15.467517789599251</v>
      </c>
      <c r="DS13" s="78">
        <f t="shared" si="2"/>
        <v>22.14054395486907</v>
      </c>
      <c r="DT13" s="78">
        <f t="shared" si="2"/>
        <v>23.799013798775892</v>
      </c>
      <c r="DU13" s="78">
        <f t="shared" si="2"/>
        <v>12.083123422835715</v>
      </c>
      <c r="DV13" s="78">
        <f t="shared" si="2"/>
        <v>9.1177060660841303</v>
      </c>
      <c r="DW13" s="78">
        <f t="shared" si="2"/>
        <v>20.153904814790852</v>
      </c>
      <c r="DX13" s="78">
        <f t="shared" si="2"/>
        <v>8.816543790826028</v>
      </c>
      <c r="DY13" s="78">
        <f t="shared" si="2"/>
        <v>8.0378235329749561</v>
      </c>
      <c r="DZ13" s="78">
        <f t="shared" si="2"/>
        <v>1.3553703779273656</v>
      </c>
      <c r="EA13" s="78">
        <f t="shared" si="2"/>
        <v>17.326988725384524</v>
      </c>
      <c r="EB13" s="78">
        <f t="shared" si="2"/>
        <v>16.63757070279425</v>
      </c>
      <c r="EC13" s="78">
        <f t="shared" si="2"/>
        <v>20.140372857456981</v>
      </c>
      <c r="ED13" s="78">
        <f t="shared" si="2"/>
        <v>14.424336387588893</v>
      </c>
      <c r="EE13" s="78">
        <f t="shared" si="2"/>
        <v>17.317596794982631</v>
      </c>
      <c r="EF13" s="78">
        <f t="shared" si="2"/>
        <v>18.106058651522353</v>
      </c>
      <c r="EG13" s="78">
        <f t="shared" si="2"/>
        <v>20.526878837590647</v>
      </c>
      <c r="EH13" s="78">
        <f t="shared" si="2"/>
        <v>11.259743778812386</v>
      </c>
      <c r="EI13" s="78">
        <f t="shared" si="2"/>
        <v>1.7770122254858296</v>
      </c>
      <c r="EJ13" s="78">
        <f t="shared" si="2"/>
        <v>16.515572058262372</v>
      </c>
      <c r="EK13" s="78">
        <f t="shared" si="2"/>
        <v>20.648949719931501</v>
      </c>
      <c r="EL13" s="78">
        <f t="shared" si="2"/>
        <v>23.054265849332037</v>
      </c>
      <c r="EM13" s="78">
        <f t="shared" si="2"/>
        <v>17.20900646141213</v>
      </c>
      <c r="EN13" s="78">
        <f t="shared" si="2"/>
        <v>9.5662292410428549</v>
      </c>
      <c r="EO13" s="78">
        <f t="shared" si="2"/>
        <v>19.479122842667863</v>
      </c>
      <c r="EP13" s="78">
        <f t="shared" si="2"/>
        <v>22.903447183206374</v>
      </c>
      <c r="EQ13" s="78">
        <f t="shared" si="2"/>
        <v>14.071948952747634</v>
      </c>
      <c r="ER13" s="78">
        <f t="shared" si="2"/>
        <v>16.050011355701695</v>
      </c>
      <c r="ES13" s="78">
        <f t="shared" si="2"/>
        <v>17.362244873144224</v>
      </c>
      <c r="ET13" s="78">
        <f t="shared" si="2"/>
        <v>6.5832773781419736</v>
      </c>
      <c r="EU13" s="78">
        <f t="shared" si="2"/>
        <v>8.6430902489774706</v>
      </c>
      <c r="EV13" s="78">
        <f t="shared" si="2"/>
        <v>23.281150774941032</v>
      </c>
      <c r="EW13" s="78">
        <f t="shared" si="2"/>
        <v>7.4327223299199012</v>
      </c>
      <c r="EX13" s="78">
        <f t="shared" si="2"/>
        <v>20.348282693155213</v>
      </c>
      <c r="EY13" s="78">
        <f t="shared" si="2"/>
        <v>18.671085771905204</v>
      </c>
      <c r="EZ13" s="78">
        <f t="shared" si="2"/>
        <v>11.769534514945725</v>
      </c>
      <c r="FA13" s="78">
        <f t="shared" si="2"/>
        <v>16.138372642883606</v>
      </c>
      <c r="FB13" s="78">
        <f t="shared" si="2"/>
        <v>22.249679552384684</v>
      </c>
      <c r="FC13" s="78">
        <f t="shared" si="2"/>
        <v>11.803718519098448</v>
      </c>
      <c r="FD13" s="78">
        <f t="shared" si="2"/>
        <v>12.188571455853054</v>
      </c>
      <c r="FE13" s="78">
        <f t="shared" si="2"/>
        <v>18.050106712805096</v>
      </c>
      <c r="FF13" s="78">
        <f t="shared" si="2"/>
        <v>25.436873390467582</v>
      </c>
      <c r="FG13" s="78">
        <f t="shared" si="2"/>
        <v>19.335904292651954</v>
      </c>
      <c r="FH13" s="78">
        <f t="shared" si="2"/>
        <v>21.097428000685337</v>
      </c>
      <c r="FI13" s="78">
        <f t="shared" si="2"/>
        <v>21.138225483074109</v>
      </c>
      <c r="FJ13" s="78">
        <f t="shared" si="2"/>
        <v>19.238596694380732</v>
      </c>
      <c r="FK13" s="78">
        <f t="shared" si="2"/>
        <v>25.905500906916217</v>
      </c>
      <c r="FL13" s="78">
        <f t="shared" si="2"/>
        <v>12.925249860542332</v>
      </c>
      <c r="FM13" s="78">
        <f t="shared" si="2"/>
        <v>21.457574780009367</v>
      </c>
      <c r="FN13" s="78">
        <f t="shared" si="2"/>
        <v>8.0429675677874055</v>
      </c>
      <c r="FO13" s="78">
        <f t="shared" si="2"/>
        <v>19.137420155324573</v>
      </c>
      <c r="FP13" s="78">
        <f t="shared" si="2"/>
        <v>9.4730741752748031</v>
      </c>
      <c r="FQ13" s="78">
        <f t="shared" si="2"/>
        <v>13.945218163689747</v>
      </c>
      <c r="FR13" s="78">
        <f t="shared" si="2"/>
        <v>7.3448456530451978</v>
      </c>
      <c r="FS13" s="78">
        <f t="shared" si="2"/>
        <v>11.614466424675566</v>
      </c>
      <c r="FT13" s="78">
        <f t="shared" si="2"/>
        <v>11.478456917368128</v>
      </c>
      <c r="FU13" s="78">
        <f t="shared" si="2"/>
        <v>13.764461716284904</v>
      </c>
      <c r="FV13" s="78">
        <f t="shared" si="2"/>
        <v>9.6849962309827742</v>
      </c>
      <c r="FW13" s="78">
        <f t="shared" si="2"/>
        <v>21.418885037163378</v>
      </c>
      <c r="FX13" s="78">
        <f t="shared" si="2"/>
        <v>12.765975757618547</v>
      </c>
      <c r="FY13" s="78">
        <f t="shared" si="2"/>
        <v>14.627293973542482</v>
      </c>
      <c r="FZ13" s="78">
        <f t="shared" si="2"/>
        <v>22.992983127970792</v>
      </c>
      <c r="GA13" s="78">
        <f t="shared" si="2"/>
        <v>22.35605978004234</v>
      </c>
      <c r="GB13" s="78">
        <f t="shared" si="2"/>
        <v>29.930791735606018</v>
      </c>
      <c r="GC13" s="78">
        <f t="shared" si="2"/>
        <v>18.279463745622852</v>
      </c>
      <c r="GD13" s="78">
        <f t="shared" si="2"/>
        <v>24.093988458521846</v>
      </c>
      <c r="GE13" s="78">
        <f t="shared" si="2"/>
        <v>25.104379250545634</v>
      </c>
      <c r="GF13" s="78">
        <f t="shared" si="2"/>
        <v>19.524171512868794</v>
      </c>
      <c r="GG13" s="78">
        <f t="shared" si="2"/>
        <v>15.772002640420345</v>
      </c>
      <c r="GH13" s="79">
        <f t="shared" si="2"/>
        <v>13.334807276876274</v>
      </c>
      <c r="GJ13" s="29"/>
      <c r="GK13" s="28"/>
      <c r="GL13" s="228" t="s">
        <v>33</v>
      </c>
      <c r="GM13" s="229"/>
      <c r="GN13" s="229"/>
      <c r="GO13" s="229"/>
      <c r="GP13" s="229"/>
      <c r="GQ13" s="28"/>
      <c r="GR13" s="29"/>
      <c r="GT13" s="120"/>
    </row>
    <row r="14" spans="1:246" x14ac:dyDescent="0.25">
      <c r="D14" s="177">
        <v>8</v>
      </c>
      <c r="E14" s="180">
        <v>7.7969410478506536</v>
      </c>
      <c r="F14" s="181">
        <v>7.6431130507336063</v>
      </c>
      <c r="H14" s="176">
        <v>84</v>
      </c>
      <c r="I14" s="126" t="s">
        <v>78</v>
      </c>
      <c r="J14" s="127" t="s">
        <v>79</v>
      </c>
      <c r="L14" s="29"/>
      <c r="N14" s="72">
        <v>2</v>
      </c>
      <c r="O14" s="77"/>
      <c r="P14" s="80"/>
      <c r="Q14" s="81">
        <v>0</v>
      </c>
      <c r="R14" s="78">
        <f t="shared" ref="R14:GH14" si="3">+SQRT(((R$6-$Q$6)^2)+((R$7-$Q$7)^2))</f>
        <v>2.285098877523668</v>
      </c>
      <c r="S14" s="78">
        <f t="shared" si="3"/>
        <v>8.3563618846793801</v>
      </c>
      <c r="T14" s="78">
        <f t="shared" si="3"/>
        <v>7.7942503461311237</v>
      </c>
      <c r="U14" s="78">
        <f t="shared" si="3"/>
        <v>7.6412137265500979</v>
      </c>
      <c r="V14" s="78">
        <f t="shared" si="3"/>
        <v>10.687316688434844</v>
      </c>
      <c r="W14" s="78">
        <f t="shared" si="3"/>
        <v>9.2999436295005093</v>
      </c>
      <c r="X14" s="78">
        <f t="shared" si="3"/>
        <v>9.1653790300186984</v>
      </c>
      <c r="Y14" s="78">
        <f t="shared" si="3"/>
        <v>4.7692268416699495</v>
      </c>
      <c r="Z14" s="78">
        <f t="shared" si="3"/>
        <v>8.3669093982381764</v>
      </c>
      <c r="AA14" s="78">
        <f t="shared" si="3"/>
        <v>5.7954303882976683</v>
      </c>
      <c r="AB14" s="78">
        <f t="shared" si="3"/>
        <v>10.223137874441427</v>
      </c>
      <c r="AC14" s="78">
        <f t="shared" si="3"/>
        <v>13.571930839149282</v>
      </c>
      <c r="AD14" s="78">
        <f t="shared" si="3"/>
        <v>10.964242806489334</v>
      </c>
      <c r="AE14" s="78">
        <f t="shared" si="3"/>
        <v>13.76420672237469</v>
      </c>
      <c r="AF14" s="78">
        <f t="shared" si="3"/>
        <v>14.83055181011922</v>
      </c>
      <c r="AG14" s="78">
        <f t="shared" si="3"/>
        <v>12.769993786209193</v>
      </c>
      <c r="AH14" s="78">
        <f t="shared" si="3"/>
        <v>13.139936646016528</v>
      </c>
      <c r="AI14" s="78">
        <f t="shared" si="3"/>
        <v>10.09376798748265</v>
      </c>
      <c r="AJ14" s="78">
        <f t="shared" si="3"/>
        <v>13.119917102888778</v>
      </c>
      <c r="AK14" s="78">
        <f t="shared" si="3"/>
        <v>13.543988381977025</v>
      </c>
      <c r="AL14" s="78">
        <f t="shared" si="3"/>
        <v>11.587824180240622</v>
      </c>
      <c r="AM14" s="78">
        <f t="shared" si="3"/>
        <v>11.964478408937889</v>
      </c>
      <c r="AN14" s="78">
        <f t="shared" si="3"/>
        <v>16.509257894097857</v>
      </c>
      <c r="AO14" s="78">
        <f t="shared" si="3"/>
        <v>16.179327946724495</v>
      </c>
      <c r="AP14" s="78">
        <f t="shared" si="3"/>
        <v>16.579275304815241</v>
      </c>
      <c r="AQ14" s="78">
        <f t="shared" si="3"/>
        <v>15.327562200051508</v>
      </c>
      <c r="AR14" s="78">
        <f t="shared" si="3"/>
        <v>18.035797143670621</v>
      </c>
      <c r="AS14" s="78">
        <f t="shared" si="3"/>
        <v>15.723211272035114</v>
      </c>
      <c r="AT14" s="78">
        <f t="shared" si="3"/>
        <v>19.908286019654213</v>
      </c>
      <c r="AU14" s="78">
        <f t="shared" si="3"/>
        <v>20.644911177876565</v>
      </c>
      <c r="AV14" s="78">
        <f t="shared" si="3"/>
        <v>22.396459486699229</v>
      </c>
      <c r="AW14" s="78">
        <f t="shared" si="3"/>
        <v>18.146903376787176</v>
      </c>
      <c r="AX14" s="78">
        <f t="shared" si="3"/>
        <v>19.189637483818416</v>
      </c>
      <c r="AY14" s="78">
        <f t="shared" si="3"/>
        <v>22.961043471485642</v>
      </c>
      <c r="AZ14" s="78">
        <f t="shared" si="3"/>
        <v>14.507018434851073</v>
      </c>
      <c r="BA14" s="78">
        <f t="shared" si="3"/>
        <v>16.764758924093275</v>
      </c>
      <c r="BB14" s="78">
        <f t="shared" si="3"/>
        <v>18.857689990470536</v>
      </c>
      <c r="BC14" s="78">
        <f t="shared" si="3"/>
        <v>17.063944730088213</v>
      </c>
      <c r="BD14" s="78">
        <f t="shared" si="3"/>
        <v>18.126124080465679</v>
      </c>
      <c r="BE14" s="78">
        <f t="shared" si="3"/>
        <v>20.148705786891934</v>
      </c>
      <c r="BF14" s="78">
        <f t="shared" si="3"/>
        <v>20.09942287484035</v>
      </c>
      <c r="BG14" s="78">
        <f t="shared" si="3"/>
        <v>20.13512408684997</v>
      </c>
      <c r="BH14" s="78">
        <f t="shared" si="3"/>
        <v>19.425382111325234</v>
      </c>
      <c r="BI14" s="78">
        <f t="shared" si="3"/>
        <v>20.775923992179102</v>
      </c>
      <c r="BJ14" s="78">
        <f t="shared" si="3"/>
        <v>22.572896019668111</v>
      </c>
      <c r="BK14" s="78">
        <f t="shared" si="3"/>
        <v>22.133826805564841</v>
      </c>
      <c r="BL14" s="78">
        <f t="shared" si="3"/>
        <v>19.471914320193981</v>
      </c>
      <c r="BM14" s="78">
        <f t="shared" si="3"/>
        <v>23.244649790708895</v>
      </c>
      <c r="BN14" s="78">
        <f t="shared" si="3"/>
        <v>20.560612680825599</v>
      </c>
      <c r="BO14" s="78">
        <f t="shared" si="3"/>
        <v>19.79959573040108</v>
      </c>
      <c r="BP14" s="78">
        <f t="shared" si="3"/>
        <v>23.480109333025958</v>
      </c>
      <c r="BQ14" s="78">
        <f t="shared" si="3"/>
        <v>23.309102054184702</v>
      </c>
      <c r="BR14" s="78">
        <f t="shared" si="3"/>
        <v>29.325560928493402</v>
      </c>
      <c r="BS14" s="78">
        <f t="shared" si="3"/>
        <v>29.434545911902376</v>
      </c>
      <c r="BT14" s="78">
        <f t="shared" si="3"/>
        <v>25.608958229519004</v>
      </c>
      <c r="BU14" s="78">
        <f t="shared" si="3"/>
        <v>21.990474914813397</v>
      </c>
      <c r="BV14" s="78">
        <f t="shared" si="3"/>
        <v>20.024862234781175</v>
      </c>
      <c r="BW14" s="78">
        <f t="shared" si="3"/>
        <v>23.478298638633888</v>
      </c>
      <c r="BX14" s="78">
        <f t="shared" si="3"/>
        <v>21.381945473367665</v>
      </c>
      <c r="BY14" s="78">
        <f t="shared" si="3"/>
        <v>23.872033688691072</v>
      </c>
      <c r="BZ14" s="78">
        <f t="shared" si="3"/>
        <v>22.018774309144156</v>
      </c>
      <c r="CA14" s="78">
        <f t="shared" si="3"/>
        <v>23.654834028475758</v>
      </c>
      <c r="CB14" s="78">
        <f t="shared" si="3"/>
        <v>25.019956243124788</v>
      </c>
      <c r="CC14" s="78">
        <f t="shared" si="3"/>
        <v>25.46658163762962</v>
      </c>
      <c r="CD14" s="78">
        <f t="shared" si="3"/>
        <v>27.226588525950923</v>
      </c>
      <c r="CE14" s="78">
        <f t="shared" si="3"/>
        <v>25.403716623200701</v>
      </c>
      <c r="CF14" s="78">
        <f t="shared" si="3"/>
        <v>27.145379766621428</v>
      </c>
      <c r="CG14" s="78">
        <f t="shared" si="3"/>
        <v>30.645824882020413</v>
      </c>
      <c r="CH14" s="78">
        <f t="shared" si="3"/>
        <v>30.002518218584104</v>
      </c>
      <c r="CI14" s="78">
        <f t="shared" si="3"/>
        <v>30.049908714446392</v>
      </c>
      <c r="CJ14" s="78">
        <f t="shared" si="3"/>
        <v>22.087359585879071</v>
      </c>
      <c r="CK14" s="78">
        <f t="shared" si="3"/>
        <v>24.519570890153219</v>
      </c>
      <c r="CL14" s="78">
        <f t="shared" si="3"/>
        <v>25.6860939776662</v>
      </c>
      <c r="CM14" s="78">
        <f t="shared" si="3"/>
        <v>18.23020804847841</v>
      </c>
      <c r="CN14" s="156">
        <f t="shared" si="3"/>
        <v>26.491115245528142</v>
      </c>
      <c r="CO14" s="78">
        <f t="shared" si="3"/>
        <v>8.9480312436898508</v>
      </c>
      <c r="CP14" s="78">
        <f t="shared" si="3"/>
        <v>11.36075909761996</v>
      </c>
      <c r="CQ14" s="78">
        <f t="shared" si="3"/>
        <v>20.160738036930525</v>
      </c>
      <c r="CR14" s="78">
        <f t="shared" si="3"/>
        <v>15.832577892205316</v>
      </c>
      <c r="CS14" s="78">
        <f t="shared" si="3"/>
        <v>12.869671524932791</v>
      </c>
      <c r="CT14" s="78">
        <f t="shared" si="3"/>
        <v>14.861505988989725</v>
      </c>
      <c r="CU14" s="78">
        <f t="shared" si="3"/>
        <v>19.777663714263365</v>
      </c>
      <c r="CV14" s="78">
        <f t="shared" si="3"/>
        <v>20.895233168511094</v>
      </c>
      <c r="CW14" s="78">
        <f t="shared" si="3"/>
        <v>8.0447875184415967</v>
      </c>
      <c r="CX14" s="78">
        <f t="shared" si="3"/>
        <v>15.64091088797359</v>
      </c>
      <c r="CY14" s="78">
        <f t="shared" si="3"/>
        <v>30.066702750388018</v>
      </c>
      <c r="CZ14" s="78">
        <f t="shared" si="3"/>
        <v>7.0033512429988916</v>
      </c>
      <c r="DA14" s="78">
        <f t="shared" si="3"/>
        <v>17.698597127444909</v>
      </c>
      <c r="DB14" s="78">
        <f t="shared" si="3"/>
        <v>28.92901841354109</v>
      </c>
      <c r="DC14" s="78">
        <f t="shared" si="3"/>
        <v>20.380652716001382</v>
      </c>
      <c r="DD14" s="78">
        <f t="shared" si="3"/>
        <v>28.749104870553747</v>
      </c>
      <c r="DE14" s="78">
        <f t="shared" si="3"/>
        <v>27.39111162467751</v>
      </c>
      <c r="DF14" s="78">
        <f t="shared" si="3"/>
        <v>21.66567521500761</v>
      </c>
      <c r="DG14" s="78">
        <f t="shared" si="3"/>
        <v>19.706222862404715</v>
      </c>
      <c r="DH14" s="78">
        <f t="shared" si="3"/>
        <v>7.1312775602082157</v>
      </c>
      <c r="DI14" s="78">
        <f t="shared" si="3"/>
        <v>23.729822493481961</v>
      </c>
      <c r="DJ14" s="78">
        <f t="shared" si="3"/>
        <v>14.906742735939831</v>
      </c>
      <c r="DK14" s="78">
        <f t="shared" si="3"/>
        <v>24.019552092096482</v>
      </c>
      <c r="DL14" s="78">
        <f t="shared" si="3"/>
        <v>16.433485281931262</v>
      </c>
      <c r="DM14" s="78">
        <f t="shared" si="3"/>
        <v>20.917670232713323</v>
      </c>
      <c r="DN14" s="78">
        <f t="shared" si="3"/>
        <v>10.810387681407716</v>
      </c>
      <c r="DO14" s="78">
        <f t="shared" si="3"/>
        <v>29.923574467929733</v>
      </c>
      <c r="DP14" s="78">
        <f t="shared" si="3"/>
        <v>19.068351946874742</v>
      </c>
      <c r="DQ14" s="78">
        <f t="shared" si="3"/>
        <v>13.944867697076619</v>
      </c>
      <c r="DR14" s="78">
        <f t="shared" si="3"/>
        <v>16.454843592771649</v>
      </c>
      <c r="DS14" s="78">
        <f t="shared" si="3"/>
        <v>23.79286954490485</v>
      </c>
      <c r="DT14" s="78">
        <f t="shared" si="3"/>
        <v>26.028939667363336</v>
      </c>
      <c r="DU14" s="78">
        <f t="shared" si="3"/>
        <v>13.673439302558926</v>
      </c>
      <c r="DV14" s="78">
        <f t="shared" si="3"/>
        <v>11.129307248021224</v>
      </c>
      <c r="DW14" s="78">
        <f t="shared" si="3"/>
        <v>21.793580982259403</v>
      </c>
      <c r="DX14" s="78">
        <f t="shared" si="3"/>
        <v>10.880795502125576</v>
      </c>
      <c r="DY14" s="78">
        <f t="shared" si="3"/>
        <v>9.1820680536282637</v>
      </c>
      <c r="DZ14" s="78">
        <f t="shared" si="3"/>
        <v>1.8616974469956389</v>
      </c>
      <c r="EA14" s="78">
        <f t="shared" si="3"/>
        <v>18.611261503302455</v>
      </c>
      <c r="EB14" s="78">
        <f t="shared" si="3"/>
        <v>18.230681461527638</v>
      </c>
      <c r="EC14" s="78">
        <f t="shared" si="3"/>
        <v>22.509575579232816</v>
      </c>
      <c r="ED14" s="78">
        <f t="shared" si="3"/>
        <v>16.639432060642424</v>
      </c>
      <c r="EE14" s="78">
        <f t="shared" si="3"/>
        <v>19.681042578102144</v>
      </c>
      <c r="EF14" s="78">
        <f t="shared" si="3"/>
        <v>19.887948298886137</v>
      </c>
      <c r="EG14" s="78">
        <f t="shared" si="3"/>
        <v>22.759884995834859</v>
      </c>
      <c r="EH14" s="78">
        <f t="shared" si="3"/>
        <v>13.466009354678629</v>
      </c>
      <c r="EI14" s="78">
        <f t="shared" si="3"/>
        <v>1.0790646445564211</v>
      </c>
      <c r="EJ14" s="78">
        <f t="shared" si="3"/>
        <v>18.731943632120597</v>
      </c>
      <c r="EK14" s="78">
        <f t="shared" si="3"/>
        <v>22.708494626871069</v>
      </c>
      <c r="EL14" s="78">
        <f t="shared" si="3"/>
        <v>25.430032947989027</v>
      </c>
      <c r="EM14" s="78">
        <f t="shared" si="3"/>
        <v>19.038156716136335</v>
      </c>
      <c r="EN14" s="78">
        <f t="shared" si="3"/>
        <v>11.91478497417693</v>
      </c>
      <c r="EO14" s="78">
        <f t="shared" si="3"/>
        <v>20.499604319259415</v>
      </c>
      <c r="EP14" s="78">
        <f t="shared" si="3"/>
        <v>23.998363331219647</v>
      </c>
      <c r="EQ14" s="78">
        <f t="shared" si="3"/>
        <v>16.25292925497288</v>
      </c>
      <c r="ER14" s="78">
        <f t="shared" si="3"/>
        <v>18.419609740415964</v>
      </c>
      <c r="ES14" s="78">
        <f t="shared" si="3"/>
        <v>19.615993300804679</v>
      </c>
      <c r="ET14" s="78">
        <f t="shared" si="3"/>
        <v>7.7082939977197213</v>
      </c>
      <c r="EU14" s="78">
        <f t="shared" si="3"/>
        <v>10.842242623274585</v>
      </c>
      <c r="EV14" s="78">
        <f t="shared" si="3"/>
        <v>25.181074146038398</v>
      </c>
      <c r="EW14" s="78">
        <f t="shared" si="3"/>
        <v>9.6142567182930669</v>
      </c>
      <c r="EX14" s="78">
        <f t="shared" si="3"/>
        <v>22.201193429417636</v>
      </c>
      <c r="EY14" s="78">
        <f t="shared" si="3"/>
        <v>20.162273280720601</v>
      </c>
      <c r="EZ14" s="78">
        <f t="shared" si="3"/>
        <v>14.135405594227318</v>
      </c>
      <c r="FA14" s="78">
        <f t="shared" si="3"/>
        <v>18.489344204328003</v>
      </c>
      <c r="FB14" s="78">
        <f t="shared" si="3"/>
        <v>23.596542842661322</v>
      </c>
      <c r="FC14" s="78">
        <f t="shared" si="3"/>
        <v>14.02315980192491</v>
      </c>
      <c r="FD14" s="78">
        <f t="shared" si="3"/>
        <v>14.104936122724908</v>
      </c>
      <c r="FE14" s="78">
        <f t="shared" si="3"/>
        <v>20.405539770566378</v>
      </c>
      <c r="FF14" s="78">
        <f t="shared" si="3"/>
        <v>27.45263190428183</v>
      </c>
      <c r="FG14" s="78">
        <f t="shared" si="3"/>
        <v>21.704487783609924</v>
      </c>
      <c r="FH14" s="78">
        <f t="shared" si="3"/>
        <v>23.228509732391949</v>
      </c>
      <c r="FI14" s="78">
        <f t="shared" si="3"/>
        <v>23.078448167899015</v>
      </c>
      <c r="FJ14" s="78">
        <f t="shared" si="3"/>
        <v>21.609861635865769</v>
      </c>
      <c r="FK14" s="78">
        <f t="shared" si="3"/>
        <v>28.211364029497908</v>
      </c>
      <c r="FL14" s="78">
        <f t="shared" si="3"/>
        <v>13.916934332433506</v>
      </c>
      <c r="FM14" s="78">
        <f t="shared" si="3"/>
        <v>22.663876253037941</v>
      </c>
      <c r="FN14" s="78">
        <f t="shared" si="3"/>
        <v>9.2557717831206272</v>
      </c>
      <c r="FO14" s="78">
        <f t="shared" si="3"/>
        <v>21.307243022875813</v>
      </c>
      <c r="FP14" s="78">
        <f t="shared" si="3"/>
        <v>11.575002036361063</v>
      </c>
      <c r="FQ14" s="78">
        <f t="shared" si="3"/>
        <v>15.806996188019651</v>
      </c>
      <c r="FR14" s="78">
        <f t="shared" si="3"/>
        <v>9.7187386342397613</v>
      </c>
      <c r="FS14" s="78">
        <f t="shared" si="3"/>
        <v>13.30784986844353</v>
      </c>
      <c r="FT14" s="78">
        <f t="shared" si="3"/>
        <v>12.370556361664583</v>
      </c>
      <c r="FU14" s="78">
        <f t="shared" si="3"/>
        <v>15.650694932738309</v>
      </c>
      <c r="FV14" s="78">
        <f t="shared" si="3"/>
        <v>10.738544421253771</v>
      </c>
      <c r="FW14" s="78">
        <f t="shared" si="3"/>
        <v>23.735657040911342</v>
      </c>
      <c r="FX14" s="78">
        <f t="shared" si="3"/>
        <v>13.909545820434847</v>
      </c>
      <c r="FY14" s="78">
        <f t="shared" si="3"/>
        <v>16.706109753403485</v>
      </c>
      <c r="FZ14" s="78">
        <f t="shared" si="3"/>
        <v>24.7081281640573</v>
      </c>
      <c r="GA14" s="78">
        <f t="shared" si="3"/>
        <v>24.656251688880797</v>
      </c>
      <c r="GB14" s="78">
        <f t="shared" si="3"/>
        <v>32.195803717861793</v>
      </c>
      <c r="GC14" s="78">
        <f t="shared" si="3"/>
        <v>20.574038469017701</v>
      </c>
      <c r="GD14" s="78">
        <f t="shared" si="3"/>
        <v>26.163071698443073</v>
      </c>
      <c r="GE14" s="78">
        <f t="shared" si="3"/>
        <v>27.200988198359365</v>
      </c>
      <c r="GF14" s="78">
        <f t="shared" si="3"/>
        <v>21.754139829333468</v>
      </c>
      <c r="GG14" s="78">
        <f t="shared" si="3"/>
        <v>16.966152117632095</v>
      </c>
      <c r="GH14" s="79">
        <f t="shared" si="3"/>
        <v>15.603622028070156</v>
      </c>
      <c r="GJ14" s="29"/>
      <c r="GK14" s="28"/>
      <c r="GL14" s="230" t="s">
        <v>34</v>
      </c>
      <c r="GM14" s="220"/>
      <c r="GN14" s="28"/>
      <c r="GO14" s="230" t="s">
        <v>35</v>
      </c>
      <c r="GP14" s="220"/>
      <c r="GQ14" s="28"/>
      <c r="GR14" s="29"/>
      <c r="GT14" s="120"/>
    </row>
    <row r="15" spans="1:246" x14ac:dyDescent="0.25">
      <c r="D15" s="177">
        <v>9</v>
      </c>
      <c r="E15" s="182">
        <v>9.1093619979333482</v>
      </c>
      <c r="F15" s="183">
        <v>6.0372721479017954</v>
      </c>
      <c r="H15" s="176">
        <v>85</v>
      </c>
      <c r="I15" s="126" t="s">
        <v>77</v>
      </c>
      <c r="J15" s="127" t="s">
        <v>75</v>
      </c>
      <c r="L15" s="29"/>
      <c r="N15" s="72">
        <v>3</v>
      </c>
      <c r="O15" s="82"/>
      <c r="P15" s="83"/>
      <c r="Q15" s="80"/>
      <c r="R15" s="78">
        <v>0</v>
      </c>
      <c r="S15" s="78">
        <f t="shared" ref="S15:GH15" si="4">+SQRT(((S$6-$R$6)^2)+((S$7-$R$7)^2))</f>
        <v>7.3239510406155004</v>
      </c>
      <c r="T15" s="78">
        <f t="shared" si="4"/>
        <v>6.6117223499753459</v>
      </c>
      <c r="U15" s="78">
        <f t="shared" si="4"/>
        <v>7.3170673561153849</v>
      </c>
      <c r="V15" s="78">
        <f t="shared" si="4"/>
        <v>8.8733761056696636</v>
      </c>
      <c r="W15" s="78">
        <f t="shared" si="4"/>
        <v>7.3745218071989624</v>
      </c>
      <c r="X15" s="78">
        <f t="shared" si="4"/>
        <v>6.9929227058324539</v>
      </c>
      <c r="Y15" s="78">
        <f t="shared" si="4"/>
        <v>2.8369391009274301</v>
      </c>
      <c r="Z15" s="78">
        <f t="shared" si="4"/>
        <v>6.1420361535516887</v>
      </c>
      <c r="AA15" s="78">
        <f t="shared" si="4"/>
        <v>3.5105087229466423</v>
      </c>
      <c r="AB15" s="78">
        <f t="shared" si="4"/>
        <v>9.0373400989532069</v>
      </c>
      <c r="AC15" s="78">
        <f t="shared" si="4"/>
        <v>12.816073111906164</v>
      </c>
      <c r="AD15" s="78">
        <f t="shared" si="4"/>
        <v>10.330449608879457</v>
      </c>
      <c r="AE15" s="78">
        <f t="shared" si="4"/>
        <v>12.352607958080478</v>
      </c>
      <c r="AF15" s="78">
        <f t="shared" si="4"/>
        <v>13.599302086072228</v>
      </c>
      <c r="AG15" s="78">
        <f t="shared" si="4"/>
        <v>10.876597755913213</v>
      </c>
      <c r="AH15" s="78">
        <f t="shared" si="4"/>
        <v>10.915633350693914</v>
      </c>
      <c r="AI15" s="78">
        <f t="shared" si="4"/>
        <v>7.8375095740972327</v>
      </c>
      <c r="AJ15" s="78">
        <f t="shared" si="4"/>
        <v>10.929224332283061</v>
      </c>
      <c r="AK15" s="78">
        <f t="shared" si="4"/>
        <v>11.30004498404654</v>
      </c>
      <c r="AL15" s="78">
        <f t="shared" si="4"/>
        <v>9.3807673914987113</v>
      </c>
      <c r="AM15" s="78">
        <f t="shared" si="4"/>
        <v>9.8604780813322161</v>
      </c>
      <c r="AN15" s="78">
        <f t="shared" si="4"/>
        <v>14.768838170985886</v>
      </c>
      <c r="AO15" s="78">
        <f t="shared" si="4"/>
        <v>14.100798451220028</v>
      </c>
      <c r="AP15" s="78">
        <f t="shared" si="4"/>
        <v>14.608594453928884</v>
      </c>
      <c r="AQ15" s="78">
        <f t="shared" si="4"/>
        <v>13.196569524866383</v>
      </c>
      <c r="AR15" s="78">
        <f t="shared" si="4"/>
        <v>15.78121150881533</v>
      </c>
      <c r="AS15" s="78">
        <f t="shared" si="4"/>
        <v>13.548265875771376</v>
      </c>
      <c r="AT15" s="78">
        <f t="shared" si="4"/>
        <v>18.520179014214925</v>
      </c>
      <c r="AU15" s="78">
        <f t="shared" si="4"/>
        <v>18.646032882801766</v>
      </c>
      <c r="AV15" s="78">
        <f t="shared" si="4"/>
        <v>20.386756620475214</v>
      </c>
      <c r="AW15" s="78">
        <f t="shared" si="4"/>
        <v>15.96077801033052</v>
      </c>
      <c r="AX15" s="78">
        <f t="shared" si="4"/>
        <v>16.961466444135429</v>
      </c>
      <c r="AY15" s="78">
        <f t="shared" si="4"/>
        <v>20.789979865748954</v>
      </c>
      <c r="AZ15" s="78">
        <f t="shared" si="4"/>
        <v>13.770481724222748</v>
      </c>
      <c r="BA15" s="78">
        <f t="shared" si="4"/>
        <v>16.069354966562166</v>
      </c>
      <c r="BB15" s="78">
        <f t="shared" si="4"/>
        <v>17.849803234929329</v>
      </c>
      <c r="BC15" s="78">
        <f t="shared" si="4"/>
        <v>15.789017890632827</v>
      </c>
      <c r="BD15" s="78">
        <f t="shared" si="4"/>
        <v>16.937684282936257</v>
      </c>
      <c r="BE15" s="78">
        <f t="shared" si="4"/>
        <v>18.803038501221291</v>
      </c>
      <c r="BF15" s="78">
        <f t="shared" si="4"/>
        <v>18.142958704329455</v>
      </c>
      <c r="BG15" s="78">
        <f t="shared" si="4"/>
        <v>18.261549821810029</v>
      </c>
      <c r="BH15" s="78">
        <f t="shared" si="4"/>
        <v>17.675844431312374</v>
      </c>
      <c r="BI15" s="78">
        <f t="shared" si="4"/>
        <v>18.790270652570278</v>
      </c>
      <c r="BJ15" s="78">
        <f t="shared" si="4"/>
        <v>20.610883203971788</v>
      </c>
      <c r="BK15" s="78">
        <f t="shared" si="4"/>
        <v>20.225363929658144</v>
      </c>
      <c r="BL15" s="78">
        <f t="shared" si="4"/>
        <v>17.215748119592249</v>
      </c>
      <c r="BM15" s="78">
        <f t="shared" si="4"/>
        <v>21.077166158401262</v>
      </c>
      <c r="BN15" s="78">
        <f t="shared" si="4"/>
        <v>18.445416691648788</v>
      </c>
      <c r="BO15" s="78">
        <f t="shared" si="4"/>
        <v>17.524487672850441</v>
      </c>
      <c r="BP15" s="78">
        <f t="shared" si="4"/>
        <v>21.195419488261223</v>
      </c>
      <c r="BQ15" s="78">
        <f t="shared" si="4"/>
        <v>21.025624110521381</v>
      </c>
      <c r="BR15" s="78">
        <f t="shared" si="4"/>
        <v>27.189726390703896</v>
      </c>
      <c r="BS15" s="78">
        <f t="shared" si="4"/>
        <v>27.280002097858461</v>
      </c>
      <c r="BT15" s="78">
        <f t="shared" si="4"/>
        <v>23.504866903592855</v>
      </c>
      <c r="BU15" s="78">
        <f t="shared" si="4"/>
        <v>21.441181522161127</v>
      </c>
      <c r="BV15" s="78">
        <f t="shared" si="4"/>
        <v>19.091716934971252</v>
      </c>
      <c r="BW15" s="78">
        <f t="shared" si="4"/>
        <v>22.511353252163211</v>
      </c>
      <c r="BX15" s="78">
        <f t="shared" si="4"/>
        <v>19.984528783030129</v>
      </c>
      <c r="BY15" s="78">
        <f t="shared" si="4"/>
        <v>22.793406741585766</v>
      </c>
      <c r="BZ15" s="78">
        <f t="shared" si="4"/>
        <v>20.921019616054398</v>
      </c>
      <c r="CA15" s="78">
        <f t="shared" si="4"/>
        <v>21.927505068677341</v>
      </c>
      <c r="CB15" s="78">
        <f t="shared" si="4"/>
        <v>23.345435169971612</v>
      </c>
      <c r="CC15" s="78">
        <f t="shared" si="4"/>
        <v>24.008325322735349</v>
      </c>
      <c r="CD15" s="78">
        <f t="shared" si="4"/>
        <v>25.310201761815513</v>
      </c>
      <c r="CE15" s="78">
        <f t="shared" si="4"/>
        <v>23.592655230822199</v>
      </c>
      <c r="CF15" s="78">
        <f t="shared" si="4"/>
        <v>25.169222385625392</v>
      </c>
      <c r="CG15" s="78">
        <f t="shared" si="4"/>
        <v>28.727231614699729</v>
      </c>
      <c r="CH15" s="78">
        <f t="shared" si="4"/>
        <v>28.038036598429201</v>
      </c>
      <c r="CI15" s="78">
        <f t="shared" si="4"/>
        <v>28.129959310823203</v>
      </c>
      <c r="CJ15" s="78">
        <f t="shared" si="4"/>
        <v>19.82071720585548</v>
      </c>
      <c r="CK15" s="78">
        <f t="shared" si="4"/>
        <v>22.305107420095194</v>
      </c>
      <c r="CL15" s="78">
        <f t="shared" si="4"/>
        <v>23.426037827831681</v>
      </c>
      <c r="CM15" s="78">
        <f t="shared" si="4"/>
        <v>17.067094238292423</v>
      </c>
      <c r="CN15" s="156">
        <f t="shared" si="4"/>
        <v>24.308116420709055</v>
      </c>
      <c r="CO15" s="78">
        <f t="shared" si="4"/>
        <v>7.0346760013861767</v>
      </c>
      <c r="CP15" s="78">
        <f t="shared" si="4"/>
        <v>9.7509699273233679</v>
      </c>
      <c r="CQ15" s="78">
        <f t="shared" si="4"/>
        <v>19.164204305801739</v>
      </c>
      <c r="CR15" s="78">
        <f t="shared" si="4"/>
        <v>13.615359984877795</v>
      </c>
      <c r="CS15" s="78">
        <f t="shared" si="4"/>
        <v>10.860493767542771</v>
      </c>
      <c r="CT15" s="78">
        <f t="shared" si="4"/>
        <v>14.109921122568778</v>
      </c>
      <c r="CU15" s="78">
        <f t="shared" si="4"/>
        <v>17.493577345301922</v>
      </c>
      <c r="CV15" s="78">
        <f t="shared" si="4"/>
        <v>18.705610972646625</v>
      </c>
      <c r="CW15" s="78">
        <f t="shared" si="4"/>
        <v>5.8813430603683239</v>
      </c>
      <c r="CX15" s="78">
        <f t="shared" si="4"/>
        <v>13.389791664043827</v>
      </c>
      <c r="CY15" s="78">
        <f t="shared" si="4"/>
        <v>27.971524871896627</v>
      </c>
      <c r="CZ15" s="78">
        <f t="shared" si="4"/>
        <v>4.7286191629696592</v>
      </c>
      <c r="DA15" s="78">
        <f t="shared" si="4"/>
        <v>15.426986527109387</v>
      </c>
      <c r="DB15" s="78">
        <f t="shared" si="4"/>
        <v>26.886879164356184</v>
      </c>
      <c r="DC15" s="78">
        <f t="shared" si="4"/>
        <v>18.349205246213089</v>
      </c>
      <c r="DD15" s="78">
        <f t="shared" si="4"/>
        <v>26.824321961129748</v>
      </c>
      <c r="DE15" s="78">
        <f t="shared" si="4"/>
        <v>25.459983501444221</v>
      </c>
      <c r="DF15" s="78">
        <f t="shared" si="4"/>
        <v>20.611370507867612</v>
      </c>
      <c r="DG15" s="78">
        <f t="shared" si="4"/>
        <v>18.065317479744564</v>
      </c>
      <c r="DH15" s="78">
        <f t="shared" si="4"/>
        <v>6.5505448517582821</v>
      </c>
      <c r="DI15" s="78">
        <f t="shared" si="4"/>
        <v>22.29393131114762</v>
      </c>
      <c r="DJ15" s="78">
        <f t="shared" si="4"/>
        <v>13.925719126177306</v>
      </c>
      <c r="DK15" s="78">
        <f t="shared" si="4"/>
        <v>21.736165873347716</v>
      </c>
      <c r="DL15" s="78">
        <f t="shared" si="4"/>
        <v>14.762566242047741</v>
      </c>
      <c r="DM15" s="78">
        <f t="shared" si="4"/>
        <v>19.149739486416486</v>
      </c>
      <c r="DN15" s="78">
        <f t="shared" si="4"/>
        <v>8.5391531926822033</v>
      </c>
      <c r="DO15" s="78">
        <f t="shared" si="4"/>
        <v>27.783332754435847</v>
      </c>
      <c r="DP15" s="78">
        <f t="shared" si="4"/>
        <v>18.120202383767602</v>
      </c>
      <c r="DQ15" s="78">
        <f t="shared" si="4"/>
        <v>11.69755853468758</v>
      </c>
      <c r="DR15" s="78">
        <f t="shared" si="4"/>
        <v>15.831002212560136</v>
      </c>
      <c r="DS15" s="78">
        <f t="shared" si="4"/>
        <v>22.475708870784263</v>
      </c>
      <c r="DT15" s="78">
        <f t="shared" si="4"/>
        <v>24.034710521675052</v>
      </c>
      <c r="DU15" s="78">
        <f t="shared" si="4"/>
        <v>12.427372778344029</v>
      </c>
      <c r="DV15" s="78">
        <f t="shared" si="4"/>
        <v>9.4172748878439219</v>
      </c>
      <c r="DW15" s="78">
        <f t="shared" si="4"/>
        <v>20.490678311503164</v>
      </c>
      <c r="DX15" s="78">
        <f t="shared" si="4"/>
        <v>8.7327774204404456</v>
      </c>
      <c r="DY15" s="78">
        <f t="shared" si="4"/>
        <v>8.4010790934773194</v>
      </c>
      <c r="DZ15" s="78">
        <f t="shared" si="4"/>
        <v>1.5809438642187796</v>
      </c>
      <c r="EA15" s="78">
        <f t="shared" si="4"/>
        <v>17.684563249312355</v>
      </c>
      <c r="EB15" s="78">
        <f t="shared" si="4"/>
        <v>16.979191223094581</v>
      </c>
      <c r="EC15" s="78">
        <f t="shared" si="4"/>
        <v>20.289012580667244</v>
      </c>
      <c r="ED15" s="78">
        <f t="shared" si="4"/>
        <v>14.403349279753359</v>
      </c>
      <c r="EE15" s="78">
        <f t="shared" si="4"/>
        <v>17.399485360156273</v>
      </c>
      <c r="EF15" s="78">
        <f t="shared" si="4"/>
        <v>18.430034003588364</v>
      </c>
      <c r="EG15" s="78">
        <f t="shared" si="4"/>
        <v>20.762459927546324</v>
      </c>
      <c r="EH15" s="78">
        <f t="shared" si="4"/>
        <v>11.510094179503325</v>
      </c>
      <c r="EI15" s="78">
        <f t="shared" si="4"/>
        <v>1.8528209138914216</v>
      </c>
      <c r="EJ15" s="78">
        <f t="shared" si="4"/>
        <v>16.758595496773292</v>
      </c>
      <c r="EK15" s="78">
        <f t="shared" si="4"/>
        <v>20.572205938328995</v>
      </c>
      <c r="EL15" s="78">
        <f t="shared" si="4"/>
        <v>23.164692452225786</v>
      </c>
      <c r="EM15" s="78">
        <f t="shared" si="4"/>
        <v>17.527967354212112</v>
      </c>
      <c r="EN15" s="78">
        <f t="shared" si="4"/>
        <v>9.6299414673279973</v>
      </c>
      <c r="EO15" s="78">
        <f t="shared" si="4"/>
        <v>19.842125257131752</v>
      </c>
      <c r="EP15" s="78">
        <f t="shared" si="4"/>
        <v>23.265160776573637</v>
      </c>
      <c r="EQ15" s="78">
        <f t="shared" si="4"/>
        <v>14.036074798591805</v>
      </c>
      <c r="ER15" s="78">
        <f t="shared" si="4"/>
        <v>16.14272176030331</v>
      </c>
      <c r="ES15" s="78">
        <f t="shared" si="4"/>
        <v>17.591300910036608</v>
      </c>
      <c r="ET15" s="78">
        <f t="shared" si="4"/>
        <v>6.9469056675091521</v>
      </c>
      <c r="EU15" s="78">
        <f t="shared" si="4"/>
        <v>8.8994001706171364</v>
      </c>
      <c r="EV15" s="78">
        <f t="shared" si="4"/>
        <v>23.588702982337978</v>
      </c>
      <c r="EW15" s="78">
        <f t="shared" si="4"/>
        <v>7.6969413849864754</v>
      </c>
      <c r="EX15" s="78">
        <f t="shared" si="4"/>
        <v>20.663031788647757</v>
      </c>
      <c r="EY15" s="78">
        <f t="shared" si="4"/>
        <v>19.018756313155123</v>
      </c>
      <c r="EZ15" s="78">
        <f t="shared" si="4"/>
        <v>11.85594665637726</v>
      </c>
      <c r="FA15" s="78">
        <f t="shared" si="4"/>
        <v>16.20449497099937</v>
      </c>
      <c r="FB15" s="78">
        <f t="shared" si="4"/>
        <v>22.603913364155812</v>
      </c>
      <c r="FC15" s="78">
        <f t="shared" si="4"/>
        <v>12.04912817153328</v>
      </c>
      <c r="FD15" s="78">
        <f t="shared" si="4"/>
        <v>12.49946264265721</v>
      </c>
      <c r="FE15" s="78">
        <f t="shared" si="4"/>
        <v>18.121278570965256</v>
      </c>
      <c r="FF15" s="78">
        <f t="shared" si="4"/>
        <v>25.725348328082191</v>
      </c>
      <c r="FG15" s="78">
        <f t="shared" si="4"/>
        <v>19.426283911747326</v>
      </c>
      <c r="FH15" s="78">
        <f t="shared" si="4"/>
        <v>21.362823986694202</v>
      </c>
      <c r="FI15" s="78">
        <f t="shared" si="4"/>
        <v>21.440532633258336</v>
      </c>
      <c r="FJ15" s="78">
        <f t="shared" si="4"/>
        <v>19.334599314206631</v>
      </c>
      <c r="FK15" s="78">
        <f t="shared" si="4"/>
        <v>26.108000339594895</v>
      </c>
      <c r="FL15" s="78">
        <f t="shared" si="4"/>
        <v>13.288832995455746</v>
      </c>
      <c r="FM15" s="78">
        <f t="shared" si="4"/>
        <v>21.816878791603756</v>
      </c>
      <c r="FN15" s="78">
        <f t="shared" si="4"/>
        <v>8.4054063029401753</v>
      </c>
      <c r="FO15" s="78">
        <f t="shared" si="4"/>
        <v>19.393400052380564</v>
      </c>
      <c r="FP15" s="78">
        <f t="shared" si="4"/>
        <v>9.7539444249226221</v>
      </c>
      <c r="FQ15" s="78">
        <f t="shared" si="4"/>
        <v>14.262035868637954</v>
      </c>
      <c r="FR15" s="78">
        <f t="shared" si="4"/>
        <v>7.4515026674400815</v>
      </c>
      <c r="FS15" s="78">
        <f t="shared" si="4"/>
        <v>11.951011333605098</v>
      </c>
      <c r="FT15" s="78">
        <f t="shared" si="4"/>
        <v>11.841839416435876</v>
      </c>
      <c r="FU15" s="78">
        <f t="shared" si="4"/>
        <v>14.07821252443572</v>
      </c>
      <c r="FV15" s="78">
        <f t="shared" si="4"/>
        <v>10.048553674212535</v>
      </c>
      <c r="FW15" s="78">
        <f t="shared" si="4"/>
        <v>21.616143064462211</v>
      </c>
      <c r="FX15" s="78">
        <f t="shared" si="4"/>
        <v>13.128101982458213</v>
      </c>
      <c r="FY15" s="78">
        <f t="shared" si="4"/>
        <v>14.907851704517386</v>
      </c>
      <c r="FZ15" s="78">
        <f t="shared" si="4"/>
        <v>23.32223155413228</v>
      </c>
      <c r="GA15" s="78">
        <f t="shared" si="4"/>
        <v>22.56237886023683</v>
      </c>
      <c r="GB15" s="78">
        <f t="shared" si="4"/>
        <v>30.151899333893159</v>
      </c>
      <c r="GC15" s="78">
        <f t="shared" si="4"/>
        <v>18.48996268466534</v>
      </c>
      <c r="GD15" s="78">
        <f t="shared" si="4"/>
        <v>24.372463259394568</v>
      </c>
      <c r="GE15" s="78">
        <f t="shared" si="4"/>
        <v>25.376673340531038</v>
      </c>
      <c r="GF15" s="78">
        <f t="shared" si="4"/>
        <v>19.761190087403744</v>
      </c>
      <c r="GG15" s="78">
        <f t="shared" si="4"/>
        <v>16.132502464195998</v>
      </c>
      <c r="GH15" s="79">
        <f t="shared" si="4"/>
        <v>13.559995247321593</v>
      </c>
      <c r="GJ15" s="29"/>
      <c r="GK15" s="28"/>
      <c r="GL15" s="112" t="s">
        <v>36</v>
      </c>
      <c r="GM15" s="112" t="s">
        <v>30</v>
      </c>
      <c r="GN15" s="28"/>
      <c r="GO15" s="112" t="s">
        <v>36</v>
      </c>
      <c r="GP15" s="112" t="s">
        <v>30</v>
      </c>
      <c r="GQ15" s="28"/>
      <c r="GR15" s="29"/>
      <c r="GT15" s="120"/>
    </row>
    <row r="16" spans="1:246" x14ac:dyDescent="0.25">
      <c r="D16" s="177">
        <v>10</v>
      </c>
      <c r="E16" s="178">
        <v>6.5056914303489126</v>
      </c>
      <c r="F16" s="179">
        <v>0.32217933686532063</v>
      </c>
      <c r="H16" s="176">
        <v>86</v>
      </c>
      <c r="I16" s="126" t="s">
        <v>75</v>
      </c>
      <c r="J16" s="127" t="s">
        <v>77</v>
      </c>
      <c r="L16" s="29"/>
      <c r="N16" s="72">
        <v>4</v>
      </c>
      <c r="O16" s="82"/>
      <c r="P16" s="83"/>
      <c r="Q16" s="80"/>
      <c r="R16" s="80"/>
      <c r="S16" s="78">
        <v>0</v>
      </c>
      <c r="T16" s="78">
        <f t="shared" ref="T16:GH16" si="5">+SQRT(((T$6-$S$6)^2)+((T$7-$S$7)^2))</f>
        <v>0.85455413092863441</v>
      </c>
      <c r="U16" s="78">
        <f t="shared" si="5"/>
        <v>2.5128093029738463</v>
      </c>
      <c r="V16" s="78">
        <f t="shared" si="5"/>
        <v>4.3412604335510387</v>
      </c>
      <c r="W16" s="78">
        <f t="shared" si="5"/>
        <v>4.2709244056124396</v>
      </c>
      <c r="X16" s="78">
        <f t="shared" si="5"/>
        <v>6.0694721264637694</v>
      </c>
      <c r="Y16" s="78">
        <f t="shared" si="5"/>
        <v>8.8620354298519288</v>
      </c>
      <c r="Z16" s="78">
        <f t="shared" si="5"/>
        <v>9.2499546436871611</v>
      </c>
      <c r="AA16" s="78">
        <f t="shared" si="5"/>
        <v>6.9527510823286605</v>
      </c>
      <c r="AB16" s="78">
        <f t="shared" si="5"/>
        <v>1.9211507027679904</v>
      </c>
      <c r="AC16" s="78">
        <f t="shared" si="5"/>
        <v>5.5461104048309071</v>
      </c>
      <c r="AD16" s="78">
        <f t="shared" si="5"/>
        <v>3.3038007933789055</v>
      </c>
      <c r="AE16" s="78">
        <f t="shared" si="5"/>
        <v>5.6059116056388119</v>
      </c>
      <c r="AF16" s="78">
        <f t="shared" si="5"/>
        <v>6.4896784868199164</v>
      </c>
      <c r="AG16" s="78">
        <f t="shared" si="5"/>
        <v>6.2631621010005141</v>
      </c>
      <c r="AH16" s="78">
        <f t="shared" si="5"/>
        <v>12.651254505360038</v>
      </c>
      <c r="AI16" s="78">
        <f t="shared" si="5"/>
        <v>9.877017390151309</v>
      </c>
      <c r="AJ16" s="78">
        <f t="shared" si="5"/>
        <v>13.052619437345388</v>
      </c>
      <c r="AK16" s="78">
        <f t="shared" si="5"/>
        <v>9.7943329389758684</v>
      </c>
      <c r="AL16" s="78">
        <f t="shared" si="5"/>
        <v>7.8199525372985734</v>
      </c>
      <c r="AM16" s="78">
        <f t="shared" si="5"/>
        <v>7.0379503916120445</v>
      </c>
      <c r="AN16" s="78">
        <f t="shared" si="5"/>
        <v>8.9555209031791119</v>
      </c>
      <c r="AO16" s="78">
        <f t="shared" si="5"/>
        <v>10.249685010117073</v>
      </c>
      <c r="AP16" s="78">
        <f t="shared" si="5"/>
        <v>9.9518346914538132</v>
      </c>
      <c r="AQ16" s="78">
        <f t="shared" si="5"/>
        <v>15.507050403719195</v>
      </c>
      <c r="AR16" s="78">
        <f t="shared" si="5"/>
        <v>16.313522542812454</v>
      </c>
      <c r="AS16" s="78">
        <f t="shared" si="5"/>
        <v>15.419579645798205</v>
      </c>
      <c r="AT16" s="78">
        <f t="shared" si="5"/>
        <v>11.629704360920242</v>
      </c>
      <c r="AU16" s="78">
        <f t="shared" si="5"/>
        <v>13.885154056327723</v>
      </c>
      <c r="AV16" s="78">
        <f t="shared" si="5"/>
        <v>15.612658305446963</v>
      </c>
      <c r="AW16" s="78">
        <f t="shared" si="5"/>
        <v>12.923443348237733</v>
      </c>
      <c r="AX16" s="78">
        <f t="shared" si="5"/>
        <v>14.382207930136392</v>
      </c>
      <c r="AY16" s="78">
        <f t="shared" si="5"/>
        <v>17.241963773548243</v>
      </c>
      <c r="AZ16" s="78">
        <f t="shared" si="5"/>
        <v>6.5004525868104537</v>
      </c>
      <c r="BA16" s="78">
        <f t="shared" si="5"/>
        <v>8.8016946896832344</v>
      </c>
      <c r="BB16" s="78">
        <f t="shared" si="5"/>
        <v>10.553099333343168</v>
      </c>
      <c r="BC16" s="78">
        <f t="shared" si="5"/>
        <v>8.7309225842334452</v>
      </c>
      <c r="BD16" s="78">
        <f t="shared" si="5"/>
        <v>9.770099014061655</v>
      </c>
      <c r="BE16" s="78">
        <f t="shared" si="5"/>
        <v>11.839280685127967</v>
      </c>
      <c r="BF16" s="78">
        <f t="shared" si="5"/>
        <v>13.162078868019664</v>
      </c>
      <c r="BG16" s="78">
        <f t="shared" si="5"/>
        <v>12.853992922658925</v>
      </c>
      <c r="BH16" s="78">
        <f t="shared" si="5"/>
        <v>11.771148211062476</v>
      </c>
      <c r="BI16" s="78">
        <f t="shared" si="5"/>
        <v>13.943754631392368</v>
      </c>
      <c r="BJ16" s="78">
        <f t="shared" si="5"/>
        <v>15.5560470885806</v>
      </c>
      <c r="BK16" s="78">
        <f t="shared" si="5"/>
        <v>14.910551604981885</v>
      </c>
      <c r="BL16" s="78">
        <f t="shared" si="5"/>
        <v>17.571995410771141</v>
      </c>
      <c r="BM16" s="78">
        <f t="shared" si="5"/>
        <v>22.349167193587441</v>
      </c>
      <c r="BN16" s="78">
        <f t="shared" si="5"/>
        <v>20.363464456678489</v>
      </c>
      <c r="BO16" s="78">
        <f t="shared" si="5"/>
        <v>17.353326123659294</v>
      </c>
      <c r="BP16" s="78">
        <f t="shared" si="5"/>
        <v>20.174850730642849</v>
      </c>
      <c r="BQ16" s="78">
        <f t="shared" si="5"/>
        <v>20.160014538142487</v>
      </c>
      <c r="BR16" s="78">
        <f t="shared" si="5"/>
        <v>23.081141498932773</v>
      </c>
      <c r="BS16" s="78">
        <f t="shared" si="5"/>
        <v>23.331475979038139</v>
      </c>
      <c r="BT16" s="78">
        <f t="shared" si="5"/>
        <v>19.252584274944098</v>
      </c>
      <c r="BU16" s="78">
        <f t="shared" si="5"/>
        <v>14.229486150856486</v>
      </c>
      <c r="BV16" s="78">
        <f t="shared" si="5"/>
        <v>11.77417377096342</v>
      </c>
      <c r="BW16" s="78">
        <f t="shared" si="5"/>
        <v>15.205392181887296</v>
      </c>
      <c r="BX16" s="78">
        <f t="shared" si="5"/>
        <v>13.102162909777281</v>
      </c>
      <c r="BY16" s="78">
        <f t="shared" si="5"/>
        <v>15.53945019882363</v>
      </c>
      <c r="BZ16" s="78">
        <f t="shared" si="5"/>
        <v>13.677862472091693</v>
      </c>
      <c r="CA16" s="78">
        <f t="shared" si="5"/>
        <v>15.84366394826924</v>
      </c>
      <c r="CB16" s="78">
        <f t="shared" si="5"/>
        <v>17.076667096813509</v>
      </c>
      <c r="CC16" s="78">
        <f t="shared" si="5"/>
        <v>17.218124041906158</v>
      </c>
      <c r="CD16" s="78">
        <f t="shared" si="5"/>
        <v>19.904235296556795</v>
      </c>
      <c r="CE16" s="78">
        <f t="shared" si="5"/>
        <v>17.777269444315127</v>
      </c>
      <c r="CF16" s="78">
        <f t="shared" si="5"/>
        <v>20.061344645778391</v>
      </c>
      <c r="CG16" s="78">
        <f t="shared" si="5"/>
        <v>23.275630278617381</v>
      </c>
      <c r="CH16" s="78">
        <f t="shared" si="5"/>
        <v>22.815030705987599</v>
      </c>
      <c r="CI16" s="78">
        <f t="shared" si="5"/>
        <v>22.69305102197487</v>
      </c>
      <c r="CJ16" s="78">
        <f t="shared" si="5"/>
        <v>17.762444507234274</v>
      </c>
      <c r="CK16" s="78">
        <f t="shared" si="5"/>
        <v>19.180971310586735</v>
      </c>
      <c r="CL16" s="78">
        <f t="shared" si="5"/>
        <v>21.005296170384046</v>
      </c>
      <c r="CM16" s="78">
        <f t="shared" si="5"/>
        <v>9.8741472926234515</v>
      </c>
      <c r="CN16" s="156">
        <f t="shared" si="5"/>
        <v>20.7306689307838</v>
      </c>
      <c r="CO16" s="78">
        <f t="shared" si="5"/>
        <v>4.0809167430213531</v>
      </c>
      <c r="CP16" s="78">
        <f t="shared" si="5"/>
        <v>3.9297724197260506</v>
      </c>
      <c r="CQ16" s="78">
        <f t="shared" si="5"/>
        <v>11.864845266845844</v>
      </c>
      <c r="CR16" s="78">
        <f t="shared" si="5"/>
        <v>11.2599776817906</v>
      </c>
      <c r="CS16" s="78">
        <f t="shared" si="5"/>
        <v>7.0106469228768056</v>
      </c>
      <c r="CT16" s="78">
        <f t="shared" si="5"/>
        <v>6.8277553178675596</v>
      </c>
      <c r="CU16" s="78">
        <f t="shared" si="5"/>
        <v>16.373411511640136</v>
      </c>
      <c r="CV16" s="78">
        <f t="shared" si="5"/>
        <v>15.482718933710869</v>
      </c>
      <c r="CW16" s="78">
        <f t="shared" si="5"/>
        <v>5.6100512125845148</v>
      </c>
      <c r="CX16" s="78">
        <f t="shared" si="5"/>
        <v>11.63511330184398</v>
      </c>
      <c r="CY16" s="78">
        <f t="shared" si="5"/>
        <v>23.529953552946793</v>
      </c>
      <c r="CZ16" s="78">
        <f t="shared" si="5"/>
        <v>7.8124815408817421</v>
      </c>
      <c r="DA16" s="78">
        <f t="shared" si="5"/>
        <v>15.585390012604492</v>
      </c>
      <c r="DB16" s="78">
        <f t="shared" si="5"/>
        <v>22.117202266382161</v>
      </c>
      <c r="DC16" s="78">
        <f t="shared" si="5"/>
        <v>13.809044327808225</v>
      </c>
      <c r="DD16" s="78">
        <f t="shared" si="5"/>
        <v>21.43011973148657</v>
      </c>
      <c r="DE16" s="78">
        <f t="shared" si="5"/>
        <v>20.120231068593831</v>
      </c>
      <c r="DF16" s="78">
        <f t="shared" si="5"/>
        <v>13.340892327978324</v>
      </c>
      <c r="DG16" s="78">
        <f t="shared" si="5"/>
        <v>11.782513823055496</v>
      </c>
      <c r="DH16" s="78">
        <f t="shared" si="5"/>
        <v>1.8466767489834401</v>
      </c>
      <c r="DI16" s="78">
        <f t="shared" si="5"/>
        <v>15.469617878409112</v>
      </c>
      <c r="DJ16" s="78">
        <f t="shared" si="5"/>
        <v>6.6123458803744706</v>
      </c>
      <c r="DK16" s="78">
        <f t="shared" si="5"/>
        <v>20.239287524836826</v>
      </c>
      <c r="DL16" s="78">
        <f t="shared" si="5"/>
        <v>8.6869360376879801</v>
      </c>
      <c r="DM16" s="78">
        <f t="shared" si="5"/>
        <v>13.269242902711632</v>
      </c>
      <c r="DN16" s="78">
        <f t="shared" si="5"/>
        <v>8.4419626685616738</v>
      </c>
      <c r="DO16" s="78">
        <f t="shared" si="5"/>
        <v>23.69679624386908</v>
      </c>
      <c r="DP16" s="78">
        <f t="shared" si="5"/>
        <v>10.804837693811244</v>
      </c>
      <c r="DQ16" s="78">
        <f t="shared" si="5"/>
        <v>10.170218276363956</v>
      </c>
      <c r="DR16" s="78">
        <f t="shared" si="5"/>
        <v>8.6146005135716912</v>
      </c>
      <c r="DS16" s="78">
        <f t="shared" si="5"/>
        <v>15.45890849280384</v>
      </c>
      <c r="DT16" s="78">
        <f t="shared" si="5"/>
        <v>19.052205239441268</v>
      </c>
      <c r="DU16" s="78">
        <f t="shared" si="5"/>
        <v>5.3476143048062967</v>
      </c>
      <c r="DV16" s="78">
        <f t="shared" si="5"/>
        <v>4.1577081739034059</v>
      </c>
      <c r="DW16" s="78">
        <f t="shared" si="5"/>
        <v>13.457943423379993</v>
      </c>
      <c r="DX16" s="78">
        <f t="shared" si="5"/>
        <v>11.710147887250152</v>
      </c>
      <c r="DY16" s="78">
        <f t="shared" si="5"/>
        <v>1.3812655880512303</v>
      </c>
      <c r="DZ16" s="78">
        <f t="shared" si="5"/>
        <v>6.5517632193508595</v>
      </c>
      <c r="EA16" s="78">
        <f t="shared" si="5"/>
        <v>10.364652309484867</v>
      </c>
      <c r="EB16" s="78">
        <f t="shared" si="5"/>
        <v>9.8853594418171191</v>
      </c>
      <c r="EC16" s="78">
        <f t="shared" si="5"/>
        <v>17.354552355974747</v>
      </c>
      <c r="ED16" s="78">
        <f t="shared" si="5"/>
        <v>15.421373200701419</v>
      </c>
      <c r="EE16" s="78">
        <f t="shared" si="5"/>
        <v>16.086351733846357</v>
      </c>
      <c r="EF16" s="78">
        <f t="shared" si="5"/>
        <v>11.675481853336112</v>
      </c>
      <c r="EG16" s="78">
        <f t="shared" si="5"/>
        <v>15.900693911077624</v>
      </c>
      <c r="EH16" s="78">
        <f t="shared" si="5"/>
        <v>7.1636196783469783</v>
      </c>
      <c r="EI16" s="78">
        <f t="shared" si="5"/>
        <v>7.2786592859591019</v>
      </c>
      <c r="EJ16" s="78">
        <f t="shared" si="5"/>
        <v>11.952243624188574</v>
      </c>
      <c r="EK16" s="78">
        <f t="shared" si="5"/>
        <v>22.167666944603013</v>
      </c>
      <c r="EL16" s="78">
        <f t="shared" si="5"/>
        <v>20.881809037918785</v>
      </c>
      <c r="EM16" s="78">
        <f t="shared" si="5"/>
        <v>10.901472635538061</v>
      </c>
      <c r="EN16" s="78">
        <f t="shared" si="5"/>
        <v>9.8969374439010558</v>
      </c>
      <c r="EO16" s="78">
        <f t="shared" si="5"/>
        <v>12.572272662372939</v>
      </c>
      <c r="EP16" s="78">
        <f t="shared" si="5"/>
        <v>15.956402786148416</v>
      </c>
      <c r="EQ16" s="78">
        <f t="shared" si="5"/>
        <v>15.37261818939229</v>
      </c>
      <c r="ER16" s="78">
        <f t="shared" si="5"/>
        <v>14.72616930300901</v>
      </c>
      <c r="ES16" s="78">
        <f t="shared" si="5"/>
        <v>13.051135114073823</v>
      </c>
      <c r="ET16" s="78">
        <f t="shared" si="5"/>
        <v>1.1047767170288696</v>
      </c>
      <c r="EU16" s="78">
        <f t="shared" si="5"/>
        <v>5.1591014517266647</v>
      </c>
      <c r="EV16" s="78">
        <f t="shared" si="5"/>
        <v>17.094558143060098</v>
      </c>
      <c r="EW16" s="78">
        <f t="shared" si="5"/>
        <v>4.3486979389947269</v>
      </c>
      <c r="EX16" s="78">
        <f t="shared" si="5"/>
        <v>14.06452048327367</v>
      </c>
      <c r="EY16" s="78">
        <f t="shared" si="5"/>
        <v>11.809132241535854</v>
      </c>
      <c r="EZ16" s="78">
        <f t="shared" si="5"/>
        <v>11.175493306093014</v>
      </c>
      <c r="FA16" s="78">
        <f t="shared" si="5"/>
        <v>15.327254587238796</v>
      </c>
      <c r="FB16" s="78">
        <f t="shared" si="5"/>
        <v>15.306853260845482</v>
      </c>
      <c r="FC16" s="78">
        <f t="shared" si="5"/>
        <v>7.728631700455634</v>
      </c>
      <c r="FD16" s="78">
        <f t="shared" si="5"/>
        <v>6.3237043131128736</v>
      </c>
      <c r="FE16" s="78">
        <f t="shared" si="5"/>
        <v>16.96709971158279</v>
      </c>
      <c r="FF16" s="78">
        <f t="shared" si="5"/>
        <v>19.59003652236774</v>
      </c>
      <c r="FG16" s="78">
        <f t="shared" si="5"/>
        <v>17.777623682419605</v>
      </c>
      <c r="FH16" s="78">
        <f t="shared" si="5"/>
        <v>15.817754092633349</v>
      </c>
      <c r="FI16" s="78">
        <f t="shared" si="5"/>
        <v>15.090463148321851</v>
      </c>
      <c r="FJ16" s="78">
        <f t="shared" si="5"/>
        <v>17.575607863129946</v>
      </c>
      <c r="FK16" s="78">
        <f t="shared" si="5"/>
        <v>21.771641247915472</v>
      </c>
      <c r="FL16" s="78">
        <f t="shared" si="5"/>
        <v>6.1161970860232078</v>
      </c>
      <c r="FM16" s="78">
        <f t="shared" si="5"/>
        <v>14.492956462799592</v>
      </c>
      <c r="FN16" s="78">
        <f t="shared" si="5"/>
        <v>1.234625366315824</v>
      </c>
      <c r="FO16" s="78">
        <f t="shared" si="5"/>
        <v>14.13466403574304</v>
      </c>
      <c r="FP16" s="78">
        <f t="shared" si="5"/>
        <v>4.9832588993970024</v>
      </c>
      <c r="FQ16" s="78">
        <f t="shared" si="5"/>
        <v>7.8027144287808721</v>
      </c>
      <c r="FR16" s="78">
        <f t="shared" si="5"/>
        <v>7.685907446677378</v>
      </c>
      <c r="FS16" s="78">
        <f t="shared" si="5"/>
        <v>5.0893101584957163</v>
      </c>
      <c r="FT16" s="78">
        <f t="shared" si="5"/>
        <v>4.8622521797172151</v>
      </c>
      <c r="FU16" s="78">
        <f t="shared" si="5"/>
        <v>7.7077312025209004</v>
      </c>
      <c r="FV16" s="78">
        <f t="shared" si="5"/>
        <v>2.9563917030840106</v>
      </c>
      <c r="FW16" s="78">
        <f t="shared" si="5"/>
        <v>17.558583479897219</v>
      </c>
      <c r="FX16" s="78">
        <f t="shared" si="5"/>
        <v>5.8395429181897471</v>
      </c>
      <c r="FY16" s="78">
        <f t="shared" si="5"/>
        <v>9.3296990569546221</v>
      </c>
      <c r="FZ16" s="78">
        <f t="shared" si="5"/>
        <v>16.407196002936839</v>
      </c>
      <c r="GA16" s="78">
        <f t="shared" si="5"/>
        <v>18.266582093165908</v>
      </c>
      <c r="GB16" s="78">
        <f t="shared" si="5"/>
        <v>25.330790390980848</v>
      </c>
      <c r="GC16" s="78">
        <f t="shared" si="5"/>
        <v>14.312146262575331</v>
      </c>
      <c r="GD16" s="78">
        <f t="shared" si="5"/>
        <v>18.468575496799403</v>
      </c>
      <c r="GE16" s="78">
        <f t="shared" si="5"/>
        <v>19.5829205870143</v>
      </c>
      <c r="GF16" s="78">
        <f t="shared" si="5"/>
        <v>14.913458569906181</v>
      </c>
      <c r="GG16" s="78">
        <f t="shared" si="5"/>
        <v>8.8129197411813784</v>
      </c>
      <c r="GH16" s="79">
        <f t="shared" si="5"/>
        <v>9.5078086724677604</v>
      </c>
      <c r="GJ16" s="29"/>
      <c r="GK16" s="28"/>
      <c r="GL16" s="129">
        <v>52</v>
      </c>
      <c r="GM16" s="129">
        <v>1</v>
      </c>
      <c r="GN16" s="28"/>
      <c r="GO16" s="129">
        <v>52</v>
      </c>
      <c r="GP16" s="129">
        <v>1</v>
      </c>
      <c r="GQ16" s="28"/>
      <c r="GR16" s="29"/>
      <c r="GT16" s="120"/>
    </row>
    <row r="17" spans="4:202" x14ac:dyDescent="0.25">
      <c r="D17" s="177">
        <v>11</v>
      </c>
      <c r="E17" s="180">
        <v>9.9943360996845101</v>
      </c>
      <c r="F17" s="181">
        <v>1.9723696133091249</v>
      </c>
      <c r="H17" s="176">
        <v>87</v>
      </c>
      <c r="I17" s="126" t="s">
        <v>80</v>
      </c>
      <c r="J17" s="127" t="s">
        <v>80</v>
      </c>
      <c r="L17" s="29"/>
      <c r="N17" s="72">
        <v>5</v>
      </c>
      <c r="O17" s="82"/>
      <c r="P17" s="83"/>
      <c r="Q17" s="80"/>
      <c r="R17" s="80"/>
      <c r="S17" s="80"/>
      <c r="T17" s="78">
        <v>0</v>
      </c>
      <c r="U17" s="78">
        <f t="shared" ref="U17:GH17" si="6">+SQRT(((U$6-$T$6)^2)+((U$7-$T$7)^2))</f>
        <v>2.9370692168754569</v>
      </c>
      <c r="V17" s="78">
        <f t="shared" si="6"/>
        <v>4.0401813401607365</v>
      </c>
      <c r="W17" s="78">
        <f t="shared" si="6"/>
        <v>3.6818055643713152</v>
      </c>
      <c r="X17" s="78">
        <f t="shared" si="6"/>
        <v>5.3504846910119088</v>
      </c>
      <c r="Y17" s="78">
        <f t="shared" si="6"/>
        <v>8.0381064203409203</v>
      </c>
      <c r="Z17" s="78">
        <f t="shared" si="6"/>
        <v>8.4092679551322362</v>
      </c>
      <c r="AA17" s="78">
        <f t="shared" si="6"/>
        <v>6.0998464044644889</v>
      </c>
      <c r="AB17" s="78">
        <f t="shared" si="6"/>
        <v>2.4442663603350483</v>
      </c>
      <c r="AC17" s="78">
        <f t="shared" si="6"/>
        <v>6.35106505826991</v>
      </c>
      <c r="AD17" s="78">
        <f t="shared" si="6"/>
        <v>4.1578295296581578</v>
      </c>
      <c r="AE17" s="78">
        <f t="shared" si="6"/>
        <v>6.0001500762353874</v>
      </c>
      <c r="AF17" s="78">
        <f t="shared" si="6"/>
        <v>7.0491181502087112</v>
      </c>
      <c r="AG17" s="78">
        <f t="shared" si="6"/>
        <v>6.0898892240853453</v>
      </c>
      <c r="AH17" s="78">
        <f t="shared" si="6"/>
        <v>11.901075939088356</v>
      </c>
      <c r="AI17" s="78">
        <f t="shared" si="6"/>
        <v>9.0786969940393387</v>
      </c>
      <c r="AJ17" s="78">
        <f t="shared" si="6"/>
        <v>12.284752453664497</v>
      </c>
      <c r="AK17" s="78">
        <f t="shared" si="6"/>
        <v>9.2631015866373811</v>
      </c>
      <c r="AL17" s="78">
        <f t="shared" si="6"/>
        <v>7.2389278199930667</v>
      </c>
      <c r="AM17" s="78">
        <f t="shared" si="6"/>
        <v>6.5856873364875534</v>
      </c>
      <c r="AN17" s="78">
        <f t="shared" si="6"/>
        <v>9.1185332159766421</v>
      </c>
      <c r="AO17" s="78">
        <f t="shared" si="6"/>
        <v>10.045654274310415</v>
      </c>
      <c r="AP17" s="78">
        <f t="shared" si="6"/>
        <v>9.883714597731263</v>
      </c>
      <c r="AQ17" s="78">
        <f t="shared" si="6"/>
        <v>14.747009826085238</v>
      </c>
      <c r="AR17" s="78">
        <f t="shared" si="6"/>
        <v>15.679973735977786</v>
      </c>
      <c r="AS17" s="78">
        <f t="shared" si="6"/>
        <v>14.684387115550745</v>
      </c>
      <c r="AT17" s="78">
        <f t="shared" si="6"/>
        <v>12.117841073583175</v>
      </c>
      <c r="AU17" s="78">
        <f t="shared" si="6"/>
        <v>13.884621438556254</v>
      </c>
      <c r="AV17" s="78">
        <f t="shared" si="6"/>
        <v>15.628251474291023</v>
      </c>
      <c r="AW17" s="78">
        <f t="shared" si="6"/>
        <v>12.638476259472165</v>
      </c>
      <c r="AX17" s="78">
        <f t="shared" si="6"/>
        <v>14.053103454471609</v>
      </c>
      <c r="AY17" s="78">
        <f t="shared" si="6"/>
        <v>17.071918309442292</v>
      </c>
      <c r="AZ17" s="78">
        <f t="shared" si="6"/>
        <v>7.3022253506484889</v>
      </c>
      <c r="BA17" s="78">
        <f t="shared" si="6"/>
        <v>9.5991969188461344</v>
      </c>
      <c r="BB17" s="78">
        <f t="shared" si="6"/>
        <v>11.238093979464312</v>
      </c>
      <c r="BC17" s="78">
        <f t="shared" si="6"/>
        <v>9.2746713941813645</v>
      </c>
      <c r="BD17" s="78">
        <f t="shared" si="6"/>
        <v>10.36841194245013</v>
      </c>
      <c r="BE17" s="78">
        <f t="shared" si="6"/>
        <v>12.354468104453161</v>
      </c>
      <c r="BF17" s="78">
        <f t="shared" si="6"/>
        <v>13.195616070228997</v>
      </c>
      <c r="BG17" s="78">
        <f t="shared" si="6"/>
        <v>12.968970999196637</v>
      </c>
      <c r="BH17" s="78">
        <f t="shared" si="6"/>
        <v>11.98607670838282</v>
      </c>
      <c r="BI17" s="78">
        <f t="shared" si="6"/>
        <v>13.959308083793765</v>
      </c>
      <c r="BJ17" s="78">
        <f t="shared" si="6"/>
        <v>15.622380489730947</v>
      </c>
      <c r="BK17" s="78">
        <f t="shared" si="6"/>
        <v>15.022410284402394</v>
      </c>
      <c r="BL17" s="78">
        <f t="shared" si="6"/>
        <v>16.962159551719306</v>
      </c>
      <c r="BM17" s="78">
        <f t="shared" si="6"/>
        <v>21.690983770918873</v>
      </c>
      <c r="BN17" s="78">
        <f t="shared" si="6"/>
        <v>19.651623510823775</v>
      </c>
      <c r="BO17" s="78">
        <f t="shared" si="6"/>
        <v>16.78828340010584</v>
      </c>
      <c r="BP17" s="78">
        <f t="shared" si="6"/>
        <v>19.711437486551727</v>
      </c>
      <c r="BQ17" s="78">
        <f t="shared" si="6"/>
        <v>19.680526091164239</v>
      </c>
      <c r="BR17" s="78">
        <f t="shared" si="6"/>
        <v>23.025949365481079</v>
      </c>
      <c r="BS17" s="78">
        <f t="shared" si="6"/>
        <v>23.25287810714439</v>
      </c>
      <c r="BT17" s="78">
        <f t="shared" si="6"/>
        <v>19.20269791105175</v>
      </c>
      <c r="BU17" s="78">
        <f t="shared" si="6"/>
        <v>15.0386843143408</v>
      </c>
      <c r="BV17" s="78">
        <f t="shared" si="6"/>
        <v>12.486196686526592</v>
      </c>
      <c r="BW17" s="78">
        <f t="shared" si="6"/>
        <v>15.900125334001173</v>
      </c>
      <c r="BX17" s="78">
        <f t="shared" si="6"/>
        <v>13.591870208372505</v>
      </c>
      <c r="BY17" s="78">
        <f t="shared" si="6"/>
        <v>16.191624408370036</v>
      </c>
      <c r="BZ17" s="78">
        <f t="shared" si="6"/>
        <v>14.322419538781167</v>
      </c>
      <c r="CA17" s="78">
        <f t="shared" si="6"/>
        <v>16.124439878136922</v>
      </c>
      <c r="CB17" s="78">
        <f t="shared" si="6"/>
        <v>17.405917535736076</v>
      </c>
      <c r="CC17" s="78">
        <f t="shared" si="6"/>
        <v>17.687654261197725</v>
      </c>
      <c r="CD17" s="78">
        <f t="shared" si="6"/>
        <v>20.05893081407007</v>
      </c>
      <c r="CE17" s="78">
        <f t="shared" si="6"/>
        <v>18.006411412658746</v>
      </c>
      <c r="CF17" s="78">
        <f t="shared" si="6"/>
        <v>20.16094570309383</v>
      </c>
      <c r="CG17" s="78">
        <f t="shared" si="6"/>
        <v>23.449928339268908</v>
      </c>
      <c r="CH17" s="78">
        <f t="shared" si="6"/>
        <v>22.945380227138166</v>
      </c>
      <c r="CI17" s="78">
        <f t="shared" si="6"/>
        <v>22.862903691363933</v>
      </c>
      <c r="CJ17" s="78">
        <f t="shared" si="6"/>
        <v>17.399043910225508</v>
      </c>
      <c r="CK17" s="78">
        <f t="shared" si="6"/>
        <v>18.963757941781168</v>
      </c>
      <c r="CL17" s="78">
        <f t="shared" si="6"/>
        <v>20.706552123597778</v>
      </c>
      <c r="CM17" s="78">
        <f t="shared" si="6"/>
        <v>10.486184131440087</v>
      </c>
      <c r="CN17" s="156">
        <f t="shared" si="6"/>
        <v>20.585880110136415</v>
      </c>
      <c r="CO17" s="78">
        <f t="shared" si="6"/>
        <v>3.4476703196490552</v>
      </c>
      <c r="CP17" s="78">
        <f t="shared" si="6"/>
        <v>3.9511046215659573</v>
      </c>
      <c r="CQ17" s="78">
        <f t="shared" si="6"/>
        <v>12.552540837057403</v>
      </c>
      <c r="CR17" s="78">
        <f t="shared" si="6"/>
        <v>10.858883490939379</v>
      </c>
      <c r="CS17" s="78">
        <f t="shared" si="6"/>
        <v>6.7206272335891697</v>
      </c>
      <c r="CT17" s="78">
        <f t="shared" si="6"/>
        <v>7.6225424550940994</v>
      </c>
      <c r="CU17" s="78">
        <f t="shared" si="6"/>
        <v>15.893597713101396</v>
      </c>
      <c r="CV17" s="78">
        <f t="shared" si="6"/>
        <v>15.251699509794621</v>
      </c>
      <c r="CW17" s="78">
        <f t="shared" si="6"/>
        <v>4.8183762344745569</v>
      </c>
      <c r="CX17" s="78">
        <f t="shared" si="6"/>
        <v>11.167901779315947</v>
      </c>
      <c r="CY17" s="78">
        <f t="shared" si="6"/>
        <v>23.52882247287063</v>
      </c>
      <c r="CZ17" s="78">
        <f t="shared" si="6"/>
        <v>6.9609843657619148</v>
      </c>
      <c r="DA17" s="78">
        <f t="shared" si="6"/>
        <v>14.97694884534855</v>
      </c>
      <c r="DB17" s="78">
        <f t="shared" si="6"/>
        <v>22.165299027301241</v>
      </c>
      <c r="DC17" s="78">
        <f t="shared" si="6"/>
        <v>13.768664120157322</v>
      </c>
      <c r="DD17" s="78">
        <f t="shared" si="6"/>
        <v>21.587945363087048</v>
      </c>
      <c r="DE17" s="78">
        <f t="shared" si="6"/>
        <v>20.263105379571222</v>
      </c>
      <c r="DF17" s="78">
        <f t="shared" si="6"/>
        <v>14.00382156476795</v>
      </c>
      <c r="DG17" s="78">
        <f t="shared" si="6"/>
        <v>12.090835524677978</v>
      </c>
      <c r="DH17" s="78">
        <f t="shared" si="6"/>
        <v>2.0366071644353014</v>
      </c>
      <c r="DI17" s="78">
        <f t="shared" si="6"/>
        <v>15.946096924444923</v>
      </c>
      <c r="DJ17" s="78">
        <f t="shared" si="6"/>
        <v>7.3199847855952518</v>
      </c>
      <c r="DK17" s="78">
        <f t="shared" si="6"/>
        <v>19.82749440826252</v>
      </c>
      <c r="DL17" s="78">
        <f t="shared" si="6"/>
        <v>8.9128032638250012</v>
      </c>
      <c r="DM17" s="78">
        <f t="shared" si="6"/>
        <v>13.489590252329943</v>
      </c>
      <c r="DN17" s="78">
        <f t="shared" si="6"/>
        <v>7.7436268533306407</v>
      </c>
      <c r="DO17" s="78">
        <f t="shared" si="6"/>
        <v>23.640518126007812</v>
      </c>
      <c r="DP17" s="78">
        <f t="shared" si="6"/>
        <v>11.513316550353244</v>
      </c>
      <c r="DQ17" s="78">
        <f t="shared" si="6"/>
        <v>9.6497053962093364</v>
      </c>
      <c r="DR17" s="78">
        <f t="shared" si="6"/>
        <v>9.4298109945380322</v>
      </c>
      <c r="DS17" s="78">
        <f t="shared" si="6"/>
        <v>16.00111874793912</v>
      </c>
      <c r="DT17" s="78">
        <f t="shared" si="6"/>
        <v>19.124785080609094</v>
      </c>
      <c r="DU17" s="78">
        <f t="shared" si="6"/>
        <v>5.8854938291603807</v>
      </c>
      <c r="DV17" s="78">
        <f t="shared" si="6"/>
        <v>4.026651572852594</v>
      </c>
      <c r="DW17" s="78">
        <f t="shared" si="6"/>
        <v>14.002955692692204</v>
      </c>
      <c r="DX17" s="78">
        <f t="shared" si="6"/>
        <v>10.893353598900424</v>
      </c>
      <c r="DY17" s="78">
        <f t="shared" si="6"/>
        <v>2.2271727967613781</v>
      </c>
      <c r="DZ17" s="78">
        <f t="shared" si="6"/>
        <v>5.9562617243568452</v>
      </c>
      <c r="EA17" s="78">
        <f t="shared" si="6"/>
        <v>11.082348188477967</v>
      </c>
      <c r="EB17" s="78">
        <f t="shared" si="6"/>
        <v>10.448392875907279</v>
      </c>
      <c r="EC17" s="78">
        <f t="shared" si="6"/>
        <v>17.099253398058497</v>
      </c>
      <c r="ED17" s="78">
        <f t="shared" si="6"/>
        <v>14.743370111639942</v>
      </c>
      <c r="EE17" s="78">
        <f t="shared" si="6"/>
        <v>15.62453329532703</v>
      </c>
      <c r="EF17" s="78">
        <f t="shared" si="6"/>
        <v>12.118375748000943</v>
      </c>
      <c r="EG17" s="78">
        <f t="shared" si="6"/>
        <v>15.933963225331391</v>
      </c>
      <c r="EH17" s="78">
        <f t="shared" si="6"/>
        <v>6.9700790983428593</v>
      </c>
      <c r="EI17" s="78">
        <f t="shared" si="6"/>
        <v>6.715862682417904</v>
      </c>
      <c r="EJ17" s="78">
        <f t="shared" si="6"/>
        <v>11.940351669963441</v>
      </c>
      <c r="EK17" s="78">
        <f t="shared" si="6"/>
        <v>21.485033941761426</v>
      </c>
      <c r="EL17" s="78">
        <f t="shared" si="6"/>
        <v>20.565358487460397</v>
      </c>
      <c r="EM17" s="78">
        <f t="shared" si="6"/>
        <v>11.300883667789714</v>
      </c>
      <c r="EN17" s="78">
        <f t="shared" si="6"/>
        <v>9.2044797850786182</v>
      </c>
      <c r="EO17" s="78">
        <f t="shared" si="6"/>
        <v>13.363682969425334</v>
      </c>
      <c r="EP17" s="78">
        <f t="shared" si="6"/>
        <v>16.721070388507115</v>
      </c>
      <c r="EQ17" s="78">
        <f t="shared" si="6"/>
        <v>14.671687513440006</v>
      </c>
      <c r="ER17" s="78">
        <f t="shared" si="6"/>
        <v>14.262286371818812</v>
      </c>
      <c r="ES17" s="78">
        <f t="shared" si="6"/>
        <v>13.003210748420392</v>
      </c>
      <c r="ET17" s="78">
        <f t="shared" si="6"/>
        <v>1.483149921942349</v>
      </c>
      <c r="EU17" s="78">
        <f t="shared" si="6"/>
        <v>4.7555434777118659</v>
      </c>
      <c r="EV17" s="78">
        <f t="shared" si="6"/>
        <v>17.480605828032516</v>
      </c>
      <c r="EW17" s="78">
        <f t="shared" si="6"/>
        <v>3.80862080760427</v>
      </c>
      <c r="EX17" s="78">
        <f t="shared" si="6"/>
        <v>14.469564874374724</v>
      </c>
      <c r="EY17" s="78">
        <f t="shared" si="6"/>
        <v>12.43263718949717</v>
      </c>
      <c r="EZ17" s="78">
        <f t="shared" si="6"/>
        <v>10.587799399292679</v>
      </c>
      <c r="FA17" s="78">
        <f t="shared" si="6"/>
        <v>14.812865780956187</v>
      </c>
      <c r="FB17" s="78">
        <f t="shared" si="6"/>
        <v>15.992223278416214</v>
      </c>
      <c r="FC17" s="78">
        <f t="shared" si="6"/>
        <v>7.547811759318094</v>
      </c>
      <c r="FD17" s="78">
        <f t="shared" si="6"/>
        <v>6.5389756924103759</v>
      </c>
      <c r="FE17" s="78">
        <f t="shared" si="6"/>
        <v>16.495820390670669</v>
      </c>
      <c r="FF17" s="78">
        <f t="shared" si="6"/>
        <v>19.895611734352961</v>
      </c>
      <c r="FG17" s="78">
        <f t="shared" si="6"/>
        <v>17.366694155936482</v>
      </c>
      <c r="FH17" s="78">
        <f t="shared" si="6"/>
        <v>15.98133913543456</v>
      </c>
      <c r="FI17" s="78">
        <f t="shared" si="6"/>
        <v>15.43272811323399</v>
      </c>
      <c r="FJ17" s="78">
        <f t="shared" si="6"/>
        <v>17.175735908118561</v>
      </c>
      <c r="FK17" s="78">
        <f t="shared" si="6"/>
        <v>21.746963774963987</v>
      </c>
      <c r="FL17" s="78">
        <f t="shared" si="6"/>
        <v>6.9472574404450746</v>
      </c>
      <c r="FM17" s="78">
        <f t="shared" si="6"/>
        <v>15.228474851057832</v>
      </c>
      <c r="FN17" s="78">
        <f t="shared" si="6"/>
        <v>2.0891556762289949</v>
      </c>
      <c r="FO17" s="78">
        <f t="shared" si="6"/>
        <v>14.229970340212985</v>
      </c>
      <c r="FP17" s="78">
        <f t="shared" si="6"/>
        <v>4.7819900858371618</v>
      </c>
      <c r="FQ17" s="78">
        <f t="shared" si="6"/>
        <v>8.1266047610959067</v>
      </c>
      <c r="FR17" s="78">
        <f t="shared" si="6"/>
        <v>6.9415966984442994</v>
      </c>
      <c r="FS17" s="78">
        <f t="shared" si="6"/>
        <v>5.5231232360986322</v>
      </c>
      <c r="FT17" s="78">
        <f t="shared" si="6"/>
        <v>5.7152438028487937</v>
      </c>
      <c r="FU17" s="78">
        <f t="shared" si="6"/>
        <v>8.0035759568685698</v>
      </c>
      <c r="FV17" s="78">
        <f t="shared" si="6"/>
        <v>3.8087409772672212</v>
      </c>
      <c r="FW17" s="78">
        <f t="shared" si="6"/>
        <v>17.467912228182783</v>
      </c>
      <c r="FX17" s="78">
        <f t="shared" si="6"/>
        <v>6.633585407314599</v>
      </c>
      <c r="FY17" s="78">
        <f t="shared" si="6"/>
        <v>9.4425049844407454</v>
      </c>
      <c r="FZ17" s="78">
        <f t="shared" si="6"/>
        <v>16.914999605401736</v>
      </c>
      <c r="GA17" s="78">
        <f t="shared" si="6"/>
        <v>18.218222592981999</v>
      </c>
      <c r="GB17" s="78">
        <f t="shared" si="6"/>
        <v>25.397929211017015</v>
      </c>
      <c r="GC17" s="78">
        <f t="shared" si="6"/>
        <v>14.215324883904138</v>
      </c>
      <c r="GD17" s="78">
        <f t="shared" si="6"/>
        <v>18.719295166339219</v>
      </c>
      <c r="GE17" s="78">
        <f t="shared" si="6"/>
        <v>19.814082949440447</v>
      </c>
      <c r="GF17" s="78">
        <f t="shared" si="6"/>
        <v>14.937115388164822</v>
      </c>
      <c r="GG17" s="78">
        <f t="shared" si="6"/>
        <v>9.5694843840981054</v>
      </c>
      <c r="GH17" s="79">
        <f t="shared" si="6"/>
        <v>9.322801866153835</v>
      </c>
      <c r="GJ17" s="29"/>
      <c r="GK17" s="28"/>
      <c r="GL17" s="129">
        <v>90</v>
      </c>
      <c r="GM17" s="129">
        <v>1</v>
      </c>
      <c r="GN17" s="28"/>
      <c r="GO17" s="129">
        <v>90</v>
      </c>
      <c r="GP17" s="129">
        <v>1</v>
      </c>
      <c r="GQ17" s="28"/>
      <c r="GR17" s="29"/>
      <c r="GT17" s="120"/>
    </row>
    <row r="18" spans="4:202" x14ac:dyDescent="0.25">
      <c r="D18" s="177">
        <v>12</v>
      </c>
      <c r="E18" s="187">
        <v>7.1403749313896228</v>
      </c>
      <c r="F18" s="188">
        <v>2.6952452699592402</v>
      </c>
      <c r="H18" s="176">
        <v>88</v>
      </c>
      <c r="I18" s="126" t="s">
        <v>74</v>
      </c>
      <c r="J18" s="127" t="s">
        <v>79</v>
      </c>
      <c r="L18" s="29"/>
      <c r="N18" s="72">
        <v>6</v>
      </c>
      <c r="O18" s="82"/>
      <c r="P18" s="83"/>
      <c r="Q18" s="80"/>
      <c r="R18" s="80"/>
      <c r="S18" s="80"/>
      <c r="T18" s="80"/>
      <c r="U18" s="78">
        <v>0</v>
      </c>
      <c r="V18" s="78">
        <f t="shared" ref="V18:GH18" si="7">+SQRT(((V$6-$U$6)^2)+((V$7-$U$7)^2))</f>
        <v>6.8493845303834533</v>
      </c>
      <c r="W18" s="78">
        <f t="shared" si="7"/>
        <v>6.6182123877489794</v>
      </c>
      <c r="X18" s="78">
        <f t="shared" si="7"/>
        <v>8.1985059843573502</v>
      </c>
      <c r="Y18" s="78">
        <f t="shared" si="7"/>
        <v>9.5005860380548093</v>
      </c>
      <c r="Z18" s="78">
        <f t="shared" si="7"/>
        <v>10.77681301998639</v>
      </c>
      <c r="AA18" s="78">
        <f t="shared" si="7"/>
        <v>8.1002539974094674</v>
      </c>
      <c r="AB18" s="78">
        <f t="shared" si="7"/>
        <v>4.0287351595512151</v>
      </c>
      <c r="AC18" s="78">
        <f t="shared" si="7"/>
        <v>6.0662093883690051</v>
      </c>
      <c r="AD18" s="78">
        <f t="shared" si="7"/>
        <v>3.4242327062499092</v>
      </c>
      <c r="AE18" s="78">
        <f t="shared" si="7"/>
        <v>7.5872201787386375</v>
      </c>
      <c r="AF18" s="78">
        <f t="shared" si="7"/>
        <v>8.0547259372447115</v>
      </c>
      <c r="AG18" s="78">
        <f t="shared" si="7"/>
        <v>8.7659530943665036</v>
      </c>
      <c r="AH18" s="78">
        <f t="shared" si="7"/>
        <v>14.647922691670328</v>
      </c>
      <c r="AI18" s="78">
        <f t="shared" si="7"/>
        <v>11.697583020902664</v>
      </c>
      <c r="AJ18" s="78">
        <f t="shared" si="7"/>
        <v>14.983666524072138</v>
      </c>
      <c r="AK18" s="78">
        <f t="shared" si="7"/>
        <v>12.19988803381059</v>
      </c>
      <c r="AL18" s="78">
        <f t="shared" si="7"/>
        <v>10.172944996749687</v>
      </c>
      <c r="AM18" s="78">
        <f t="shared" si="7"/>
        <v>9.5006478041040925</v>
      </c>
      <c r="AN18" s="78">
        <f t="shared" si="7"/>
        <v>11.203442056714128</v>
      </c>
      <c r="AO18" s="78">
        <f t="shared" si="7"/>
        <v>12.753306399420094</v>
      </c>
      <c r="AP18" s="78">
        <f t="shared" si="7"/>
        <v>12.399832420792734</v>
      </c>
      <c r="AQ18" s="78">
        <f t="shared" si="7"/>
        <v>17.457804485921876</v>
      </c>
      <c r="AR18" s="78">
        <f t="shared" si="7"/>
        <v>18.583055526121903</v>
      </c>
      <c r="AS18" s="78">
        <f t="shared" si="7"/>
        <v>17.454935345477931</v>
      </c>
      <c r="AT18" s="78">
        <f t="shared" si="7"/>
        <v>13.240321456211891</v>
      </c>
      <c r="AU18" s="78">
        <f t="shared" si="7"/>
        <v>16.271505705830474</v>
      </c>
      <c r="AV18" s="78">
        <f t="shared" si="7"/>
        <v>17.979882241681654</v>
      </c>
      <c r="AW18" s="78">
        <f t="shared" si="7"/>
        <v>15.43621609531812</v>
      </c>
      <c r="AX18" s="78">
        <f t="shared" si="7"/>
        <v>16.89278462267557</v>
      </c>
      <c r="AY18" s="78">
        <f t="shared" si="7"/>
        <v>19.729286257774287</v>
      </c>
      <c r="AZ18" s="78">
        <f t="shared" si="7"/>
        <v>6.9649138987732622</v>
      </c>
      <c r="BA18" s="78">
        <f t="shared" si="7"/>
        <v>9.1710140536177533</v>
      </c>
      <c r="BB18" s="78">
        <f t="shared" si="7"/>
        <v>11.520372545702303</v>
      </c>
      <c r="BC18" s="78">
        <f t="shared" si="7"/>
        <v>10.253933174938968</v>
      </c>
      <c r="BD18" s="78">
        <f t="shared" si="7"/>
        <v>11.093704807352223</v>
      </c>
      <c r="BE18" s="78">
        <f t="shared" si="7"/>
        <v>13.373073402696061</v>
      </c>
      <c r="BF18" s="78">
        <f t="shared" si="7"/>
        <v>15.520419217743825</v>
      </c>
      <c r="BG18" s="78">
        <f t="shared" si="7"/>
        <v>15.128090949898375</v>
      </c>
      <c r="BH18" s="78">
        <f t="shared" si="7"/>
        <v>13.921778359720735</v>
      </c>
      <c r="BI18" s="78">
        <f t="shared" si="7"/>
        <v>16.315862109814024</v>
      </c>
      <c r="BJ18" s="78">
        <f t="shared" si="7"/>
        <v>17.873043668655452</v>
      </c>
      <c r="BK18" s="78">
        <f t="shared" si="7"/>
        <v>17.178495918824421</v>
      </c>
      <c r="BL18" s="78">
        <f t="shared" si="7"/>
        <v>19.879358787329899</v>
      </c>
      <c r="BM18" s="78">
        <f t="shared" si="7"/>
        <v>24.568112540446091</v>
      </c>
      <c r="BN18" s="78">
        <f t="shared" si="7"/>
        <v>22.457434739273729</v>
      </c>
      <c r="BO18" s="78">
        <f t="shared" si="7"/>
        <v>19.72192591893921</v>
      </c>
      <c r="BP18" s="78">
        <f t="shared" si="7"/>
        <v>22.636712682082585</v>
      </c>
      <c r="BQ18" s="78">
        <f t="shared" si="7"/>
        <v>22.610734147767197</v>
      </c>
      <c r="BR18" s="78">
        <f t="shared" si="7"/>
        <v>25.496461153584082</v>
      </c>
      <c r="BS18" s="78">
        <f t="shared" si="7"/>
        <v>25.763859828424771</v>
      </c>
      <c r="BT18" s="78">
        <f t="shared" si="7"/>
        <v>21.66809565748105</v>
      </c>
      <c r="BU18" s="78">
        <f t="shared" si="7"/>
        <v>14.349267159940183</v>
      </c>
      <c r="BV18" s="78">
        <f t="shared" si="7"/>
        <v>12.583580851910009</v>
      </c>
      <c r="BW18" s="78">
        <f t="shared" si="7"/>
        <v>16.03747751856557</v>
      </c>
      <c r="BX18" s="78">
        <f t="shared" si="7"/>
        <v>14.686482138431931</v>
      </c>
      <c r="BY18" s="78">
        <f t="shared" si="7"/>
        <v>16.554434482491665</v>
      </c>
      <c r="BZ18" s="78">
        <f t="shared" si="7"/>
        <v>14.750239915132811</v>
      </c>
      <c r="CA18" s="78">
        <f t="shared" si="7"/>
        <v>17.858203442320683</v>
      </c>
      <c r="CB18" s="78">
        <f t="shared" si="7"/>
        <v>18.993016837191853</v>
      </c>
      <c r="CC18" s="78">
        <f t="shared" si="7"/>
        <v>18.813031898835565</v>
      </c>
      <c r="CD18" s="78">
        <f t="shared" si="7"/>
        <v>22.099406955116965</v>
      </c>
      <c r="CE18" s="78">
        <f t="shared" si="7"/>
        <v>19.868737583244112</v>
      </c>
      <c r="CF18" s="78">
        <f t="shared" si="7"/>
        <v>22.327714087833961</v>
      </c>
      <c r="CG18" s="78">
        <f t="shared" si="7"/>
        <v>25.433910946767259</v>
      </c>
      <c r="CH18" s="78">
        <f t="shared" si="7"/>
        <v>25.036040965368063</v>
      </c>
      <c r="CI18" s="78">
        <f t="shared" si="7"/>
        <v>24.859243516690508</v>
      </c>
      <c r="CJ18" s="78">
        <f t="shared" si="7"/>
        <v>20.267508585600353</v>
      </c>
      <c r="CK18" s="78">
        <f t="shared" si="7"/>
        <v>21.682983799090238</v>
      </c>
      <c r="CL18" s="78">
        <f t="shared" si="7"/>
        <v>23.518104432731462</v>
      </c>
      <c r="CM18" s="78">
        <f t="shared" si="7"/>
        <v>11.147760196745427</v>
      </c>
      <c r="CN18" s="156">
        <f t="shared" si="7"/>
        <v>23.204531887738966</v>
      </c>
      <c r="CO18" s="78">
        <f t="shared" si="7"/>
        <v>6.3762187299366007</v>
      </c>
      <c r="CP18" s="78">
        <f t="shared" si="7"/>
        <v>6.3767326877095583</v>
      </c>
      <c r="CQ18" s="78">
        <f t="shared" si="7"/>
        <v>12.788021754431883</v>
      </c>
      <c r="CR18" s="78">
        <f t="shared" si="7"/>
        <v>13.751163980403826</v>
      </c>
      <c r="CS18" s="78">
        <f t="shared" si="7"/>
        <v>9.5227818526437158</v>
      </c>
      <c r="CT18" s="78">
        <f t="shared" si="7"/>
        <v>7.325651905869929</v>
      </c>
      <c r="CU18" s="78">
        <f t="shared" si="7"/>
        <v>18.823311583523274</v>
      </c>
      <c r="CV18" s="78">
        <f t="shared" si="7"/>
        <v>17.989153348544757</v>
      </c>
      <c r="CW18" s="78">
        <f t="shared" si="7"/>
        <v>7.5273678803766986</v>
      </c>
      <c r="CX18" s="78">
        <f t="shared" si="7"/>
        <v>14.092305863424563</v>
      </c>
      <c r="CY18" s="78">
        <f t="shared" si="7"/>
        <v>25.898628638784071</v>
      </c>
      <c r="CZ18" s="78">
        <f t="shared" si="7"/>
        <v>9.2019977946204836</v>
      </c>
      <c r="DA18" s="78">
        <f t="shared" si="7"/>
        <v>17.895944986911402</v>
      </c>
      <c r="DB18" s="78">
        <f t="shared" si="7"/>
        <v>24.438405145090577</v>
      </c>
      <c r="DC18" s="78">
        <f t="shared" si="7"/>
        <v>16.227242259113122</v>
      </c>
      <c r="DD18" s="78">
        <f t="shared" si="7"/>
        <v>23.616717205144901</v>
      </c>
      <c r="DE18" s="78">
        <f t="shared" si="7"/>
        <v>22.330961185737099</v>
      </c>
      <c r="DF18" s="78">
        <f t="shared" si="7"/>
        <v>14.343689213781106</v>
      </c>
      <c r="DG18" s="78">
        <f t="shared" si="7"/>
        <v>13.781941364922419</v>
      </c>
      <c r="DH18" s="78">
        <f t="shared" si="7"/>
        <v>1.0432538859593534</v>
      </c>
      <c r="DI18" s="78">
        <f t="shared" si="7"/>
        <v>17.061735885686787</v>
      </c>
      <c r="DJ18" s="78">
        <f t="shared" si="7"/>
        <v>7.6395137674265685</v>
      </c>
      <c r="DK18" s="78">
        <f t="shared" si="7"/>
        <v>22.728894992463548</v>
      </c>
      <c r="DL18" s="78">
        <f t="shared" si="7"/>
        <v>10.856744544921535</v>
      </c>
      <c r="DM18" s="78">
        <f t="shared" si="7"/>
        <v>15.399977420467255</v>
      </c>
      <c r="DN18" s="78">
        <f t="shared" si="7"/>
        <v>10.600807499174437</v>
      </c>
      <c r="DO18" s="78">
        <f t="shared" si="7"/>
        <v>26.112393146204983</v>
      </c>
      <c r="DP18" s="78">
        <f t="shared" si="7"/>
        <v>11.65571551083041</v>
      </c>
      <c r="DQ18" s="78">
        <f t="shared" si="7"/>
        <v>12.585702036520546</v>
      </c>
      <c r="DR18" s="78">
        <f t="shared" si="7"/>
        <v>8.8325147227282219</v>
      </c>
      <c r="DS18" s="78">
        <f t="shared" si="7"/>
        <v>16.863946233373891</v>
      </c>
      <c r="DT18" s="78">
        <f t="shared" si="7"/>
        <v>21.352578698599903</v>
      </c>
      <c r="DU18" s="78">
        <f t="shared" si="7"/>
        <v>7.0349490113619089</v>
      </c>
      <c r="DV18" s="78">
        <f t="shared" si="7"/>
        <v>6.6591113881417456</v>
      </c>
      <c r="DW18" s="78">
        <f t="shared" si="7"/>
        <v>14.879476873418717</v>
      </c>
      <c r="DX18" s="78">
        <f t="shared" si="7"/>
        <v>13.406774605725706</v>
      </c>
      <c r="DY18" s="78">
        <f t="shared" si="7"/>
        <v>2.1318636816949676</v>
      </c>
      <c r="DZ18" s="78">
        <f t="shared" si="7"/>
        <v>6.0983668679266421</v>
      </c>
      <c r="EA18" s="78">
        <f t="shared" si="7"/>
        <v>11.181904522103487</v>
      </c>
      <c r="EB18" s="78">
        <f t="shared" si="7"/>
        <v>11.319374132316774</v>
      </c>
      <c r="EC18" s="78">
        <f t="shared" si="7"/>
        <v>19.864590214468087</v>
      </c>
      <c r="ED18" s="78">
        <f t="shared" si="7"/>
        <v>17.60547128645138</v>
      </c>
      <c r="EE18" s="78">
        <f t="shared" si="7"/>
        <v>18.548484450731703</v>
      </c>
      <c r="EF18" s="78">
        <f t="shared" si="7"/>
        <v>13.398324237484454</v>
      </c>
      <c r="EG18" s="78">
        <f t="shared" si="7"/>
        <v>18.250397125748396</v>
      </c>
      <c r="EH18" s="78">
        <f t="shared" si="7"/>
        <v>9.6688578835035042</v>
      </c>
      <c r="EI18" s="78">
        <f t="shared" si="7"/>
        <v>6.6376804643422753</v>
      </c>
      <c r="EJ18" s="78">
        <f t="shared" si="7"/>
        <v>14.354241539836266</v>
      </c>
      <c r="EK18" s="78">
        <f t="shared" si="7"/>
        <v>24.333549878571972</v>
      </c>
      <c r="EL18" s="78">
        <f t="shared" si="7"/>
        <v>23.394114333067492</v>
      </c>
      <c r="EM18" s="78">
        <f t="shared" si="7"/>
        <v>12.734289928394015</v>
      </c>
      <c r="EN18" s="78">
        <f t="shared" si="7"/>
        <v>12.062489161522212</v>
      </c>
      <c r="EO18" s="78">
        <f t="shared" si="7"/>
        <v>12.875593164582298</v>
      </c>
      <c r="EP18" s="78">
        <f t="shared" si="7"/>
        <v>16.392587492626877</v>
      </c>
      <c r="EQ18" s="78">
        <f t="shared" si="7"/>
        <v>17.503287613878019</v>
      </c>
      <c r="ER18" s="78">
        <f t="shared" si="7"/>
        <v>17.186621391946904</v>
      </c>
      <c r="ES18" s="78">
        <f t="shared" si="7"/>
        <v>15.476681892843084</v>
      </c>
      <c r="ET18" s="78">
        <f t="shared" si="7"/>
        <v>1.4657275216105432</v>
      </c>
      <c r="EU18" s="78">
        <f t="shared" si="7"/>
        <v>7.6417063710074249</v>
      </c>
      <c r="EV18" s="78">
        <f t="shared" si="7"/>
        <v>18.892076217812377</v>
      </c>
      <c r="EW18" s="78">
        <f t="shared" si="7"/>
        <v>6.7435200583938055</v>
      </c>
      <c r="EX18" s="78">
        <f t="shared" si="7"/>
        <v>15.845107657115333</v>
      </c>
      <c r="EY18" s="78">
        <f t="shared" si="7"/>
        <v>12.995896906618782</v>
      </c>
      <c r="EZ18" s="78">
        <f t="shared" si="7"/>
        <v>13.517821485915681</v>
      </c>
      <c r="FA18" s="78">
        <f t="shared" si="7"/>
        <v>17.748970935374576</v>
      </c>
      <c r="FB18" s="78">
        <f t="shared" si="7"/>
        <v>16.181103429476398</v>
      </c>
      <c r="FC18" s="78">
        <f t="shared" si="7"/>
        <v>10.230049200087247</v>
      </c>
      <c r="FD18" s="78">
        <f t="shared" si="7"/>
        <v>8.550494912116628</v>
      </c>
      <c r="FE18" s="78">
        <f t="shared" si="7"/>
        <v>19.42314323908608</v>
      </c>
      <c r="FF18" s="78">
        <f t="shared" si="7"/>
        <v>21.539050116910559</v>
      </c>
      <c r="FG18" s="78">
        <f t="shared" si="7"/>
        <v>20.267117778458989</v>
      </c>
      <c r="FH18" s="78">
        <f t="shared" si="7"/>
        <v>18.015526447945113</v>
      </c>
      <c r="FI18" s="78">
        <f t="shared" si="7"/>
        <v>16.994809783057104</v>
      </c>
      <c r="FJ18" s="78">
        <f t="shared" si="7"/>
        <v>20.069475129018873</v>
      </c>
      <c r="FK18" s="78">
        <f t="shared" si="7"/>
        <v>24.163527338639078</v>
      </c>
      <c r="FL18" s="78">
        <f t="shared" si="7"/>
        <v>6.3123548476385443</v>
      </c>
      <c r="FM18" s="78">
        <f t="shared" si="7"/>
        <v>15.126394080873533</v>
      </c>
      <c r="FN18" s="78">
        <f t="shared" si="7"/>
        <v>2.3683701698764317</v>
      </c>
      <c r="FO18" s="78">
        <f t="shared" si="7"/>
        <v>16.425170746224058</v>
      </c>
      <c r="FP18" s="78">
        <f t="shared" si="7"/>
        <v>7.4935257138164308</v>
      </c>
      <c r="FQ18" s="78">
        <f t="shared" si="7"/>
        <v>9.8380067252740595</v>
      </c>
      <c r="FR18" s="78">
        <f t="shared" si="7"/>
        <v>9.7329503230693195</v>
      </c>
      <c r="FS18" s="78">
        <f t="shared" si="7"/>
        <v>7.0221389936503877</v>
      </c>
      <c r="FT18" s="78">
        <f t="shared" si="7"/>
        <v>4.7395210915958383</v>
      </c>
      <c r="FU18" s="78">
        <f t="shared" si="7"/>
        <v>9.7909630262146941</v>
      </c>
      <c r="FV18" s="78">
        <f t="shared" si="7"/>
        <v>3.2749703840244746</v>
      </c>
      <c r="FW18" s="78">
        <f t="shared" si="7"/>
        <v>20.004733182066815</v>
      </c>
      <c r="FX18" s="78">
        <f t="shared" si="7"/>
        <v>6.4204911984454247</v>
      </c>
      <c r="FY18" s="78">
        <f t="shared" si="7"/>
        <v>11.631010983343174</v>
      </c>
      <c r="FZ18" s="78">
        <f t="shared" si="7"/>
        <v>17.904291232133666</v>
      </c>
      <c r="GA18" s="78">
        <f t="shared" si="7"/>
        <v>20.682304078169853</v>
      </c>
      <c r="GB18" s="78">
        <f t="shared" si="7"/>
        <v>27.625916369067291</v>
      </c>
      <c r="GC18" s="78">
        <f t="shared" si="7"/>
        <v>16.766618047682559</v>
      </c>
      <c r="GD18" s="78">
        <f t="shared" si="7"/>
        <v>20.521345047599979</v>
      </c>
      <c r="GE18" s="78">
        <f t="shared" si="7"/>
        <v>21.663715623823631</v>
      </c>
      <c r="GF18" s="78">
        <f t="shared" si="7"/>
        <v>17.275162290977274</v>
      </c>
      <c r="GG18" s="78">
        <f t="shared" si="7"/>
        <v>9.4686291754373677</v>
      </c>
      <c r="GH18" s="79">
        <f t="shared" si="7"/>
        <v>12.007506117335684</v>
      </c>
      <c r="GJ18" s="29"/>
      <c r="GK18" s="28"/>
      <c r="GL18" s="129">
        <v>142</v>
      </c>
      <c r="GM18" s="129">
        <v>1</v>
      </c>
      <c r="GN18" s="28"/>
      <c r="GO18" s="129">
        <v>142</v>
      </c>
      <c r="GP18" s="129">
        <v>1</v>
      </c>
      <c r="GQ18" s="28"/>
      <c r="GR18" s="29"/>
      <c r="GT18" s="120"/>
    </row>
    <row r="19" spans="4:202" x14ac:dyDescent="0.25">
      <c r="D19" s="177">
        <v>13</v>
      </c>
      <c r="E19" s="178">
        <v>4.5772944943006939</v>
      </c>
      <c r="F19" s="179">
        <v>10.405504797552707</v>
      </c>
      <c r="H19" s="176">
        <v>89</v>
      </c>
      <c r="I19" s="126" t="s">
        <v>74</v>
      </c>
      <c r="J19" s="127" t="s">
        <v>80</v>
      </c>
      <c r="L19" s="29"/>
      <c r="N19" s="72">
        <v>7</v>
      </c>
      <c r="O19" s="82"/>
      <c r="P19" s="83"/>
      <c r="Q19" s="80"/>
      <c r="R19" s="80"/>
      <c r="S19" s="80"/>
      <c r="T19" s="80"/>
      <c r="U19" s="80"/>
      <c r="V19" s="78">
        <v>0</v>
      </c>
      <c r="W19" s="78">
        <f t="shared" ref="W19:GH19" si="8">+SQRT(((W$6-$V$6)^2)+((W$7-$V$7)^2))</f>
        <v>1.6360487552179122</v>
      </c>
      <c r="X19" s="78">
        <f t="shared" si="8"/>
        <v>3.4281886371915644</v>
      </c>
      <c r="Y19" s="78">
        <f t="shared" si="8"/>
        <v>9.0667541934104552</v>
      </c>
      <c r="Z19" s="78">
        <f t="shared" si="8"/>
        <v>7.573670306501989</v>
      </c>
      <c r="AA19" s="78">
        <f t="shared" si="8"/>
        <v>6.6268473816846711</v>
      </c>
      <c r="AB19" s="78">
        <f t="shared" si="8"/>
        <v>3.5763939192151777</v>
      </c>
      <c r="AC19" s="78">
        <f t="shared" si="8"/>
        <v>7.3328264947636521</v>
      </c>
      <c r="AD19" s="78">
        <f t="shared" si="8"/>
        <v>6.4278496358565995</v>
      </c>
      <c r="AE19" s="78">
        <f t="shared" si="8"/>
        <v>4.3328044220374879</v>
      </c>
      <c r="AF19" s="78">
        <f t="shared" si="8"/>
        <v>6.0298308908645044</v>
      </c>
      <c r="AG19" s="78">
        <f t="shared" si="8"/>
        <v>2.1439140731753485</v>
      </c>
      <c r="AH19" s="78">
        <f t="shared" si="8"/>
        <v>9.5074780814788031</v>
      </c>
      <c r="AI19" s="78">
        <f t="shared" si="8"/>
        <v>7.3962428741695163</v>
      </c>
      <c r="AJ19" s="78">
        <f t="shared" si="8"/>
        <v>10.044348897783113</v>
      </c>
      <c r="AK19" s="78">
        <f t="shared" si="8"/>
        <v>5.6931661750113793</v>
      </c>
      <c r="AL19" s="78">
        <f t="shared" si="8"/>
        <v>3.9831368107034066</v>
      </c>
      <c r="AM19" s="78">
        <f t="shared" si="8"/>
        <v>2.8311574157375969</v>
      </c>
      <c r="AN19" s="78">
        <f t="shared" si="8"/>
        <v>5.9025346923339894</v>
      </c>
      <c r="AO19" s="78">
        <f t="shared" si="8"/>
        <v>6.018749555350694</v>
      </c>
      <c r="AP19" s="78">
        <f t="shared" si="8"/>
        <v>6.0147052906941445</v>
      </c>
      <c r="AQ19" s="78">
        <f t="shared" si="8"/>
        <v>12.350086095755348</v>
      </c>
      <c r="AR19" s="78">
        <f t="shared" si="8"/>
        <v>12.428049435329006</v>
      </c>
      <c r="AS19" s="78">
        <f t="shared" si="8"/>
        <v>12.07600836584983</v>
      </c>
      <c r="AT19" s="78">
        <f t="shared" si="8"/>
        <v>10.114071087223723</v>
      </c>
      <c r="AU19" s="78">
        <f t="shared" si="8"/>
        <v>10.084142315262429</v>
      </c>
      <c r="AV19" s="78">
        <f t="shared" si="8"/>
        <v>11.842188444388164</v>
      </c>
      <c r="AW19" s="78">
        <f t="shared" si="8"/>
        <v>8.6044591615563348</v>
      </c>
      <c r="AX19" s="78">
        <f t="shared" si="8"/>
        <v>10.043943297342766</v>
      </c>
      <c r="AY19" s="78">
        <f t="shared" si="8"/>
        <v>13.051670516077023</v>
      </c>
      <c r="AZ19" s="78">
        <f t="shared" si="8"/>
        <v>8.0952231049630097</v>
      </c>
      <c r="BA19" s="78">
        <f t="shared" si="8"/>
        <v>10.080550755245698</v>
      </c>
      <c r="BB19" s="78">
        <f t="shared" si="8"/>
        <v>10.537950444697218</v>
      </c>
      <c r="BC19" s="78">
        <f t="shared" si="8"/>
        <v>7.8183677687980575</v>
      </c>
      <c r="BD19" s="78">
        <f t="shared" si="8"/>
        <v>9.136069039035176</v>
      </c>
      <c r="BE19" s="78">
        <f t="shared" si="8"/>
        <v>10.482957204386107</v>
      </c>
      <c r="BF19" s="78">
        <f t="shared" si="8"/>
        <v>9.4723922068483333</v>
      </c>
      <c r="BG19" s="78">
        <f t="shared" si="8"/>
        <v>9.448811612614298</v>
      </c>
      <c r="BH19" s="78">
        <f t="shared" si="8"/>
        <v>8.8035289618589729</v>
      </c>
      <c r="BI19" s="78">
        <f t="shared" si="8"/>
        <v>10.189123177389929</v>
      </c>
      <c r="BJ19" s="78">
        <f t="shared" si="8"/>
        <v>11.940921112694951</v>
      </c>
      <c r="BK19" s="78">
        <f t="shared" si="8"/>
        <v>11.45731236900011</v>
      </c>
      <c r="BL19" s="78">
        <f t="shared" si="8"/>
        <v>13.591156603950546</v>
      </c>
      <c r="BM19" s="78">
        <f t="shared" si="8"/>
        <v>18.508389346631418</v>
      </c>
      <c r="BN19" s="78">
        <f t="shared" si="8"/>
        <v>16.795069985490422</v>
      </c>
      <c r="BO19" s="78">
        <f t="shared" si="8"/>
        <v>13.246922507629867</v>
      </c>
      <c r="BP19" s="78">
        <f t="shared" si="8"/>
        <v>15.885406664780337</v>
      </c>
      <c r="BQ19" s="78">
        <f t="shared" si="8"/>
        <v>15.888739726027694</v>
      </c>
      <c r="BR19" s="78">
        <f t="shared" si="8"/>
        <v>19.099898805353916</v>
      </c>
      <c r="BS19" s="78">
        <f t="shared" si="8"/>
        <v>19.299467292662161</v>
      </c>
      <c r="BT19" s="78">
        <f t="shared" si="8"/>
        <v>15.292642285640955</v>
      </c>
      <c r="BU19" s="78">
        <f t="shared" si="8"/>
        <v>15.354748309696177</v>
      </c>
      <c r="BV19" s="78">
        <f t="shared" si="8"/>
        <v>11.917495335477184</v>
      </c>
      <c r="BW19" s="78">
        <f t="shared" si="8"/>
        <v>15.030813112759516</v>
      </c>
      <c r="BX19" s="78">
        <f t="shared" si="8"/>
        <v>11.519586602361093</v>
      </c>
      <c r="BY19" s="78">
        <f t="shared" si="8"/>
        <v>14.994208314996881</v>
      </c>
      <c r="BZ19" s="78">
        <f t="shared" si="8"/>
        <v>13.145956127616538</v>
      </c>
      <c r="CA19" s="78">
        <f t="shared" si="8"/>
        <v>13.056748002621942</v>
      </c>
      <c r="CB19" s="78">
        <f t="shared" si="8"/>
        <v>14.491858587893979</v>
      </c>
      <c r="CC19" s="78">
        <f t="shared" si="8"/>
        <v>15.37663671647193</v>
      </c>
      <c r="CD19" s="78">
        <f t="shared" si="8"/>
        <v>16.548801220649601</v>
      </c>
      <c r="CE19" s="78">
        <f t="shared" si="8"/>
        <v>14.732835846970556</v>
      </c>
      <c r="CF19" s="78">
        <f t="shared" si="8"/>
        <v>16.515960112850788</v>
      </c>
      <c r="CG19" s="78">
        <f t="shared" si="8"/>
        <v>19.966907076477892</v>
      </c>
      <c r="CH19" s="78">
        <f t="shared" si="8"/>
        <v>19.355010101760076</v>
      </c>
      <c r="CI19" s="78">
        <f t="shared" si="8"/>
        <v>19.371880388841038</v>
      </c>
      <c r="CJ19" s="78">
        <f t="shared" si="8"/>
        <v>13.421331580051655</v>
      </c>
      <c r="CK19" s="78">
        <f t="shared" si="8"/>
        <v>14.925508176363421</v>
      </c>
      <c r="CL19" s="78">
        <f t="shared" si="8"/>
        <v>16.680537482445647</v>
      </c>
      <c r="CM19" s="78">
        <f t="shared" si="8"/>
        <v>9.3322042826606975</v>
      </c>
      <c r="CN19" s="156">
        <f t="shared" si="8"/>
        <v>16.577655071438024</v>
      </c>
      <c r="CO19" s="78">
        <f t="shared" si="8"/>
        <v>1.9122445692158057</v>
      </c>
      <c r="CP19" s="78">
        <f t="shared" si="8"/>
        <v>1.5749184483046004</v>
      </c>
      <c r="CQ19" s="78">
        <f t="shared" si="8"/>
        <v>11.784946702097216</v>
      </c>
      <c r="CR19" s="78">
        <f t="shared" si="8"/>
        <v>6.935230259691628</v>
      </c>
      <c r="CS19" s="78">
        <f t="shared" si="8"/>
        <v>2.6834466525511282</v>
      </c>
      <c r="CT19" s="78">
        <f t="shared" si="8"/>
        <v>8.2913319092267859</v>
      </c>
      <c r="CU19" s="78">
        <f t="shared" si="8"/>
        <v>12.111128277909135</v>
      </c>
      <c r="CV19" s="78">
        <f t="shared" si="8"/>
        <v>11.212207085927746</v>
      </c>
      <c r="CW19" s="78">
        <f t="shared" si="8"/>
        <v>3.8772289979012919</v>
      </c>
      <c r="CX19" s="78">
        <f t="shared" si="8"/>
        <v>7.3770048528326582</v>
      </c>
      <c r="CY19" s="78">
        <f t="shared" si="8"/>
        <v>19.677075216324312</v>
      </c>
      <c r="CZ19" s="78">
        <f t="shared" si="8"/>
        <v>6.7355072641757729</v>
      </c>
      <c r="DA19" s="78">
        <f t="shared" si="8"/>
        <v>11.619012717531938</v>
      </c>
      <c r="DB19" s="78">
        <f t="shared" si="8"/>
        <v>18.402988999600051</v>
      </c>
      <c r="DC19" s="78">
        <f t="shared" si="8"/>
        <v>9.8997000249843836</v>
      </c>
      <c r="DD19" s="78">
        <f t="shared" si="8"/>
        <v>18.074205535842076</v>
      </c>
      <c r="DE19" s="78">
        <f t="shared" si="8"/>
        <v>16.720985385665816</v>
      </c>
      <c r="DF19" s="78">
        <f t="shared" si="8"/>
        <v>12.972811269401188</v>
      </c>
      <c r="DG19" s="78">
        <f t="shared" si="8"/>
        <v>9.2537183186436085</v>
      </c>
      <c r="DH19" s="78">
        <f t="shared" si="8"/>
        <v>6.0566349165551658</v>
      </c>
      <c r="DI19" s="78">
        <f t="shared" si="8"/>
        <v>13.717326634148908</v>
      </c>
      <c r="DJ19" s="78">
        <f t="shared" si="8"/>
        <v>7.2450282569790661</v>
      </c>
      <c r="DK19" s="78">
        <f t="shared" si="8"/>
        <v>15.910583396410564</v>
      </c>
      <c r="DL19" s="78">
        <f t="shared" si="8"/>
        <v>5.9491115406457373</v>
      </c>
      <c r="DM19" s="78">
        <f t="shared" si="8"/>
        <v>10.276598384162057</v>
      </c>
      <c r="DN19" s="78">
        <f t="shared" si="8"/>
        <v>5.192268752338367</v>
      </c>
      <c r="DO19" s="78">
        <f t="shared" si="8"/>
        <v>19.712030934535083</v>
      </c>
      <c r="DP19" s="78">
        <f t="shared" si="8"/>
        <v>10.978916428720803</v>
      </c>
      <c r="DQ19" s="78">
        <f t="shared" si="8"/>
        <v>6.0331061941985791</v>
      </c>
      <c r="DR19" s="78">
        <f t="shared" si="8"/>
        <v>10.15429257042774</v>
      </c>
      <c r="DS19" s="78">
        <f t="shared" si="8"/>
        <v>14.119572192630329</v>
      </c>
      <c r="DT19" s="78">
        <f t="shared" si="8"/>
        <v>15.427392638000629</v>
      </c>
      <c r="DU19" s="78">
        <f t="shared" si="8"/>
        <v>5.0318772779273537</v>
      </c>
      <c r="DV19" s="78">
        <f t="shared" si="8"/>
        <v>0.85735383688073474</v>
      </c>
      <c r="DW19" s="78">
        <f t="shared" si="8"/>
        <v>12.214578940812583</v>
      </c>
      <c r="DX19" s="78">
        <f t="shared" si="8"/>
        <v>9.3439902757412643</v>
      </c>
      <c r="DY19" s="78">
        <f t="shared" si="8"/>
        <v>5.2790677722581707</v>
      </c>
      <c r="DZ19" s="78">
        <f t="shared" si="8"/>
        <v>8.8583428957287413</v>
      </c>
      <c r="EA19" s="78">
        <f t="shared" si="8"/>
        <v>10.656041110035243</v>
      </c>
      <c r="EB19" s="78">
        <f t="shared" si="8"/>
        <v>8.9898850028431152</v>
      </c>
      <c r="EC19" s="78">
        <f t="shared" si="8"/>
        <v>13.059829060740253</v>
      </c>
      <c r="ED19" s="78">
        <f t="shared" si="8"/>
        <v>11.741681792142284</v>
      </c>
      <c r="EE19" s="78">
        <f t="shared" si="8"/>
        <v>11.802702062530328</v>
      </c>
      <c r="EF19" s="78">
        <f t="shared" si="8"/>
        <v>9.8829227285902039</v>
      </c>
      <c r="EG19" s="78">
        <f t="shared" si="8"/>
        <v>12.17969929912069</v>
      </c>
      <c r="EH19" s="78">
        <f t="shared" si="8"/>
        <v>2.9716503680235178</v>
      </c>
      <c r="EI19" s="78">
        <f t="shared" si="8"/>
        <v>9.677961561818643</v>
      </c>
      <c r="EJ19" s="78">
        <f t="shared" si="8"/>
        <v>8.1420470059645247</v>
      </c>
      <c r="EK19" s="78">
        <f t="shared" si="8"/>
        <v>18.433750740803649</v>
      </c>
      <c r="EL19" s="78">
        <f t="shared" si="8"/>
        <v>16.5489961388223</v>
      </c>
      <c r="EM19" s="78">
        <f t="shared" si="8"/>
        <v>8.9047324262465839</v>
      </c>
      <c r="EN19" s="78">
        <f t="shared" si="8"/>
        <v>6.4864820618296974</v>
      </c>
      <c r="EO19" s="78">
        <f t="shared" si="8"/>
        <v>13.52239259489631</v>
      </c>
      <c r="EP19" s="78">
        <f t="shared" si="8"/>
        <v>16.449763051351422</v>
      </c>
      <c r="EQ19" s="78">
        <f t="shared" si="8"/>
        <v>11.815053900452861</v>
      </c>
      <c r="ER19" s="78">
        <f t="shared" si="8"/>
        <v>10.448795844502222</v>
      </c>
      <c r="ES19" s="78">
        <f t="shared" si="8"/>
        <v>9.1286317571507567</v>
      </c>
      <c r="ET19" s="78">
        <f t="shared" si="8"/>
        <v>5.4006598401173624</v>
      </c>
      <c r="EU19" s="78">
        <f t="shared" si="8"/>
        <v>0.97555205179169602</v>
      </c>
      <c r="EV19" s="78">
        <f t="shared" si="8"/>
        <v>14.794202502816981</v>
      </c>
      <c r="EW19" s="78">
        <f t="shared" si="8"/>
        <v>1.3369501121851268</v>
      </c>
      <c r="EX19" s="78">
        <f t="shared" si="8"/>
        <v>11.949662528747577</v>
      </c>
      <c r="EY19" s="78">
        <f t="shared" si="8"/>
        <v>11.212019423081015</v>
      </c>
      <c r="EZ19" s="78">
        <f t="shared" si="8"/>
        <v>7.2126147470304955</v>
      </c>
      <c r="FA19" s="78">
        <f t="shared" si="8"/>
        <v>11.123827998191963</v>
      </c>
      <c r="FB19" s="78">
        <f t="shared" si="8"/>
        <v>15.046486977189156</v>
      </c>
      <c r="FC19" s="78">
        <f t="shared" si="8"/>
        <v>3.5547628361225518</v>
      </c>
      <c r="FD19" s="78">
        <f t="shared" si="8"/>
        <v>3.8624736361622292</v>
      </c>
      <c r="FE19" s="78">
        <f t="shared" si="8"/>
        <v>12.692353023303887</v>
      </c>
      <c r="FF19" s="78">
        <f t="shared" si="8"/>
        <v>16.853283556793492</v>
      </c>
      <c r="FG19" s="78">
        <f t="shared" si="8"/>
        <v>13.449978691560522</v>
      </c>
      <c r="FH19" s="78">
        <f t="shared" si="8"/>
        <v>12.541201042511075</v>
      </c>
      <c r="FI19" s="78">
        <f t="shared" si="8"/>
        <v>12.615032292970367</v>
      </c>
      <c r="FJ19" s="78">
        <f t="shared" si="8"/>
        <v>13.242935495470247</v>
      </c>
      <c r="FK19" s="78">
        <f t="shared" si="8"/>
        <v>17.864611486748402</v>
      </c>
      <c r="FL19" s="78">
        <f t="shared" si="8"/>
        <v>8.1835201631029957</v>
      </c>
      <c r="FM19" s="78">
        <f t="shared" si="8"/>
        <v>14.729386837902764</v>
      </c>
      <c r="FN19" s="78">
        <f t="shared" si="8"/>
        <v>4.9977915766356222</v>
      </c>
      <c r="FO19" s="78">
        <f t="shared" si="8"/>
        <v>10.635067383281987</v>
      </c>
      <c r="FP19" s="78">
        <f t="shared" si="8"/>
        <v>0.88772306200556572</v>
      </c>
      <c r="FQ19" s="78">
        <f t="shared" si="8"/>
        <v>5.6715475033504861</v>
      </c>
      <c r="FR19" s="78">
        <f t="shared" si="8"/>
        <v>4.9038349915387336</v>
      </c>
      <c r="FS19" s="78">
        <f t="shared" si="8"/>
        <v>4.2213427415177938</v>
      </c>
      <c r="FT19" s="78">
        <f t="shared" si="8"/>
        <v>7.646900481395698</v>
      </c>
      <c r="FU19" s="78">
        <f t="shared" si="8"/>
        <v>5.4369862421652577</v>
      </c>
      <c r="FV19" s="78">
        <f t="shared" si="8"/>
        <v>6.0766981781981171</v>
      </c>
      <c r="FW19" s="78">
        <f t="shared" si="8"/>
        <v>13.513029587610728</v>
      </c>
      <c r="FX19" s="78">
        <f t="shared" si="8"/>
        <v>7.4457994248196417</v>
      </c>
      <c r="FY19" s="78">
        <f t="shared" si="8"/>
        <v>6.0378592528009483</v>
      </c>
      <c r="FZ19" s="78">
        <f t="shared" si="8"/>
        <v>14.818286250558849</v>
      </c>
      <c r="GA19" s="78">
        <f t="shared" si="8"/>
        <v>14.313497812423654</v>
      </c>
      <c r="GB19" s="78">
        <f t="shared" si="8"/>
        <v>21.66043543237901</v>
      </c>
      <c r="GC19" s="78">
        <f t="shared" si="8"/>
        <v>10.264910840115771</v>
      </c>
      <c r="GD19" s="78">
        <f t="shared" si="8"/>
        <v>15.505162165843709</v>
      </c>
      <c r="GE19" s="78">
        <f t="shared" si="8"/>
        <v>16.524361034293605</v>
      </c>
      <c r="GF19" s="78">
        <f t="shared" si="8"/>
        <v>11.172844717029712</v>
      </c>
      <c r="GG19" s="78">
        <f t="shared" si="8"/>
        <v>9.6207737640261861</v>
      </c>
      <c r="GH19" s="79">
        <f t="shared" si="8"/>
        <v>5.3107793362071005</v>
      </c>
      <c r="GJ19" s="29"/>
      <c r="GK19" s="28"/>
      <c r="GL19" s="129">
        <v>120</v>
      </c>
      <c r="GM19" s="129">
        <v>1</v>
      </c>
      <c r="GN19" s="28"/>
      <c r="GO19" s="129">
        <v>120</v>
      </c>
      <c r="GP19" s="129">
        <v>1</v>
      </c>
      <c r="GQ19" s="28"/>
      <c r="GR19" s="29"/>
      <c r="GT19" s="120"/>
    </row>
    <row r="20" spans="4:202" x14ac:dyDescent="0.25">
      <c r="D20" s="177">
        <v>14</v>
      </c>
      <c r="E20" s="180">
        <v>2.4818379353793443</v>
      </c>
      <c r="F20" s="181">
        <v>14.134781068025356</v>
      </c>
      <c r="H20" s="176">
        <v>90</v>
      </c>
      <c r="I20" s="126" t="s">
        <v>76</v>
      </c>
      <c r="J20" s="127" t="s">
        <v>80</v>
      </c>
      <c r="L20" s="29"/>
      <c r="N20" s="72">
        <v>8</v>
      </c>
      <c r="O20" s="82"/>
      <c r="P20" s="83"/>
      <c r="Q20" s="80"/>
      <c r="R20" s="80"/>
      <c r="S20" s="80"/>
      <c r="T20" s="80"/>
      <c r="U20" s="80"/>
      <c r="V20" s="80"/>
      <c r="W20" s="78">
        <v>0</v>
      </c>
      <c r="X20" s="78">
        <f t="shared" ref="X20:GH20" si="9">+SQRT(((X$6-$W$6)^2)+((X$7-$W$7)^2))</f>
        <v>2.0739271335858569</v>
      </c>
      <c r="Y20" s="78">
        <f t="shared" si="9"/>
        <v>7.4339354326999425</v>
      </c>
      <c r="Z20" s="78">
        <f t="shared" si="9"/>
        <v>6.0816014459118204</v>
      </c>
      <c r="AA20" s="78">
        <f t="shared" si="9"/>
        <v>4.9912397900030587</v>
      </c>
      <c r="AB20" s="78">
        <f t="shared" si="9"/>
        <v>4.2422791153671655</v>
      </c>
      <c r="AC20" s="78">
        <f t="shared" si="9"/>
        <v>8.3899984948109978</v>
      </c>
      <c r="AD20" s="78">
        <f t="shared" si="9"/>
        <v>7.0236624756404602</v>
      </c>
      <c r="AE20" s="78">
        <f t="shared" si="9"/>
        <v>5.8750280027724315</v>
      </c>
      <c r="AF20" s="78">
        <f t="shared" si="9"/>
        <v>7.5154659205897998</v>
      </c>
      <c r="AG20" s="78">
        <f t="shared" si="9"/>
        <v>3.5022022494642657</v>
      </c>
      <c r="AH20" s="78">
        <f t="shared" si="9"/>
        <v>8.5814309109416698</v>
      </c>
      <c r="AI20" s="78">
        <f t="shared" si="9"/>
        <v>6.1344956894062399</v>
      </c>
      <c r="AJ20" s="78">
        <f t="shared" si="9"/>
        <v>9.0520899977829856</v>
      </c>
      <c r="AK20" s="78">
        <f t="shared" si="9"/>
        <v>5.5873151919963595</v>
      </c>
      <c r="AL20" s="78">
        <f t="shared" si="9"/>
        <v>3.5595721513646432</v>
      </c>
      <c r="AM20" s="78">
        <f t="shared" si="9"/>
        <v>3.0302233078215863</v>
      </c>
      <c r="AN20" s="78">
        <f t="shared" si="9"/>
        <v>7.4770373559791716</v>
      </c>
      <c r="AO20" s="78">
        <f t="shared" si="9"/>
        <v>6.9889385059772158</v>
      </c>
      <c r="AP20" s="78">
        <f t="shared" si="9"/>
        <v>7.2794886260547678</v>
      </c>
      <c r="AQ20" s="78">
        <f t="shared" si="9"/>
        <v>11.45219230495614</v>
      </c>
      <c r="AR20" s="78">
        <f t="shared" si="9"/>
        <v>12.043433979641723</v>
      </c>
      <c r="AS20" s="78">
        <f t="shared" si="9"/>
        <v>11.282997777894305</v>
      </c>
      <c r="AT20" s="78">
        <f t="shared" si="9"/>
        <v>11.746489430959366</v>
      </c>
      <c r="AU20" s="78">
        <f t="shared" si="9"/>
        <v>11.348441618047044</v>
      </c>
      <c r="AV20" s="78">
        <f t="shared" si="9"/>
        <v>13.102517246116847</v>
      </c>
      <c r="AW20" s="78">
        <f t="shared" si="9"/>
        <v>9.3040173045809542</v>
      </c>
      <c r="AX20" s="78">
        <f t="shared" si="9"/>
        <v>10.609680183594842</v>
      </c>
      <c r="AY20" s="78">
        <f t="shared" si="9"/>
        <v>13.96106884085026</v>
      </c>
      <c r="AZ20" s="78">
        <f t="shared" si="9"/>
        <v>9.2288522689189545</v>
      </c>
      <c r="BA20" s="78">
        <f t="shared" si="9"/>
        <v>11.335924963973842</v>
      </c>
      <c r="BB20" s="78">
        <f t="shared" si="9"/>
        <v>12.04012959118996</v>
      </c>
      <c r="BC20" s="78">
        <f t="shared" si="9"/>
        <v>9.3983866266996401</v>
      </c>
      <c r="BD20" s="78">
        <f t="shared" si="9"/>
        <v>10.701550841006437</v>
      </c>
      <c r="BE20" s="78">
        <f t="shared" si="9"/>
        <v>12.110868350814917</v>
      </c>
      <c r="BF20" s="78">
        <f t="shared" si="9"/>
        <v>10.801220485023741</v>
      </c>
      <c r="BG20" s="78">
        <f t="shared" si="9"/>
        <v>10.887079645807187</v>
      </c>
      <c r="BH20" s="78">
        <f t="shared" si="9"/>
        <v>10.354703580602605</v>
      </c>
      <c r="BI20" s="78">
        <f t="shared" si="9"/>
        <v>11.47663895983418</v>
      </c>
      <c r="BJ20" s="78">
        <f t="shared" si="9"/>
        <v>13.274299818013588</v>
      </c>
      <c r="BK20" s="78">
        <f t="shared" si="9"/>
        <v>12.857814799975348</v>
      </c>
      <c r="BL20" s="78">
        <f t="shared" si="9"/>
        <v>13.302699120828139</v>
      </c>
      <c r="BM20" s="78">
        <f t="shared" si="9"/>
        <v>18.086392200968213</v>
      </c>
      <c r="BN20" s="78">
        <f t="shared" si="9"/>
        <v>16.161712296709531</v>
      </c>
      <c r="BO20" s="78">
        <f t="shared" si="9"/>
        <v>13.107823309449088</v>
      </c>
      <c r="BP20" s="78">
        <f t="shared" si="9"/>
        <v>16.064671729693067</v>
      </c>
      <c r="BQ20" s="78">
        <f t="shared" si="9"/>
        <v>16.022134188327581</v>
      </c>
      <c r="BR20" s="78">
        <f t="shared" si="9"/>
        <v>20.176590854531835</v>
      </c>
      <c r="BS20" s="78">
        <f t="shared" si="9"/>
        <v>20.334595641516959</v>
      </c>
      <c r="BT20" s="78">
        <f t="shared" si="9"/>
        <v>16.406395803155402</v>
      </c>
      <c r="BU20" s="78">
        <f t="shared" si="9"/>
        <v>16.700129587752226</v>
      </c>
      <c r="BV20" s="78">
        <f t="shared" si="9"/>
        <v>13.409677192635714</v>
      </c>
      <c r="BW20" s="78">
        <f t="shared" si="9"/>
        <v>16.583497786400812</v>
      </c>
      <c r="BX20" s="78">
        <f t="shared" si="9"/>
        <v>13.154962727966929</v>
      </c>
      <c r="BY20" s="78">
        <f t="shared" si="9"/>
        <v>16.584311847616899</v>
      </c>
      <c r="BZ20" s="78">
        <f t="shared" si="9"/>
        <v>14.727902446418371</v>
      </c>
      <c r="CA20" s="78">
        <f t="shared" si="9"/>
        <v>14.60821389851494</v>
      </c>
      <c r="CB20" s="78">
        <f t="shared" si="9"/>
        <v>16.06685056743655</v>
      </c>
      <c r="CC20" s="78">
        <f t="shared" si="9"/>
        <v>17.007914090523251</v>
      </c>
      <c r="CD20" s="78">
        <f t="shared" si="9"/>
        <v>17.947284228493533</v>
      </c>
      <c r="CE20" s="78">
        <f t="shared" si="9"/>
        <v>16.225640997399431</v>
      </c>
      <c r="CF20" s="78">
        <f t="shared" si="9"/>
        <v>17.845678933916538</v>
      </c>
      <c r="CG20" s="78">
        <f t="shared" si="9"/>
        <v>21.366063339866592</v>
      </c>
      <c r="CH20" s="78">
        <f t="shared" si="9"/>
        <v>20.704685424167113</v>
      </c>
      <c r="CI20" s="78">
        <f t="shared" si="9"/>
        <v>20.769247501281964</v>
      </c>
      <c r="CJ20" s="78">
        <f t="shared" si="9"/>
        <v>13.876272350664685</v>
      </c>
      <c r="CK20" s="78">
        <f t="shared" si="9"/>
        <v>15.719349300384039</v>
      </c>
      <c r="CL20" s="78">
        <f t="shared" si="9"/>
        <v>17.281760450033303</v>
      </c>
      <c r="CM20" s="78">
        <f t="shared" si="9"/>
        <v>10.889437650191962</v>
      </c>
      <c r="CN20" s="156">
        <f t="shared" si="9"/>
        <v>17.507922812554241</v>
      </c>
      <c r="CO20" s="78">
        <f t="shared" si="9"/>
        <v>0.35575050604660158</v>
      </c>
      <c r="CP20" s="78">
        <f t="shared" si="9"/>
        <v>3.0282989713682422</v>
      </c>
      <c r="CQ20" s="78">
        <f t="shared" si="9"/>
        <v>13.307294539772222</v>
      </c>
      <c r="CR20" s="78">
        <f t="shared" si="9"/>
        <v>7.3167275893577486</v>
      </c>
      <c r="CS20" s="78">
        <f t="shared" si="9"/>
        <v>3.6053867997970457</v>
      </c>
      <c r="CT20" s="78">
        <f t="shared" si="9"/>
        <v>9.4634989001094301</v>
      </c>
      <c r="CU20" s="78">
        <f t="shared" si="9"/>
        <v>12.23841650743595</v>
      </c>
      <c r="CV20" s="78">
        <f t="shared" si="9"/>
        <v>12.008951068081554</v>
      </c>
      <c r="CW20" s="78">
        <f t="shared" si="9"/>
        <v>2.2777697615044699</v>
      </c>
      <c r="CX20" s="78">
        <f t="shared" si="9"/>
        <v>7.5343515600299718</v>
      </c>
      <c r="CY20" s="78">
        <f t="shared" si="9"/>
        <v>20.838694051971416</v>
      </c>
      <c r="CZ20" s="78">
        <f t="shared" si="9"/>
        <v>5.1337926526130202</v>
      </c>
      <c r="DA20" s="78">
        <f t="shared" si="9"/>
        <v>11.316172904016964</v>
      </c>
      <c r="DB20" s="78">
        <f t="shared" si="9"/>
        <v>19.647147562444299</v>
      </c>
      <c r="DC20" s="78">
        <f t="shared" si="9"/>
        <v>11.101514617420195</v>
      </c>
      <c r="DD20" s="78">
        <f t="shared" si="9"/>
        <v>19.465509176588842</v>
      </c>
      <c r="DE20" s="78">
        <f t="shared" si="9"/>
        <v>18.10399486377791</v>
      </c>
      <c r="DF20" s="78">
        <f t="shared" si="9"/>
        <v>14.537379547413778</v>
      </c>
      <c r="DG20" s="78">
        <f t="shared" si="9"/>
        <v>10.859594872000603</v>
      </c>
      <c r="DH20" s="78">
        <f t="shared" si="9"/>
        <v>5.6793433340498556</v>
      </c>
      <c r="DI20" s="78">
        <f t="shared" si="9"/>
        <v>15.352120721912865</v>
      </c>
      <c r="DJ20" s="78">
        <f t="shared" si="9"/>
        <v>8.5724063673270976</v>
      </c>
      <c r="DK20" s="78">
        <f t="shared" si="9"/>
        <v>16.231675143844441</v>
      </c>
      <c r="DL20" s="78">
        <f t="shared" si="9"/>
        <v>7.5619698457588029</v>
      </c>
      <c r="DM20" s="78">
        <f t="shared" si="9"/>
        <v>11.809570630774207</v>
      </c>
      <c r="DN20" s="78">
        <f t="shared" si="9"/>
        <v>4.2675721825565871</v>
      </c>
      <c r="DO20" s="78">
        <f t="shared" si="9"/>
        <v>20.783321602006009</v>
      </c>
      <c r="DP20" s="78">
        <f t="shared" si="9"/>
        <v>12.45767690183022</v>
      </c>
      <c r="DQ20" s="78">
        <f t="shared" si="9"/>
        <v>5.9783697120909611</v>
      </c>
      <c r="DR20" s="78">
        <f t="shared" si="9"/>
        <v>11.349217924198015</v>
      </c>
      <c r="DS20" s="78">
        <f t="shared" si="9"/>
        <v>15.752717011160687</v>
      </c>
      <c r="DT20" s="78">
        <f t="shared" si="9"/>
        <v>16.729784148553193</v>
      </c>
      <c r="DU20" s="78">
        <f t="shared" si="9"/>
        <v>6.4504352660499213</v>
      </c>
      <c r="DV20" s="78">
        <f t="shared" si="9"/>
        <v>2.4100441308398723</v>
      </c>
      <c r="DW20" s="78">
        <f t="shared" si="9"/>
        <v>13.841969531583832</v>
      </c>
      <c r="DX20" s="78">
        <f t="shared" si="9"/>
        <v>8.074011548649322</v>
      </c>
      <c r="DY20" s="78">
        <f t="shared" si="9"/>
        <v>5.4939413850322634</v>
      </c>
      <c r="DZ20" s="78">
        <f t="shared" si="9"/>
        <v>7.5147455097314193</v>
      </c>
      <c r="EA20" s="78">
        <f t="shared" si="9"/>
        <v>12.112730186346376</v>
      </c>
      <c r="EB20" s="78">
        <f t="shared" si="9"/>
        <v>10.579989635425747</v>
      </c>
      <c r="EC20" s="78">
        <f t="shared" si="9"/>
        <v>13.782840482445147</v>
      </c>
      <c r="ED20" s="78">
        <f t="shared" si="9"/>
        <v>11.178497644235897</v>
      </c>
      <c r="EE20" s="78">
        <f t="shared" si="9"/>
        <v>11.98425394248682</v>
      </c>
      <c r="EF20" s="78">
        <f t="shared" si="9"/>
        <v>11.518971393662424</v>
      </c>
      <c r="EG20" s="78">
        <f t="shared" si="9"/>
        <v>13.462054673341374</v>
      </c>
      <c r="EH20" s="78">
        <f t="shared" si="9"/>
        <v>4.166076138483473</v>
      </c>
      <c r="EI20" s="78">
        <f t="shared" si="9"/>
        <v>8.3313239259262382</v>
      </c>
      <c r="EJ20" s="78">
        <f t="shared" si="9"/>
        <v>9.4320292330937914</v>
      </c>
      <c r="EK20" s="78">
        <f t="shared" si="9"/>
        <v>17.923754704448051</v>
      </c>
      <c r="EL20" s="78">
        <f t="shared" si="9"/>
        <v>17.108998528900177</v>
      </c>
      <c r="EM20" s="78">
        <f t="shared" si="9"/>
        <v>10.539789800285996</v>
      </c>
      <c r="EN20" s="78">
        <f t="shared" si="9"/>
        <v>5.693536118080047</v>
      </c>
      <c r="EO20" s="78">
        <f t="shared" si="9"/>
        <v>14.889474499991239</v>
      </c>
      <c r="EP20" s="78">
        <f t="shared" si="9"/>
        <v>17.917169610700377</v>
      </c>
      <c r="EQ20" s="78">
        <f t="shared" si="9"/>
        <v>11.161077721167048</v>
      </c>
      <c r="ER20" s="78">
        <f t="shared" si="9"/>
        <v>10.62276613116374</v>
      </c>
      <c r="ES20" s="78">
        <f t="shared" si="9"/>
        <v>10.33340684145082</v>
      </c>
      <c r="ET20" s="78">
        <f t="shared" si="9"/>
        <v>5.1630197909327293</v>
      </c>
      <c r="EU20" s="78">
        <f t="shared" si="9"/>
        <v>1.5425040531164997</v>
      </c>
      <c r="EV20" s="78">
        <f t="shared" si="9"/>
        <v>16.39935516128703</v>
      </c>
      <c r="EW20" s="78">
        <f t="shared" si="9"/>
        <v>0.3239817041371687</v>
      </c>
      <c r="EX20" s="78">
        <f t="shared" si="9"/>
        <v>13.574850892895812</v>
      </c>
      <c r="EY20" s="78">
        <f t="shared" si="9"/>
        <v>12.790105790108584</v>
      </c>
      <c r="EZ20" s="78">
        <f t="shared" si="9"/>
        <v>6.9129961035748355</v>
      </c>
      <c r="FA20" s="78">
        <f t="shared" si="9"/>
        <v>11.13888242211323</v>
      </c>
      <c r="FB20" s="78">
        <f t="shared" si="9"/>
        <v>16.608829255032695</v>
      </c>
      <c r="FC20" s="78">
        <f t="shared" si="9"/>
        <v>4.7256820094085716</v>
      </c>
      <c r="FD20" s="78">
        <f t="shared" si="9"/>
        <v>5.4972796093021943</v>
      </c>
      <c r="FE20" s="78">
        <f t="shared" si="9"/>
        <v>12.846331426275251</v>
      </c>
      <c r="FF20" s="78">
        <f t="shared" si="9"/>
        <v>18.397391623075425</v>
      </c>
      <c r="FG20" s="78">
        <f t="shared" si="9"/>
        <v>13.777167991549435</v>
      </c>
      <c r="FH20" s="78">
        <f t="shared" si="9"/>
        <v>13.988316530807058</v>
      </c>
      <c r="FI20" s="78">
        <f t="shared" si="9"/>
        <v>14.210141145858097</v>
      </c>
      <c r="FJ20" s="78">
        <f t="shared" si="9"/>
        <v>13.600927626905161</v>
      </c>
      <c r="FK20" s="78">
        <f t="shared" si="9"/>
        <v>19.00010893303136</v>
      </c>
      <c r="FL20" s="78">
        <f t="shared" si="9"/>
        <v>9.1924841629720913</v>
      </c>
      <c r="FM20" s="78">
        <f t="shared" si="9"/>
        <v>16.227122202144272</v>
      </c>
      <c r="FN20" s="78">
        <f t="shared" si="9"/>
        <v>5.2459457012427562</v>
      </c>
      <c r="FO20" s="78">
        <f t="shared" si="9"/>
        <v>12.027420206162649</v>
      </c>
      <c r="FP20" s="78">
        <f t="shared" si="9"/>
        <v>2.4503085601561421</v>
      </c>
      <c r="FQ20" s="78">
        <f t="shared" si="9"/>
        <v>7.3069705596697654</v>
      </c>
      <c r="FR20" s="78">
        <f t="shared" si="9"/>
        <v>3.7003514795707586</v>
      </c>
      <c r="FS20" s="78">
        <f t="shared" si="9"/>
        <v>5.6925399799510883</v>
      </c>
      <c r="FT20" s="78">
        <f t="shared" si="9"/>
        <v>8.4144813518132242</v>
      </c>
      <c r="FU20" s="78">
        <f t="shared" si="9"/>
        <v>7.0730323879109047</v>
      </c>
      <c r="FV20" s="78">
        <f t="shared" si="9"/>
        <v>6.6538655955005606</v>
      </c>
      <c r="FW20" s="78">
        <f t="shared" si="9"/>
        <v>14.572210201355571</v>
      </c>
      <c r="FX20" s="78">
        <f t="shared" si="9"/>
        <v>8.5548243746981338</v>
      </c>
      <c r="FY20" s="78">
        <f t="shared" si="9"/>
        <v>7.5627046882871047</v>
      </c>
      <c r="FZ20" s="78">
        <f t="shared" si="9"/>
        <v>16.454284247542269</v>
      </c>
      <c r="GA20" s="78">
        <f t="shared" si="9"/>
        <v>15.439267186053309</v>
      </c>
      <c r="GB20" s="78">
        <f t="shared" si="9"/>
        <v>22.912976195414114</v>
      </c>
      <c r="GC20" s="78">
        <f t="shared" si="9"/>
        <v>11.357626544156224</v>
      </c>
      <c r="GD20" s="78">
        <f t="shared" si="9"/>
        <v>17.011999238233642</v>
      </c>
      <c r="GE20" s="78">
        <f t="shared" si="9"/>
        <v>18.005531723478811</v>
      </c>
      <c r="GF20" s="78">
        <f t="shared" si="9"/>
        <v>12.45573100081913</v>
      </c>
      <c r="GG20" s="78">
        <f t="shared" si="9"/>
        <v>10.968898859948222</v>
      </c>
      <c r="GH20" s="79">
        <f t="shared" si="9"/>
        <v>6.3577400229682608</v>
      </c>
      <c r="GJ20" s="29"/>
      <c r="GK20" s="28"/>
      <c r="GL20" s="129">
        <v>84</v>
      </c>
      <c r="GM20" s="129">
        <v>1</v>
      </c>
      <c r="GN20" s="28"/>
      <c r="GO20" s="129">
        <v>84</v>
      </c>
      <c r="GP20" s="129">
        <v>1</v>
      </c>
      <c r="GQ20" s="28"/>
      <c r="GR20" s="29"/>
      <c r="GT20" s="120"/>
    </row>
    <row r="21" spans="4:202" x14ac:dyDescent="0.25">
      <c r="D21" s="177">
        <v>15</v>
      </c>
      <c r="E21" s="182">
        <v>1.9568858751538465</v>
      </c>
      <c r="F21" s="183">
        <v>11.545111276204389</v>
      </c>
      <c r="H21" s="176">
        <v>91</v>
      </c>
      <c r="I21" s="126" t="s">
        <v>75</v>
      </c>
      <c r="J21" s="127" t="s">
        <v>78</v>
      </c>
      <c r="L21" s="29"/>
      <c r="N21" s="72">
        <v>9</v>
      </c>
      <c r="O21" s="82"/>
      <c r="P21" s="83"/>
      <c r="Q21" s="80"/>
      <c r="R21" s="80"/>
      <c r="S21" s="80"/>
      <c r="T21" s="80"/>
      <c r="U21" s="80"/>
      <c r="V21" s="80"/>
      <c r="W21" s="80"/>
      <c r="X21" s="78">
        <v>0</v>
      </c>
      <c r="Y21" s="78">
        <f t="shared" ref="Y21:GH21" si="10">+SQRT(((Y$6-$X$6)^2)+((Y$7-$X$7)^2))</f>
        <v>6.2802377553135882</v>
      </c>
      <c r="Z21" s="78">
        <f t="shared" si="10"/>
        <v>4.1601216059759833</v>
      </c>
      <c r="AA21" s="78">
        <f t="shared" si="10"/>
        <v>3.8789242994813562</v>
      </c>
      <c r="AB21" s="78">
        <f t="shared" si="10"/>
        <v>6.2945287622632513</v>
      </c>
      <c r="AC21" s="78">
        <f t="shared" si="10"/>
        <v>10.463924976375402</v>
      </c>
      <c r="AD21" s="78">
        <f t="shared" si="10"/>
        <v>9.027414167423137</v>
      </c>
      <c r="AE21" s="78">
        <f t="shared" si="10"/>
        <v>7.75898571890363</v>
      </c>
      <c r="AF21" s="78">
        <f t="shared" si="10"/>
        <v>9.456136609101808</v>
      </c>
      <c r="AG21" s="78">
        <f t="shared" si="10"/>
        <v>4.6211117703134121</v>
      </c>
      <c r="AH21" s="78">
        <f t="shared" si="10"/>
        <v>6.5956255034241771</v>
      </c>
      <c r="AI21" s="78">
        <f t="shared" si="10"/>
        <v>4.061152385204724</v>
      </c>
      <c r="AJ21" s="78">
        <f t="shared" si="10"/>
        <v>7.030967454510364</v>
      </c>
      <c r="AK21" s="78">
        <f t="shared" si="10"/>
        <v>4.5196641272604889</v>
      </c>
      <c r="AL21" s="78">
        <f t="shared" si="10"/>
        <v>2.455238895361695</v>
      </c>
      <c r="AM21" s="78">
        <f t="shared" si="10"/>
        <v>2.9458843323064614</v>
      </c>
      <c r="AN21" s="78">
        <f t="shared" si="10"/>
        <v>8.7216050652005457</v>
      </c>
      <c r="AO21" s="78">
        <f t="shared" si="10"/>
        <v>7.1747150058375864</v>
      </c>
      <c r="AP21" s="78">
        <f t="shared" si="10"/>
        <v>7.8957578508531174</v>
      </c>
      <c r="AQ21" s="78">
        <f t="shared" si="10"/>
        <v>9.4617853038831132</v>
      </c>
      <c r="AR21" s="78">
        <f t="shared" si="10"/>
        <v>10.409739658240886</v>
      </c>
      <c r="AS21" s="78">
        <f t="shared" si="10"/>
        <v>9.3507295952635889</v>
      </c>
      <c r="AT21" s="78">
        <f t="shared" si="10"/>
        <v>13.365466885668974</v>
      </c>
      <c r="AU21" s="78">
        <f t="shared" si="10"/>
        <v>11.817583418544469</v>
      </c>
      <c r="AV21" s="78">
        <f t="shared" si="10"/>
        <v>13.528298857462234</v>
      </c>
      <c r="AW21" s="78">
        <f t="shared" si="10"/>
        <v>8.981580511464573</v>
      </c>
      <c r="AX21" s="78">
        <f t="shared" si="10"/>
        <v>10.060055313737877</v>
      </c>
      <c r="AY21" s="78">
        <f t="shared" si="10"/>
        <v>13.801359970366391</v>
      </c>
      <c r="AZ21" s="78">
        <f t="shared" si="10"/>
        <v>11.300566601525096</v>
      </c>
      <c r="BA21" s="78">
        <f t="shared" si="10"/>
        <v>13.392228778307182</v>
      </c>
      <c r="BB21" s="78">
        <f t="shared" si="10"/>
        <v>13.966070377157273</v>
      </c>
      <c r="BC21" s="78">
        <f t="shared" si="10"/>
        <v>11.217578651518233</v>
      </c>
      <c r="BD21" s="78">
        <f t="shared" si="10"/>
        <v>12.5449152292395</v>
      </c>
      <c r="BE21" s="78">
        <f t="shared" si="10"/>
        <v>13.764984182088082</v>
      </c>
      <c r="BF21" s="78">
        <f t="shared" si="10"/>
        <v>11.402206815814713</v>
      </c>
      <c r="BG21" s="78">
        <f t="shared" si="10"/>
        <v>11.70752065246579</v>
      </c>
      <c r="BH21" s="78">
        <f t="shared" si="10"/>
        <v>11.46607177798419</v>
      </c>
      <c r="BI21" s="78">
        <f t="shared" si="10"/>
        <v>11.984875327512521</v>
      </c>
      <c r="BJ21" s="78">
        <f t="shared" si="10"/>
        <v>13.834553743642205</v>
      </c>
      <c r="BK21" s="78">
        <f t="shared" si="10"/>
        <v>13.561066502666565</v>
      </c>
      <c r="BL21" s="78">
        <f t="shared" si="10"/>
        <v>11.738389333417889</v>
      </c>
      <c r="BM21" s="78">
        <f t="shared" si="10"/>
        <v>16.370044588907014</v>
      </c>
      <c r="BN21" s="78">
        <f t="shared" si="10"/>
        <v>14.301922178590372</v>
      </c>
      <c r="BO21" s="78">
        <f t="shared" si="10"/>
        <v>11.68799100534288</v>
      </c>
      <c r="BP21" s="78">
        <f t="shared" si="10"/>
        <v>14.93751771332273</v>
      </c>
      <c r="BQ21" s="78">
        <f t="shared" si="10"/>
        <v>14.845329745415361</v>
      </c>
      <c r="BR21" s="78">
        <f t="shared" si="10"/>
        <v>20.197940983192122</v>
      </c>
      <c r="BS21" s="78">
        <f t="shared" si="10"/>
        <v>20.287477316052218</v>
      </c>
      <c r="BT21" s="78">
        <f t="shared" si="10"/>
        <v>16.527935403204204</v>
      </c>
      <c r="BU21" s="78">
        <f t="shared" si="10"/>
        <v>18.732114716533186</v>
      </c>
      <c r="BV21" s="78">
        <f t="shared" si="10"/>
        <v>15.345644353024255</v>
      </c>
      <c r="BW21" s="78">
        <f t="shared" si="10"/>
        <v>18.443019405349027</v>
      </c>
      <c r="BX21" s="78">
        <f t="shared" si="10"/>
        <v>14.723185867216245</v>
      </c>
      <c r="BY21" s="78">
        <f t="shared" si="10"/>
        <v>18.369816988103274</v>
      </c>
      <c r="BZ21" s="78">
        <f t="shared" si="10"/>
        <v>16.534410412490917</v>
      </c>
      <c r="CA21" s="78">
        <f t="shared" si="10"/>
        <v>15.666943944430672</v>
      </c>
      <c r="CB21" s="78">
        <f t="shared" si="10"/>
        <v>17.192683474596191</v>
      </c>
      <c r="CC21" s="78">
        <f t="shared" si="10"/>
        <v>18.423835216226571</v>
      </c>
      <c r="CD21" s="78">
        <f t="shared" si="10"/>
        <v>18.586748240272254</v>
      </c>
      <c r="CE21" s="78">
        <f t="shared" si="10"/>
        <v>17.103679216720828</v>
      </c>
      <c r="CF21" s="78">
        <f t="shared" si="10"/>
        <v>18.342297533175362</v>
      </c>
      <c r="CG21" s="78">
        <f t="shared" si="10"/>
        <v>21.982510914691751</v>
      </c>
      <c r="CH21" s="78">
        <f t="shared" si="10"/>
        <v>21.219237873271716</v>
      </c>
      <c r="CI21" s="78">
        <f t="shared" si="10"/>
        <v>21.385440844971903</v>
      </c>
      <c r="CJ21" s="78">
        <f t="shared" si="10"/>
        <v>13.10505262074442</v>
      </c>
      <c r="CK21" s="78">
        <f t="shared" si="10"/>
        <v>15.363934773022823</v>
      </c>
      <c r="CL21" s="78">
        <f t="shared" si="10"/>
        <v>16.645242583947063</v>
      </c>
      <c r="CM21" s="78">
        <f t="shared" si="10"/>
        <v>12.746082661187719</v>
      </c>
      <c r="CN21" s="156">
        <f t="shared" si="10"/>
        <v>17.326924502208954</v>
      </c>
      <c r="CO21" s="78">
        <f t="shared" si="10"/>
        <v>2.0927437964856885</v>
      </c>
      <c r="CP21" s="78">
        <f t="shared" si="10"/>
        <v>4.9737058785673582</v>
      </c>
      <c r="CQ21" s="78">
        <f t="shared" si="10"/>
        <v>15.210482336657222</v>
      </c>
      <c r="CR21" s="78">
        <f t="shared" si="10"/>
        <v>6.6919900689187628</v>
      </c>
      <c r="CS21" s="78">
        <f t="shared" si="10"/>
        <v>4.1792010872883401</v>
      </c>
      <c r="CT21" s="78">
        <f t="shared" si="10"/>
        <v>11.531900193478904</v>
      </c>
      <c r="CU21" s="78">
        <f t="shared" si="10"/>
        <v>11.1146960962335</v>
      </c>
      <c r="CV21" s="78">
        <f t="shared" si="10"/>
        <v>11.72985413864059</v>
      </c>
      <c r="CW21" s="78">
        <f t="shared" si="10"/>
        <v>1.1212402103952026</v>
      </c>
      <c r="CX21" s="78">
        <f t="shared" si="10"/>
        <v>6.6186152133406333</v>
      </c>
      <c r="CY21" s="78">
        <f t="shared" si="10"/>
        <v>20.997708144774997</v>
      </c>
      <c r="CZ21" s="78">
        <f t="shared" si="10"/>
        <v>3.543632263174926</v>
      </c>
      <c r="DA21" s="78">
        <f t="shared" si="10"/>
        <v>9.7681945588918442</v>
      </c>
      <c r="DB21" s="78">
        <f t="shared" si="10"/>
        <v>19.963497512678199</v>
      </c>
      <c r="DC21" s="78">
        <f t="shared" si="10"/>
        <v>11.46764623880418</v>
      </c>
      <c r="DD21" s="78">
        <f t="shared" si="10"/>
        <v>20.077306639773084</v>
      </c>
      <c r="DE21" s="78">
        <f t="shared" si="10"/>
        <v>18.708605595857197</v>
      </c>
      <c r="DF21" s="78">
        <f t="shared" si="10"/>
        <v>16.378185066140663</v>
      </c>
      <c r="DG21" s="78">
        <f t="shared" si="10"/>
        <v>12.156467596424404</v>
      </c>
      <c r="DH21" s="78">
        <f t="shared" si="10"/>
        <v>7.1874491632304212</v>
      </c>
      <c r="DI21" s="78">
        <f t="shared" si="10"/>
        <v>16.825187455993795</v>
      </c>
      <c r="DJ21" s="78">
        <f t="shared" si="10"/>
        <v>10.604475799747272</v>
      </c>
      <c r="DK21" s="78">
        <f t="shared" si="10"/>
        <v>15.263451486521394</v>
      </c>
      <c r="DL21" s="78">
        <f t="shared" si="10"/>
        <v>8.9438074425062926</v>
      </c>
      <c r="DM21" s="78">
        <f t="shared" si="10"/>
        <v>12.845726071004856</v>
      </c>
      <c r="DN21" s="78">
        <f t="shared" si="10"/>
        <v>2.4023112265287212</v>
      </c>
      <c r="DO21" s="78">
        <f t="shared" si="10"/>
        <v>20.79083755548508</v>
      </c>
      <c r="DP21" s="78">
        <f t="shared" si="10"/>
        <v>14.406037239813745</v>
      </c>
      <c r="DQ21" s="78">
        <f t="shared" si="10"/>
        <v>4.9311274254523125</v>
      </c>
      <c r="DR21" s="78">
        <f t="shared" si="10"/>
        <v>13.416195321354378</v>
      </c>
      <c r="DS21" s="78">
        <f t="shared" si="10"/>
        <v>17.348394842257953</v>
      </c>
      <c r="DT21" s="78">
        <f t="shared" si="10"/>
        <v>17.183810096394769</v>
      </c>
      <c r="DU21" s="78">
        <f t="shared" si="10"/>
        <v>8.4361552315272164</v>
      </c>
      <c r="DV21" s="78">
        <f t="shared" si="10"/>
        <v>4.2819604322567537</v>
      </c>
      <c r="DW21" s="78">
        <f t="shared" si="10"/>
        <v>15.49344272895971</v>
      </c>
      <c r="DX21" s="78">
        <f t="shared" si="10"/>
        <v>6.0031226992779461</v>
      </c>
      <c r="DY21" s="78">
        <f t="shared" si="10"/>
        <v>7.3819390916602607</v>
      </c>
      <c r="DZ21" s="78">
        <f t="shared" si="10"/>
        <v>7.5655726705240003</v>
      </c>
      <c r="EA21" s="78">
        <f t="shared" si="10"/>
        <v>14.079228666005648</v>
      </c>
      <c r="EB21" s="78">
        <f t="shared" si="10"/>
        <v>12.375065449134601</v>
      </c>
      <c r="EC21" s="78">
        <f t="shared" si="10"/>
        <v>13.362047891007547</v>
      </c>
      <c r="ED21" s="78">
        <f t="shared" si="10"/>
        <v>9.4075120674698187</v>
      </c>
      <c r="EE21" s="78">
        <f t="shared" si="10"/>
        <v>10.927298292359223</v>
      </c>
      <c r="EF21" s="78">
        <f t="shared" si="10"/>
        <v>13.061979315580825</v>
      </c>
      <c r="EG21" s="78">
        <f t="shared" si="10"/>
        <v>13.922057802413603</v>
      </c>
      <c r="EH21" s="78">
        <f t="shared" si="10"/>
        <v>4.9650252083682025</v>
      </c>
      <c r="EI21" s="78">
        <f t="shared" si="10"/>
        <v>8.3354091954941136</v>
      </c>
      <c r="EJ21" s="78">
        <f t="shared" si="10"/>
        <v>10.000528081298546</v>
      </c>
      <c r="EK21" s="78">
        <f t="shared" si="10"/>
        <v>16.14160871411131</v>
      </c>
      <c r="EL21" s="78">
        <f t="shared" si="10"/>
        <v>16.421502968664214</v>
      </c>
      <c r="EM21" s="78">
        <f t="shared" si="10"/>
        <v>12.047324672618855</v>
      </c>
      <c r="EN21" s="78">
        <f t="shared" si="10"/>
        <v>3.8642054931920975</v>
      </c>
      <c r="EO21" s="78">
        <f t="shared" si="10"/>
        <v>16.911278223316099</v>
      </c>
      <c r="EP21" s="78">
        <f t="shared" si="10"/>
        <v>19.876195047341643</v>
      </c>
      <c r="EQ21" s="78">
        <f t="shared" si="10"/>
        <v>9.321874968883904</v>
      </c>
      <c r="ER21" s="78">
        <f t="shared" si="10"/>
        <v>9.5925246265119739</v>
      </c>
      <c r="ES21" s="78">
        <f t="shared" si="10"/>
        <v>10.725876964347869</v>
      </c>
      <c r="ET21" s="78">
        <f t="shared" si="10"/>
        <v>6.8061311358181147</v>
      </c>
      <c r="EU21" s="78">
        <f t="shared" si="10"/>
        <v>2.7739796558404963</v>
      </c>
      <c r="EV21" s="78">
        <f t="shared" si="10"/>
        <v>17.646693360441294</v>
      </c>
      <c r="EW21" s="78">
        <f t="shared" si="10"/>
        <v>2.2274161590217045</v>
      </c>
      <c r="EX21" s="78">
        <f t="shared" si="10"/>
        <v>14.954766446116293</v>
      </c>
      <c r="EY21" s="78">
        <f t="shared" si="10"/>
        <v>14.607148371971634</v>
      </c>
      <c r="EZ21" s="78">
        <f t="shared" si="10"/>
        <v>5.5114014287869653</v>
      </c>
      <c r="FA21" s="78">
        <f t="shared" si="10"/>
        <v>9.9167939519508401</v>
      </c>
      <c r="FB21" s="78">
        <f t="shared" si="10"/>
        <v>18.452061377267903</v>
      </c>
      <c r="FC21" s="78">
        <f t="shared" si="10"/>
        <v>5.4141879282612955</v>
      </c>
      <c r="FD21" s="78">
        <f t="shared" si="10"/>
        <v>7.1473938869009261</v>
      </c>
      <c r="FE21" s="78">
        <f t="shared" si="10"/>
        <v>11.740133822542516</v>
      </c>
      <c r="FF21" s="78">
        <f t="shared" si="10"/>
        <v>19.404850340018061</v>
      </c>
      <c r="FG21" s="78">
        <f t="shared" si="10"/>
        <v>12.853025893517369</v>
      </c>
      <c r="FH21" s="78">
        <f t="shared" si="10"/>
        <v>14.778308068377747</v>
      </c>
      <c r="FI21" s="78">
        <f t="shared" si="10"/>
        <v>15.427514061741766</v>
      </c>
      <c r="FJ21" s="78">
        <f t="shared" si="10"/>
        <v>12.716700344824348</v>
      </c>
      <c r="FK21" s="78">
        <f t="shared" si="10"/>
        <v>19.129903512378245</v>
      </c>
      <c r="FL21" s="78">
        <f t="shared" si="10"/>
        <v>11.264793027163199</v>
      </c>
      <c r="FM21" s="78">
        <f t="shared" si="10"/>
        <v>18.157477122811901</v>
      </c>
      <c r="FN21" s="78">
        <f t="shared" si="10"/>
        <v>7.1558417193978157</v>
      </c>
      <c r="FO21" s="78">
        <f t="shared" si="10"/>
        <v>12.727888345176442</v>
      </c>
      <c r="FP21" s="78">
        <f t="shared" si="10"/>
        <v>4.0092581147535915</v>
      </c>
      <c r="FQ21" s="78">
        <f t="shared" si="10"/>
        <v>8.9182990438028078</v>
      </c>
      <c r="FR21" s="78">
        <f t="shared" si="10"/>
        <v>1.646914629722904</v>
      </c>
      <c r="FS21" s="78">
        <f t="shared" si="10"/>
        <v>7.6423857687319625</v>
      </c>
      <c r="FT21" s="78">
        <f t="shared" si="10"/>
        <v>10.453826402363616</v>
      </c>
      <c r="FU21" s="78">
        <f t="shared" si="10"/>
        <v>8.656687714818192</v>
      </c>
      <c r="FV21" s="78">
        <f t="shared" si="10"/>
        <v>8.6559543934322534</v>
      </c>
      <c r="FW21" s="78">
        <f t="shared" si="10"/>
        <v>14.631391383859697</v>
      </c>
      <c r="FX21" s="78">
        <f t="shared" si="10"/>
        <v>10.627595130906093</v>
      </c>
      <c r="FY21" s="78">
        <f t="shared" si="10"/>
        <v>8.6700215025848077</v>
      </c>
      <c r="FZ21" s="78">
        <f t="shared" si="10"/>
        <v>17.963879850105677</v>
      </c>
      <c r="GA21" s="78">
        <f t="shared" si="10"/>
        <v>15.593755405978245</v>
      </c>
      <c r="GB21" s="78">
        <f t="shared" si="10"/>
        <v>23.221896517263556</v>
      </c>
      <c r="GC21" s="78">
        <f t="shared" si="10"/>
        <v>11.53729465788123</v>
      </c>
      <c r="GD21" s="78">
        <f t="shared" si="10"/>
        <v>17.920822189778864</v>
      </c>
      <c r="GE21" s="78">
        <f t="shared" si="10"/>
        <v>18.839214320394387</v>
      </c>
      <c r="GF21" s="78">
        <f t="shared" si="10"/>
        <v>12.934891001688058</v>
      </c>
      <c r="GG21" s="78">
        <f t="shared" si="10"/>
        <v>12.99614682584868</v>
      </c>
      <c r="GH21" s="79">
        <f t="shared" si="10"/>
        <v>6.7023597377102222</v>
      </c>
      <c r="GJ21" s="29"/>
      <c r="GK21" s="28"/>
      <c r="GL21" s="129">
        <v>52</v>
      </c>
      <c r="GM21" s="129">
        <v>1</v>
      </c>
      <c r="GN21" s="28"/>
      <c r="GO21" s="129">
        <v>52</v>
      </c>
      <c r="GP21" s="129">
        <v>1</v>
      </c>
      <c r="GQ21" s="28"/>
      <c r="GR21" s="29"/>
      <c r="GT21" s="120"/>
    </row>
    <row r="22" spans="4:202" x14ac:dyDescent="0.25">
      <c r="D22" s="177">
        <v>16</v>
      </c>
      <c r="E22" s="178">
        <v>6.7155882963525722</v>
      </c>
      <c r="F22" s="179">
        <v>13.417767175457247</v>
      </c>
      <c r="H22" s="176">
        <v>92</v>
      </c>
      <c r="I22" s="126" t="s">
        <v>78</v>
      </c>
      <c r="J22" s="127" t="s">
        <v>76</v>
      </c>
      <c r="L22" s="29"/>
      <c r="N22" s="72">
        <v>10</v>
      </c>
      <c r="O22" s="82"/>
      <c r="P22" s="83"/>
      <c r="Q22" s="80"/>
      <c r="R22" s="80"/>
      <c r="S22" s="80"/>
      <c r="T22" s="80"/>
      <c r="U22" s="80"/>
      <c r="V22" s="80"/>
      <c r="W22" s="80"/>
      <c r="X22" s="80"/>
      <c r="Y22" s="78">
        <v>0</v>
      </c>
      <c r="Z22" s="78">
        <f t="shared" ref="Z22:GH22" si="11">+SQRT(((Z$6-$Y$6)^2)+((Z$7-$Y$7)^2))</f>
        <v>3.8592446900077948</v>
      </c>
      <c r="AA22" s="78">
        <f t="shared" si="11"/>
        <v>2.456474113298206</v>
      </c>
      <c r="AB22" s="78">
        <f t="shared" si="11"/>
        <v>10.266068726104782</v>
      </c>
      <c r="AC22" s="78">
        <f t="shared" si="11"/>
        <v>14.386777385245942</v>
      </c>
      <c r="AD22" s="78">
        <f t="shared" si="11"/>
        <v>12.109741256278374</v>
      </c>
      <c r="AE22" s="78">
        <f t="shared" si="11"/>
        <v>13.097269850340371</v>
      </c>
      <c r="AF22" s="78">
        <f t="shared" si="11"/>
        <v>14.566806252031382</v>
      </c>
      <c r="AG22" s="78">
        <f t="shared" si="11"/>
        <v>10.769307700979512</v>
      </c>
      <c r="AH22" s="78">
        <f t="shared" si="11"/>
        <v>8.530157914948262</v>
      </c>
      <c r="AI22" s="78">
        <f t="shared" si="11"/>
        <v>5.6612563623667516</v>
      </c>
      <c r="AJ22" s="78">
        <f t="shared" si="11"/>
        <v>8.4406605809755604</v>
      </c>
      <c r="AK22" s="78">
        <f t="shared" si="11"/>
        <v>9.9471034752256919</v>
      </c>
      <c r="AL22" s="78">
        <f t="shared" si="11"/>
        <v>8.3217958269105328</v>
      </c>
      <c r="AM22" s="78">
        <f t="shared" si="11"/>
        <v>9.205877924757484</v>
      </c>
      <c r="AN22" s="78">
        <f t="shared" si="11"/>
        <v>14.854410212106115</v>
      </c>
      <c r="AO22" s="78">
        <f t="shared" si="11"/>
        <v>13.371759501257426</v>
      </c>
      <c r="AP22" s="78">
        <f t="shared" si="11"/>
        <v>14.174613856224445</v>
      </c>
      <c r="AQ22" s="78">
        <f t="shared" si="11"/>
        <v>10.578643540914088</v>
      </c>
      <c r="AR22" s="78">
        <f t="shared" si="11"/>
        <v>13.491239182387556</v>
      </c>
      <c r="AS22" s="78">
        <f t="shared" si="11"/>
        <v>11.011105884517226</v>
      </c>
      <c r="AT22" s="78">
        <f t="shared" si="11"/>
        <v>19.141235303072953</v>
      </c>
      <c r="AU22" s="78">
        <f t="shared" si="11"/>
        <v>18.055625566367354</v>
      </c>
      <c r="AV22" s="78">
        <f t="shared" si="11"/>
        <v>19.742422461452488</v>
      </c>
      <c r="AW22" s="78">
        <f t="shared" si="11"/>
        <v>14.800731182898078</v>
      </c>
      <c r="AX22" s="78">
        <f t="shared" si="11"/>
        <v>15.58484582552496</v>
      </c>
      <c r="AY22" s="78">
        <f t="shared" si="11"/>
        <v>19.626944991969797</v>
      </c>
      <c r="AZ22" s="78">
        <f t="shared" si="11"/>
        <v>15.335514845892606</v>
      </c>
      <c r="BA22" s="78">
        <f t="shared" si="11"/>
        <v>17.626936142734017</v>
      </c>
      <c r="BB22" s="78">
        <f t="shared" si="11"/>
        <v>19.013155673085823</v>
      </c>
      <c r="BC22" s="78">
        <f t="shared" si="11"/>
        <v>16.635518552823914</v>
      </c>
      <c r="BD22" s="78">
        <f t="shared" si="11"/>
        <v>17.88096564299876</v>
      </c>
      <c r="BE22" s="78">
        <f t="shared" si="11"/>
        <v>19.484229139306674</v>
      </c>
      <c r="BF22" s="78">
        <f t="shared" si="11"/>
        <v>17.670815818876633</v>
      </c>
      <c r="BG22" s="78">
        <f t="shared" si="11"/>
        <v>17.98572844675105</v>
      </c>
      <c r="BH22" s="78">
        <f t="shared" si="11"/>
        <v>17.676328764484193</v>
      </c>
      <c r="BI22" s="78">
        <f t="shared" si="11"/>
        <v>18.232598909625246</v>
      </c>
      <c r="BJ22" s="78">
        <f t="shared" si="11"/>
        <v>20.08790071719865</v>
      </c>
      <c r="BK22" s="78">
        <f t="shared" si="11"/>
        <v>19.838004152951864</v>
      </c>
      <c r="BL22" s="78">
        <f t="shared" si="11"/>
        <v>14.92708016547072</v>
      </c>
      <c r="BM22" s="78">
        <f t="shared" si="11"/>
        <v>18.512841459010637</v>
      </c>
      <c r="BN22" s="78">
        <f t="shared" si="11"/>
        <v>15.799657578212326</v>
      </c>
      <c r="BO22" s="78">
        <f t="shared" si="11"/>
        <v>15.3658031951809</v>
      </c>
      <c r="BP22" s="78">
        <f t="shared" si="11"/>
        <v>19.17774201824195</v>
      </c>
      <c r="BQ22" s="78">
        <f t="shared" si="11"/>
        <v>18.967815710237623</v>
      </c>
      <c r="BR22" s="78">
        <f t="shared" si="11"/>
        <v>26.103947599453377</v>
      </c>
      <c r="BS22" s="78">
        <f t="shared" si="11"/>
        <v>26.127998883048168</v>
      </c>
      <c r="BT22" s="78">
        <f t="shared" si="11"/>
        <v>22.551191134124625</v>
      </c>
      <c r="BU22" s="78">
        <f t="shared" si="11"/>
        <v>23.073449070620935</v>
      </c>
      <c r="BV22" s="78">
        <f t="shared" si="11"/>
        <v>20.326892543788208</v>
      </c>
      <c r="BW22" s="78">
        <f t="shared" si="11"/>
        <v>23.659774003336366</v>
      </c>
      <c r="BX22" s="78">
        <f t="shared" si="11"/>
        <v>20.566902133270766</v>
      </c>
      <c r="BY22" s="78">
        <f t="shared" si="11"/>
        <v>23.795375311052531</v>
      </c>
      <c r="BZ22" s="78">
        <f t="shared" si="11"/>
        <v>21.920902257730891</v>
      </c>
      <c r="CA22" s="78">
        <f t="shared" si="11"/>
        <v>21.906002674068063</v>
      </c>
      <c r="CB22" s="78">
        <f t="shared" si="11"/>
        <v>23.408656277028832</v>
      </c>
      <c r="CC22" s="78">
        <f t="shared" si="11"/>
        <v>24.441822835533483</v>
      </c>
      <c r="CD22" s="78">
        <f t="shared" si="11"/>
        <v>24.847504528845644</v>
      </c>
      <c r="CE22" s="78">
        <f t="shared" si="11"/>
        <v>23.381148922648642</v>
      </c>
      <c r="CF22" s="78">
        <f t="shared" si="11"/>
        <v>24.561940274015807</v>
      </c>
      <c r="CG22" s="78">
        <f t="shared" si="11"/>
        <v>28.232697814732546</v>
      </c>
      <c r="CH22" s="78">
        <f t="shared" si="11"/>
        <v>27.437702137667841</v>
      </c>
      <c r="CI22" s="78">
        <f t="shared" si="11"/>
        <v>27.636428653797708</v>
      </c>
      <c r="CJ22" s="78">
        <f t="shared" si="11"/>
        <v>18.158638099274167</v>
      </c>
      <c r="CK22" s="78">
        <f t="shared" si="11"/>
        <v>20.941903900525979</v>
      </c>
      <c r="CL22" s="78">
        <f t="shared" si="11"/>
        <v>21.791737091230985</v>
      </c>
      <c r="CM22" s="78">
        <f t="shared" si="11"/>
        <v>18.042433699435879</v>
      </c>
      <c r="CN22" s="156">
        <f t="shared" si="11"/>
        <v>23.067223511256664</v>
      </c>
      <c r="CO22" s="78">
        <f t="shared" si="11"/>
        <v>7.1604336578928702</v>
      </c>
      <c r="CP22" s="78">
        <f t="shared" si="11"/>
        <v>10.289526871170461</v>
      </c>
      <c r="CQ22" s="78">
        <f t="shared" si="11"/>
        <v>20.320039687289309</v>
      </c>
      <c r="CR22" s="78">
        <f t="shared" si="11"/>
        <v>12.356188066367698</v>
      </c>
      <c r="CS22" s="78">
        <f t="shared" si="11"/>
        <v>10.452899835206614</v>
      </c>
      <c r="CT22" s="78">
        <f t="shared" si="11"/>
        <v>15.650291635803843</v>
      </c>
      <c r="CU22" s="78">
        <f t="shared" si="11"/>
        <v>15.611319505663452</v>
      </c>
      <c r="CV22" s="78">
        <f t="shared" si="11"/>
        <v>17.490206769664532</v>
      </c>
      <c r="CW22" s="78">
        <f t="shared" si="11"/>
        <v>5.348198462078658</v>
      </c>
      <c r="CX22" s="78">
        <f t="shared" si="11"/>
        <v>11.933352671354207</v>
      </c>
      <c r="CY22" s="78">
        <f t="shared" si="11"/>
        <v>27.012627301291339</v>
      </c>
      <c r="CZ22" s="78">
        <f t="shared" si="11"/>
        <v>2.9684470585143465</v>
      </c>
      <c r="DA22" s="78">
        <f t="shared" si="11"/>
        <v>13.249905145863581</v>
      </c>
      <c r="DB22" s="78">
        <f t="shared" si="11"/>
        <v>26.090695107882556</v>
      </c>
      <c r="DC22" s="78">
        <f t="shared" si="11"/>
        <v>17.674086888374621</v>
      </c>
      <c r="DD22" s="78">
        <f t="shared" si="11"/>
        <v>26.329179442109943</v>
      </c>
      <c r="DE22" s="78">
        <f t="shared" si="11"/>
        <v>24.96101668253009</v>
      </c>
      <c r="DF22" s="78">
        <f t="shared" si="11"/>
        <v>21.672445224999496</v>
      </c>
      <c r="DG22" s="78">
        <f t="shared" si="11"/>
        <v>18.267821193615138</v>
      </c>
      <c r="DH22" s="78">
        <f t="shared" si="11"/>
        <v>8.5877524350791479</v>
      </c>
      <c r="DI22" s="78">
        <f t="shared" si="11"/>
        <v>22.783428083872238</v>
      </c>
      <c r="DJ22" s="78">
        <f t="shared" si="11"/>
        <v>15.20893349402199</v>
      </c>
      <c r="DK22" s="78">
        <f t="shared" si="11"/>
        <v>19.846302216817833</v>
      </c>
      <c r="DL22" s="78">
        <f t="shared" si="11"/>
        <v>14.98393549232941</v>
      </c>
      <c r="DM22" s="78">
        <f t="shared" si="11"/>
        <v>19.086697478877113</v>
      </c>
      <c r="DN22" s="78">
        <f t="shared" si="11"/>
        <v>7.0654366495081211</v>
      </c>
      <c r="DO22" s="78">
        <f t="shared" si="11"/>
        <v>26.678801707380483</v>
      </c>
      <c r="DP22" s="78">
        <f t="shared" si="11"/>
        <v>19.352767584840436</v>
      </c>
      <c r="DQ22" s="78">
        <f t="shared" si="11"/>
        <v>10.309669063977303</v>
      </c>
      <c r="DR22" s="78">
        <f t="shared" si="11"/>
        <v>17.46776295134265</v>
      </c>
      <c r="DS22" s="78">
        <f t="shared" si="11"/>
        <v>23.14668841344935</v>
      </c>
      <c r="DT22" s="78">
        <f t="shared" si="11"/>
        <v>23.391178772675332</v>
      </c>
      <c r="DU22" s="78">
        <f t="shared" si="11"/>
        <v>13.413360090332853</v>
      </c>
      <c r="DV22" s="78">
        <f t="shared" si="11"/>
        <v>9.7847669546239189</v>
      </c>
      <c r="DW22" s="78">
        <f t="shared" si="11"/>
        <v>21.209252966969231</v>
      </c>
      <c r="DX22" s="78">
        <f t="shared" si="11"/>
        <v>6.1606124252323715</v>
      </c>
      <c r="DY22" s="78">
        <f t="shared" si="11"/>
        <v>10.13064067495765</v>
      </c>
      <c r="DZ22" s="78">
        <f t="shared" si="11"/>
        <v>4.3996102541241298</v>
      </c>
      <c r="EA22" s="78">
        <f t="shared" si="11"/>
        <v>18.950631805532495</v>
      </c>
      <c r="EB22" s="78">
        <f t="shared" si="11"/>
        <v>17.833158453320557</v>
      </c>
      <c r="EC22" s="78">
        <f t="shared" si="11"/>
        <v>18.913701696818553</v>
      </c>
      <c r="ED22" s="78">
        <f t="shared" si="11"/>
        <v>12.037893560656498</v>
      </c>
      <c r="EE22" s="78">
        <f t="shared" si="11"/>
        <v>15.580588804543664</v>
      </c>
      <c r="EF22" s="78">
        <f t="shared" si="11"/>
        <v>18.941925977944933</v>
      </c>
      <c r="EG22" s="78">
        <f t="shared" si="11"/>
        <v>20.146137780689102</v>
      </c>
      <c r="EH22" s="78">
        <f t="shared" si="11"/>
        <v>11.218100607397357</v>
      </c>
      <c r="EI22" s="78">
        <f t="shared" si="11"/>
        <v>4.6501749481236425</v>
      </c>
      <c r="EJ22" s="78">
        <f t="shared" si="11"/>
        <v>16.268700023914732</v>
      </c>
      <c r="EK22" s="78">
        <f t="shared" si="11"/>
        <v>17.955561454032839</v>
      </c>
      <c r="EL22" s="78">
        <f t="shared" si="11"/>
        <v>21.490459316709398</v>
      </c>
      <c r="EM22" s="78">
        <f t="shared" si="11"/>
        <v>17.970673784637768</v>
      </c>
      <c r="EN22" s="78">
        <f t="shared" si="11"/>
        <v>7.8407383957962669</v>
      </c>
      <c r="EO22" s="78">
        <f t="shared" si="11"/>
        <v>21.380415260117232</v>
      </c>
      <c r="EP22" s="78">
        <f t="shared" si="11"/>
        <v>24.681762764239696</v>
      </c>
      <c r="EQ22" s="78">
        <f t="shared" si="11"/>
        <v>11.60548481434015</v>
      </c>
      <c r="ER22" s="78">
        <f t="shared" si="11"/>
        <v>14.409269662810381</v>
      </c>
      <c r="ES22" s="78">
        <f t="shared" si="11"/>
        <v>16.947723168779724</v>
      </c>
      <c r="ET22" s="78">
        <f t="shared" si="11"/>
        <v>8.7948814753409188</v>
      </c>
      <c r="EU22" s="78">
        <f t="shared" si="11"/>
        <v>8.7848024287895612</v>
      </c>
      <c r="EV22" s="78">
        <f t="shared" si="11"/>
        <v>23.799281236004823</v>
      </c>
      <c r="EW22" s="78">
        <f t="shared" si="11"/>
        <v>7.7453768426472207</v>
      </c>
      <c r="EX22" s="78">
        <f t="shared" si="11"/>
        <v>21.00518607612771</v>
      </c>
      <c r="EY22" s="78">
        <f t="shared" si="11"/>
        <v>19.985495291831487</v>
      </c>
      <c r="EZ22" s="78">
        <f t="shared" si="11"/>
        <v>10.154479044977133</v>
      </c>
      <c r="FA22" s="78">
        <f t="shared" si="11"/>
        <v>14.2981775694495</v>
      </c>
      <c r="FB22" s="78">
        <f t="shared" si="11"/>
        <v>23.719039046979915</v>
      </c>
      <c r="FC22" s="78">
        <f t="shared" si="11"/>
        <v>11.687654930967316</v>
      </c>
      <c r="FD22" s="78">
        <f t="shared" si="11"/>
        <v>12.914751047053695</v>
      </c>
      <c r="FE22" s="78">
        <f t="shared" si="11"/>
        <v>16.227528338821248</v>
      </c>
      <c r="FF22" s="78">
        <f t="shared" si="11"/>
        <v>25.663016147416752</v>
      </c>
      <c r="FG22" s="78">
        <f t="shared" si="11"/>
        <v>17.644208943741415</v>
      </c>
      <c r="FH22" s="78">
        <f t="shared" si="11"/>
        <v>21.058540728330993</v>
      </c>
      <c r="FI22" s="78">
        <f t="shared" si="11"/>
        <v>21.595182155468297</v>
      </c>
      <c r="FJ22" s="78">
        <f t="shared" si="11"/>
        <v>17.590421589549965</v>
      </c>
      <c r="FK22" s="78">
        <f t="shared" si="11"/>
        <v>25.13598037684606</v>
      </c>
      <c r="FL22" s="78">
        <f t="shared" si="11"/>
        <v>14.978193498571876</v>
      </c>
      <c r="FM22" s="78">
        <f t="shared" si="11"/>
        <v>23.118555831855403</v>
      </c>
      <c r="FN22" s="78">
        <f t="shared" si="11"/>
        <v>10.064060188168281</v>
      </c>
      <c r="FO22" s="78">
        <f t="shared" si="11"/>
        <v>19.005438901558264</v>
      </c>
      <c r="FP22" s="78">
        <f t="shared" si="11"/>
        <v>9.8736160329514568</v>
      </c>
      <c r="FQ22" s="78">
        <f t="shared" si="11"/>
        <v>14.724704304791645</v>
      </c>
      <c r="FR22" s="78">
        <f t="shared" si="11"/>
        <v>6.0910929325827201</v>
      </c>
      <c r="FS22" s="78">
        <f t="shared" si="11"/>
        <v>12.794894825331097</v>
      </c>
      <c r="FT22" s="78">
        <f t="shared" si="11"/>
        <v>13.667762575120626</v>
      </c>
      <c r="FU22" s="78">
        <f t="shared" si="11"/>
        <v>14.498625670693146</v>
      </c>
      <c r="FV22" s="78">
        <f t="shared" si="11"/>
        <v>11.784961624603593</v>
      </c>
      <c r="FW22" s="78">
        <f t="shared" si="11"/>
        <v>20.630205097767096</v>
      </c>
      <c r="FX22" s="78">
        <f t="shared" si="11"/>
        <v>14.662343814485681</v>
      </c>
      <c r="FY22" s="78">
        <f t="shared" si="11"/>
        <v>14.870113429392511</v>
      </c>
      <c r="FZ22" s="78">
        <f t="shared" si="11"/>
        <v>23.878397959717514</v>
      </c>
      <c r="GA22" s="78">
        <f t="shared" si="11"/>
        <v>21.64971902837728</v>
      </c>
      <c r="GB22" s="78">
        <f t="shared" si="11"/>
        <v>29.32998384625952</v>
      </c>
      <c r="GC22" s="78">
        <f t="shared" si="11"/>
        <v>17.656893611597255</v>
      </c>
      <c r="GD22" s="78">
        <f t="shared" si="11"/>
        <v>24.19565846447383</v>
      </c>
      <c r="GE22" s="78">
        <f t="shared" si="11"/>
        <v>25.119351069626305</v>
      </c>
      <c r="GF22" s="78">
        <f t="shared" si="11"/>
        <v>19.169999052908683</v>
      </c>
      <c r="GG22" s="78">
        <f t="shared" si="11"/>
        <v>17.536781564065336</v>
      </c>
      <c r="GH22" s="79">
        <f t="shared" si="11"/>
        <v>12.95263866230453</v>
      </c>
      <c r="GJ22" s="29"/>
      <c r="GK22" s="28"/>
      <c r="GL22" s="129">
        <v>25</v>
      </c>
      <c r="GM22" s="129">
        <v>2</v>
      </c>
      <c r="GN22" s="28"/>
      <c r="GO22" s="129">
        <v>22</v>
      </c>
      <c r="GP22" s="129">
        <v>3</v>
      </c>
      <c r="GQ22" s="28"/>
      <c r="GR22" s="29"/>
      <c r="GT22" s="120"/>
    </row>
    <row r="23" spans="4:202" x14ac:dyDescent="0.25">
      <c r="D23" s="177">
        <v>17</v>
      </c>
      <c r="E23" s="180">
        <v>5.7280983758729782</v>
      </c>
      <c r="F23" s="181">
        <v>14.868216371942996</v>
      </c>
      <c r="H23" s="176">
        <v>93</v>
      </c>
      <c r="I23" s="126" t="s">
        <v>79</v>
      </c>
      <c r="J23" s="127" t="s">
        <v>77</v>
      </c>
      <c r="L23" s="29"/>
      <c r="N23" s="72">
        <v>11</v>
      </c>
      <c r="O23" s="82"/>
      <c r="P23" s="83"/>
      <c r="Q23" s="80"/>
      <c r="R23" s="80"/>
      <c r="S23" s="80"/>
      <c r="T23" s="80"/>
      <c r="U23" s="80"/>
      <c r="V23" s="80"/>
      <c r="W23" s="80"/>
      <c r="X23" s="80"/>
      <c r="Y23" s="80"/>
      <c r="Z23" s="78">
        <v>0</v>
      </c>
      <c r="AA23" s="78">
        <f t="shared" ref="AA23:GH23" si="12">+SQRT(((AA$6-$Z$6)^2)+((AA$7-$Z$7)^2))</f>
        <v>2.9440862020519121</v>
      </c>
      <c r="AB23" s="78">
        <f t="shared" si="12"/>
        <v>10.023078807940518</v>
      </c>
      <c r="AC23" s="78">
        <f t="shared" si="12"/>
        <v>14.295519614987805</v>
      </c>
      <c r="AD23" s="78">
        <f t="shared" si="12"/>
        <v>12.499519553020381</v>
      </c>
      <c r="AE23" s="78">
        <f t="shared" si="12"/>
        <v>11.905768035430565</v>
      </c>
      <c r="AF23" s="78">
        <f t="shared" si="12"/>
        <v>13.583211989004674</v>
      </c>
      <c r="AG23" s="78">
        <f t="shared" si="12"/>
        <v>8.6647734158405676</v>
      </c>
      <c r="AH23" s="78">
        <f t="shared" si="12"/>
        <v>4.7752188185655111</v>
      </c>
      <c r="AI23" s="78">
        <f t="shared" si="12"/>
        <v>1.8033655387363203</v>
      </c>
      <c r="AJ23" s="78">
        <f t="shared" si="12"/>
        <v>4.8030268244738386</v>
      </c>
      <c r="AK23" s="78">
        <f t="shared" si="12"/>
        <v>6.4912576131296307</v>
      </c>
      <c r="AL23" s="78">
        <f t="shared" si="12"/>
        <v>5.3073539955448004</v>
      </c>
      <c r="AM23" s="78">
        <f t="shared" si="12"/>
        <v>6.5833757212439137</v>
      </c>
      <c r="AN23" s="78">
        <f t="shared" si="12"/>
        <v>12.702489162187492</v>
      </c>
      <c r="AO23" s="78">
        <f t="shared" si="12"/>
        <v>10.368705763738207</v>
      </c>
      <c r="AP23" s="78">
        <f t="shared" si="12"/>
        <v>11.451822867172337</v>
      </c>
      <c r="AQ23" s="78">
        <f t="shared" si="12"/>
        <v>7.1511003873751848</v>
      </c>
      <c r="AR23" s="78">
        <f t="shared" si="12"/>
        <v>9.6837104192182935</v>
      </c>
      <c r="AS23" s="78">
        <f t="shared" si="12"/>
        <v>7.4317030246124673</v>
      </c>
      <c r="AT23" s="78">
        <f t="shared" si="12"/>
        <v>17.487895343632772</v>
      </c>
      <c r="AU23" s="78">
        <f t="shared" si="12"/>
        <v>15.049659216934227</v>
      </c>
      <c r="AV23" s="78">
        <f t="shared" si="12"/>
        <v>16.652812267087437</v>
      </c>
      <c r="AW23" s="78">
        <f t="shared" si="12"/>
        <v>11.357461316727159</v>
      </c>
      <c r="AX23" s="78">
        <f t="shared" si="12"/>
        <v>11.971344021396316</v>
      </c>
      <c r="AY23" s="78">
        <f t="shared" si="12"/>
        <v>16.113230283055984</v>
      </c>
      <c r="AZ23" s="78">
        <f t="shared" si="12"/>
        <v>15.182545424441622</v>
      </c>
      <c r="BA23" s="78">
        <f t="shared" si="12"/>
        <v>17.357900472264866</v>
      </c>
      <c r="BB23" s="78">
        <f t="shared" si="12"/>
        <v>18.103380267218821</v>
      </c>
      <c r="BC23" s="78">
        <f t="shared" si="12"/>
        <v>15.377295322677186</v>
      </c>
      <c r="BD23" s="78">
        <f t="shared" si="12"/>
        <v>16.703209783484724</v>
      </c>
      <c r="BE23" s="78">
        <f t="shared" si="12"/>
        <v>17.898215127350046</v>
      </c>
      <c r="BF23" s="78">
        <f t="shared" si="12"/>
        <v>14.791473659543021</v>
      </c>
      <c r="BG23" s="78">
        <f t="shared" si="12"/>
        <v>15.303447852691203</v>
      </c>
      <c r="BH23" s="78">
        <f t="shared" si="12"/>
        <v>15.311048132487608</v>
      </c>
      <c r="BI23" s="78">
        <f t="shared" si="12"/>
        <v>15.254686078503022</v>
      </c>
      <c r="BJ23" s="78">
        <f t="shared" si="12"/>
        <v>17.107085859155614</v>
      </c>
      <c r="BK23" s="78">
        <f t="shared" si="12"/>
        <v>16.996125766076393</v>
      </c>
      <c r="BL23" s="78">
        <f t="shared" si="12"/>
        <v>11.121082642293372</v>
      </c>
      <c r="BM23" s="78">
        <f t="shared" si="12"/>
        <v>14.956175995072073</v>
      </c>
      <c r="BN23" s="78">
        <f t="shared" si="12"/>
        <v>12.395194894923263</v>
      </c>
      <c r="BO23" s="78">
        <f t="shared" si="12"/>
        <v>11.517661079889583</v>
      </c>
      <c r="BP23" s="78">
        <f t="shared" si="12"/>
        <v>15.31849817164654</v>
      </c>
      <c r="BQ23" s="78">
        <f t="shared" si="12"/>
        <v>15.109567797150671</v>
      </c>
      <c r="BR23" s="78">
        <f t="shared" si="12"/>
        <v>22.59602058260419</v>
      </c>
      <c r="BS23" s="78">
        <f t="shared" si="12"/>
        <v>22.576413655513718</v>
      </c>
      <c r="BT23" s="78">
        <f t="shared" si="12"/>
        <v>19.163633997258373</v>
      </c>
      <c r="BU23" s="78">
        <f t="shared" si="12"/>
        <v>22.758555364197214</v>
      </c>
      <c r="BV23" s="78">
        <f t="shared" si="12"/>
        <v>19.478521607123739</v>
      </c>
      <c r="BW23" s="78">
        <f t="shared" si="12"/>
        <v>22.600733956990108</v>
      </c>
      <c r="BX23" s="78">
        <f t="shared" si="12"/>
        <v>18.821643325812161</v>
      </c>
      <c r="BY23" s="78">
        <f t="shared" si="12"/>
        <v>22.528044012346797</v>
      </c>
      <c r="BZ23" s="78">
        <f t="shared" si="12"/>
        <v>20.694333733962953</v>
      </c>
      <c r="CA23" s="78">
        <f t="shared" si="12"/>
        <v>19.410331546237611</v>
      </c>
      <c r="CB23" s="78">
        <f t="shared" si="12"/>
        <v>20.979307535175025</v>
      </c>
      <c r="CC23" s="78">
        <f t="shared" si="12"/>
        <v>22.425203243239416</v>
      </c>
      <c r="CD23" s="78">
        <f t="shared" si="12"/>
        <v>21.856477238717876</v>
      </c>
      <c r="CE23" s="78">
        <f t="shared" si="12"/>
        <v>20.657134860458381</v>
      </c>
      <c r="CF23" s="78">
        <f t="shared" si="12"/>
        <v>21.441962569047625</v>
      </c>
      <c r="CG23" s="78">
        <f t="shared" si="12"/>
        <v>25.179626396973042</v>
      </c>
      <c r="CH23" s="78">
        <f t="shared" si="12"/>
        <v>24.297385324669804</v>
      </c>
      <c r="CI23" s="78">
        <f t="shared" si="12"/>
        <v>24.589314406969109</v>
      </c>
      <c r="CJ23" s="78">
        <f t="shared" si="12"/>
        <v>14.375848815332368</v>
      </c>
      <c r="CK23" s="78">
        <f t="shared" si="12"/>
        <v>17.290407100742019</v>
      </c>
      <c r="CL23" s="78">
        <f t="shared" si="12"/>
        <v>18.007640030778241</v>
      </c>
      <c r="CM23" s="78">
        <f t="shared" si="12"/>
        <v>16.902789592883682</v>
      </c>
      <c r="CN23" s="156">
        <f t="shared" si="12"/>
        <v>19.476061996430712</v>
      </c>
      <c r="CO23" s="78">
        <f t="shared" si="12"/>
        <v>5.9696084615789458</v>
      </c>
      <c r="CP23" s="78">
        <f t="shared" si="12"/>
        <v>9.0893668115632416</v>
      </c>
      <c r="CQ23" s="78">
        <f t="shared" si="12"/>
        <v>19.357317090431156</v>
      </c>
      <c r="CR23" s="78">
        <f t="shared" si="12"/>
        <v>8.8917652465139287</v>
      </c>
      <c r="CS23" s="78">
        <f t="shared" si="12"/>
        <v>8.0033375630013399</v>
      </c>
      <c r="CT23" s="78">
        <f t="shared" si="12"/>
        <v>15.443096615147752</v>
      </c>
      <c r="CU23" s="78">
        <f t="shared" si="12"/>
        <v>11.769176274457122</v>
      </c>
      <c r="CV23" s="78">
        <f t="shared" si="12"/>
        <v>13.962868407066281</v>
      </c>
      <c r="CW23" s="78">
        <f t="shared" si="12"/>
        <v>3.8738927675684747</v>
      </c>
      <c r="CX23" s="78">
        <f t="shared" si="12"/>
        <v>8.3269390644518442</v>
      </c>
      <c r="CY23" s="78">
        <f t="shared" si="12"/>
        <v>23.588404217960694</v>
      </c>
      <c r="CZ23" s="78">
        <f t="shared" si="12"/>
        <v>1.6365597734134905</v>
      </c>
      <c r="DA23" s="78">
        <f t="shared" si="12"/>
        <v>9.4030915190504309</v>
      </c>
      <c r="DB23" s="78">
        <f t="shared" si="12"/>
        <v>22.797181542743626</v>
      </c>
      <c r="DC23" s="78">
        <f t="shared" si="12"/>
        <v>14.595162478038056</v>
      </c>
      <c r="DD23" s="78">
        <f t="shared" si="12"/>
        <v>23.292579504373588</v>
      </c>
      <c r="DE23" s="78">
        <f t="shared" si="12"/>
        <v>21.934960304544237</v>
      </c>
      <c r="DF23" s="78">
        <f t="shared" si="12"/>
        <v>20.53749215864854</v>
      </c>
      <c r="DG23" s="78">
        <f t="shared" si="12"/>
        <v>16.121154297737434</v>
      </c>
      <c r="DH23" s="78">
        <f t="shared" si="12"/>
        <v>9.7413475284855036</v>
      </c>
      <c r="DI23" s="78">
        <f t="shared" si="12"/>
        <v>20.86794908107472</v>
      </c>
      <c r="DJ23" s="78">
        <f t="shared" si="12"/>
        <v>14.63916391825094</v>
      </c>
      <c r="DK23" s="78">
        <f t="shared" si="12"/>
        <v>15.996913643771471</v>
      </c>
      <c r="DL23" s="78">
        <f t="shared" si="12"/>
        <v>12.992453249421962</v>
      </c>
      <c r="DM23" s="78">
        <f t="shared" si="12"/>
        <v>16.608392931376425</v>
      </c>
      <c r="DN23" s="78">
        <f t="shared" si="12"/>
        <v>3.7089036606724157</v>
      </c>
      <c r="DO23" s="78">
        <f t="shared" si="12"/>
        <v>23.155347789922356</v>
      </c>
      <c r="DP23" s="78">
        <f t="shared" si="12"/>
        <v>18.531489166140183</v>
      </c>
      <c r="DQ23" s="78">
        <f t="shared" si="12"/>
        <v>6.8068898171361694</v>
      </c>
      <c r="DR23" s="78">
        <f t="shared" si="12"/>
        <v>17.329424278436928</v>
      </c>
      <c r="DS23" s="78">
        <f t="shared" si="12"/>
        <v>21.452437751282755</v>
      </c>
      <c r="DT23" s="78">
        <f t="shared" si="12"/>
        <v>20.251771859990498</v>
      </c>
      <c r="DU23" s="78">
        <f t="shared" si="12"/>
        <v>12.531380143043812</v>
      </c>
      <c r="DV23" s="78">
        <f t="shared" si="12"/>
        <v>8.4198264347704299</v>
      </c>
      <c r="DW23" s="78">
        <f t="shared" si="12"/>
        <v>19.622731934952746</v>
      </c>
      <c r="DX23" s="78">
        <f t="shared" si="12"/>
        <v>2.7380924429287457</v>
      </c>
      <c r="DY23" s="78">
        <f t="shared" si="12"/>
        <v>10.631169925835314</v>
      </c>
      <c r="DZ23" s="78">
        <f t="shared" si="12"/>
        <v>7.4447546393155237</v>
      </c>
      <c r="EA23" s="78">
        <f t="shared" si="12"/>
        <v>18.19199933045158</v>
      </c>
      <c r="EB23" s="78">
        <f t="shared" si="12"/>
        <v>16.535027870065363</v>
      </c>
      <c r="EC23" s="78">
        <f t="shared" si="12"/>
        <v>15.268727346026019</v>
      </c>
      <c r="ED23" s="78">
        <f t="shared" si="12"/>
        <v>8.272638064780617</v>
      </c>
      <c r="EE23" s="78">
        <f t="shared" si="12"/>
        <v>11.754072043782806</v>
      </c>
      <c r="EF23" s="78">
        <f t="shared" si="12"/>
        <v>17.155136011387398</v>
      </c>
      <c r="EG23" s="78">
        <f t="shared" si="12"/>
        <v>17.075805806766134</v>
      </c>
      <c r="EH23" s="78">
        <f t="shared" si="12"/>
        <v>8.8416360661746793</v>
      </c>
      <c r="EI23" s="78">
        <f t="shared" si="12"/>
        <v>7.9617159369543957</v>
      </c>
      <c r="EJ23" s="78">
        <f t="shared" si="12"/>
        <v>13.409719610294996</v>
      </c>
      <c r="EK23" s="78">
        <f t="shared" si="12"/>
        <v>14.48575949339307</v>
      </c>
      <c r="EL23" s="78">
        <f t="shared" si="12"/>
        <v>17.692819472251873</v>
      </c>
      <c r="EM23" s="78">
        <f t="shared" si="12"/>
        <v>16.129277272344595</v>
      </c>
      <c r="EN23" s="78">
        <f t="shared" si="12"/>
        <v>4.1190963031159296</v>
      </c>
      <c r="EO23" s="78">
        <f t="shared" si="12"/>
        <v>20.958669306884811</v>
      </c>
      <c r="EP23" s="78">
        <f t="shared" si="12"/>
        <v>23.995590762302733</v>
      </c>
      <c r="EQ23" s="78">
        <f t="shared" si="12"/>
        <v>7.8941879031754079</v>
      </c>
      <c r="ER23" s="78">
        <f t="shared" si="12"/>
        <v>10.616741424988932</v>
      </c>
      <c r="ES23" s="78">
        <f t="shared" si="12"/>
        <v>13.915776807177336</v>
      </c>
      <c r="ET23" s="78">
        <f t="shared" si="12"/>
        <v>9.6386134409068021</v>
      </c>
      <c r="EU23" s="78">
        <f t="shared" si="12"/>
        <v>6.923966243146813</v>
      </c>
      <c r="EV23" s="78">
        <f t="shared" si="12"/>
        <v>21.530263456557552</v>
      </c>
      <c r="EW23" s="78">
        <f t="shared" si="12"/>
        <v>6.3049344847093787</v>
      </c>
      <c r="EX23" s="78">
        <f t="shared" si="12"/>
        <v>18.950025083673776</v>
      </c>
      <c r="EY23" s="78">
        <f t="shared" si="12"/>
        <v>18.767253608114316</v>
      </c>
      <c r="EZ23" s="78">
        <f t="shared" si="12"/>
        <v>6.4249486027176035</v>
      </c>
      <c r="FA23" s="78">
        <f t="shared" si="12"/>
        <v>10.45397116523446</v>
      </c>
      <c r="FB23" s="78">
        <f t="shared" si="12"/>
        <v>22.611426717375249</v>
      </c>
      <c r="FC23" s="78">
        <f t="shared" si="12"/>
        <v>9.1900859193345568</v>
      </c>
      <c r="FD23" s="78">
        <f t="shared" si="12"/>
        <v>11.297770075130446</v>
      </c>
      <c r="FE23" s="78">
        <f t="shared" si="12"/>
        <v>12.38196229376711</v>
      </c>
      <c r="FF23" s="78">
        <f t="shared" si="12"/>
        <v>23.06266086955625</v>
      </c>
      <c r="FG23" s="78">
        <f t="shared" si="12"/>
        <v>13.822226638687729</v>
      </c>
      <c r="FH23" s="78">
        <f t="shared" si="12"/>
        <v>18.277910339559913</v>
      </c>
      <c r="FI23" s="78">
        <f t="shared" si="12"/>
        <v>19.304718636187499</v>
      </c>
      <c r="FJ23" s="78">
        <f t="shared" si="12"/>
        <v>13.780216064267639</v>
      </c>
      <c r="FK23" s="78">
        <f t="shared" si="12"/>
        <v>21.714152632532489</v>
      </c>
      <c r="FL23" s="78">
        <f t="shared" si="12"/>
        <v>15.038619857805237</v>
      </c>
      <c r="FM23" s="78">
        <f t="shared" si="12"/>
        <v>22.29404376973903</v>
      </c>
      <c r="FN23" s="78">
        <f t="shared" si="12"/>
        <v>10.466648124711522</v>
      </c>
      <c r="FO23" s="78">
        <f t="shared" si="12"/>
        <v>16.180533862018919</v>
      </c>
      <c r="FP23" s="78">
        <f t="shared" si="12"/>
        <v>8.1661285447955549</v>
      </c>
      <c r="FQ23" s="78">
        <f t="shared" si="12"/>
        <v>13.053250421500142</v>
      </c>
      <c r="FR23" s="78">
        <f t="shared" si="12"/>
        <v>3.063196960542228</v>
      </c>
      <c r="FS23" s="78">
        <f t="shared" si="12"/>
        <v>11.762317709956857</v>
      </c>
      <c r="FT23" s="78">
        <f t="shared" si="12"/>
        <v>14.022466145557816</v>
      </c>
      <c r="FU23" s="78">
        <f t="shared" si="12"/>
        <v>12.785322571749074</v>
      </c>
      <c r="FV23" s="78">
        <f t="shared" si="12"/>
        <v>12.134544685904697</v>
      </c>
      <c r="FW23" s="78">
        <f t="shared" si="12"/>
        <v>17.236933320289513</v>
      </c>
      <c r="FX23" s="78">
        <f t="shared" si="12"/>
        <v>14.499028383624706</v>
      </c>
      <c r="FY23" s="78">
        <f t="shared" si="12"/>
        <v>12.569275962130027</v>
      </c>
      <c r="FZ23" s="78">
        <f t="shared" si="12"/>
        <v>22.023499069632145</v>
      </c>
      <c r="GA23" s="78">
        <f t="shared" si="12"/>
        <v>18.303030011006115</v>
      </c>
      <c r="GB23" s="78">
        <f t="shared" si="12"/>
        <v>25.994871530950263</v>
      </c>
      <c r="GC23" s="78">
        <f t="shared" si="12"/>
        <v>14.433442701624214</v>
      </c>
      <c r="GD23" s="78">
        <f t="shared" si="12"/>
        <v>21.495506413892585</v>
      </c>
      <c r="GE23" s="78">
        <f t="shared" si="12"/>
        <v>22.32458666852834</v>
      </c>
      <c r="GF23" s="78">
        <f t="shared" si="12"/>
        <v>16.140597798062686</v>
      </c>
      <c r="GG23" s="78">
        <f t="shared" si="12"/>
        <v>17.036752754618018</v>
      </c>
      <c r="GH23" s="79">
        <f t="shared" si="12"/>
        <v>10.09742543571085</v>
      </c>
      <c r="GJ23" s="29"/>
      <c r="GK23" s="28"/>
      <c r="GL23" s="129">
        <v>166</v>
      </c>
      <c r="GM23" s="129">
        <v>2</v>
      </c>
      <c r="GN23" s="28"/>
      <c r="GO23" s="129">
        <v>106</v>
      </c>
      <c r="GP23" s="129">
        <v>3</v>
      </c>
      <c r="GQ23" s="28"/>
      <c r="GR23" s="29"/>
      <c r="GT23" s="120"/>
    </row>
    <row r="24" spans="4:202" ht="15.75" customHeight="1" x14ac:dyDescent="0.25">
      <c r="D24" s="177">
        <v>18</v>
      </c>
      <c r="E24" s="182">
        <v>9.6266615116545289</v>
      </c>
      <c r="F24" s="183">
        <v>10.629338698686201</v>
      </c>
      <c r="H24" s="176">
        <v>94</v>
      </c>
      <c r="I24" s="126" t="s">
        <v>77</v>
      </c>
      <c r="J24" s="127" t="s">
        <v>76</v>
      </c>
      <c r="L24" s="29"/>
      <c r="N24" s="72">
        <v>12</v>
      </c>
      <c r="O24" s="82"/>
      <c r="P24" s="83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78">
        <v>0</v>
      </c>
      <c r="AB24" s="78">
        <f t="shared" ref="AB24:GH24" si="13">+SQRT(((AB$6-$AA$6)^2)+((AB$7-$AA$7)^2))</f>
        <v>8.1251143567234667</v>
      </c>
      <c r="AC24" s="78">
        <f t="shared" si="13"/>
        <v>12.35171835083818</v>
      </c>
      <c r="AD24" s="78">
        <f t="shared" si="13"/>
        <v>10.256153622319117</v>
      </c>
      <c r="AE24" s="78">
        <f t="shared" si="13"/>
        <v>10.730932843848697</v>
      </c>
      <c r="AF24" s="78">
        <f t="shared" si="13"/>
        <v>12.254621598360089</v>
      </c>
      <c r="AG24" s="78">
        <f t="shared" si="13"/>
        <v>8.3145330292791364</v>
      </c>
      <c r="AH24" s="78">
        <f t="shared" si="13"/>
        <v>7.5903724115588735</v>
      </c>
      <c r="AI24" s="78">
        <f t="shared" si="13"/>
        <v>4.447899171197351</v>
      </c>
      <c r="AJ24" s="78">
        <f t="shared" si="13"/>
        <v>7.6973076041579365</v>
      </c>
      <c r="AK24" s="78">
        <f t="shared" si="13"/>
        <v>7.882862145005916</v>
      </c>
      <c r="AL24" s="78">
        <f t="shared" si="13"/>
        <v>6.0788639323731788</v>
      </c>
      <c r="AM24" s="78">
        <f t="shared" si="13"/>
        <v>6.8236496135064177</v>
      </c>
      <c r="AN24" s="78">
        <f t="shared" si="13"/>
        <v>12.397936679023152</v>
      </c>
      <c r="AO24" s="78">
        <f t="shared" si="13"/>
        <v>11.036090707670303</v>
      </c>
      <c r="AP24" s="78">
        <f t="shared" si="13"/>
        <v>11.767008520967378</v>
      </c>
      <c r="AQ24" s="78">
        <f t="shared" si="13"/>
        <v>10.084705953104038</v>
      </c>
      <c r="AR24" s="78">
        <f t="shared" si="13"/>
        <v>12.352535678589174</v>
      </c>
      <c r="AS24" s="78">
        <f t="shared" si="13"/>
        <v>10.325261451025192</v>
      </c>
      <c r="AT24" s="78">
        <f t="shared" si="13"/>
        <v>16.72398998612471</v>
      </c>
      <c r="AU24" s="78">
        <f t="shared" si="13"/>
        <v>15.694336190447247</v>
      </c>
      <c r="AV24" s="78">
        <f t="shared" si="13"/>
        <v>17.399683458945411</v>
      </c>
      <c r="AW24" s="78">
        <f t="shared" si="13"/>
        <v>12.649103925654321</v>
      </c>
      <c r="AX24" s="78">
        <f t="shared" si="13"/>
        <v>13.559314274571484</v>
      </c>
      <c r="AY24" s="78">
        <f t="shared" si="13"/>
        <v>17.489915004625427</v>
      </c>
      <c r="AZ24" s="78">
        <f t="shared" si="13"/>
        <v>13.284565425450152</v>
      </c>
      <c r="BA24" s="78">
        <f t="shared" si="13"/>
        <v>15.548090172577824</v>
      </c>
      <c r="BB24" s="78">
        <f t="shared" si="13"/>
        <v>16.741661741850024</v>
      </c>
      <c r="BC24" s="78">
        <f t="shared" si="13"/>
        <v>14.274856756178504</v>
      </c>
      <c r="BD24" s="78">
        <f t="shared" si="13"/>
        <v>15.541597168942237</v>
      </c>
      <c r="BE24" s="78">
        <f t="shared" si="13"/>
        <v>17.076853209906481</v>
      </c>
      <c r="BF24" s="78">
        <f t="shared" si="13"/>
        <v>15.279902388921174</v>
      </c>
      <c r="BG24" s="78">
        <f t="shared" si="13"/>
        <v>15.559342426890561</v>
      </c>
      <c r="BH24" s="78">
        <f t="shared" si="13"/>
        <v>15.222875369632574</v>
      </c>
      <c r="BI24" s="78">
        <f t="shared" si="13"/>
        <v>15.86317065331246</v>
      </c>
      <c r="BJ24" s="78">
        <f t="shared" si="13"/>
        <v>17.713410500562766</v>
      </c>
      <c r="BK24" s="78">
        <f t="shared" si="13"/>
        <v>17.433479522440365</v>
      </c>
      <c r="BL24" s="78">
        <f t="shared" si="13"/>
        <v>13.780688655394307</v>
      </c>
      <c r="BM24" s="78">
        <f t="shared" si="13"/>
        <v>17.827339282073066</v>
      </c>
      <c r="BN24" s="78">
        <f t="shared" si="13"/>
        <v>15.319005906111133</v>
      </c>
      <c r="BO24" s="78">
        <f t="shared" si="13"/>
        <v>14.043172590484311</v>
      </c>
      <c r="BP24" s="78">
        <f t="shared" si="13"/>
        <v>17.687624074515778</v>
      </c>
      <c r="BQ24" s="78">
        <f t="shared" si="13"/>
        <v>17.521641054278557</v>
      </c>
      <c r="BR24" s="78">
        <f t="shared" si="13"/>
        <v>23.939170636777913</v>
      </c>
      <c r="BS24" s="78">
        <f t="shared" si="13"/>
        <v>23.995512666599652</v>
      </c>
      <c r="BT24" s="78">
        <f t="shared" si="13"/>
        <v>20.322682886186811</v>
      </c>
      <c r="BU24" s="78">
        <f t="shared" si="13"/>
        <v>21.001391368163137</v>
      </c>
      <c r="BV24" s="78">
        <f t="shared" si="13"/>
        <v>18.076705132980035</v>
      </c>
      <c r="BW24" s="78">
        <f t="shared" si="13"/>
        <v>21.364918519761847</v>
      </c>
      <c r="BX24" s="78">
        <f t="shared" si="13"/>
        <v>18.14100647559501</v>
      </c>
      <c r="BY24" s="78">
        <f t="shared" si="13"/>
        <v>21.453637160948634</v>
      </c>
      <c r="BZ24" s="78">
        <f t="shared" si="13"/>
        <v>19.583540159705453</v>
      </c>
      <c r="CA24" s="78">
        <f t="shared" si="13"/>
        <v>19.456173678401768</v>
      </c>
      <c r="CB24" s="78">
        <f t="shared" si="13"/>
        <v>20.954788060535872</v>
      </c>
      <c r="CC24" s="78">
        <f t="shared" si="13"/>
        <v>21.995094940885139</v>
      </c>
      <c r="CD24" s="78">
        <f t="shared" si="13"/>
        <v>22.465366620908586</v>
      </c>
      <c r="CE24" s="78">
        <f t="shared" si="13"/>
        <v>20.951802167393012</v>
      </c>
      <c r="CF24" s="78">
        <f t="shared" si="13"/>
        <v>22.216185068470214</v>
      </c>
      <c r="CG24" s="78">
        <f t="shared" si="13"/>
        <v>25.861375401073328</v>
      </c>
      <c r="CH24" s="78">
        <f t="shared" si="13"/>
        <v>25.09323459362189</v>
      </c>
      <c r="CI24" s="78">
        <f t="shared" si="13"/>
        <v>25.264326161105295</v>
      </c>
      <c r="CJ24" s="78">
        <f t="shared" si="13"/>
        <v>16.339995702730647</v>
      </c>
      <c r="CK24" s="78">
        <f t="shared" si="13"/>
        <v>18.919230388597231</v>
      </c>
      <c r="CL24" s="78">
        <f t="shared" si="13"/>
        <v>19.955440304388677</v>
      </c>
      <c r="CM24" s="78">
        <f t="shared" si="13"/>
        <v>15.711916304518846</v>
      </c>
      <c r="CN24" s="156">
        <f t="shared" si="13"/>
        <v>20.97725168865156</v>
      </c>
      <c r="CO24" s="78">
        <f t="shared" si="13"/>
        <v>4.7298631811819511</v>
      </c>
      <c r="CP24" s="78">
        <f t="shared" si="13"/>
        <v>7.8984410881918148</v>
      </c>
      <c r="CQ24" s="78">
        <f t="shared" si="13"/>
        <v>18.039691084329185</v>
      </c>
      <c r="CR24" s="78">
        <f t="shared" si="13"/>
        <v>10.248417530267297</v>
      </c>
      <c r="CS24" s="78">
        <f t="shared" si="13"/>
        <v>8.0265890572308116</v>
      </c>
      <c r="CT24" s="78">
        <f t="shared" si="13"/>
        <v>13.581431732275433</v>
      </c>
      <c r="CU24" s="78">
        <f t="shared" si="13"/>
        <v>13.983606592016816</v>
      </c>
      <c r="CV24" s="78">
        <f t="shared" si="13"/>
        <v>15.375813351851612</v>
      </c>
      <c r="CW24" s="78">
        <f t="shared" si="13"/>
        <v>2.8994986418701734</v>
      </c>
      <c r="CX24" s="78">
        <f t="shared" si="13"/>
        <v>9.9482402562314007</v>
      </c>
      <c r="CY24" s="78">
        <f t="shared" si="13"/>
        <v>24.792425367204839</v>
      </c>
      <c r="CZ24" s="78">
        <f t="shared" si="13"/>
        <v>1.3314483139763373</v>
      </c>
      <c r="DA24" s="78">
        <f t="shared" si="13"/>
        <v>11.956227531116729</v>
      </c>
      <c r="DB24" s="78">
        <f t="shared" si="13"/>
        <v>23.806649660501272</v>
      </c>
      <c r="DC24" s="78">
        <f t="shared" si="13"/>
        <v>15.335885225847642</v>
      </c>
      <c r="DD24" s="78">
        <f t="shared" si="13"/>
        <v>23.956205004624628</v>
      </c>
      <c r="DE24" s="78">
        <f t="shared" si="13"/>
        <v>22.587505573499545</v>
      </c>
      <c r="DF24" s="78">
        <f t="shared" si="13"/>
        <v>19.354648039673481</v>
      </c>
      <c r="DG24" s="78">
        <f t="shared" si="13"/>
        <v>15.812075579533333</v>
      </c>
      <c r="DH24" s="78">
        <f t="shared" si="13"/>
        <v>7.0934121496166753</v>
      </c>
      <c r="DI24" s="78">
        <f t="shared" si="13"/>
        <v>20.343162226568229</v>
      </c>
      <c r="DJ24" s="78">
        <f t="shared" si="13"/>
        <v>13.013989429776863</v>
      </c>
      <c r="DK24" s="78">
        <f t="shared" si="13"/>
        <v>18.226934269041049</v>
      </c>
      <c r="DL24" s="78">
        <f t="shared" si="13"/>
        <v>12.53063059614615</v>
      </c>
      <c r="DM24" s="78">
        <f t="shared" si="13"/>
        <v>16.638030599255664</v>
      </c>
      <c r="DN24" s="78">
        <f t="shared" si="13"/>
        <v>5.0632965138346071</v>
      </c>
      <c r="DO24" s="78">
        <f t="shared" si="13"/>
        <v>24.523639488721763</v>
      </c>
      <c r="DP24" s="78">
        <f t="shared" si="13"/>
        <v>17.1063450785039</v>
      </c>
      <c r="DQ24" s="78">
        <f t="shared" si="13"/>
        <v>8.2704041055721813</v>
      </c>
      <c r="DR24" s="78">
        <f t="shared" si="13"/>
        <v>15.436533325008977</v>
      </c>
      <c r="DS24" s="78">
        <f t="shared" si="13"/>
        <v>20.730850103266292</v>
      </c>
      <c r="DT24" s="78">
        <f t="shared" si="13"/>
        <v>21.05426331721862</v>
      </c>
      <c r="DU24" s="78">
        <f t="shared" si="13"/>
        <v>11.117637530076632</v>
      </c>
      <c r="DV24" s="78">
        <f t="shared" si="13"/>
        <v>7.3645530863252935</v>
      </c>
      <c r="DW24" s="78">
        <f t="shared" si="13"/>
        <v>18.80528272666805</v>
      </c>
      <c r="DX24" s="78">
        <f t="shared" si="13"/>
        <v>5.6801698045435494</v>
      </c>
      <c r="DY24" s="78">
        <f t="shared" si="13"/>
        <v>8.3011249250736459</v>
      </c>
      <c r="DZ24" s="78">
        <f t="shared" si="13"/>
        <v>4.6060487975331661</v>
      </c>
      <c r="EA24" s="78">
        <f t="shared" si="13"/>
        <v>16.720118560036145</v>
      </c>
      <c r="EB24" s="78">
        <f t="shared" si="13"/>
        <v>15.469314539421681</v>
      </c>
      <c r="EC24" s="78">
        <f t="shared" si="13"/>
        <v>16.894943571044312</v>
      </c>
      <c r="ED24" s="78">
        <f t="shared" si="13"/>
        <v>11.024268728667158</v>
      </c>
      <c r="EE24" s="78">
        <f t="shared" si="13"/>
        <v>13.893083430142541</v>
      </c>
      <c r="EF24" s="78">
        <f t="shared" si="13"/>
        <v>16.508935550911215</v>
      </c>
      <c r="EG24" s="78">
        <f t="shared" si="13"/>
        <v>17.796186873804793</v>
      </c>
      <c r="EH24" s="78">
        <f t="shared" si="13"/>
        <v>8.7787171412731819</v>
      </c>
      <c r="EI24" s="78">
        <f t="shared" si="13"/>
        <v>5.2120074475101257</v>
      </c>
      <c r="EJ24" s="78">
        <f t="shared" si="13"/>
        <v>13.878520059465298</v>
      </c>
      <c r="EK24" s="78">
        <f t="shared" si="13"/>
        <v>17.389575201939401</v>
      </c>
      <c r="EL24" s="78">
        <f t="shared" si="13"/>
        <v>19.684871795153388</v>
      </c>
      <c r="EM24" s="78">
        <f t="shared" si="13"/>
        <v>15.530983103751081</v>
      </c>
      <c r="EN24" s="78">
        <f t="shared" si="13"/>
        <v>6.1194338328952878</v>
      </c>
      <c r="EO24" s="78">
        <f t="shared" si="13"/>
        <v>19.265131876932102</v>
      </c>
      <c r="EP24" s="78">
        <f t="shared" si="13"/>
        <v>22.491558984425257</v>
      </c>
      <c r="EQ24" s="78">
        <f t="shared" si="13"/>
        <v>10.706370091498297</v>
      </c>
      <c r="ER24" s="78">
        <f t="shared" si="13"/>
        <v>12.644681795650046</v>
      </c>
      <c r="ES24" s="78">
        <f t="shared" si="13"/>
        <v>14.598438219381862</v>
      </c>
      <c r="ET24" s="78">
        <f t="shared" si="13"/>
        <v>7.1202139824169599</v>
      </c>
      <c r="EU24" s="78">
        <f t="shared" si="13"/>
        <v>6.328378444421662</v>
      </c>
      <c r="EV24" s="78">
        <f t="shared" si="13"/>
        <v>21.342881548102127</v>
      </c>
      <c r="EW24" s="78">
        <f t="shared" si="13"/>
        <v>5.299003382656343</v>
      </c>
      <c r="EX24" s="78">
        <f t="shared" si="13"/>
        <v>18.554010668967742</v>
      </c>
      <c r="EY24" s="78">
        <f t="shared" si="13"/>
        <v>17.644637556211116</v>
      </c>
      <c r="EZ24" s="78">
        <f t="shared" si="13"/>
        <v>8.3546299347981972</v>
      </c>
      <c r="FA24" s="78">
        <f t="shared" si="13"/>
        <v>12.693986349127405</v>
      </c>
      <c r="FB24" s="78">
        <f t="shared" si="13"/>
        <v>21.412680294651373</v>
      </c>
      <c r="FC24" s="78">
        <f t="shared" si="13"/>
        <v>9.2592486591368868</v>
      </c>
      <c r="FD24" s="78">
        <f t="shared" si="13"/>
        <v>10.483899838512764</v>
      </c>
      <c r="FE24" s="78">
        <f t="shared" si="13"/>
        <v>14.611122749842499</v>
      </c>
      <c r="FF24" s="78">
        <f t="shared" si="13"/>
        <v>23.218340618762767</v>
      </c>
      <c r="FG24" s="78">
        <f t="shared" si="13"/>
        <v>15.925141023476231</v>
      </c>
      <c r="FH24" s="78">
        <f t="shared" si="13"/>
        <v>18.640812776837631</v>
      </c>
      <c r="FI24" s="78">
        <f t="shared" si="13"/>
        <v>19.13876194100785</v>
      </c>
      <c r="FJ24" s="78">
        <f t="shared" si="13"/>
        <v>15.838546651478765</v>
      </c>
      <c r="FK24" s="78">
        <f t="shared" si="13"/>
        <v>22.918992115603817</v>
      </c>
      <c r="FL24" s="78">
        <f t="shared" si="13"/>
        <v>13.008657863807503</v>
      </c>
      <c r="FM24" s="78">
        <f t="shared" si="13"/>
        <v>20.883768208033995</v>
      </c>
      <c r="FN24" s="78">
        <f t="shared" si="13"/>
        <v>8.1861441077134973</v>
      </c>
      <c r="FO24" s="78">
        <f t="shared" si="13"/>
        <v>16.599700485674131</v>
      </c>
      <c r="FP24" s="78">
        <f t="shared" si="13"/>
        <v>7.4230521719032954</v>
      </c>
      <c r="FQ24" s="78">
        <f t="shared" si="13"/>
        <v>12.294334849549184</v>
      </c>
      <c r="FR24" s="78">
        <f t="shared" si="13"/>
        <v>3.9940789373879348</v>
      </c>
      <c r="FS24" s="78">
        <f t="shared" si="13"/>
        <v>10.458962380178587</v>
      </c>
      <c r="FT24" s="78">
        <f t="shared" si="13"/>
        <v>11.814925386625195</v>
      </c>
      <c r="FU24" s="78">
        <f t="shared" si="13"/>
        <v>12.063343481488511</v>
      </c>
      <c r="FV24" s="78">
        <f t="shared" si="13"/>
        <v>9.90857638708483</v>
      </c>
      <c r="FW24" s="78">
        <f t="shared" si="13"/>
        <v>18.411923900289892</v>
      </c>
      <c r="FX24" s="78">
        <f t="shared" si="13"/>
        <v>12.602177102295633</v>
      </c>
      <c r="FY24" s="78">
        <f t="shared" si="13"/>
        <v>12.416534323539492</v>
      </c>
      <c r="FZ24" s="78">
        <f t="shared" si="13"/>
        <v>21.444811940637521</v>
      </c>
      <c r="GA24" s="78">
        <f t="shared" si="13"/>
        <v>19.402940891928278</v>
      </c>
      <c r="GB24" s="78">
        <f t="shared" si="13"/>
        <v>27.058669126622537</v>
      </c>
      <c r="GC24" s="78">
        <f t="shared" si="13"/>
        <v>15.37108343272463</v>
      </c>
      <c r="GD24" s="78">
        <f t="shared" si="13"/>
        <v>21.762403161427457</v>
      </c>
      <c r="GE24" s="78">
        <f t="shared" si="13"/>
        <v>22.698163953952623</v>
      </c>
      <c r="GF24" s="78">
        <f t="shared" si="13"/>
        <v>16.811278786434052</v>
      </c>
      <c r="GG24" s="78">
        <f t="shared" si="13"/>
        <v>15.378264777039707</v>
      </c>
      <c r="GH24" s="79">
        <f t="shared" si="13"/>
        <v>10.580100322941394</v>
      </c>
      <c r="GJ24" s="29"/>
      <c r="GK24" s="28"/>
      <c r="GL24" s="129">
        <v>162</v>
      </c>
      <c r="GM24" s="129">
        <v>2</v>
      </c>
      <c r="GN24" s="28"/>
      <c r="GO24" s="129">
        <v>87</v>
      </c>
      <c r="GP24" s="129">
        <v>3</v>
      </c>
      <c r="GQ24" s="28"/>
      <c r="GR24" s="29"/>
      <c r="GT24" s="120"/>
    </row>
    <row r="25" spans="4:202" ht="15.75" customHeight="1" x14ac:dyDescent="0.25">
      <c r="D25" s="177">
        <v>19</v>
      </c>
      <c r="E25" s="178">
        <v>14.729961435400467</v>
      </c>
      <c r="F25" s="179">
        <v>2.5860205278422352</v>
      </c>
      <c r="H25" s="176">
        <v>95</v>
      </c>
      <c r="I25" s="126" t="s">
        <v>80</v>
      </c>
      <c r="J25" s="127" t="s">
        <v>78</v>
      </c>
      <c r="L25" s="29"/>
      <c r="N25" s="72">
        <v>13</v>
      </c>
      <c r="O25" s="82"/>
      <c r="P25" s="83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78">
        <v>0</v>
      </c>
      <c r="AC25" s="78">
        <f t="shared" ref="AC25:GH25" si="14">+SQRT(((AC$6-$AB$6)^2)+((AC$7-$AB$7)^2))</f>
        <v>4.277667552748448</v>
      </c>
      <c r="AD25" s="78">
        <f t="shared" si="14"/>
        <v>2.8574891526450235</v>
      </c>
      <c r="AE25" s="78">
        <f t="shared" si="14"/>
        <v>3.6940526549079653</v>
      </c>
      <c r="AF25" s="78">
        <f t="shared" si="14"/>
        <v>4.6087030898115886</v>
      </c>
      <c r="AG25" s="78">
        <f t="shared" si="14"/>
        <v>5.0543257603005172</v>
      </c>
      <c r="AH25" s="78">
        <f t="shared" si="14"/>
        <v>12.814873400121819</v>
      </c>
      <c r="AI25" s="78">
        <f t="shared" si="14"/>
        <v>10.328740609687427</v>
      </c>
      <c r="AJ25" s="78">
        <f t="shared" si="14"/>
        <v>13.293648781504164</v>
      </c>
      <c r="AK25" s="78">
        <f t="shared" si="14"/>
        <v>9.2694792134960462</v>
      </c>
      <c r="AL25" s="78">
        <f t="shared" si="14"/>
        <v>7.5009842551474053</v>
      </c>
      <c r="AM25" s="78">
        <f t="shared" si="14"/>
        <v>6.4052325443328906</v>
      </c>
      <c r="AN25" s="78">
        <f t="shared" si="14"/>
        <v>7.1790741482664542</v>
      </c>
      <c r="AO25" s="78">
        <f t="shared" si="14"/>
        <v>8.9777200595258098</v>
      </c>
      <c r="AP25" s="78">
        <f t="shared" si="14"/>
        <v>8.4562720942255041</v>
      </c>
      <c r="AQ25" s="78">
        <f t="shared" si="14"/>
        <v>15.684165398180392</v>
      </c>
      <c r="AR25" s="78">
        <f t="shared" si="14"/>
        <v>15.994661246055726</v>
      </c>
      <c r="AS25" s="78">
        <f t="shared" si="14"/>
        <v>15.485706053170251</v>
      </c>
      <c r="AT25" s="78">
        <f t="shared" si="14"/>
        <v>9.716926760380117</v>
      </c>
      <c r="AU25" s="78">
        <f t="shared" si="14"/>
        <v>12.259724348308463</v>
      </c>
      <c r="AV25" s="78">
        <f t="shared" si="14"/>
        <v>13.959075709844171</v>
      </c>
      <c r="AW25" s="78">
        <f t="shared" si="14"/>
        <v>11.767081492108408</v>
      </c>
      <c r="AX25" s="78">
        <f t="shared" si="14"/>
        <v>13.2993279621012</v>
      </c>
      <c r="AY25" s="78">
        <f t="shared" si="14"/>
        <v>15.844848074059943</v>
      </c>
      <c r="AZ25" s="78">
        <f t="shared" si="14"/>
        <v>5.1851429104257463</v>
      </c>
      <c r="BA25" s="78">
        <f t="shared" si="14"/>
        <v>7.4265004226233993</v>
      </c>
      <c r="BB25" s="78">
        <f t="shared" si="14"/>
        <v>8.8275108000740374</v>
      </c>
      <c r="BC25" s="78">
        <f t="shared" si="14"/>
        <v>6.8410454333268147</v>
      </c>
      <c r="BD25" s="78">
        <f t="shared" si="14"/>
        <v>7.9241458784308509</v>
      </c>
      <c r="BE25" s="78">
        <f t="shared" si="14"/>
        <v>9.936240463770357</v>
      </c>
      <c r="BF25" s="78">
        <f t="shared" si="14"/>
        <v>11.498406560114955</v>
      </c>
      <c r="BG25" s="78">
        <f t="shared" si="14"/>
        <v>11.101753661843185</v>
      </c>
      <c r="BH25" s="78">
        <f t="shared" si="14"/>
        <v>9.9349832454305993</v>
      </c>
      <c r="BI25" s="78">
        <f t="shared" si="14"/>
        <v>12.297822329441706</v>
      </c>
      <c r="BJ25" s="78">
        <f t="shared" si="14"/>
        <v>13.844346888566255</v>
      </c>
      <c r="BK25" s="78">
        <f t="shared" si="14"/>
        <v>13.153853525803175</v>
      </c>
      <c r="BL25" s="78">
        <f t="shared" si="14"/>
        <v>17.167042220545209</v>
      </c>
      <c r="BM25" s="78">
        <f t="shared" si="14"/>
        <v>22.073714346742427</v>
      </c>
      <c r="BN25" s="78">
        <f t="shared" si="14"/>
        <v>20.297021368343472</v>
      </c>
      <c r="BO25" s="78">
        <f t="shared" si="14"/>
        <v>16.816212884138416</v>
      </c>
      <c r="BP25" s="78">
        <f t="shared" si="14"/>
        <v>19.350508414224883</v>
      </c>
      <c r="BQ25" s="78">
        <f t="shared" si="14"/>
        <v>19.375406570098196</v>
      </c>
      <c r="BR25" s="78">
        <f t="shared" si="14"/>
        <v>21.495351316208836</v>
      </c>
      <c r="BS25" s="78">
        <f t="shared" si="14"/>
        <v>21.776587782441286</v>
      </c>
      <c r="BT25" s="78">
        <f t="shared" si="14"/>
        <v>17.669431031631365</v>
      </c>
      <c r="BU25" s="78">
        <f t="shared" si="14"/>
        <v>12.877852993140497</v>
      </c>
      <c r="BV25" s="78">
        <f t="shared" si="14"/>
        <v>10.101249318677493</v>
      </c>
      <c r="BW25" s="78">
        <f t="shared" si="14"/>
        <v>13.492320675525047</v>
      </c>
      <c r="BX25" s="78">
        <f t="shared" si="14"/>
        <v>11.190314355908356</v>
      </c>
      <c r="BY25" s="78">
        <f t="shared" si="14"/>
        <v>13.756457459051424</v>
      </c>
      <c r="BZ25" s="78">
        <f t="shared" si="14"/>
        <v>11.885051840928897</v>
      </c>
      <c r="CA25" s="78">
        <f t="shared" si="14"/>
        <v>13.959117579393824</v>
      </c>
      <c r="CB25" s="78">
        <f t="shared" si="14"/>
        <v>15.171140167452711</v>
      </c>
      <c r="CC25" s="78">
        <f t="shared" si="14"/>
        <v>15.30201627950731</v>
      </c>
      <c r="CD25" s="78">
        <f t="shared" si="14"/>
        <v>18.098715012651152</v>
      </c>
      <c r="CE25" s="78">
        <f t="shared" si="14"/>
        <v>15.920003256990411</v>
      </c>
      <c r="CF25" s="78">
        <f t="shared" si="14"/>
        <v>18.304770877552752</v>
      </c>
      <c r="CG25" s="78">
        <f t="shared" si="14"/>
        <v>21.451108410904315</v>
      </c>
      <c r="CH25" s="78">
        <f t="shared" si="14"/>
        <v>21.026563283018081</v>
      </c>
      <c r="CI25" s="78">
        <f t="shared" si="14"/>
        <v>20.872416248821452</v>
      </c>
      <c r="CJ25" s="78">
        <f t="shared" si="14"/>
        <v>16.724647876626271</v>
      </c>
      <c r="CK25" s="78">
        <f t="shared" si="14"/>
        <v>17.853936107371588</v>
      </c>
      <c r="CL25" s="78">
        <f t="shared" si="14"/>
        <v>19.819477427321416</v>
      </c>
      <c r="CM25" s="78">
        <f t="shared" si="14"/>
        <v>8.0426421207357386</v>
      </c>
      <c r="CN25" s="156">
        <f t="shared" si="14"/>
        <v>19.279143721183264</v>
      </c>
      <c r="CO25" s="78">
        <f t="shared" si="14"/>
        <v>4.2060392133547708</v>
      </c>
      <c r="CP25" s="78">
        <f t="shared" si="14"/>
        <v>2.5447378295102059</v>
      </c>
      <c r="CQ25" s="78">
        <f t="shared" si="14"/>
        <v>10.142225938562611</v>
      </c>
      <c r="CR25" s="78">
        <f t="shared" si="14"/>
        <v>10.375800858189649</v>
      </c>
      <c r="CS25" s="78">
        <f t="shared" si="14"/>
        <v>6.0027330533568799</v>
      </c>
      <c r="CT25" s="78">
        <f t="shared" si="14"/>
        <v>5.4681385942602452</v>
      </c>
      <c r="CU25" s="78">
        <f t="shared" si="14"/>
        <v>15.615553610481642</v>
      </c>
      <c r="CV25" s="78">
        <f t="shared" si="14"/>
        <v>14.201053650981876</v>
      </c>
      <c r="CW25" s="78">
        <f t="shared" si="14"/>
        <v>6.1723378767634713</v>
      </c>
      <c r="CX25" s="78">
        <f t="shared" si="14"/>
        <v>10.903239752464305</v>
      </c>
      <c r="CY25" s="78">
        <f t="shared" si="14"/>
        <v>21.875693641625567</v>
      </c>
      <c r="CZ25" s="78">
        <f t="shared" si="14"/>
        <v>8.7619559053941032</v>
      </c>
      <c r="DA25" s="78">
        <f t="shared" si="14"/>
        <v>15.193433405500828</v>
      </c>
      <c r="DB25" s="78">
        <f t="shared" si="14"/>
        <v>20.409670101382627</v>
      </c>
      <c r="DC25" s="78">
        <f t="shared" si="14"/>
        <v>12.236790118289104</v>
      </c>
      <c r="DD25" s="78">
        <f t="shared" si="14"/>
        <v>19.620204681881663</v>
      </c>
      <c r="DE25" s="78">
        <f t="shared" si="14"/>
        <v>18.324313774213536</v>
      </c>
      <c r="DF25" s="78">
        <f t="shared" si="14"/>
        <v>11.574787893694685</v>
      </c>
      <c r="DG25" s="78">
        <f t="shared" si="14"/>
        <v>9.8896532158982371</v>
      </c>
      <c r="DH25" s="78">
        <f t="shared" si="14"/>
        <v>3.6530132930139496</v>
      </c>
      <c r="DI25" s="78">
        <f t="shared" si="14"/>
        <v>13.554783823159401</v>
      </c>
      <c r="DJ25" s="78">
        <f t="shared" si="14"/>
        <v>4.9507420210787645</v>
      </c>
      <c r="DK25" s="78">
        <f t="shared" si="14"/>
        <v>19.293395422537721</v>
      </c>
      <c r="DL25" s="78">
        <f t="shared" si="14"/>
        <v>6.8561666110983648</v>
      </c>
      <c r="DM25" s="78">
        <f t="shared" si="14"/>
        <v>11.42506372878306</v>
      </c>
      <c r="DN25" s="78">
        <f t="shared" si="14"/>
        <v>8.4845773890136318</v>
      </c>
      <c r="DO25" s="78">
        <f t="shared" si="14"/>
        <v>22.111184878132782</v>
      </c>
      <c r="DP25" s="78">
        <f t="shared" si="14"/>
        <v>9.1262531446255792</v>
      </c>
      <c r="DQ25" s="78">
        <f t="shared" si="14"/>
        <v>9.6068939470993495</v>
      </c>
      <c r="DR25" s="78">
        <f t="shared" si="14"/>
        <v>7.3405578241917446</v>
      </c>
      <c r="DS25" s="78">
        <f t="shared" si="14"/>
        <v>13.570610233129761</v>
      </c>
      <c r="DT25" s="78">
        <f t="shared" si="14"/>
        <v>17.324537262318167</v>
      </c>
      <c r="DU25" s="78">
        <f t="shared" si="14"/>
        <v>3.4506736827149109</v>
      </c>
      <c r="DV25" s="78">
        <f t="shared" si="14"/>
        <v>3.046466503579901</v>
      </c>
      <c r="DW25" s="78">
        <f t="shared" si="14"/>
        <v>11.570815952000768</v>
      </c>
      <c r="DX25" s="78">
        <f t="shared" si="14"/>
        <v>12.247127674955284</v>
      </c>
      <c r="DY25" s="78">
        <f t="shared" si="14"/>
        <v>1.9927288261987601</v>
      </c>
      <c r="DZ25" s="78">
        <f t="shared" si="14"/>
        <v>8.3942485067763837</v>
      </c>
      <c r="EA25" s="78">
        <f t="shared" si="14"/>
        <v>8.7082581586185892</v>
      </c>
      <c r="EB25" s="78">
        <f t="shared" si="14"/>
        <v>8.0090198837534672</v>
      </c>
      <c r="EC25" s="78">
        <f t="shared" si="14"/>
        <v>16.104908391977215</v>
      </c>
      <c r="ED25" s="78">
        <f t="shared" si="14"/>
        <v>15.263443281248708</v>
      </c>
      <c r="EE25" s="78">
        <f t="shared" si="14"/>
        <v>15.286271472122174</v>
      </c>
      <c r="EF25" s="78">
        <f t="shared" si="14"/>
        <v>9.7548396867303993</v>
      </c>
      <c r="EG25" s="78">
        <f t="shared" si="14"/>
        <v>14.225018273594015</v>
      </c>
      <c r="EH25" s="78">
        <f t="shared" si="14"/>
        <v>5.9528377990866153</v>
      </c>
      <c r="EI25" s="78">
        <f t="shared" si="14"/>
        <v>9.14407618176695</v>
      </c>
      <c r="EJ25" s="78">
        <f t="shared" si="14"/>
        <v>10.354507374701086</v>
      </c>
      <c r="EK25" s="78">
        <f t="shared" si="14"/>
        <v>21.980149510523169</v>
      </c>
      <c r="EL25" s="78">
        <f t="shared" si="14"/>
        <v>19.731095530394896</v>
      </c>
      <c r="EM25" s="78">
        <f t="shared" si="14"/>
        <v>8.9822622818059017</v>
      </c>
      <c r="EN25" s="78">
        <f t="shared" si="14"/>
        <v>9.8771451402378059</v>
      </c>
      <c r="EO25" s="78">
        <f t="shared" si="14"/>
        <v>11.142129011894438</v>
      </c>
      <c r="EP25" s="78">
        <f t="shared" si="14"/>
        <v>14.41579803317933</v>
      </c>
      <c r="EQ25" s="78">
        <f t="shared" si="14"/>
        <v>15.300492221727579</v>
      </c>
      <c r="ER25" s="78">
        <f t="shared" si="14"/>
        <v>13.944205076314308</v>
      </c>
      <c r="ES25" s="78">
        <f t="shared" si="14"/>
        <v>11.494434905037432</v>
      </c>
      <c r="ET25" s="78">
        <f t="shared" si="14"/>
        <v>2.8902868972142572</v>
      </c>
      <c r="EU25" s="78">
        <f t="shared" si="14"/>
        <v>4.5389689544385945</v>
      </c>
      <c r="EV25" s="78">
        <f t="shared" si="14"/>
        <v>15.175720392099452</v>
      </c>
      <c r="EW25" s="78">
        <f t="shared" si="14"/>
        <v>4.1741224699024242</v>
      </c>
      <c r="EX25" s="78">
        <f t="shared" si="14"/>
        <v>12.144095677573922</v>
      </c>
      <c r="EY25" s="78">
        <f t="shared" si="14"/>
        <v>9.9903073891271834</v>
      </c>
      <c r="EZ25" s="78">
        <f t="shared" si="14"/>
        <v>10.781509655237098</v>
      </c>
      <c r="FA25" s="78">
        <f t="shared" si="14"/>
        <v>14.668360496120725</v>
      </c>
      <c r="FB25" s="78">
        <f t="shared" si="14"/>
        <v>13.576522150433714</v>
      </c>
      <c r="FC25" s="78">
        <f t="shared" si="14"/>
        <v>6.4734650145481876</v>
      </c>
      <c r="FD25" s="78">
        <f t="shared" si="14"/>
        <v>4.5265326977478635</v>
      </c>
      <c r="FE25" s="78">
        <f t="shared" si="14"/>
        <v>16.183066675294079</v>
      </c>
      <c r="FF25" s="78">
        <f t="shared" si="14"/>
        <v>17.691968704943818</v>
      </c>
      <c r="FG25" s="78">
        <f t="shared" si="14"/>
        <v>16.844329500393247</v>
      </c>
      <c r="FH25" s="78">
        <f t="shared" si="14"/>
        <v>14.011735763772954</v>
      </c>
      <c r="FI25" s="78">
        <f t="shared" si="14"/>
        <v>13.181781197974422</v>
      </c>
      <c r="FJ25" s="78">
        <f t="shared" si="14"/>
        <v>16.618736452601013</v>
      </c>
      <c r="FK25" s="78">
        <f t="shared" si="14"/>
        <v>20.149463516761415</v>
      </c>
      <c r="FL25" s="78">
        <f t="shared" si="14"/>
        <v>5.0190520786495298</v>
      </c>
      <c r="FM25" s="78">
        <f t="shared" si="14"/>
        <v>12.87101366365626</v>
      </c>
      <c r="FN25" s="78">
        <f t="shared" si="14"/>
        <v>1.7118433711621941</v>
      </c>
      <c r="FO25" s="78">
        <f t="shared" si="14"/>
        <v>12.39730804561731</v>
      </c>
      <c r="FP25" s="78">
        <f t="shared" si="14"/>
        <v>3.9228816887481979</v>
      </c>
      <c r="FQ25" s="78">
        <f t="shared" si="14"/>
        <v>5.9117412333733688</v>
      </c>
      <c r="FR25" s="78">
        <f t="shared" si="14"/>
        <v>7.9358274556007844</v>
      </c>
      <c r="FS25" s="78">
        <f t="shared" si="14"/>
        <v>3.1696657367772545</v>
      </c>
      <c r="FT25" s="78">
        <f t="shared" si="14"/>
        <v>4.1754528159791224</v>
      </c>
      <c r="FU25" s="78">
        <f t="shared" si="14"/>
        <v>5.8328406787935956</v>
      </c>
      <c r="FV25" s="78">
        <f t="shared" si="14"/>
        <v>2.501913328640764</v>
      </c>
      <c r="FW25" s="78">
        <f t="shared" si="14"/>
        <v>16.037976057720066</v>
      </c>
      <c r="FX25" s="78">
        <f t="shared" si="14"/>
        <v>4.4999404290827814</v>
      </c>
      <c r="FY25" s="78">
        <f t="shared" si="14"/>
        <v>7.6023738920420278</v>
      </c>
      <c r="FZ25" s="78">
        <f t="shared" si="14"/>
        <v>14.502404115210464</v>
      </c>
      <c r="GA25" s="78">
        <f t="shared" si="14"/>
        <v>16.684573920442041</v>
      </c>
      <c r="GB25" s="78">
        <f t="shared" si="14"/>
        <v>23.598940176555541</v>
      </c>
      <c r="GC25" s="78">
        <f t="shared" si="14"/>
        <v>12.817585096920016</v>
      </c>
      <c r="GD25" s="78">
        <f t="shared" si="14"/>
        <v>16.59766285548686</v>
      </c>
      <c r="GE25" s="78">
        <f t="shared" si="14"/>
        <v>17.722625647070497</v>
      </c>
      <c r="GF25" s="78">
        <f t="shared" si="14"/>
        <v>13.253064073494492</v>
      </c>
      <c r="GG25" s="78">
        <f t="shared" si="14"/>
        <v>7.2727454973568681</v>
      </c>
      <c r="GH25" s="79">
        <f t="shared" si="14"/>
        <v>8.2150500222552392</v>
      </c>
      <c r="GJ25" s="29"/>
      <c r="GK25" s="28"/>
      <c r="GL25" s="129">
        <v>158</v>
      </c>
      <c r="GM25" s="129">
        <v>2</v>
      </c>
      <c r="GN25" s="28"/>
      <c r="GO25" s="129">
        <v>81</v>
      </c>
      <c r="GP25" s="129">
        <v>3</v>
      </c>
      <c r="GQ25" s="28"/>
      <c r="GR25" s="29"/>
      <c r="GT25" s="120"/>
    </row>
    <row r="26" spans="4:202" ht="15.75" customHeight="1" x14ac:dyDescent="0.25">
      <c r="D26" s="177">
        <v>20</v>
      </c>
      <c r="E26" s="180">
        <v>11.586548806257639</v>
      </c>
      <c r="F26" s="181">
        <v>2.8191198499957233</v>
      </c>
      <c r="H26" s="176">
        <v>96</v>
      </c>
      <c r="I26" s="126" t="s">
        <v>75</v>
      </c>
      <c r="J26" s="127" t="s">
        <v>79</v>
      </c>
      <c r="L26" s="29"/>
      <c r="N26" s="72">
        <v>14</v>
      </c>
      <c r="O26" s="82"/>
      <c r="P26" s="83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78">
        <v>0</v>
      </c>
      <c r="AD26" s="78">
        <f t="shared" ref="AD26:GH26" si="15">+SQRT(((AD$6-$AC$6)^2)+((AD$7-$AC$7)^2))</f>
        <v>2.6423406851133038</v>
      </c>
      <c r="AE26" s="78">
        <f t="shared" si="15"/>
        <v>4.2940366837250714</v>
      </c>
      <c r="AF26" s="78">
        <f t="shared" si="15"/>
        <v>3.3280826601132794</v>
      </c>
      <c r="AG26" s="78">
        <f t="shared" si="15"/>
        <v>7.9584313869540795</v>
      </c>
      <c r="AH26" s="78">
        <f t="shared" si="15"/>
        <v>16.83420325665163</v>
      </c>
      <c r="AI26" s="78">
        <f t="shared" si="15"/>
        <v>14.523771853189833</v>
      </c>
      <c r="AJ26" s="78">
        <f t="shared" si="15"/>
        <v>17.356852940058932</v>
      </c>
      <c r="AK26" s="78">
        <f t="shared" si="15"/>
        <v>12.756445387830409</v>
      </c>
      <c r="AL26" s="78">
        <f t="shared" si="15"/>
        <v>11.285821994527916</v>
      </c>
      <c r="AM26" s="78">
        <f t="shared" si="15"/>
        <v>9.9526460534550445</v>
      </c>
      <c r="AN26" s="78">
        <f t="shared" si="15"/>
        <v>7.8889864530024232</v>
      </c>
      <c r="AO26" s="78">
        <f t="shared" si="15"/>
        <v>11.229271311412324</v>
      </c>
      <c r="AP26" s="78">
        <f t="shared" si="15"/>
        <v>10.151679385903343</v>
      </c>
      <c r="AQ26" s="78">
        <f t="shared" si="15"/>
        <v>19.682232265632241</v>
      </c>
      <c r="AR26" s="78">
        <f t="shared" si="15"/>
        <v>19.527751615451223</v>
      </c>
      <c r="AS26" s="78">
        <f t="shared" si="15"/>
        <v>19.40221471936713</v>
      </c>
      <c r="AT26" s="78">
        <f t="shared" si="15"/>
        <v>7.8369285332733174</v>
      </c>
      <c r="AU26" s="78">
        <f t="shared" si="15"/>
        <v>13.144570165474029</v>
      </c>
      <c r="AV26" s="78">
        <f t="shared" si="15"/>
        <v>14.621565715602879</v>
      </c>
      <c r="AW26" s="78">
        <f t="shared" si="15"/>
        <v>14.08340288188481</v>
      </c>
      <c r="AX26" s="78">
        <f t="shared" si="15"/>
        <v>15.699167140969411</v>
      </c>
      <c r="AY26" s="78">
        <f t="shared" si="15"/>
        <v>17.344913997158137</v>
      </c>
      <c r="AZ26" s="78">
        <f t="shared" si="15"/>
        <v>0.95555491765860801</v>
      </c>
      <c r="BA26" s="78">
        <f t="shared" si="15"/>
        <v>3.25779283193559</v>
      </c>
      <c r="BB26" s="78">
        <f t="shared" si="15"/>
        <v>5.4959811670149668</v>
      </c>
      <c r="BC26" s="78">
        <f t="shared" si="15"/>
        <v>4.9469693006143967</v>
      </c>
      <c r="BD26" s="78">
        <f t="shared" si="15"/>
        <v>5.3888163714144177</v>
      </c>
      <c r="BE26" s="78">
        <f t="shared" si="15"/>
        <v>7.8376353194883803</v>
      </c>
      <c r="BF26" s="78">
        <f t="shared" si="15"/>
        <v>12.273279768619304</v>
      </c>
      <c r="BG26" s="78">
        <f t="shared" si="15"/>
        <v>11.466535170127392</v>
      </c>
      <c r="BH26" s="78">
        <f t="shared" si="15"/>
        <v>9.8510040929816665</v>
      </c>
      <c r="BI26" s="78">
        <f t="shared" si="15"/>
        <v>13.093350020962854</v>
      </c>
      <c r="BJ26" s="78">
        <f t="shared" si="15"/>
        <v>14.239060942371978</v>
      </c>
      <c r="BK26" s="78">
        <f t="shared" si="15"/>
        <v>13.346859164797294</v>
      </c>
      <c r="BL26" s="78">
        <f t="shared" si="15"/>
        <v>20.575344520628715</v>
      </c>
      <c r="BM26" s="78">
        <f t="shared" si="15"/>
        <v>25.579266460640785</v>
      </c>
      <c r="BN26" s="78">
        <f t="shared" si="15"/>
        <v>24.047719180329302</v>
      </c>
      <c r="BO26" s="78">
        <f t="shared" si="15"/>
        <v>20.054059789433108</v>
      </c>
      <c r="BP26" s="78">
        <f t="shared" si="15"/>
        <v>22.077693367144128</v>
      </c>
      <c r="BQ26" s="78">
        <f t="shared" si="15"/>
        <v>22.172975123698357</v>
      </c>
      <c r="BR26" s="78">
        <f t="shared" si="15"/>
        <v>22.17429818750588</v>
      </c>
      <c r="BS26" s="78">
        <f t="shared" si="15"/>
        <v>22.568398927977977</v>
      </c>
      <c r="BT26" s="78">
        <f t="shared" si="15"/>
        <v>18.466527700370079</v>
      </c>
      <c r="BU26" s="78">
        <f t="shared" si="15"/>
        <v>8.6876249488204156</v>
      </c>
      <c r="BV26" s="78">
        <f t="shared" si="15"/>
        <v>6.5176572094597436</v>
      </c>
      <c r="BW26" s="78">
        <f t="shared" si="15"/>
        <v>9.9713774627230674</v>
      </c>
      <c r="BX26" s="78">
        <f t="shared" si="15"/>
        <v>9.1714936382005856</v>
      </c>
      <c r="BY26" s="78">
        <f t="shared" si="15"/>
        <v>10.51109496671403</v>
      </c>
      <c r="BZ26" s="78">
        <f t="shared" si="15"/>
        <v>8.7376912699000826</v>
      </c>
      <c r="CA26" s="78">
        <f t="shared" si="15"/>
        <v>13.104010242534692</v>
      </c>
      <c r="CB26" s="78">
        <f t="shared" si="15"/>
        <v>13.952135124018936</v>
      </c>
      <c r="CC26" s="78">
        <f t="shared" si="15"/>
        <v>13.202212709087178</v>
      </c>
      <c r="CD26" s="78">
        <f t="shared" si="15"/>
        <v>17.766378793101943</v>
      </c>
      <c r="CE26" s="78">
        <f t="shared" si="15"/>
        <v>15.261046319363192</v>
      </c>
      <c r="CF26" s="78">
        <f t="shared" si="15"/>
        <v>18.270677550053115</v>
      </c>
      <c r="CG26" s="78">
        <f t="shared" si="15"/>
        <v>20.892696828941023</v>
      </c>
      <c r="CH26" s="78">
        <f t="shared" si="15"/>
        <v>20.724592461027065</v>
      </c>
      <c r="CI26" s="78">
        <f t="shared" si="15"/>
        <v>20.356079664356436</v>
      </c>
      <c r="CJ26" s="78">
        <f t="shared" si="15"/>
        <v>19.097353828825266</v>
      </c>
      <c r="CK26" s="78">
        <f t="shared" si="15"/>
        <v>19.488697409878686</v>
      </c>
      <c r="CL26" s="78">
        <f t="shared" si="15"/>
        <v>21.772766608848212</v>
      </c>
      <c r="CM26" s="78">
        <f t="shared" si="15"/>
        <v>5.3781032718997546</v>
      </c>
      <c r="CN26" s="156">
        <f t="shared" si="15"/>
        <v>20.495948026114409</v>
      </c>
      <c r="CO26" s="78">
        <f t="shared" si="15"/>
        <v>8.4088144990370974</v>
      </c>
      <c r="CP26" s="78">
        <f t="shared" si="15"/>
        <v>5.8315056607397979</v>
      </c>
      <c r="CQ26" s="78">
        <f t="shared" si="15"/>
        <v>6.7375176475998906</v>
      </c>
      <c r="CR26" s="78">
        <f t="shared" si="15"/>
        <v>13.297741786372983</v>
      </c>
      <c r="CS26" s="78">
        <f t="shared" si="15"/>
        <v>9.0980211772446786</v>
      </c>
      <c r="CT26" s="78">
        <f t="shared" si="15"/>
        <v>1.2959531343657351</v>
      </c>
      <c r="CU26" s="78">
        <f t="shared" si="15"/>
        <v>18.543973102341663</v>
      </c>
      <c r="CV26" s="78">
        <f t="shared" si="15"/>
        <v>16.092987378164871</v>
      </c>
      <c r="CW26" s="78">
        <f t="shared" si="15"/>
        <v>10.433929228428646</v>
      </c>
      <c r="CX26" s="78">
        <f t="shared" si="15"/>
        <v>14.038620197177913</v>
      </c>
      <c r="CY26" s="78">
        <f t="shared" si="15"/>
        <v>22.258487551807118</v>
      </c>
      <c r="CZ26" s="78">
        <f t="shared" si="15"/>
        <v>13.035691794763252</v>
      </c>
      <c r="DA26" s="78">
        <f t="shared" si="15"/>
        <v>18.65444262778114</v>
      </c>
      <c r="DB26" s="78">
        <f t="shared" si="15"/>
        <v>20.576690395483578</v>
      </c>
      <c r="DC26" s="78">
        <f t="shared" si="15"/>
        <v>13.33309739901437</v>
      </c>
      <c r="DD26" s="78">
        <f t="shared" si="15"/>
        <v>19.212237549957567</v>
      </c>
      <c r="DE26" s="78">
        <f t="shared" si="15"/>
        <v>18.049019475245416</v>
      </c>
      <c r="DF26" s="78">
        <f t="shared" si="15"/>
        <v>8.307096054462324</v>
      </c>
      <c r="DG26" s="78">
        <f t="shared" si="15"/>
        <v>9.2251496794185179</v>
      </c>
      <c r="DH26" s="78">
        <f t="shared" si="15"/>
        <v>6.4406805760496928</v>
      </c>
      <c r="DI26" s="78">
        <f t="shared" si="15"/>
        <v>11.484583715723367</v>
      </c>
      <c r="DJ26" s="78">
        <f t="shared" si="15"/>
        <v>1.9131447943094966</v>
      </c>
      <c r="DK26" s="78">
        <f t="shared" si="15"/>
        <v>21.790588449706</v>
      </c>
      <c r="DL26" s="78">
        <f t="shared" si="15"/>
        <v>7.2661048094155571</v>
      </c>
      <c r="DM26" s="78">
        <f t="shared" si="15"/>
        <v>11.138585477671645</v>
      </c>
      <c r="DN26" s="78">
        <f t="shared" si="15"/>
        <v>12.504198287410388</v>
      </c>
      <c r="DO26" s="78">
        <f t="shared" si="15"/>
        <v>22.776812507665362</v>
      </c>
      <c r="DP26" s="78">
        <f t="shared" si="15"/>
        <v>5.5958826048009254</v>
      </c>
      <c r="DQ26" s="78">
        <f t="shared" si="15"/>
        <v>13.031533280268812</v>
      </c>
      <c r="DR26" s="78">
        <f t="shared" si="15"/>
        <v>3.0865251792983206</v>
      </c>
      <c r="DS26" s="78">
        <f t="shared" si="15"/>
        <v>11.064405179339253</v>
      </c>
      <c r="DT26" s="78">
        <f t="shared" si="15"/>
        <v>17.482355725476872</v>
      </c>
      <c r="DU26" s="78">
        <f t="shared" si="15"/>
        <v>3.1377892615841918</v>
      </c>
      <c r="DV26" s="78">
        <f t="shared" si="15"/>
        <v>6.5531655876984303</v>
      </c>
      <c r="DW26" s="78">
        <f t="shared" si="15"/>
        <v>9.1397392672912225</v>
      </c>
      <c r="DX26" s="78">
        <f t="shared" si="15"/>
        <v>16.459357259689263</v>
      </c>
      <c r="DY26" s="78">
        <f t="shared" si="15"/>
        <v>4.4263885144731914</v>
      </c>
      <c r="DZ26" s="78">
        <f t="shared" si="15"/>
        <v>11.876529872093842</v>
      </c>
      <c r="EA26" s="78">
        <f t="shared" si="15"/>
        <v>5.119057694123252</v>
      </c>
      <c r="EB26" s="78">
        <f t="shared" si="15"/>
        <v>5.7546468228198364</v>
      </c>
      <c r="EC26" s="78">
        <f t="shared" si="15"/>
        <v>18.004573850566981</v>
      </c>
      <c r="ED26" s="78">
        <f t="shared" si="15"/>
        <v>18.982041000575212</v>
      </c>
      <c r="EE26" s="78">
        <f t="shared" si="15"/>
        <v>18.152890865040025</v>
      </c>
      <c r="EF26" s="78">
        <f t="shared" si="15"/>
        <v>8.1952340324332429</v>
      </c>
      <c r="EG26" s="78">
        <f t="shared" si="15"/>
        <v>14.773532250705498</v>
      </c>
      <c r="EH26" s="78">
        <f t="shared" si="15"/>
        <v>8.7003832955906528</v>
      </c>
      <c r="EI26" s="78">
        <f t="shared" si="15"/>
        <v>12.522178566207053</v>
      </c>
      <c r="EJ26" s="78">
        <f t="shared" si="15"/>
        <v>11.497902158798015</v>
      </c>
      <c r="EK26" s="78">
        <f t="shared" si="15"/>
        <v>25.588675889732869</v>
      </c>
      <c r="EL26" s="78">
        <f t="shared" si="15"/>
        <v>21.771564706710908</v>
      </c>
      <c r="EM26" s="78">
        <f t="shared" si="15"/>
        <v>7.8257742707457254</v>
      </c>
      <c r="EN26" s="78">
        <f t="shared" si="15"/>
        <v>13.819308552878073</v>
      </c>
      <c r="EO26" s="78">
        <f t="shared" si="15"/>
        <v>7.0312687488925683</v>
      </c>
      <c r="EP26" s="78">
        <f t="shared" si="15"/>
        <v>10.458999489672982</v>
      </c>
      <c r="EQ26" s="78">
        <f t="shared" si="15"/>
        <v>19.100623992982346</v>
      </c>
      <c r="ER26" s="78">
        <f t="shared" si="15"/>
        <v>16.882491038281906</v>
      </c>
      <c r="ES26" s="78">
        <f t="shared" si="15"/>
        <v>12.699928620421971</v>
      </c>
      <c r="ET26" s="78">
        <f t="shared" si="15"/>
        <v>5.9021143020380133</v>
      </c>
      <c r="EU26" s="78">
        <f t="shared" si="15"/>
        <v>8.2879443359678149</v>
      </c>
      <c r="EV26" s="78">
        <f t="shared" si="15"/>
        <v>13.606412566008514</v>
      </c>
      <c r="EW26" s="78">
        <f t="shared" si="15"/>
        <v>8.26167056759936</v>
      </c>
      <c r="EX26" s="78">
        <f t="shared" si="15"/>
        <v>10.628408018443263</v>
      </c>
      <c r="EY26" s="78">
        <f t="shared" si="15"/>
        <v>7.0771338826150023</v>
      </c>
      <c r="EZ26" s="78">
        <f t="shared" si="15"/>
        <v>14.356060745446403</v>
      </c>
      <c r="FA26" s="78">
        <f t="shared" si="15"/>
        <v>17.778926785169844</v>
      </c>
      <c r="FB26" s="78">
        <f t="shared" si="15"/>
        <v>10.115593019886333</v>
      </c>
      <c r="FC26" s="78">
        <f t="shared" si="15"/>
        <v>9.0526853268935774</v>
      </c>
      <c r="FD26" s="78">
        <f t="shared" si="15"/>
        <v>5.8016653318056886</v>
      </c>
      <c r="FE26" s="78">
        <f t="shared" si="15"/>
        <v>19.052583641529548</v>
      </c>
      <c r="FF26" s="78">
        <f t="shared" si="15"/>
        <v>16.505552127235397</v>
      </c>
      <c r="FG26" s="78">
        <f t="shared" si="15"/>
        <v>19.425201139839583</v>
      </c>
      <c r="FH26" s="78">
        <f t="shared" si="15"/>
        <v>13.84657699376376</v>
      </c>
      <c r="FI26" s="78">
        <f t="shared" si="15"/>
        <v>11.997401529755109</v>
      </c>
      <c r="FJ26" s="78">
        <f t="shared" si="15"/>
        <v>19.159720307332755</v>
      </c>
      <c r="FK26" s="78">
        <f t="shared" si="15"/>
        <v>20.713703266671057</v>
      </c>
      <c r="FL26" s="78">
        <f t="shared" si="15"/>
        <v>0.88632686992795318</v>
      </c>
      <c r="FM26" s="78">
        <f t="shared" si="15"/>
        <v>9.0933790171385809</v>
      </c>
      <c r="FN26" s="78">
        <f t="shared" si="15"/>
        <v>4.410840430883832</v>
      </c>
      <c r="FO26" s="78">
        <f t="shared" si="15"/>
        <v>12.746532896686116</v>
      </c>
      <c r="FP26" s="78">
        <f t="shared" si="15"/>
        <v>7.2861464734635009</v>
      </c>
      <c r="FQ26" s="78">
        <f t="shared" si="15"/>
        <v>5.9576720371690426</v>
      </c>
      <c r="FR26" s="78">
        <f t="shared" si="15"/>
        <v>12.07933512850294</v>
      </c>
      <c r="FS26" s="78">
        <f t="shared" si="15"/>
        <v>3.8787101175730339</v>
      </c>
      <c r="FT26" s="78">
        <f t="shared" si="15"/>
        <v>1.7044486404355832</v>
      </c>
      <c r="FU26" s="78">
        <f t="shared" si="15"/>
        <v>6.0926662202483035</v>
      </c>
      <c r="FV26" s="78">
        <f t="shared" si="15"/>
        <v>2.8349335963269673</v>
      </c>
      <c r="FW26" s="78">
        <f t="shared" si="15"/>
        <v>17.127935554438984</v>
      </c>
      <c r="FX26" s="78">
        <f t="shared" si="15"/>
        <v>0.36248253709024814</v>
      </c>
      <c r="FY26" s="78">
        <f t="shared" si="15"/>
        <v>8.5071551719625464</v>
      </c>
      <c r="FZ26" s="78">
        <f t="shared" si="15"/>
        <v>12.186822234624829</v>
      </c>
      <c r="GA26" s="78">
        <f t="shared" si="15"/>
        <v>17.521352515530562</v>
      </c>
      <c r="GB26" s="78">
        <f t="shared" si="15"/>
        <v>23.568611805246508</v>
      </c>
      <c r="GC26" s="78">
        <f t="shared" si="15"/>
        <v>14.153296526901173</v>
      </c>
      <c r="GD26" s="78">
        <f t="shared" si="15"/>
        <v>15.779701309534364</v>
      </c>
      <c r="GE26" s="78">
        <f t="shared" si="15"/>
        <v>16.96991388885364</v>
      </c>
      <c r="GF26" s="78">
        <f t="shared" si="15"/>
        <v>13.924894522694961</v>
      </c>
      <c r="GG26" s="78">
        <f t="shared" si="15"/>
        <v>3.4066687934095938</v>
      </c>
      <c r="GH26" s="79">
        <f t="shared" si="15"/>
        <v>10.492852484330845</v>
      </c>
      <c r="GJ26" s="29"/>
      <c r="GK26" s="28"/>
      <c r="GL26" s="129">
        <v>145</v>
      </c>
      <c r="GM26" s="129">
        <v>2</v>
      </c>
      <c r="GN26" s="28"/>
      <c r="GO26" s="129">
        <v>22</v>
      </c>
      <c r="GP26" s="129">
        <v>3</v>
      </c>
      <c r="GQ26" s="28"/>
      <c r="GR26" s="29"/>
      <c r="GT26" s="120"/>
    </row>
    <row r="27" spans="4:202" ht="15.75" customHeight="1" x14ac:dyDescent="0.25">
      <c r="D27" s="177">
        <v>21</v>
      </c>
      <c r="E27" s="182">
        <v>14.796871454002808</v>
      </c>
      <c r="F27" s="183">
        <v>1.9036611921508273</v>
      </c>
      <c r="H27" s="176">
        <v>97</v>
      </c>
      <c r="I27" s="126" t="s">
        <v>79</v>
      </c>
      <c r="J27" s="127" t="s">
        <v>80</v>
      </c>
      <c r="L27" s="29"/>
      <c r="N27" s="72">
        <v>15</v>
      </c>
      <c r="O27" s="82"/>
      <c r="P27" s="83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78">
        <v>0</v>
      </c>
      <c r="AE27" s="78">
        <f t="shared" ref="AE27:GH27" si="16">+SQRT(((AE$6-$AD$6)^2)+((AE$7-$AD$7)^2))</f>
        <v>5.1139113064785482</v>
      </c>
      <c r="AF27" s="78">
        <f t="shared" si="16"/>
        <v>5.0264372275901481</v>
      </c>
      <c r="AG27" s="78">
        <f t="shared" si="16"/>
        <v>7.7242538622182639</v>
      </c>
      <c r="AH27" s="78">
        <f t="shared" si="16"/>
        <v>15.601819326769487</v>
      </c>
      <c r="AI27" s="78">
        <f t="shared" si="16"/>
        <v>12.99512733823496</v>
      </c>
      <c r="AJ27" s="78">
        <f t="shared" si="16"/>
        <v>16.056861131253076</v>
      </c>
      <c r="AK27" s="78">
        <f t="shared" si="16"/>
        <v>12.117639734927582</v>
      </c>
      <c r="AL27" s="78">
        <f t="shared" si="16"/>
        <v>10.356443438655052</v>
      </c>
      <c r="AM27" s="78">
        <f t="shared" si="16"/>
        <v>9.2505304324666984</v>
      </c>
      <c r="AN27" s="78">
        <f t="shared" si="16"/>
        <v>8.9583896717105951</v>
      </c>
      <c r="AO27" s="78">
        <f t="shared" si="16"/>
        <v>11.499138848682973</v>
      </c>
      <c r="AP27" s="78">
        <f t="shared" si="16"/>
        <v>10.743747789072595</v>
      </c>
      <c r="AQ27" s="78">
        <f t="shared" si="16"/>
        <v>18.472632593499451</v>
      </c>
      <c r="AR27" s="78">
        <f t="shared" si="16"/>
        <v>18.851565178665155</v>
      </c>
      <c r="AS27" s="78">
        <f t="shared" si="16"/>
        <v>18.303161973733872</v>
      </c>
      <c r="AT27" s="78">
        <f t="shared" si="16"/>
        <v>10.083328799396114</v>
      </c>
      <c r="AU27" s="78">
        <f t="shared" si="16"/>
        <v>14.247245781404656</v>
      </c>
      <c r="AV27" s="78">
        <f t="shared" si="16"/>
        <v>15.860390985646848</v>
      </c>
      <c r="AW27" s="78">
        <f t="shared" si="16"/>
        <v>14.344405365275414</v>
      </c>
      <c r="AX27" s="78">
        <f t="shared" si="16"/>
        <v>15.916262928922563</v>
      </c>
      <c r="AY27" s="78">
        <f t="shared" si="16"/>
        <v>18.143707447896631</v>
      </c>
      <c r="AZ27" s="78">
        <f t="shared" si="16"/>
        <v>3.5526121841147575</v>
      </c>
      <c r="BA27" s="78">
        <f t="shared" si="16"/>
        <v>5.8015179860499773</v>
      </c>
      <c r="BB27" s="78">
        <f t="shared" si="16"/>
        <v>8.1085262141998573</v>
      </c>
      <c r="BC27" s="78">
        <f t="shared" si="16"/>
        <v>7.0950910137081182</v>
      </c>
      <c r="BD27" s="78">
        <f t="shared" si="16"/>
        <v>7.7959619649741212</v>
      </c>
      <c r="BE27" s="78">
        <f t="shared" si="16"/>
        <v>10.161048880655771</v>
      </c>
      <c r="BF27" s="78">
        <f t="shared" si="16"/>
        <v>13.421663675911899</v>
      </c>
      <c r="BG27" s="78">
        <f t="shared" si="16"/>
        <v>12.812814545239279</v>
      </c>
      <c r="BH27" s="78">
        <f t="shared" si="16"/>
        <v>11.383526699852755</v>
      </c>
      <c r="BI27" s="78">
        <f t="shared" si="16"/>
        <v>14.243046892328342</v>
      </c>
      <c r="BJ27" s="78">
        <f t="shared" si="16"/>
        <v>15.610876886290852</v>
      </c>
      <c r="BK27" s="78">
        <f t="shared" si="16"/>
        <v>14.807816230615011</v>
      </c>
      <c r="BL27" s="78">
        <f t="shared" si="16"/>
        <v>20.018154114519373</v>
      </c>
      <c r="BM27" s="78">
        <f t="shared" si="16"/>
        <v>24.930914318452938</v>
      </c>
      <c r="BN27" s="78">
        <f t="shared" si="16"/>
        <v>23.142367524419974</v>
      </c>
      <c r="BO27" s="78">
        <f t="shared" si="16"/>
        <v>19.64871841427254</v>
      </c>
      <c r="BP27" s="78">
        <f t="shared" si="16"/>
        <v>22.086473634412943</v>
      </c>
      <c r="BQ27" s="78">
        <f t="shared" si="16"/>
        <v>22.128613209802513</v>
      </c>
      <c r="BR27" s="78">
        <f t="shared" si="16"/>
        <v>23.459073377833541</v>
      </c>
      <c r="BS27" s="78">
        <f t="shared" si="16"/>
        <v>23.795205361618169</v>
      </c>
      <c r="BT27" s="78">
        <f t="shared" si="16"/>
        <v>19.667787839376061</v>
      </c>
      <c r="BU27" s="78">
        <f t="shared" si="16"/>
        <v>11.113022513699315</v>
      </c>
      <c r="BV27" s="78">
        <f t="shared" si="16"/>
        <v>9.1593645101151484</v>
      </c>
      <c r="BW27" s="78">
        <f t="shared" si="16"/>
        <v>12.613693515690555</v>
      </c>
      <c r="BX27" s="78">
        <f t="shared" si="16"/>
        <v>11.491819807390858</v>
      </c>
      <c r="BY27" s="78">
        <f t="shared" si="16"/>
        <v>13.137850917389796</v>
      </c>
      <c r="BZ27" s="78">
        <f t="shared" si="16"/>
        <v>11.345112172482557</v>
      </c>
      <c r="CA27" s="78">
        <f t="shared" si="16"/>
        <v>15.038648833396588</v>
      </c>
      <c r="CB27" s="78">
        <f t="shared" si="16"/>
        <v>16.042305828244732</v>
      </c>
      <c r="CC27" s="78">
        <f t="shared" si="16"/>
        <v>15.591581960018729</v>
      </c>
      <c r="CD27" s="78">
        <f t="shared" si="16"/>
        <v>19.517337619282788</v>
      </c>
      <c r="CE27" s="78">
        <f t="shared" si="16"/>
        <v>17.135149718814798</v>
      </c>
      <c r="CF27" s="78">
        <f t="shared" si="16"/>
        <v>19.887873394256559</v>
      </c>
      <c r="CG27" s="78">
        <f t="shared" si="16"/>
        <v>22.761505724725676</v>
      </c>
      <c r="CH27" s="78">
        <f t="shared" si="16"/>
        <v>22.479839739155143</v>
      </c>
      <c r="CI27" s="78">
        <f t="shared" si="16"/>
        <v>22.204010843920027</v>
      </c>
      <c r="CJ27" s="78">
        <f t="shared" si="16"/>
        <v>19.351183934567089</v>
      </c>
      <c r="CK27" s="78">
        <f t="shared" si="16"/>
        <v>20.220316542946179</v>
      </c>
      <c r="CL27" s="78">
        <f t="shared" si="16"/>
        <v>22.316372231168</v>
      </c>
      <c r="CM27" s="78">
        <f t="shared" si="16"/>
        <v>7.8262896014289964</v>
      </c>
      <c r="CN27" s="156">
        <f t="shared" si="16"/>
        <v>21.478281447508557</v>
      </c>
      <c r="CO27" s="78">
        <f t="shared" si="16"/>
        <v>6.9393547071586097</v>
      </c>
      <c r="CP27" s="78">
        <f t="shared" si="16"/>
        <v>5.2452004494551794</v>
      </c>
      <c r="CQ27" s="78">
        <f t="shared" si="16"/>
        <v>9.368027451079838</v>
      </c>
      <c r="CR27" s="78">
        <f t="shared" si="16"/>
        <v>13.124779550217049</v>
      </c>
      <c r="CS27" s="78">
        <f t="shared" si="16"/>
        <v>8.7518263708076685</v>
      </c>
      <c r="CT27" s="78">
        <f t="shared" si="16"/>
        <v>3.9112877894464848</v>
      </c>
      <c r="CU27" s="78">
        <f t="shared" si="16"/>
        <v>18.389285463461452</v>
      </c>
      <c r="CV27" s="78">
        <f t="shared" si="16"/>
        <v>16.644407576125666</v>
      </c>
      <c r="CW27" s="78">
        <f t="shared" si="16"/>
        <v>8.751800325883007</v>
      </c>
      <c r="CX27" s="78">
        <f t="shared" si="16"/>
        <v>13.703640561652138</v>
      </c>
      <c r="CY27" s="78">
        <f t="shared" si="16"/>
        <v>23.695706624033633</v>
      </c>
      <c r="CZ27" s="78">
        <f t="shared" si="16"/>
        <v>11.099795145032461</v>
      </c>
      <c r="DA27" s="78">
        <f t="shared" si="16"/>
        <v>18.04686127725093</v>
      </c>
      <c r="DB27" s="78">
        <f t="shared" si="16"/>
        <v>22.11187251280537</v>
      </c>
      <c r="DC27" s="78">
        <f t="shared" si="16"/>
        <v>14.323058027363155</v>
      </c>
      <c r="DD27" s="78">
        <f t="shared" si="16"/>
        <v>21.006318766961112</v>
      </c>
      <c r="DE27" s="78">
        <f t="shared" si="16"/>
        <v>19.776200853058416</v>
      </c>
      <c r="DF27" s="78">
        <f t="shared" si="16"/>
        <v>10.92910567245616</v>
      </c>
      <c r="DG27" s="78">
        <f t="shared" si="16"/>
        <v>11.010779664875326</v>
      </c>
      <c r="DH27" s="78">
        <f t="shared" si="16"/>
        <v>3.8440965936458533</v>
      </c>
      <c r="DI27" s="78">
        <f t="shared" si="16"/>
        <v>13.850304788756072</v>
      </c>
      <c r="DJ27" s="78">
        <f t="shared" si="16"/>
        <v>4.2848051731277463</v>
      </c>
      <c r="DK27" s="78">
        <f t="shared" si="16"/>
        <v>21.96684701603515</v>
      </c>
      <c r="DL27" s="78">
        <f t="shared" si="16"/>
        <v>8.464000487034868</v>
      </c>
      <c r="DM27" s="78">
        <f t="shared" si="16"/>
        <v>12.79348508260772</v>
      </c>
      <c r="DN27" s="78">
        <f t="shared" si="16"/>
        <v>11.289691584285361</v>
      </c>
      <c r="DO27" s="78">
        <f t="shared" si="16"/>
        <v>24.071332210953038</v>
      </c>
      <c r="DP27" s="78">
        <f t="shared" si="16"/>
        <v>8.2326709191050629</v>
      </c>
      <c r="DQ27" s="78">
        <f t="shared" si="16"/>
        <v>12.449208875346608</v>
      </c>
      <c r="DR27" s="78">
        <f t="shared" si="16"/>
        <v>5.5153051516629219</v>
      </c>
      <c r="DS27" s="78">
        <f t="shared" si="16"/>
        <v>13.552068094612551</v>
      </c>
      <c r="DT27" s="78">
        <f t="shared" si="16"/>
        <v>19.002019635923066</v>
      </c>
      <c r="DU27" s="78">
        <f t="shared" si="16"/>
        <v>4.2262283187158349</v>
      </c>
      <c r="DV27" s="78">
        <f t="shared" si="16"/>
        <v>5.8413336578382031</v>
      </c>
      <c r="DW27" s="78">
        <f t="shared" si="16"/>
        <v>11.588262496314599</v>
      </c>
      <c r="DX27" s="78">
        <f t="shared" si="16"/>
        <v>14.876941973197679</v>
      </c>
      <c r="DY27" s="78">
        <f t="shared" si="16"/>
        <v>1.979123212238044</v>
      </c>
      <c r="DZ27" s="78">
        <f t="shared" si="16"/>
        <v>9.305880556022073</v>
      </c>
      <c r="EA27" s="78">
        <f t="shared" si="16"/>
        <v>7.7580826086503869</v>
      </c>
      <c r="EB27" s="78">
        <f t="shared" si="16"/>
        <v>8.0773366019789528</v>
      </c>
      <c r="EC27" s="78">
        <f t="shared" si="16"/>
        <v>18.564090300873207</v>
      </c>
      <c r="ED27" s="78">
        <f t="shared" si="16"/>
        <v>18.115674027790067</v>
      </c>
      <c r="EE27" s="78">
        <f t="shared" si="16"/>
        <v>18.044810104804782</v>
      </c>
      <c r="EF27" s="78">
        <f t="shared" si="16"/>
        <v>10.329589005891467</v>
      </c>
      <c r="EG27" s="78">
        <f t="shared" si="16"/>
        <v>16.073103277743726</v>
      </c>
      <c r="EH27" s="78">
        <f t="shared" si="16"/>
        <v>8.5927518504448894</v>
      </c>
      <c r="EI27" s="78">
        <f t="shared" si="16"/>
        <v>9.9250770285933356</v>
      </c>
      <c r="EJ27" s="78">
        <f t="shared" si="16"/>
        <v>12.433323004272934</v>
      </c>
      <c r="EK27" s="78">
        <f t="shared" si="16"/>
        <v>24.83638730428477</v>
      </c>
      <c r="EL27" s="78">
        <f t="shared" si="16"/>
        <v>22.25877016413973</v>
      </c>
      <c r="EM27" s="78">
        <f t="shared" si="16"/>
        <v>9.7863176447433844</v>
      </c>
      <c r="EN27" s="78">
        <f t="shared" si="16"/>
        <v>12.701562203629184</v>
      </c>
      <c r="EO27" s="78">
        <f t="shared" si="16"/>
        <v>9.5516054407730806</v>
      </c>
      <c r="EP27" s="78">
        <f t="shared" si="16"/>
        <v>13.035283645383895</v>
      </c>
      <c r="EQ27" s="78">
        <f t="shared" si="16"/>
        <v>18.143167835802991</v>
      </c>
      <c r="ER27" s="78">
        <f t="shared" si="16"/>
        <v>16.714735265450678</v>
      </c>
      <c r="ES27" s="78">
        <f t="shared" si="16"/>
        <v>13.620333474777073</v>
      </c>
      <c r="ET27" s="78">
        <f t="shared" si="16"/>
        <v>3.3850497903044294</v>
      </c>
      <c r="EU27" s="78">
        <f t="shared" si="16"/>
        <v>7.3944546796428465</v>
      </c>
      <c r="EV27" s="78">
        <f t="shared" si="16"/>
        <v>15.823699315896315</v>
      </c>
      <c r="EW27" s="78">
        <f t="shared" si="16"/>
        <v>6.9892563055816863</v>
      </c>
      <c r="EX27" s="78">
        <f t="shared" si="16"/>
        <v>12.791998805648401</v>
      </c>
      <c r="EY27" s="78">
        <f t="shared" si="16"/>
        <v>9.6254062191686494</v>
      </c>
      <c r="EZ27" s="78">
        <f t="shared" si="16"/>
        <v>13.637677202377532</v>
      </c>
      <c r="FA27" s="78">
        <f t="shared" si="16"/>
        <v>17.476482774512494</v>
      </c>
      <c r="FB27" s="78">
        <f t="shared" si="16"/>
        <v>12.756883020799728</v>
      </c>
      <c r="FC27" s="78">
        <f t="shared" si="16"/>
        <v>9.0665248730652603</v>
      </c>
      <c r="FD27" s="78">
        <f t="shared" si="16"/>
        <v>6.4354192676990323</v>
      </c>
      <c r="FE27" s="78">
        <f t="shared" si="16"/>
        <v>18.945063328116671</v>
      </c>
      <c r="FF27" s="78">
        <f t="shared" si="16"/>
        <v>18.6038543508696</v>
      </c>
      <c r="FG27" s="78">
        <f t="shared" si="16"/>
        <v>19.533757315212792</v>
      </c>
      <c r="FH27" s="78">
        <f t="shared" si="16"/>
        <v>15.485086696923306</v>
      </c>
      <c r="FI27" s="78">
        <f t="shared" si="16"/>
        <v>14.052306619740596</v>
      </c>
      <c r="FJ27" s="78">
        <f t="shared" si="16"/>
        <v>19.29587445954121</v>
      </c>
      <c r="FK27" s="78">
        <f t="shared" si="16"/>
        <v>22.050798499004621</v>
      </c>
      <c r="FL27" s="78">
        <f t="shared" si="16"/>
        <v>2.968092772667386</v>
      </c>
      <c r="FM27" s="78">
        <f t="shared" si="16"/>
        <v>11.720333970704882</v>
      </c>
      <c r="FN27" s="78">
        <f t="shared" si="16"/>
        <v>2.0700404692229015</v>
      </c>
      <c r="FO27" s="78">
        <f t="shared" si="16"/>
        <v>14.12163119874255</v>
      </c>
      <c r="FP27" s="78">
        <f t="shared" si="16"/>
        <v>6.7032289103715925</v>
      </c>
      <c r="FQ27" s="78">
        <f t="shared" si="16"/>
        <v>7.2646142060542145</v>
      </c>
      <c r="FR27" s="78">
        <f t="shared" si="16"/>
        <v>10.674103180920103</v>
      </c>
      <c r="FS27" s="78">
        <f t="shared" si="16"/>
        <v>4.5461996781469161</v>
      </c>
      <c r="FT27" s="78">
        <f t="shared" si="16"/>
        <v>1.5619948432973694</v>
      </c>
      <c r="FU27" s="78">
        <f t="shared" si="16"/>
        <v>7.299082436876021</v>
      </c>
      <c r="FV27" s="78">
        <f t="shared" si="16"/>
        <v>0.37162793963705776</v>
      </c>
      <c r="FW27" s="78">
        <f t="shared" si="16"/>
        <v>18.159968315136879</v>
      </c>
      <c r="FX27" s="78">
        <f t="shared" si="16"/>
        <v>2.9962844904465968</v>
      </c>
      <c r="FY27" s="78">
        <f t="shared" si="16"/>
        <v>9.4964931546411968</v>
      </c>
      <c r="FZ27" s="78">
        <f t="shared" si="16"/>
        <v>14.631556788373343</v>
      </c>
      <c r="GA27" s="78">
        <f t="shared" si="16"/>
        <v>18.69460203278171</v>
      </c>
      <c r="GB27" s="78">
        <f t="shared" si="16"/>
        <v>25.212244158419185</v>
      </c>
      <c r="GC27" s="78">
        <f t="shared" si="16"/>
        <v>15.018736906439683</v>
      </c>
      <c r="GD27" s="78">
        <f t="shared" si="16"/>
        <v>17.725329698202728</v>
      </c>
      <c r="GE27" s="78">
        <f t="shared" si="16"/>
        <v>18.897559052577371</v>
      </c>
      <c r="GF27" s="78">
        <f t="shared" si="16"/>
        <v>15.150695630346151</v>
      </c>
      <c r="GG27" s="78">
        <f t="shared" si="16"/>
        <v>6.0471534847682502</v>
      </c>
      <c r="GH27" s="79">
        <f t="shared" si="16"/>
        <v>10.733427963355918</v>
      </c>
      <c r="GJ27" s="29"/>
      <c r="GK27" s="28"/>
      <c r="GL27" s="129">
        <v>16</v>
      </c>
      <c r="GM27" s="129">
        <v>2</v>
      </c>
      <c r="GN27" s="28"/>
      <c r="GO27" s="129">
        <v>20</v>
      </c>
      <c r="GP27" s="129">
        <v>4</v>
      </c>
      <c r="GQ27" s="28"/>
      <c r="GR27" s="29"/>
      <c r="GT27" s="120"/>
    </row>
    <row r="28" spans="4:202" ht="15.75" customHeight="1" x14ac:dyDescent="0.25">
      <c r="D28" s="177">
        <v>22</v>
      </c>
      <c r="E28" s="178">
        <v>13.382649650298683</v>
      </c>
      <c r="F28" s="179">
        <v>7.5091337118361494</v>
      </c>
      <c r="H28" s="176">
        <v>98</v>
      </c>
      <c r="I28" s="126" t="s">
        <v>76</v>
      </c>
      <c r="J28" s="127" t="s">
        <v>75</v>
      </c>
      <c r="L28" s="29"/>
      <c r="N28" s="72">
        <v>16</v>
      </c>
      <c r="O28" s="82"/>
      <c r="P28" s="83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78">
        <v>0</v>
      </c>
      <c r="AF28" s="78">
        <f t="shared" ref="AF28:GH28" si="17">+SQRT(((AF$6-$AE$6)^2)+((AF$7-$AE$7)^2))</f>
        <v>1.7546906321727913</v>
      </c>
      <c r="AG28" s="78">
        <f t="shared" si="17"/>
        <v>4.0310892615912346</v>
      </c>
      <c r="AH28" s="78">
        <f t="shared" si="17"/>
        <v>13.474305631460622</v>
      </c>
      <c r="AI28" s="78">
        <f t="shared" si="17"/>
        <v>11.664372311383383</v>
      </c>
      <c r="AJ28" s="78">
        <f t="shared" si="17"/>
        <v>14.067045676649167</v>
      </c>
      <c r="AK28" s="78">
        <f t="shared" si="17"/>
        <v>8.9085159541140637</v>
      </c>
      <c r="AL28" s="78">
        <f t="shared" si="17"/>
        <v>7.8056899451995001</v>
      </c>
      <c r="AM28" s="78">
        <f t="shared" si="17"/>
        <v>6.3141126119066318</v>
      </c>
      <c r="AN28" s="78">
        <f t="shared" si="17"/>
        <v>3.8465431907688807</v>
      </c>
      <c r="AO28" s="78">
        <f t="shared" si="17"/>
        <v>6.9427558573199697</v>
      </c>
      <c r="AP28" s="78">
        <f t="shared" si="17"/>
        <v>5.8750163484405187</v>
      </c>
      <c r="AQ28" s="78">
        <f t="shared" si="17"/>
        <v>16.228794223325778</v>
      </c>
      <c r="AR28" s="78">
        <f t="shared" si="17"/>
        <v>15.576993498926893</v>
      </c>
      <c r="AS28" s="78">
        <f t="shared" si="17"/>
        <v>15.831012937375359</v>
      </c>
      <c r="AT28" s="78">
        <f t="shared" si="17"/>
        <v>6.1693089871166382</v>
      </c>
      <c r="AU28" s="78">
        <f t="shared" si="17"/>
        <v>9.1469001847017477</v>
      </c>
      <c r="AV28" s="78">
        <f t="shared" si="17"/>
        <v>10.747004278849394</v>
      </c>
      <c r="AW28" s="78">
        <f t="shared" si="17"/>
        <v>9.7915109915488436</v>
      </c>
      <c r="AX28" s="78">
        <f t="shared" si="17"/>
        <v>11.408478494797253</v>
      </c>
      <c r="AY28" s="78">
        <f t="shared" si="17"/>
        <v>13.167568269912373</v>
      </c>
      <c r="AZ28" s="78">
        <f t="shared" si="17"/>
        <v>4.6897860334543733</v>
      </c>
      <c r="BA28" s="78">
        <f t="shared" si="17"/>
        <v>6.1867674750002806</v>
      </c>
      <c r="BB28" s="78">
        <f t="shared" si="17"/>
        <v>6.2105999324123422</v>
      </c>
      <c r="BC28" s="78">
        <f t="shared" si="17"/>
        <v>3.5440257670599777</v>
      </c>
      <c r="BD28" s="78">
        <f t="shared" si="17"/>
        <v>4.8287738014369541</v>
      </c>
      <c r="BE28" s="78">
        <f t="shared" si="17"/>
        <v>6.4537785530576786</v>
      </c>
      <c r="BF28" s="78">
        <f t="shared" si="17"/>
        <v>8.312679267428063</v>
      </c>
      <c r="BG28" s="78">
        <f t="shared" si="17"/>
        <v>7.7099683698786867</v>
      </c>
      <c r="BH28" s="78">
        <f t="shared" si="17"/>
        <v>6.3622947486735031</v>
      </c>
      <c r="BI28" s="78">
        <f t="shared" si="17"/>
        <v>9.1353167202609047</v>
      </c>
      <c r="BJ28" s="78">
        <f t="shared" si="17"/>
        <v>10.50467256643398</v>
      </c>
      <c r="BK28" s="78">
        <f t="shared" si="17"/>
        <v>9.723597513867043</v>
      </c>
      <c r="BL28" s="78">
        <f t="shared" si="17"/>
        <v>16.534603978472145</v>
      </c>
      <c r="BM28" s="78">
        <f t="shared" si="17"/>
        <v>21.562780193344651</v>
      </c>
      <c r="BN28" s="78">
        <f t="shared" si="17"/>
        <v>20.232696807691287</v>
      </c>
      <c r="BO28" s="78">
        <f t="shared" si="17"/>
        <v>15.931296034079987</v>
      </c>
      <c r="BP28" s="78">
        <f t="shared" si="17"/>
        <v>17.804640879052268</v>
      </c>
      <c r="BQ28" s="78">
        <f t="shared" si="17"/>
        <v>17.910321819812623</v>
      </c>
      <c r="BR28" s="78">
        <f t="shared" si="17"/>
        <v>18.346131280959252</v>
      </c>
      <c r="BS28" s="78">
        <f t="shared" si="17"/>
        <v>18.687101201621882</v>
      </c>
      <c r="BT28" s="78">
        <f t="shared" si="17"/>
        <v>14.560013995494021</v>
      </c>
      <c r="BU28" s="78">
        <f t="shared" si="17"/>
        <v>11.188571202640841</v>
      </c>
      <c r="BV28" s="78">
        <f t="shared" si="17"/>
        <v>7.5936268078266105</v>
      </c>
      <c r="BW28" s="78">
        <f t="shared" si="17"/>
        <v>10.709412367002326</v>
      </c>
      <c r="BX28" s="78">
        <f t="shared" si="17"/>
        <v>7.6374374117849859</v>
      </c>
      <c r="BY28" s="78">
        <f t="shared" si="17"/>
        <v>10.728261071782228</v>
      </c>
      <c r="BZ28" s="78">
        <f t="shared" si="17"/>
        <v>8.8636436698648993</v>
      </c>
      <c r="CA28" s="78">
        <f t="shared" si="17"/>
        <v>10.284126542348659</v>
      </c>
      <c r="CB28" s="78">
        <f t="shared" si="17"/>
        <v>11.477576895679579</v>
      </c>
      <c r="CC28" s="78">
        <f t="shared" si="17"/>
        <v>11.702878415899567</v>
      </c>
      <c r="CD28" s="78">
        <f t="shared" si="17"/>
        <v>14.542760696799949</v>
      </c>
      <c r="CE28" s="78">
        <f t="shared" si="17"/>
        <v>12.281526093391042</v>
      </c>
      <c r="CF28" s="78">
        <f t="shared" si="17"/>
        <v>14.838693048692031</v>
      </c>
      <c r="CG28" s="78">
        <f t="shared" si="17"/>
        <v>17.855719608415047</v>
      </c>
      <c r="CH28" s="78">
        <f t="shared" si="17"/>
        <v>17.492801076720767</v>
      </c>
      <c r="CI28" s="78">
        <f t="shared" si="17"/>
        <v>17.284280675387624</v>
      </c>
      <c r="CJ28" s="78">
        <f t="shared" si="17"/>
        <v>14.803378629676168</v>
      </c>
      <c r="CK28" s="78">
        <f t="shared" si="17"/>
        <v>15.287074907042813</v>
      </c>
      <c r="CL28" s="78">
        <f t="shared" si="17"/>
        <v>17.514593196041375</v>
      </c>
      <c r="CM28" s="78">
        <f t="shared" si="17"/>
        <v>5.0144509993995241</v>
      </c>
      <c r="CN28" s="156">
        <f t="shared" si="17"/>
        <v>16.426406890736434</v>
      </c>
      <c r="CO28" s="78">
        <f t="shared" si="17"/>
        <v>6.0634535605955673</v>
      </c>
      <c r="CP28" s="78">
        <f t="shared" si="17"/>
        <v>2.8522351527132352</v>
      </c>
      <c r="CQ28" s="78">
        <f t="shared" si="17"/>
        <v>7.452146429536965</v>
      </c>
      <c r="CR28" s="78">
        <f t="shared" si="17"/>
        <v>9.1259989292445951</v>
      </c>
      <c r="CS28" s="78">
        <f t="shared" si="17"/>
        <v>5.1760132028120944</v>
      </c>
      <c r="CT28" s="78">
        <f t="shared" si="17"/>
        <v>4.7451946527729794</v>
      </c>
      <c r="CU28" s="78">
        <f t="shared" si="17"/>
        <v>14.323043430093511</v>
      </c>
      <c r="CV28" s="78">
        <f t="shared" si="17"/>
        <v>11.827191266389416</v>
      </c>
      <c r="CW28" s="78">
        <f t="shared" si="17"/>
        <v>8.1526630957414152</v>
      </c>
      <c r="CX28" s="78">
        <f t="shared" si="17"/>
        <v>9.9401816804121363</v>
      </c>
      <c r="CY28" s="78">
        <f t="shared" si="17"/>
        <v>18.589219860788489</v>
      </c>
      <c r="CZ28" s="78">
        <f t="shared" si="17"/>
        <v>11.004711036836822</v>
      </c>
      <c r="DA28" s="78">
        <f t="shared" si="17"/>
        <v>14.665067290740625</v>
      </c>
      <c r="DB28" s="78">
        <f t="shared" si="17"/>
        <v>17.027657869216458</v>
      </c>
      <c r="DC28" s="78">
        <f t="shared" si="17"/>
        <v>9.2517923394108532</v>
      </c>
      <c r="DD28" s="78">
        <f t="shared" si="17"/>
        <v>16.052576245443788</v>
      </c>
      <c r="DE28" s="78">
        <f t="shared" si="17"/>
        <v>14.784905457821928</v>
      </c>
      <c r="DF28" s="78">
        <f t="shared" si="17"/>
        <v>8.6628960236332269</v>
      </c>
      <c r="DG28" s="78">
        <f t="shared" si="17"/>
        <v>6.2085899990950359</v>
      </c>
      <c r="DH28" s="78">
        <f t="shared" si="17"/>
        <v>7.3335640922611782</v>
      </c>
      <c r="DI28" s="78">
        <f t="shared" si="17"/>
        <v>9.9695285650985319</v>
      </c>
      <c r="DJ28" s="78">
        <f t="shared" si="17"/>
        <v>3.3295595134636549</v>
      </c>
      <c r="DK28" s="78">
        <f t="shared" si="17"/>
        <v>17.498343924163503</v>
      </c>
      <c r="DL28" s="78">
        <f t="shared" si="17"/>
        <v>3.3607091409180954</v>
      </c>
      <c r="DM28" s="78">
        <f t="shared" si="17"/>
        <v>7.8240324671516275</v>
      </c>
      <c r="DN28" s="78">
        <f t="shared" si="17"/>
        <v>9.302759717957958</v>
      </c>
      <c r="DO28" s="78">
        <f t="shared" si="17"/>
        <v>18.958093216954843</v>
      </c>
      <c r="DP28" s="78">
        <f t="shared" si="17"/>
        <v>6.6658796507788933</v>
      </c>
      <c r="DQ28" s="78">
        <f t="shared" si="17"/>
        <v>9.1273145824062709</v>
      </c>
      <c r="DR28" s="78">
        <f t="shared" si="17"/>
        <v>6.4088633167674596</v>
      </c>
      <c r="DS28" s="78">
        <f t="shared" si="17"/>
        <v>10.129537084818605</v>
      </c>
      <c r="DT28" s="78">
        <f t="shared" si="17"/>
        <v>13.920247435354874</v>
      </c>
      <c r="DU28" s="78">
        <f t="shared" si="17"/>
        <v>1.1615209600939427</v>
      </c>
      <c r="DV28" s="78">
        <f t="shared" si="17"/>
        <v>3.4871203033090974</v>
      </c>
      <c r="DW28" s="78">
        <f t="shared" si="17"/>
        <v>8.1554406510248807</v>
      </c>
      <c r="DX28" s="78">
        <f t="shared" si="17"/>
        <v>13.601111881296152</v>
      </c>
      <c r="DY28" s="78">
        <f t="shared" si="17"/>
        <v>5.4566153387867882</v>
      </c>
      <c r="DZ28" s="78">
        <f t="shared" si="17"/>
        <v>11.909642139941141</v>
      </c>
      <c r="EA28" s="78">
        <f t="shared" si="17"/>
        <v>6.3655621883876439</v>
      </c>
      <c r="EB28" s="78">
        <f t="shared" si="17"/>
        <v>4.7387535757469532</v>
      </c>
      <c r="EC28" s="78">
        <f t="shared" si="17"/>
        <v>13.744516464103823</v>
      </c>
      <c r="ED28" s="78">
        <f t="shared" si="17"/>
        <v>15.191215268361741</v>
      </c>
      <c r="EE28" s="78">
        <f t="shared" si="17"/>
        <v>13.918599726663635</v>
      </c>
      <c r="EF28" s="78">
        <f t="shared" si="17"/>
        <v>6.1241071979155111</v>
      </c>
      <c r="EG28" s="78">
        <f t="shared" si="17"/>
        <v>10.959770433012569</v>
      </c>
      <c r="EH28" s="78">
        <f t="shared" si="17"/>
        <v>4.6165134779150119</v>
      </c>
      <c r="EI28" s="78">
        <f t="shared" si="17"/>
        <v>12.689978499330538</v>
      </c>
      <c r="EJ28" s="78">
        <f t="shared" si="17"/>
        <v>7.3732058103180975</v>
      </c>
      <c r="EK28" s="78">
        <f t="shared" si="17"/>
        <v>21.642512664951724</v>
      </c>
      <c r="EL28" s="78">
        <f t="shared" si="17"/>
        <v>17.501057870898858</v>
      </c>
      <c r="EM28" s="78">
        <f t="shared" si="17"/>
        <v>5.3043345067253354</v>
      </c>
      <c r="EN28" s="78">
        <f t="shared" si="17"/>
        <v>10.426234397987889</v>
      </c>
      <c r="EO28" s="78">
        <f t="shared" si="17"/>
        <v>9.3358176332093699</v>
      </c>
      <c r="EP28" s="78">
        <f t="shared" si="17"/>
        <v>12.136225852258573</v>
      </c>
      <c r="EQ28" s="78">
        <f t="shared" si="17"/>
        <v>15.391587124731807</v>
      </c>
      <c r="ER28" s="78">
        <f t="shared" si="17"/>
        <v>12.675251232904387</v>
      </c>
      <c r="ES28" s="78">
        <f t="shared" si="17"/>
        <v>8.5715702746607114</v>
      </c>
      <c r="ET28" s="78">
        <f t="shared" si="17"/>
        <v>6.5755257280215034</v>
      </c>
      <c r="EU28" s="78">
        <f t="shared" si="17"/>
        <v>5.0786600360156067</v>
      </c>
      <c r="EV28" s="78">
        <f t="shared" si="17"/>
        <v>11.493346013717815</v>
      </c>
      <c r="EW28" s="78">
        <f t="shared" si="17"/>
        <v>5.6194655800991429</v>
      </c>
      <c r="EX28" s="78">
        <f t="shared" si="17"/>
        <v>8.4723183399576403</v>
      </c>
      <c r="EY28" s="78">
        <f t="shared" si="17"/>
        <v>6.9240835907622147</v>
      </c>
      <c r="EZ28" s="78">
        <f t="shared" si="17"/>
        <v>10.52863681694846</v>
      </c>
      <c r="FA28" s="78">
        <f t="shared" si="17"/>
        <v>13.622077192448266</v>
      </c>
      <c r="FB28" s="78">
        <f t="shared" si="17"/>
        <v>10.733872122347877</v>
      </c>
      <c r="FC28" s="78">
        <f t="shared" si="17"/>
        <v>4.8796180797139099</v>
      </c>
      <c r="FD28" s="78">
        <f t="shared" si="17"/>
        <v>1.5080345354366973</v>
      </c>
      <c r="FE28" s="78">
        <f t="shared" si="17"/>
        <v>14.814532074977738</v>
      </c>
      <c r="FF28" s="78">
        <f t="shared" si="17"/>
        <v>14.002045959678123</v>
      </c>
      <c r="FG28" s="78">
        <f t="shared" si="17"/>
        <v>15.140770742902589</v>
      </c>
      <c r="FH28" s="78">
        <f t="shared" si="17"/>
        <v>10.471675421041512</v>
      </c>
      <c r="FI28" s="78">
        <f t="shared" si="17"/>
        <v>9.487729871031588</v>
      </c>
      <c r="FJ28" s="78">
        <f t="shared" si="17"/>
        <v>14.872455734805555</v>
      </c>
      <c r="FK28" s="78">
        <f t="shared" si="17"/>
        <v>16.937109541948136</v>
      </c>
      <c r="FL28" s="78">
        <f t="shared" si="17"/>
        <v>5.1562563048549812</v>
      </c>
      <c r="FM28" s="78">
        <f t="shared" si="17"/>
        <v>10.400872098639962</v>
      </c>
      <c r="FN28" s="78">
        <f t="shared" si="17"/>
        <v>5.2222732917229298</v>
      </c>
      <c r="FO28" s="78">
        <f t="shared" si="17"/>
        <v>9.0195942993123168</v>
      </c>
      <c r="FP28" s="78">
        <f t="shared" si="17"/>
        <v>3.8487785825816969</v>
      </c>
      <c r="FQ28" s="78">
        <f t="shared" si="17"/>
        <v>2.2512508061965244</v>
      </c>
      <c r="FR28" s="78">
        <f t="shared" si="17"/>
        <v>9.1787853520063525</v>
      </c>
      <c r="FS28" s="78">
        <f t="shared" si="17"/>
        <v>0.57805028099451483</v>
      </c>
      <c r="FT28" s="78">
        <f t="shared" si="17"/>
        <v>5.4739086553002885</v>
      </c>
      <c r="FU28" s="78">
        <f t="shared" si="17"/>
        <v>2.2247524934312386</v>
      </c>
      <c r="FV28" s="78">
        <f t="shared" si="17"/>
        <v>4.9430721430571358</v>
      </c>
      <c r="FW28" s="78">
        <f t="shared" si="17"/>
        <v>13.08568582355052</v>
      </c>
      <c r="FX28" s="78">
        <f t="shared" si="17"/>
        <v>4.2139837232994006</v>
      </c>
      <c r="FY28" s="78">
        <f t="shared" si="17"/>
        <v>4.4012937127426035</v>
      </c>
      <c r="FZ28" s="78">
        <f t="shared" si="17"/>
        <v>10.973973817077232</v>
      </c>
      <c r="GA28" s="78">
        <f t="shared" si="17"/>
        <v>13.589639659983526</v>
      </c>
      <c r="GB28" s="78">
        <f t="shared" si="17"/>
        <v>20.159373848380643</v>
      </c>
      <c r="GC28" s="78">
        <f t="shared" si="17"/>
        <v>9.9994683671716196</v>
      </c>
      <c r="GD28" s="78">
        <f t="shared" si="17"/>
        <v>12.938138200996507</v>
      </c>
      <c r="GE28" s="78">
        <f t="shared" si="17"/>
        <v>14.076981282381395</v>
      </c>
      <c r="GF28" s="78">
        <f t="shared" si="17"/>
        <v>10.037492366653161</v>
      </c>
      <c r="GG28" s="78">
        <f t="shared" si="17"/>
        <v>5.5283150761139366</v>
      </c>
      <c r="GH28" s="79">
        <f t="shared" si="17"/>
        <v>6.2146510411607707</v>
      </c>
      <c r="GJ28" s="29"/>
      <c r="GK28" s="28"/>
      <c r="GL28" s="129">
        <v>22</v>
      </c>
      <c r="GM28" s="129">
        <v>3</v>
      </c>
      <c r="GN28" s="28"/>
      <c r="GO28" s="129">
        <v>113</v>
      </c>
      <c r="GP28" s="129">
        <v>4</v>
      </c>
      <c r="GQ28" s="28"/>
      <c r="GR28" s="29"/>
      <c r="GT28" s="120"/>
    </row>
    <row r="29" spans="4:202" ht="15.75" customHeight="1" x14ac:dyDescent="0.25">
      <c r="D29" s="177">
        <v>23</v>
      </c>
      <c r="E29" s="180">
        <v>11.316718797062514</v>
      </c>
      <c r="F29" s="181">
        <v>7.1123414454985419</v>
      </c>
      <c r="H29" s="176">
        <v>99</v>
      </c>
      <c r="I29" s="126" t="s">
        <v>78</v>
      </c>
      <c r="J29" s="127" t="s">
        <v>77</v>
      </c>
      <c r="L29" s="29"/>
      <c r="N29" s="72">
        <v>17</v>
      </c>
      <c r="O29" s="82"/>
      <c r="P29" s="83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78">
        <v>0</v>
      </c>
      <c r="AG29" s="78">
        <f t="shared" ref="AG29:GH29" si="18">+SQRT(((AG$6-$AF$6)^2)+((AG$7-$AF$7)^2))</f>
        <v>5.7590692349119941</v>
      </c>
      <c r="AH29" s="78">
        <f t="shared" si="18"/>
        <v>15.227799358256977</v>
      </c>
      <c r="AI29" s="78">
        <f t="shared" si="18"/>
        <v>13.397841932209683</v>
      </c>
      <c r="AJ29" s="78">
        <f t="shared" si="18"/>
        <v>15.821578181473816</v>
      </c>
      <c r="AK29" s="78">
        <f t="shared" si="18"/>
        <v>10.618298018566698</v>
      </c>
      <c r="AL29" s="78">
        <f t="shared" si="18"/>
        <v>9.5596168378647093</v>
      </c>
      <c r="AM29" s="78">
        <f t="shared" si="18"/>
        <v>8.0638719177789149</v>
      </c>
      <c r="AN29" s="78">
        <f t="shared" si="18"/>
        <v>4.6288171653452563</v>
      </c>
      <c r="AO29" s="78">
        <f t="shared" si="18"/>
        <v>8.3328811567310748</v>
      </c>
      <c r="AP29" s="78">
        <f t="shared" si="18"/>
        <v>7.0728477183376439</v>
      </c>
      <c r="AQ29" s="78">
        <f t="shared" si="18"/>
        <v>17.976493389373623</v>
      </c>
      <c r="AR29" s="78">
        <f t="shared" si="18"/>
        <v>17.234851387031576</v>
      </c>
      <c r="AS29" s="78">
        <f t="shared" si="18"/>
        <v>17.569104771908162</v>
      </c>
      <c r="AT29" s="78">
        <f t="shared" si="18"/>
        <v>5.1950493630526315</v>
      </c>
      <c r="AU29" s="78">
        <f t="shared" si="18"/>
        <v>9.8312090929369553</v>
      </c>
      <c r="AV29" s="78">
        <f t="shared" si="18"/>
        <v>11.293819426674419</v>
      </c>
      <c r="AW29" s="78">
        <f t="shared" si="18"/>
        <v>11.121330458978226</v>
      </c>
      <c r="AX29" s="78">
        <f t="shared" si="18"/>
        <v>12.73895028544524</v>
      </c>
      <c r="AY29" s="78">
        <f t="shared" si="18"/>
        <v>14.088400533219451</v>
      </c>
      <c r="AZ29" s="78">
        <f t="shared" si="18"/>
        <v>3.4050221326321704</v>
      </c>
      <c r="BA29" s="78">
        <f t="shared" si="18"/>
        <v>4.5298069995017913</v>
      </c>
      <c r="BB29" s="78">
        <f t="shared" si="18"/>
        <v>4.5248674773010311</v>
      </c>
      <c r="BC29" s="78">
        <f t="shared" si="18"/>
        <v>2.2432099883110803</v>
      </c>
      <c r="BD29" s="78">
        <f t="shared" si="18"/>
        <v>3.3414654566749471</v>
      </c>
      <c r="BE29" s="78">
        <f t="shared" si="18"/>
        <v>5.3650132411488993</v>
      </c>
      <c r="BF29" s="78">
        <f t="shared" si="18"/>
        <v>8.9555948094038929</v>
      </c>
      <c r="BG29" s="78">
        <f t="shared" si="18"/>
        <v>8.1390428834764723</v>
      </c>
      <c r="BH29" s="78">
        <f t="shared" si="18"/>
        <v>6.5436934283745147</v>
      </c>
      <c r="BI29" s="78">
        <f t="shared" si="18"/>
        <v>9.7735908318940155</v>
      </c>
      <c r="BJ29" s="78">
        <f t="shared" si="18"/>
        <v>10.915595932525292</v>
      </c>
      <c r="BK29" s="78">
        <f t="shared" si="18"/>
        <v>10.034108312513807</v>
      </c>
      <c r="BL29" s="78">
        <f t="shared" si="18"/>
        <v>18.151837252063103</v>
      </c>
      <c r="BM29" s="78">
        <f t="shared" si="18"/>
        <v>23.182553856665514</v>
      </c>
      <c r="BN29" s="78">
        <f t="shared" si="18"/>
        <v>21.92359316487217</v>
      </c>
      <c r="BO29" s="78">
        <f t="shared" si="18"/>
        <v>17.501721339669384</v>
      </c>
      <c r="BP29" s="78">
        <f t="shared" si="18"/>
        <v>19.185140021121768</v>
      </c>
      <c r="BQ29" s="78">
        <f t="shared" si="18"/>
        <v>19.315811689957918</v>
      </c>
      <c r="BR29" s="78">
        <f t="shared" si="18"/>
        <v>18.848506686146234</v>
      </c>
      <c r="BS29" s="78">
        <f t="shared" si="18"/>
        <v>19.240490357360446</v>
      </c>
      <c r="BT29" s="78">
        <f t="shared" si="18"/>
        <v>15.138788929302178</v>
      </c>
      <c r="BU29" s="78">
        <f t="shared" si="18"/>
        <v>9.4344260196649437</v>
      </c>
      <c r="BV29" s="78">
        <f t="shared" si="18"/>
        <v>5.8955913183611566</v>
      </c>
      <c r="BW29" s="78">
        <f t="shared" si="18"/>
        <v>9.1111971688089302</v>
      </c>
      <c r="BX29" s="78">
        <f t="shared" si="18"/>
        <v>6.6547410784859338</v>
      </c>
      <c r="BY29" s="78">
        <f t="shared" si="18"/>
        <v>9.2392866861459915</v>
      </c>
      <c r="BZ29" s="78">
        <f t="shared" si="18"/>
        <v>7.3625849947183131</v>
      </c>
      <c r="CA29" s="78">
        <f t="shared" si="18"/>
        <v>10.017915283996379</v>
      </c>
      <c r="CB29" s="78">
        <f t="shared" si="18"/>
        <v>11.02242644315972</v>
      </c>
      <c r="CC29" s="78">
        <f t="shared" si="18"/>
        <v>10.784429240691365</v>
      </c>
      <c r="CD29" s="78">
        <f t="shared" si="18"/>
        <v>14.562795885783718</v>
      </c>
      <c r="CE29" s="78">
        <f t="shared" si="18"/>
        <v>12.130272250810355</v>
      </c>
      <c r="CF29" s="78">
        <f t="shared" si="18"/>
        <v>15.008503572599901</v>
      </c>
      <c r="CG29" s="78">
        <f t="shared" si="18"/>
        <v>17.764000970859978</v>
      </c>
      <c r="CH29" s="78">
        <f t="shared" si="18"/>
        <v>17.526867938028715</v>
      </c>
      <c r="CI29" s="78">
        <f t="shared" si="18"/>
        <v>17.21288368671788</v>
      </c>
      <c r="CJ29" s="78">
        <f t="shared" si="18"/>
        <v>16.076146101025458</v>
      </c>
      <c r="CK29" s="78">
        <f t="shared" si="18"/>
        <v>16.245444754167515</v>
      </c>
      <c r="CL29" s="78">
        <f t="shared" si="18"/>
        <v>18.590702860938247</v>
      </c>
      <c r="CM29" s="78">
        <f t="shared" si="18"/>
        <v>3.4845678654265004</v>
      </c>
      <c r="CN29" s="156">
        <f t="shared" si="18"/>
        <v>17.187887962274448</v>
      </c>
      <c r="CO29" s="78">
        <f t="shared" si="18"/>
        <v>7.6734162100288854</v>
      </c>
      <c r="CP29" s="78">
        <f t="shared" si="18"/>
        <v>4.4939556908347011</v>
      </c>
      <c r="CQ29" s="78">
        <f t="shared" si="18"/>
        <v>5.8007914574836175</v>
      </c>
      <c r="CR29" s="78">
        <f t="shared" si="18"/>
        <v>10.687701901125855</v>
      </c>
      <c r="CS29" s="78">
        <f t="shared" si="18"/>
        <v>6.8929421085195823</v>
      </c>
      <c r="CT29" s="78">
        <f t="shared" si="18"/>
        <v>3.3575135688961142</v>
      </c>
      <c r="CU29" s="78">
        <f t="shared" si="18"/>
        <v>15.807049943154416</v>
      </c>
      <c r="CV29" s="78">
        <f t="shared" si="18"/>
        <v>12.940895419700439</v>
      </c>
      <c r="CW29" s="78">
        <f t="shared" si="18"/>
        <v>9.7833131617844025</v>
      </c>
      <c r="CX29" s="78">
        <f t="shared" si="18"/>
        <v>11.54976282828563</v>
      </c>
      <c r="CY29" s="78">
        <f t="shared" si="18"/>
        <v>18.951475965583452</v>
      </c>
      <c r="CZ29" s="78">
        <f t="shared" si="18"/>
        <v>12.615626303974452</v>
      </c>
      <c r="DA29" s="78">
        <f t="shared" si="18"/>
        <v>16.310251207032223</v>
      </c>
      <c r="DB29" s="78">
        <f t="shared" si="18"/>
        <v>17.291030047851379</v>
      </c>
      <c r="DC29" s="78">
        <f t="shared" si="18"/>
        <v>10.041529867168771</v>
      </c>
      <c r="DD29" s="78">
        <f t="shared" si="18"/>
        <v>16.034460743113144</v>
      </c>
      <c r="DE29" s="78">
        <f t="shared" si="18"/>
        <v>14.833656968442691</v>
      </c>
      <c r="DF29" s="78">
        <f t="shared" si="18"/>
        <v>7.1059222303548619</v>
      </c>
      <c r="DG29" s="78">
        <f t="shared" si="18"/>
        <v>6.0198654299421053</v>
      </c>
      <c r="DH29" s="78">
        <f t="shared" si="18"/>
        <v>8.0220785257964096</v>
      </c>
      <c r="DI29" s="78">
        <f t="shared" si="18"/>
        <v>9.0315486699489878</v>
      </c>
      <c r="DJ29" s="78">
        <f t="shared" si="18"/>
        <v>1.8025058400244776</v>
      </c>
      <c r="DK29" s="78">
        <f t="shared" si="18"/>
        <v>18.794306274097252</v>
      </c>
      <c r="DL29" s="78">
        <f t="shared" si="18"/>
        <v>3.9737547348105742</v>
      </c>
      <c r="DM29" s="78">
        <f t="shared" si="18"/>
        <v>7.8748681157982059</v>
      </c>
      <c r="DN29" s="78">
        <f t="shared" si="18"/>
        <v>11.054134883369082</v>
      </c>
      <c r="DO29" s="78">
        <f t="shared" si="18"/>
        <v>19.451831810019684</v>
      </c>
      <c r="DP29" s="78">
        <f t="shared" si="18"/>
        <v>4.950201493178791</v>
      </c>
      <c r="DQ29" s="78">
        <f t="shared" si="18"/>
        <v>10.821821689656273</v>
      </c>
      <c r="DR29" s="78">
        <f t="shared" si="18"/>
        <v>4.8177921253959903</v>
      </c>
      <c r="DS29" s="78">
        <f t="shared" si="18"/>
        <v>8.969238131889254</v>
      </c>
      <c r="DT29" s="78">
        <f t="shared" si="18"/>
        <v>14.18890526091108</v>
      </c>
      <c r="DU29" s="78">
        <f t="shared" si="18"/>
        <v>1.1721422580958807</v>
      </c>
      <c r="DV29" s="78">
        <f t="shared" si="18"/>
        <v>5.1743184816973011</v>
      </c>
      <c r="DW29" s="78">
        <f t="shared" si="18"/>
        <v>6.9683017073505562</v>
      </c>
      <c r="DX29" s="78">
        <f t="shared" si="18"/>
        <v>15.338440086882638</v>
      </c>
      <c r="DY29" s="78">
        <f t="shared" si="18"/>
        <v>5.9735267618804206</v>
      </c>
      <c r="DZ29" s="78">
        <f t="shared" si="18"/>
        <v>13.002829083792662</v>
      </c>
      <c r="EA29" s="78">
        <f t="shared" si="18"/>
        <v>4.6291541745483062</v>
      </c>
      <c r="EB29" s="78">
        <f t="shared" si="18"/>
        <v>3.4003608277618422</v>
      </c>
      <c r="EC29" s="78">
        <f t="shared" si="18"/>
        <v>14.834710781998531</v>
      </c>
      <c r="ED29" s="78">
        <f t="shared" si="18"/>
        <v>16.895526204584264</v>
      </c>
      <c r="EE29" s="78">
        <f t="shared" si="18"/>
        <v>15.385730495999633</v>
      </c>
      <c r="EF29" s="78">
        <f t="shared" si="18"/>
        <v>5.3497916503662131</v>
      </c>
      <c r="EG29" s="78">
        <f t="shared" si="18"/>
        <v>11.445978216829202</v>
      </c>
      <c r="EH29" s="78">
        <f t="shared" si="18"/>
        <v>6.2846842476429501</v>
      </c>
      <c r="EI29" s="78">
        <f t="shared" si="18"/>
        <v>13.751512820957904</v>
      </c>
      <c r="EJ29" s="78">
        <f t="shared" si="18"/>
        <v>8.2338746221760193</v>
      </c>
      <c r="EK29" s="78">
        <f t="shared" si="18"/>
        <v>23.291474678957982</v>
      </c>
      <c r="EL29" s="78">
        <f t="shared" si="18"/>
        <v>18.613668397363856</v>
      </c>
      <c r="EM29" s="78">
        <f t="shared" si="18"/>
        <v>4.7603380702279443</v>
      </c>
      <c r="EN29" s="78">
        <f t="shared" si="18"/>
        <v>12.180334913004629</v>
      </c>
      <c r="EO29" s="78">
        <f t="shared" si="18"/>
        <v>7.5812458570678443</v>
      </c>
      <c r="EP29" s="78">
        <f t="shared" si="18"/>
        <v>10.420122168364248</v>
      </c>
      <c r="EQ29" s="78">
        <f t="shared" si="18"/>
        <v>17.11142499841128</v>
      </c>
      <c r="ER29" s="78">
        <f t="shared" si="18"/>
        <v>14.182110361356639</v>
      </c>
      <c r="ES29" s="78">
        <f t="shared" si="18"/>
        <v>9.4309759173700325</v>
      </c>
      <c r="ET29" s="78">
        <f t="shared" si="18"/>
        <v>7.3044890133617457</v>
      </c>
      <c r="EU29" s="78">
        <f t="shared" si="18"/>
        <v>6.8144847835877993</v>
      </c>
      <c r="EV29" s="78">
        <f t="shared" si="18"/>
        <v>10.850566930728801</v>
      </c>
      <c r="EW29" s="78">
        <f t="shared" si="18"/>
        <v>7.2791656603492347</v>
      </c>
      <c r="EX29" s="78">
        <f t="shared" si="18"/>
        <v>7.8060836176787332</v>
      </c>
      <c r="EY29" s="78">
        <f t="shared" si="18"/>
        <v>5.436720911825442</v>
      </c>
      <c r="EZ29" s="78">
        <f t="shared" si="18"/>
        <v>12.236707715412088</v>
      </c>
      <c r="FA29" s="78">
        <f t="shared" si="18"/>
        <v>15.173850915831339</v>
      </c>
      <c r="FB29" s="78">
        <f t="shared" si="18"/>
        <v>9.1586078474842054</v>
      </c>
      <c r="FC29" s="78">
        <f t="shared" si="18"/>
        <v>6.4871473130817305</v>
      </c>
      <c r="FD29" s="78">
        <f t="shared" si="18"/>
        <v>3.0202109682144798</v>
      </c>
      <c r="FE29" s="78">
        <f t="shared" si="18"/>
        <v>16.272950884838998</v>
      </c>
      <c r="FF29" s="78">
        <f t="shared" si="18"/>
        <v>13.582839501710795</v>
      </c>
      <c r="FG29" s="78">
        <f t="shared" si="18"/>
        <v>16.490424193680145</v>
      </c>
      <c r="FH29" s="78">
        <f t="shared" si="18"/>
        <v>10.584321702247236</v>
      </c>
      <c r="FI29" s="78">
        <f t="shared" si="18"/>
        <v>9.0294219539862883</v>
      </c>
      <c r="FJ29" s="78">
        <f t="shared" si="18"/>
        <v>16.209805296057244</v>
      </c>
      <c r="FK29" s="78">
        <f t="shared" si="18"/>
        <v>17.391440436885002</v>
      </c>
      <c r="FL29" s="78">
        <f t="shared" si="18"/>
        <v>4.0706919681937324</v>
      </c>
      <c r="FM29" s="78">
        <f t="shared" si="18"/>
        <v>8.7122650444389382</v>
      </c>
      <c r="FN29" s="78">
        <f t="shared" si="18"/>
        <v>5.7991770757489727</v>
      </c>
      <c r="FO29" s="78">
        <f t="shared" si="18"/>
        <v>9.421836636924386</v>
      </c>
      <c r="FP29" s="78">
        <f t="shared" si="18"/>
        <v>5.5945259244701253</v>
      </c>
      <c r="FQ29" s="78">
        <f t="shared" si="18"/>
        <v>2.6592387377577995</v>
      </c>
      <c r="FR29" s="78">
        <f t="shared" si="18"/>
        <v>10.908264795876205</v>
      </c>
      <c r="FS29" s="78">
        <f t="shared" si="18"/>
        <v>1.8229405369085849</v>
      </c>
      <c r="FT29" s="78">
        <f t="shared" si="18"/>
        <v>4.8627436654333849</v>
      </c>
      <c r="FU29" s="78">
        <f t="shared" si="18"/>
        <v>2.8288737682465754</v>
      </c>
      <c r="FV29" s="78">
        <f t="shared" si="18"/>
        <v>4.9797230541685069</v>
      </c>
      <c r="FW29" s="78">
        <f t="shared" si="18"/>
        <v>13.816922998238875</v>
      </c>
      <c r="FX29" s="78">
        <f t="shared" si="18"/>
        <v>3.1208426583607571</v>
      </c>
      <c r="FY29" s="78">
        <f t="shared" si="18"/>
        <v>5.265618858280618</v>
      </c>
      <c r="FZ29" s="78">
        <f t="shared" si="18"/>
        <v>9.9306304306621769</v>
      </c>
      <c r="GA29" s="78">
        <f t="shared" si="18"/>
        <v>14.194954453139479</v>
      </c>
      <c r="GB29" s="78">
        <f t="shared" si="18"/>
        <v>20.322279659891684</v>
      </c>
      <c r="GC29" s="78">
        <f t="shared" si="18"/>
        <v>10.89185655699127</v>
      </c>
      <c r="GD29" s="78">
        <f t="shared" si="18"/>
        <v>12.705306449995692</v>
      </c>
      <c r="GE29" s="78">
        <f t="shared" si="18"/>
        <v>13.881688907947931</v>
      </c>
      <c r="GF29" s="78">
        <f t="shared" si="18"/>
        <v>10.597886504752667</v>
      </c>
      <c r="GG29" s="78">
        <f t="shared" si="18"/>
        <v>3.7992230942740548</v>
      </c>
      <c r="GH29" s="79">
        <f t="shared" si="18"/>
        <v>7.6466482073529809</v>
      </c>
      <c r="GJ29" s="29"/>
      <c r="GK29" s="28"/>
      <c r="GL29" s="129">
        <v>106</v>
      </c>
      <c r="GM29" s="129">
        <v>3</v>
      </c>
      <c r="GN29" s="28"/>
      <c r="GO29" s="129">
        <v>129</v>
      </c>
      <c r="GP29" s="129">
        <v>4</v>
      </c>
      <c r="GQ29" s="28"/>
      <c r="GR29" s="29"/>
      <c r="GT29" s="120"/>
    </row>
    <row r="30" spans="4:202" ht="15.75" customHeight="1" x14ac:dyDescent="0.25">
      <c r="D30" s="177">
        <v>24</v>
      </c>
      <c r="E30" s="182">
        <v>10.69811177112757</v>
      </c>
      <c r="F30" s="183">
        <v>8.5180197484254752</v>
      </c>
      <c r="H30" s="176">
        <v>100</v>
      </c>
      <c r="I30" s="126" t="s">
        <v>74</v>
      </c>
      <c r="J30" s="127" t="s">
        <v>78</v>
      </c>
      <c r="L30" s="29"/>
      <c r="N30" s="72">
        <v>18</v>
      </c>
      <c r="O30" s="82"/>
      <c r="P30" s="83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78">
        <v>0</v>
      </c>
      <c r="AH30" s="78">
        <f t="shared" ref="AH30:GH30" si="19">+SQRT(((AH$6-$AG$6)^2)+((AH$7-$AG$7)^2))</f>
        <v>9.5256830363567122</v>
      </c>
      <c r="AI30" s="78">
        <f t="shared" si="19"/>
        <v>8.0523708727297656</v>
      </c>
      <c r="AJ30" s="78">
        <f t="shared" si="19"/>
        <v>10.142411882585639</v>
      </c>
      <c r="AK30" s="78">
        <f t="shared" si="19"/>
        <v>4.882942356571446</v>
      </c>
      <c r="AL30" s="78">
        <f t="shared" si="19"/>
        <v>3.9019947856051966</v>
      </c>
      <c r="AM30" s="78">
        <f t="shared" si="19"/>
        <v>2.3676303276176585</v>
      </c>
      <c r="AN30" s="78">
        <f t="shared" si="19"/>
        <v>4.1051715470159689</v>
      </c>
      <c r="AO30" s="78">
        <f t="shared" si="19"/>
        <v>3.9873734098573923</v>
      </c>
      <c r="AP30" s="78">
        <f t="shared" si="19"/>
        <v>3.8709434908346059</v>
      </c>
      <c r="AQ30" s="78">
        <f t="shared" si="19"/>
        <v>12.233191237431479</v>
      </c>
      <c r="AR30" s="78">
        <f t="shared" si="19"/>
        <v>11.600955093662522</v>
      </c>
      <c r="AS30" s="78">
        <f t="shared" si="19"/>
        <v>11.811030593219339</v>
      </c>
      <c r="AT30" s="78">
        <f t="shared" si="19"/>
        <v>8.8483530344034538</v>
      </c>
      <c r="AU30" s="78">
        <f t="shared" si="19"/>
        <v>7.9425556627410927</v>
      </c>
      <c r="AV30" s="78">
        <f t="shared" si="19"/>
        <v>9.7008747891051961</v>
      </c>
      <c r="AW30" s="78">
        <f t="shared" si="19"/>
        <v>6.7205116548085231</v>
      </c>
      <c r="AX30" s="78">
        <f t="shared" si="19"/>
        <v>8.2450022097832623</v>
      </c>
      <c r="AY30" s="78">
        <f t="shared" si="19"/>
        <v>10.989580246947305</v>
      </c>
      <c r="AZ30" s="78">
        <f t="shared" si="19"/>
        <v>8.5463141091821573</v>
      </c>
      <c r="BA30" s="78">
        <f t="shared" si="19"/>
        <v>10.210840878203969</v>
      </c>
      <c r="BB30" s="78">
        <f t="shared" si="19"/>
        <v>9.9974024391554082</v>
      </c>
      <c r="BC30" s="78">
        <f t="shared" si="19"/>
        <v>7.0390543260324998</v>
      </c>
      <c r="BD30" s="78">
        <f t="shared" si="19"/>
        <v>8.3814921486936313</v>
      </c>
      <c r="BE30" s="78">
        <f t="shared" si="19"/>
        <v>9.277115682469864</v>
      </c>
      <c r="BF30" s="78">
        <f t="shared" si="19"/>
        <v>7.3444083854072311</v>
      </c>
      <c r="BG30" s="78">
        <f t="shared" si="19"/>
        <v>7.3854707015958576</v>
      </c>
      <c r="BH30" s="78">
        <f t="shared" si="19"/>
        <v>6.9094728552559381</v>
      </c>
      <c r="BI30" s="78">
        <f t="shared" si="19"/>
        <v>8.0511064612253378</v>
      </c>
      <c r="BJ30" s="78">
        <f t="shared" si="19"/>
        <v>9.8164760642374578</v>
      </c>
      <c r="BK30" s="78">
        <f t="shared" si="19"/>
        <v>9.3657293380800901</v>
      </c>
      <c r="BL30" s="78">
        <f t="shared" si="19"/>
        <v>12.619401822293563</v>
      </c>
      <c r="BM30" s="78">
        <f t="shared" si="19"/>
        <v>17.631114863811622</v>
      </c>
      <c r="BN30" s="78">
        <f t="shared" si="19"/>
        <v>16.214882057425214</v>
      </c>
      <c r="BO30" s="78">
        <f t="shared" si="19"/>
        <v>12.104476435375551</v>
      </c>
      <c r="BP30" s="78">
        <f t="shared" si="19"/>
        <v>14.364139648719133</v>
      </c>
      <c r="BQ30" s="78">
        <f t="shared" si="19"/>
        <v>14.413036633202388</v>
      </c>
      <c r="BR30" s="78">
        <f t="shared" si="19"/>
        <v>16.969375199723292</v>
      </c>
      <c r="BS30" s="78">
        <f t="shared" si="19"/>
        <v>17.178876520374729</v>
      </c>
      <c r="BT30" s="78">
        <f t="shared" si="19"/>
        <v>13.157016743797906</v>
      </c>
      <c r="BU30" s="78">
        <f t="shared" si="19"/>
        <v>15.168305576339625</v>
      </c>
      <c r="BV30" s="78">
        <f t="shared" si="19"/>
        <v>11.379083957539509</v>
      </c>
      <c r="BW30" s="78">
        <f t="shared" si="19"/>
        <v>14.220607327189182</v>
      </c>
      <c r="BX30" s="78">
        <f t="shared" si="19"/>
        <v>10.159969175405243</v>
      </c>
      <c r="BY30" s="78">
        <f t="shared" si="19"/>
        <v>14.009583084940459</v>
      </c>
      <c r="BZ30" s="78">
        <f t="shared" si="19"/>
        <v>12.226002597333474</v>
      </c>
      <c r="CA30" s="78">
        <f t="shared" si="19"/>
        <v>11.150906516855052</v>
      </c>
      <c r="CB30" s="78">
        <f t="shared" si="19"/>
        <v>12.640533038962261</v>
      </c>
      <c r="CC30" s="78">
        <f t="shared" si="19"/>
        <v>13.803958886267125</v>
      </c>
      <c r="CD30" s="78">
        <f t="shared" si="19"/>
        <v>14.457953991988932</v>
      </c>
      <c r="CE30" s="78">
        <f t="shared" si="19"/>
        <v>12.727781798657974</v>
      </c>
      <c r="CF30" s="78">
        <f t="shared" si="19"/>
        <v>14.392411473076992</v>
      </c>
      <c r="CG30" s="78">
        <f t="shared" si="19"/>
        <v>17.877292044131298</v>
      </c>
      <c r="CH30" s="78">
        <f t="shared" si="19"/>
        <v>17.239893905764252</v>
      </c>
      <c r="CI30" s="78">
        <f t="shared" si="19"/>
        <v>17.281043022500651</v>
      </c>
      <c r="CJ30" s="78">
        <f t="shared" si="19"/>
        <v>11.671404249144272</v>
      </c>
      <c r="CK30" s="78">
        <f t="shared" si="19"/>
        <v>12.9180440943435</v>
      </c>
      <c r="CL30" s="78">
        <f t="shared" si="19"/>
        <v>14.790975808917876</v>
      </c>
      <c r="CM30" s="78">
        <f t="shared" si="19"/>
        <v>8.609551595385204</v>
      </c>
      <c r="CN30" s="156">
        <f t="shared" si="19"/>
        <v>14.496829576588643</v>
      </c>
      <c r="CO30" s="78">
        <f t="shared" si="19"/>
        <v>3.843189084830442</v>
      </c>
      <c r="CP30" s="78">
        <f t="shared" si="19"/>
        <v>2.5118472743057092</v>
      </c>
      <c r="CQ30" s="78">
        <f t="shared" si="19"/>
        <v>11.143029206793177</v>
      </c>
      <c r="CR30" s="78">
        <f t="shared" si="19"/>
        <v>5.4206769191040483</v>
      </c>
      <c r="CS30" s="78">
        <f t="shared" si="19"/>
        <v>1.1537245139670662</v>
      </c>
      <c r="CT30" s="78">
        <f t="shared" si="19"/>
        <v>8.6606150565895952</v>
      </c>
      <c r="CU30" s="78">
        <f t="shared" si="19"/>
        <v>10.695863462689388</v>
      </c>
      <c r="CV30" s="78">
        <f t="shared" si="19"/>
        <v>9.2239522247104837</v>
      </c>
      <c r="CW30" s="78">
        <f t="shared" si="19"/>
        <v>5.4246617091007066</v>
      </c>
      <c r="CX30" s="78">
        <f t="shared" si="19"/>
        <v>6.091400891325522</v>
      </c>
      <c r="CY30" s="78">
        <f t="shared" si="19"/>
        <v>17.534332463958915</v>
      </c>
      <c r="CZ30" s="78">
        <f t="shared" si="19"/>
        <v>8.1597023427411131</v>
      </c>
      <c r="DA30" s="78">
        <f t="shared" si="19"/>
        <v>10.710334201420801</v>
      </c>
      <c r="DB30" s="78">
        <f t="shared" si="19"/>
        <v>16.261398573709364</v>
      </c>
      <c r="DC30" s="78">
        <f t="shared" si="19"/>
        <v>7.7564066500468964</v>
      </c>
      <c r="DD30" s="78">
        <f t="shared" si="19"/>
        <v>15.979437942275263</v>
      </c>
      <c r="DE30" s="78">
        <f t="shared" si="19"/>
        <v>14.621124663073886</v>
      </c>
      <c r="DF30" s="78">
        <f t="shared" si="19"/>
        <v>12.138319540548601</v>
      </c>
      <c r="DG30" s="78">
        <f t="shared" si="19"/>
        <v>7.5385738116229497</v>
      </c>
      <c r="DH30" s="78">
        <f t="shared" si="19"/>
        <v>8.0583126375081058</v>
      </c>
      <c r="DI30" s="78">
        <f t="shared" si="19"/>
        <v>12.215863940494696</v>
      </c>
      <c r="DJ30" s="78">
        <f t="shared" si="19"/>
        <v>7.3385864697954792</v>
      </c>
      <c r="DK30" s="78">
        <f t="shared" si="19"/>
        <v>14.255058567919317</v>
      </c>
      <c r="DL30" s="78">
        <f t="shared" si="19"/>
        <v>4.3328005039305104</v>
      </c>
      <c r="DM30" s="78">
        <f t="shared" si="19"/>
        <v>8.3389099005754872</v>
      </c>
      <c r="DN30" s="78">
        <f t="shared" si="19"/>
        <v>5.5347327280278895</v>
      </c>
      <c r="DO30" s="78">
        <f t="shared" si="19"/>
        <v>17.582360172441632</v>
      </c>
      <c r="DP30" s="78">
        <f t="shared" si="19"/>
        <v>10.505880526964278</v>
      </c>
      <c r="DQ30" s="78">
        <f t="shared" si="19"/>
        <v>5.1177866646430772</v>
      </c>
      <c r="DR30" s="78">
        <f t="shared" si="19"/>
        <v>10.406606455468848</v>
      </c>
      <c r="DS30" s="78">
        <f t="shared" si="19"/>
        <v>12.79193700117235</v>
      </c>
      <c r="DT30" s="78">
        <f t="shared" si="19"/>
        <v>13.295285383296344</v>
      </c>
      <c r="DU30" s="78">
        <f t="shared" si="19"/>
        <v>5.0744539161302464</v>
      </c>
      <c r="DV30" s="78">
        <f t="shared" si="19"/>
        <v>2.1068423395073075</v>
      </c>
      <c r="DW30" s="78">
        <f t="shared" si="19"/>
        <v>10.989420169316112</v>
      </c>
      <c r="DX30" s="78">
        <f t="shared" si="19"/>
        <v>9.9280594512503839</v>
      </c>
      <c r="DY30" s="78">
        <f t="shared" si="19"/>
        <v>6.9786028751620179</v>
      </c>
      <c r="DZ30" s="78">
        <f t="shared" si="19"/>
        <v>10.958036940937196</v>
      </c>
      <c r="EA30" s="78">
        <f t="shared" si="19"/>
        <v>10.260795185491427</v>
      </c>
      <c r="EB30" s="78">
        <f t="shared" si="19"/>
        <v>8.1118559833783568</v>
      </c>
      <c r="EC30" s="78">
        <f t="shared" si="19"/>
        <v>11.10645057698941</v>
      </c>
      <c r="ED30" s="78">
        <f t="shared" si="19"/>
        <v>11.16553342809973</v>
      </c>
      <c r="EE30" s="78">
        <f t="shared" si="19"/>
        <v>10.336731466310701</v>
      </c>
      <c r="EF30" s="78">
        <f t="shared" si="19"/>
        <v>8.4924374297345739</v>
      </c>
      <c r="EG30" s="78">
        <f t="shared" si="19"/>
        <v>10.041839375880818</v>
      </c>
      <c r="EH30" s="78">
        <f t="shared" si="19"/>
        <v>0.90641351747820942</v>
      </c>
      <c r="EI30" s="78">
        <f t="shared" si="19"/>
        <v>11.777628388394637</v>
      </c>
      <c r="EJ30" s="78">
        <f t="shared" si="19"/>
        <v>6.0028411189281297</v>
      </c>
      <c r="EK30" s="78">
        <f t="shared" si="19"/>
        <v>17.669452183481781</v>
      </c>
      <c r="EL30" s="78">
        <f t="shared" si="19"/>
        <v>14.690433497525866</v>
      </c>
      <c r="EM30" s="78">
        <f t="shared" si="19"/>
        <v>7.4646898053887236</v>
      </c>
      <c r="EN30" s="78">
        <f t="shared" si="19"/>
        <v>6.5017877368159791</v>
      </c>
      <c r="EO30" s="78">
        <f t="shared" si="19"/>
        <v>13.311401068302816</v>
      </c>
      <c r="EP30" s="78">
        <f t="shared" si="19"/>
        <v>15.922293435654941</v>
      </c>
      <c r="EQ30" s="78">
        <f t="shared" si="19"/>
        <v>11.360503766390929</v>
      </c>
      <c r="ER30" s="78">
        <f t="shared" si="19"/>
        <v>9.0216232446552951</v>
      </c>
      <c r="ES30" s="78">
        <f t="shared" si="19"/>
        <v>6.9854537354622304</v>
      </c>
      <c r="ET30" s="78">
        <f t="shared" si="19"/>
        <v>7.3588392429107401</v>
      </c>
      <c r="EU30" s="78">
        <f t="shared" si="19"/>
        <v>2.002140817004975</v>
      </c>
      <c r="EV30" s="78">
        <f t="shared" si="19"/>
        <v>13.045741776220163</v>
      </c>
      <c r="EW30" s="78">
        <f t="shared" si="19"/>
        <v>3.1796669573527674</v>
      </c>
      <c r="EX30" s="78">
        <f t="shared" si="19"/>
        <v>10.333847457545403</v>
      </c>
      <c r="EY30" s="78">
        <f t="shared" si="19"/>
        <v>10.343754556241421</v>
      </c>
      <c r="EZ30" s="78">
        <f t="shared" si="19"/>
        <v>6.5028266206488334</v>
      </c>
      <c r="FA30" s="78">
        <f t="shared" si="19"/>
        <v>9.852962395426168</v>
      </c>
      <c r="FB30" s="78">
        <f t="shared" si="19"/>
        <v>14.194983800666416</v>
      </c>
      <c r="FC30" s="78">
        <f t="shared" si="19"/>
        <v>1.4657228432645057</v>
      </c>
      <c r="FD30" s="78">
        <f t="shared" si="19"/>
        <v>2.877915334248375</v>
      </c>
      <c r="FE30" s="78">
        <f t="shared" si="19"/>
        <v>11.238578627270417</v>
      </c>
      <c r="FF30" s="78">
        <f t="shared" si="19"/>
        <v>14.927691272693744</v>
      </c>
      <c r="FG30" s="78">
        <f t="shared" si="19"/>
        <v>11.814388421857124</v>
      </c>
      <c r="FH30" s="78">
        <f t="shared" si="19"/>
        <v>10.486494131646552</v>
      </c>
      <c r="FI30" s="78">
        <f t="shared" si="19"/>
        <v>10.833384608829238</v>
      </c>
      <c r="FJ30" s="78">
        <f t="shared" si="19"/>
        <v>11.581381236497824</v>
      </c>
      <c r="FK30" s="78">
        <f t="shared" si="19"/>
        <v>15.72468572591756</v>
      </c>
      <c r="FL30" s="78">
        <f t="shared" si="19"/>
        <v>8.8443556853297736</v>
      </c>
      <c r="FM30" s="78">
        <f t="shared" si="19"/>
        <v>14.126030918035672</v>
      </c>
      <c r="FN30" s="78">
        <f t="shared" si="19"/>
        <v>6.6898493673911545</v>
      </c>
      <c r="FO30" s="78">
        <f t="shared" si="19"/>
        <v>8.5378145800908136</v>
      </c>
      <c r="FP30" s="78">
        <f t="shared" si="19"/>
        <v>1.3106776761649739</v>
      </c>
      <c r="FQ30" s="78">
        <f t="shared" si="19"/>
        <v>4.4722355963342162</v>
      </c>
      <c r="FR30" s="78">
        <f t="shared" si="19"/>
        <v>5.6726129029991315</v>
      </c>
      <c r="FS30" s="78">
        <f t="shared" si="19"/>
        <v>4.2134075762043732</v>
      </c>
      <c r="FT30" s="78">
        <f t="shared" si="19"/>
        <v>8.6788431869349747</v>
      </c>
      <c r="FU30" s="78">
        <f t="shared" si="19"/>
        <v>4.1872320134780114</v>
      </c>
      <c r="FV30" s="78">
        <f t="shared" si="19"/>
        <v>7.4134336412395809</v>
      </c>
      <c r="FW30" s="78">
        <f t="shared" si="19"/>
        <v>11.391589960898203</v>
      </c>
      <c r="FX30" s="78">
        <f t="shared" si="19"/>
        <v>7.975476644673904</v>
      </c>
      <c r="FY30" s="78">
        <f t="shared" si="19"/>
        <v>4.1034688860928572</v>
      </c>
      <c r="FZ30" s="78">
        <f t="shared" si="19"/>
        <v>13.363796961747671</v>
      </c>
      <c r="GA30" s="78">
        <f t="shared" si="19"/>
        <v>12.176425097240347</v>
      </c>
      <c r="GB30" s="78">
        <f t="shared" si="19"/>
        <v>19.520268863420984</v>
      </c>
      <c r="GC30" s="78">
        <f t="shared" si="19"/>
        <v>8.1399228462982869</v>
      </c>
      <c r="GD30" s="78">
        <f t="shared" si="19"/>
        <v>13.518715754442658</v>
      </c>
      <c r="GE30" s="78">
        <f t="shared" si="19"/>
        <v>14.504757788151604</v>
      </c>
      <c r="GF30" s="78">
        <f t="shared" si="19"/>
        <v>9.0345698150288278</v>
      </c>
      <c r="GG30" s="78">
        <f t="shared" si="19"/>
        <v>9.5540632291280367</v>
      </c>
      <c r="GH30" s="79">
        <f t="shared" si="19"/>
        <v>3.2454192168765701</v>
      </c>
      <c r="GJ30" s="29"/>
      <c r="GK30" s="28"/>
      <c r="GL30" s="129">
        <v>87</v>
      </c>
      <c r="GM30" s="129">
        <v>3</v>
      </c>
      <c r="GN30" s="28"/>
      <c r="GO30" s="129">
        <v>20</v>
      </c>
      <c r="GP30" s="129">
        <v>4</v>
      </c>
      <c r="GQ30" s="28"/>
      <c r="GR30" s="29"/>
      <c r="GT30" s="120"/>
    </row>
    <row r="31" spans="4:202" ht="15.75" customHeight="1" x14ac:dyDescent="0.25">
      <c r="D31" s="177">
        <v>25</v>
      </c>
      <c r="E31" s="178">
        <v>10.35266114312574</v>
      </c>
      <c r="F31" s="179">
        <v>14.669803766662058</v>
      </c>
      <c r="H31" s="176">
        <v>101</v>
      </c>
      <c r="I31" s="126" t="s">
        <v>79</v>
      </c>
      <c r="J31" s="127" t="s">
        <v>75</v>
      </c>
      <c r="L31" s="29"/>
      <c r="N31" s="72">
        <v>19</v>
      </c>
      <c r="O31" s="82"/>
      <c r="P31" s="83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78">
        <v>0</v>
      </c>
      <c r="AI31" s="78">
        <f t="shared" ref="AI31:GH31" si="20">+SQRT(((AI$6-$AH$6)^2)+((AI$7-$AH$7)^2))</f>
        <v>3.1520435039896011</v>
      </c>
      <c r="AJ31" s="78">
        <f t="shared" si="20"/>
        <v>0.68563198116379109</v>
      </c>
      <c r="AK31" s="78">
        <f t="shared" si="20"/>
        <v>5.104144636341025</v>
      </c>
      <c r="AL31" s="78">
        <f t="shared" si="20"/>
        <v>5.6690216402639768</v>
      </c>
      <c r="AM31" s="78">
        <f t="shared" si="20"/>
        <v>7.1724770106496436</v>
      </c>
      <c r="AN31" s="78">
        <f t="shared" si="20"/>
        <v>12.85218172963374</v>
      </c>
      <c r="AO31" s="78">
        <f t="shared" si="20"/>
        <v>9.2491543685270017</v>
      </c>
      <c r="AP31" s="78">
        <f t="shared" si="20"/>
        <v>10.75797389091651</v>
      </c>
      <c r="AQ31" s="78">
        <f t="shared" si="20"/>
        <v>2.8708862432486524</v>
      </c>
      <c r="AR31" s="78">
        <f t="shared" si="20"/>
        <v>4.9749414394530715</v>
      </c>
      <c r="AS31" s="78">
        <f t="shared" si="20"/>
        <v>2.8176811281165133</v>
      </c>
      <c r="AT31" s="78">
        <f t="shared" si="20"/>
        <v>17.979371140941996</v>
      </c>
      <c r="AU31" s="78">
        <f t="shared" si="20"/>
        <v>13.41616206884281</v>
      </c>
      <c r="AV31" s="78">
        <f t="shared" si="20"/>
        <v>14.736295064036801</v>
      </c>
      <c r="AW31" s="78">
        <f t="shared" si="20"/>
        <v>8.9706458165005714</v>
      </c>
      <c r="AX31" s="78">
        <f t="shared" si="20"/>
        <v>8.9728419004901614</v>
      </c>
      <c r="AY31" s="78">
        <f t="shared" si="20"/>
        <v>13.180984402366956</v>
      </c>
      <c r="AZ31" s="78">
        <f t="shared" si="20"/>
        <v>17.601783231920241</v>
      </c>
      <c r="BA31" s="78">
        <f t="shared" si="20"/>
        <v>19.533282439899853</v>
      </c>
      <c r="BB31" s="78">
        <f t="shared" si="20"/>
        <v>19.520741947242151</v>
      </c>
      <c r="BC31" s="78">
        <f t="shared" si="20"/>
        <v>16.539294604504132</v>
      </c>
      <c r="BD31" s="78">
        <f t="shared" si="20"/>
        <v>17.874568764296086</v>
      </c>
      <c r="BE31" s="78">
        <f t="shared" si="20"/>
        <v>18.458636863278702</v>
      </c>
      <c r="BF31" s="78">
        <f t="shared" si="20"/>
        <v>13.440241535584079</v>
      </c>
      <c r="BG31" s="78">
        <f t="shared" si="20"/>
        <v>14.29566282645081</v>
      </c>
      <c r="BH31" s="78">
        <f t="shared" si="20"/>
        <v>14.865045893942852</v>
      </c>
      <c r="BI31" s="78">
        <f t="shared" si="20"/>
        <v>13.665713072560006</v>
      </c>
      <c r="BJ31" s="78">
        <f t="shared" si="20"/>
        <v>15.395191594960046</v>
      </c>
      <c r="BK31" s="78">
        <f t="shared" si="20"/>
        <v>15.569523370920157</v>
      </c>
      <c r="BL31" s="78">
        <f t="shared" si="20"/>
        <v>6.405803724990248</v>
      </c>
      <c r="BM31" s="78">
        <f t="shared" si="20"/>
        <v>10.242799805955231</v>
      </c>
      <c r="BN31" s="78">
        <f t="shared" si="20"/>
        <v>7.8509508517094062</v>
      </c>
      <c r="BO31" s="78">
        <f t="shared" si="20"/>
        <v>6.9455538552276481</v>
      </c>
      <c r="BP31" s="78">
        <f t="shared" si="20"/>
        <v>10.876607748002327</v>
      </c>
      <c r="BQ31" s="78">
        <f t="shared" si="20"/>
        <v>10.617041244622031</v>
      </c>
      <c r="BR31" s="78">
        <f t="shared" si="20"/>
        <v>19.482164427534038</v>
      </c>
      <c r="BS31" s="78">
        <f t="shared" si="20"/>
        <v>19.347412561462477</v>
      </c>
      <c r="BT31" s="78">
        <f t="shared" si="20"/>
        <v>16.446232776910868</v>
      </c>
      <c r="BU31" s="78">
        <f t="shared" si="20"/>
        <v>24.662057561290755</v>
      </c>
      <c r="BV31" s="78">
        <f t="shared" si="20"/>
        <v>20.900131246259242</v>
      </c>
      <c r="BW31" s="78">
        <f t="shared" si="20"/>
        <v>23.635308358942801</v>
      </c>
      <c r="BX31" s="78">
        <f t="shared" si="20"/>
        <v>19.106648386379121</v>
      </c>
      <c r="BY31" s="78">
        <f t="shared" si="20"/>
        <v>23.298946480479763</v>
      </c>
      <c r="BZ31" s="78">
        <f t="shared" si="20"/>
        <v>21.592060338615198</v>
      </c>
      <c r="CA31" s="78">
        <f t="shared" si="20"/>
        <v>18.488917842688352</v>
      </c>
      <c r="CB31" s="78">
        <f t="shared" si="20"/>
        <v>20.10065502615269</v>
      </c>
      <c r="CC31" s="78">
        <f t="shared" si="20"/>
        <v>22.147470799190693</v>
      </c>
      <c r="CD31" s="78">
        <f t="shared" si="20"/>
        <v>19.920643448750972</v>
      </c>
      <c r="CE31" s="78">
        <f t="shared" si="20"/>
        <v>19.274795172334422</v>
      </c>
      <c r="CF31" s="78">
        <f t="shared" si="20"/>
        <v>19.25594144951511</v>
      </c>
      <c r="CG31" s="78">
        <f t="shared" si="20"/>
        <v>23.02787451710789</v>
      </c>
      <c r="CH31" s="78">
        <f t="shared" si="20"/>
        <v>21.98926767526552</v>
      </c>
      <c r="CI31" s="78">
        <f t="shared" si="20"/>
        <v>22.463690751847047</v>
      </c>
      <c r="CJ31" s="78">
        <f t="shared" si="20"/>
        <v>10.560489514957137</v>
      </c>
      <c r="CK31" s="78">
        <f t="shared" si="20"/>
        <v>13.894102030252364</v>
      </c>
      <c r="CL31" s="78">
        <f t="shared" si="20"/>
        <v>14.097872359551753</v>
      </c>
      <c r="CM31" s="78">
        <f t="shared" si="20"/>
        <v>18.109167056662308</v>
      </c>
      <c r="CN31" s="156">
        <f t="shared" si="20"/>
        <v>16.205098148842648</v>
      </c>
      <c r="CO31" s="78">
        <f t="shared" si="20"/>
        <v>8.6669741721438314</v>
      </c>
      <c r="CP31" s="78">
        <f t="shared" si="20"/>
        <v>11.050279052642347</v>
      </c>
      <c r="CQ31" s="78">
        <f t="shared" si="20"/>
        <v>20.646915697117553</v>
      </c>
      <c r="CR31" s="78">
        <f t="shared" si="20"/>
        <v>6.8026667160817054</v>
      </c>
      <c r="CS31" s="78">
        <f t="shared" si="20"/>
        <v>8.465886155833882</v>
      </c>
      <c r="CT31" s="78">
        <f t="shared" si="20"/>
        <v>17.791456968169406</v>
      </c>
      <c r="CU31" s="78">
        <f t="shared" si="20"/>
        <v>7.6649817666363269</v>
      </c>
      <c r="CV31" s="78">
        <f t="shared" si="20"/>
        <v>11.10441176929821</v>
      </c>
      <c r="CW31" s="78">
        <f t="shared" si="20"/>
        <v>7.1216163593909503</v>
      </c>
      <c r="CX31" s="78">
        <f t="shared" si="20"/>
        <v>5.8366585575869632</v>
      </c>
      <c r="CY31" s="78">
        <f t="shared" si="20"/>
        <v>20.663555840299857</v>
      </c>
      <c r="CZ31" s="78">
        <f t="shared" si="20"/>
        <v>6.2658604200761872</v>
      </c>
      <c r="DA31" s="78">
        <f t="shared" si="20"/>
        <v>4.8513406563975154</v>
      </c>
      <c r="DB31" s="78">
        <f t="shared" si="20"/>
        <v>20.195153255616919</v>
      </c>
      <c r="DC31" s="78">
        <f t="shared" si="20"/>
        <v>12.837024533732986</v>
      </c>
      <c r="DD31" s="78">
        <f t="shared" si="20"/>
        <v>21.222160969569646</v>
      </c>
      <c r="DE31" s="78">
        <f t="shared" si="20"/>
        <v>19.926405593048312</v>
      </c>
      <c r="DF31" s="78">
        <f t="shared" si="20"/>
        <v>21.559037430370449</v>
      </c>
      <c r="DG31" s="78">
        <f t="shared" si="20"/>
        <v>15.97097398716501</v>
      </c>
      <c r="DH31" s="78">
        <f t="shared" si="20"/>
        <v>13.611064643677851</v>
      </c>
      <c r="DI31" s="78">
        <f t="shared" si="20"/>
        <v>20.805526013524663</v>
      </c>
      <c r="DJ31" s="78">
        <f t="shared" si="20"/>
        <v>16.663077624676408</v>
      </c>
      <c r="DK31" s="78">
        <f t="shared" si="20"/>
        <v>11.728180780225403</v>
      </c>
      <c r="DL31" s="78">
        <f t="shared" si="20"/>
        <v>13.358350139328003</v>
      </c>
      <c r="DM31" s="78">
        <f t="shared" si="20"/>
        <v>15.87529028296902</v>
      </c>
      <c r="DN31" s="78">
        <f t="shared" si="20"/>
        <v>4.3378306669940425</v>
      </c>
      <c r="DO31" s="78">
        <f t="shared" si="20"/>
        <v>19.989950272817005</v>
      </c>
      <c r="DP31" s="78">
        <f t="shared" si="20"/>
        <v>20.031546972223044</v>
      </c>
      <c r="DQ31" s="78">
        <f t="shared" si="20"/>
        <v>5.136068418618061</v>
      </c>
      <c r="DR31" s="78">
        <f t="shared" si="20"/>
        <v>19.641508576232184</v>
      </c>
      <c r="DS31" s="78">
        <f t="shared" si="20"/>
        <v>21.685959014588711</v>
      </c>
      <c r="DT31" s="78">
        <f t="shared" si="20"/>
        <v>18.065011711616901</v>
      </c>
      <c r="DU31" s="78">
        <f t="shared" si="20"/>
        <v>14.392869755357719</v>
      </c>
      <c r="DV31" s="78">
        <f t="shared" si="20"/>
        <v>10.317121588533864</v>
      </c>
      <c r="DW31" s="78">
        <f t="shared" si="20"/>
        <v>20.089906504125963</v>
      </c>
      <c r="DX31" s="78">
        <f t="shared" si="20"/>
        <v>2.5557967972159483</v>
      </c>
      <c r="DY31" s="78">
        <f t="shared" si="20"/>
        <v>13.976072060907329</v>
      </c>
      <c r="DZ31" s="78">
        <f t="shared" si="20"/>
        <v>12.179285473630893</v>
      </c>
      <c r="EA31" s="78">
        <f t="shared" si="20"/>
        <v>19.782952939886965</v>
      </c>
      <c r="EB31" s="78">
        <f t="shared" si="20"/>
        <v>17.564296643724713</v>
      </c>
      <c r="EC31" s="78">
        <f t="shared" si="20"/>
        <v>11.966617657325596</v>
      </c>
      <c r="ED31" s="78">
        <f t="shared" si="20"/>
        <v>3.5090486844420932</v>
      </c>
      <c r="EE31" s="78">
        <f t="shared" si="20"/>
        <v>7.7800705041743816</v>
      </c>
      <c r="EF31" s="78">
        <f t="shared" si="20"/>
        <v>17.477847410049719</v>
      </c>
      <c r="EG31" s="78">
        <f t="shared" si="20"/>
        <v>15.177473587983682</v>
      </c>
      <c r="EH31" s="78">
        <f t="shared" si="20"/>
        <v>9.2300181424899801</v>
      </c>
      <c r="EI31" s="78">
        <f t="shared" si="20"/>
        <v>12.726244773013383</v>
      </c>
      <c r="EJ31" s="78">
        <f t="shared" si="20"/>
        <v>12.219985337238951</v>
      </c>
      <c r="EK31" s="78">
        <f t="shared" si="20"/>
        <v>9.8451124567385655</v>
      </c>
      <c r="EL31" s="78">
        <f t="shared" si="20"/>
        <v>13.725748236018051</v>
      </c>
      <c r="EM31" s="78">
        <f t="shared" si="20"/>
        <v>16.442172650177664</v>
      </c>
      <c r="EN31" s="78">
        <f t="shared" si="20"/>
        <v>3.0509790614263599</v>
      </c>
      <c r="EO31" s="78">
        <f t="shared" si="20"/>
        <v>22.807839372184347</v>
      </c>
      <c r="EP31" s="78">
        <f t="shared" si="20"/>
        <v>25.436336385089856</v>
      </c>
      <c r="EQ31" s="78">
        <f t="shared" si="20"/>
        <v>3.1228803933138023</v>
      </c>
      <c r="ER31" s="78">
        <f t="shared" si="20"/>
        <v>6.9316451210369223</v>
      </c>
      <c r="ES31" s="78">
        <f t="shared" si="20"/>
        <v>12.315694685443408</v>
      </c>
      <c r="ET31" s="78">
        <f t="shared" si="20"/>
        <v>13.319458880481241</v>
      </c>
      <c r="EU31" s="78">
        <f t="shared" si="20"/>
        <v>8.5719329167724982</v>
      </c>
      <c r="EV31" s="78">
        <f t="shared" si="20"/>
        <v>20.893002476170306</v>
      </c>
      <c r="EW31" s="78">
        <f t="shared" si="20"/>
        <v>8.6423142320776183</v>
      </c>
      <c r="EX31" s="78">
        <f t="shared" si="20"/>
        <v>18.7685630535975</v>
      </c>
      <c r="EY31" s="78">
        <f t="shared" si="20"/>
        <v>19.767671046561418</v>
      </c>
      <c r="EZ31" s="78">
        <f t="shared" si="20"/>
        <v>3.8623419952554818</v>
      </c>
      <c r="FA31" s="78">
        <f t="shared" si="20"/>
        <v>6.3855081778073854</v>
      </c>
      <c r="FB31" s="78">
        <f t="shared" si="20"/>
        <v>23.584405272178742</v>
      </c>
      <c r="FC31" s="78">
        <f t="shared" si="20"/>
        <v>9.2954328573372464</v>
      </c>
      <c r="FD31" s="78">
        <f t="shared" si="20"/>
        <v>12.401384620444496</v>
      </c>
      <c r="FE31" s="78">
        <f t="shared" si="20"/>
        <v>8.2240797812762665</v>
      </c>
      <c r="FF31" s="78">
        <f t="shared" si="20"/>
        <v>21.813492316228835</v>
      </c>
      <c r="FG31" s="78">
        <f t="shared" si="20"/>
        <v>9.806889863050456</v>
      </c>
      <c r="FH31" s="78">
        <f t="shared" si="20"/>
        <v>16.898568688407881</v>
      </c>
      <c r="FI31" s="78">
        <f t="shared" si="20"/>
        <v>18.732444304684321</v>
      </c>
      <c r="FJ31" s="78">
        <f t="shared" si="20"/>
        <v>9.8381982350908004</v>
      </c>
      <c r="FK31" s="78">
        <f t="shared" si="20"/>
        <v>18.837646486268316</v>
      </c>
      <c r="FL31" s="78">
        <f t="shared" si="20"/>
        <v>17.674581280048194</v>
      </c>
      <c r="FM31" s="78">
        <f t="shared" si="20"/>
        <v>23.627720860834877</v>
      </c>
      <c r="FN31" s="78">
        <f t="shared" si="20"/>
        <v>13.751431535156312</v>
      </c>
      <c r="FO31" s="78">
        <f t="shared" si="20"/>
        <v>14.837930778901866</v>
      </c>
      <c r="FP31" s="78">
        <f t="shared" si="20"/>
        <v>9.6950553497520051</v>
      </c>
      <c r="FQ31" s="78">
        <f t="shared" si="20"/>
        <v>13.875086838768965</v>
      </c>
      <c r="FR31" s="78">
        <f t="shared" si="20"/>
        <v>4.9654115153558784</v>
      </c>
      <c r="FS31" s="78">
        <f t="shared" si="20"/>
        <v>13.534856916589145</v>
      </c>
      <c r="FT31" s="78">
        <f t="shared" si="20"/>
        <v>16.990314096623713</v>
      </c>
      <c r="FU31" s="78">
        <f t="shared" si="20"/>
        <v>13.577619424243782</v>
      </c>
      <c r="FV31" s="78">
        <f t="shared" si="20"/>
        <v>15.231233443137354</v>
      </c>
      <c r="FW31" s="78">
        <f t="shared" si="20"/>
        <v>14.579491288325901</v>
      </c>
      <c r="FX31" s="78">
        <f t="shared" si="20"/>
        <v>16.953154483002226</v>
      </c>
      <c r="FY31" s="78">
        <f t="shared" si="20"/>
        <v>12.492618951740377</v>
      </c>
      <c r="FZ31" s="78">
        <f t="shared" si="20"/>
        <v>22.002408171107437</v>
      </c>
      <c r="GA31" s="78">
        <f t="shared" si="20"/>
        <v>15.717600186716503</v>
      </c>
      <c r="GB31" s="78">
        <f t="shared" si="20"/>
        <v>23.230991144204207</v>
      </c>
      <c r="GC31" s="78">
        <f t="shared" si="20"/>
        <v>12.354704977232711</v>
      </c>
      <c r="GD31" s="78">
        <f t="shared" si="20"/>
        <v>20.124039157069674</v>
      </c>
      <c r="GE31" s="78">
        <f t="shared" si="20"/>
        <v>20.750194090573217</v>
      </c>
      <c r="GF31" s="78">
        <f t="shared" si="20"/>
        <v>14.383852920618011</v>
      </c>
      <c r="GG31" s="78">
        <f t="shared" si="20"/>
        <v>18.982149969191486</v>
      </c>
      <c r="GH31" s="79">
        <f t="shared" si="20"/>
        <v>9.3431476020178827</v>
      </c>
      <c r="GJ31" s="29"/>
      <c r="GK31" s="28"/>
      <c r="GL31" s="129">
        <v>81</v>
      </c>
      <c r="GM31" s="129">
        <v>3</v>
      </c>
      <c r="GN31" s="28"/>
      <c r="GO31" s="129">
        <v>66</v>
      </c>
      <c r="GP31" s="129">
        <v>5</v>
      </c>
      <c r="GQ31" s="28"/>
      <c r="GR31" s="29"/>
      <c r="GT31" s="120"/>
    </row>
    <row r="32" spans="4:202" ht="15.75" customHeight="1" x14ac:dyDescent="0.25">
      <c r="D32" s="177">
        <v>26</v>
      </c>
      <c r="E32" s="180">
        <v>13.454256260427426</v>
      </c>
      <c r="F32" s="181">
        <v>11.746775564376566</v>
      </c>
      <c r="H32" s="176">
        <v>102</v>
      </c>
      <c r="I32" s="126" t="s">
        <v>76</v>
      </c>
      <c r="J32" s="127" t="s">
        <v>77</v>
      </c>
      <c r="L32" s="29"/>
      <c r="N32" s="72">
        <v>20</v>
      </c>
      <c r="O32" s="82"/>
      <c r="P32" s="83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78">
        <v>0</v>
      </c>
      <c r="AJ32" s="78">
        <f t="shared" ref="AJ32:GH32" si="21">+SQRT(((AJ$6-$AI$6)^2)+((AJ$7-$AI$7)^2))</f>
        <v>3.3382983774445223</v>
      </c>
      <c r="AK32" s="78">
        <f t="shared" si="21"/>
        <v>5.0221716683343569</v>
      </c>
      <c r="AL32" s="78">
        <f t="shared" si="21"/>
        <v>4.301692678696841</v>
      </c>
      <c r="AM32" s="78">
        <f t="shared" si="21"/>
        <v>5.7677361605497648</v>
      </c>
      <c r="AN32" s="78">
        <f t="shared" si="21"/>
        <v>11.91474666360822</v>
      </c>
      <c r="AO32" s="78">
        <f t="shared" si="21"/>
        <v>9.1209301986627622</v>
      </c>
      <c r="AP32" s="78">
        <f t="shared" si="21"/>
        <v>10.356643271999131</v>
      </c>
      <c r="AQ32" s="78">
        <f t="shared" si="21"/>
        <v>5.8008543320532553</v>
      </c>
      <c r="AR32" s="78">
        <f t="shared" si="21"/>
        <v>7.9439526588060287</v>
      </c>
      <c r="AS32" s="78">
        <f t="shared" si="21"/>
        <v>5.9322294789527001</v>
      </c>
      <c r="AT32" s="78">
        <f t="shared" si="21"/>
        <v>16.881285007846845</v>
      </c>
      <c r="AU32" s="78">
        <f t="shared" si="21"/>
        <v>13.729590623326255</v>
      </c>
      <c r="AV32" s="78">
        <f t="shared" si="21"/>
        <v>15.270831845048598</v>
      </c>
      <c r="AW32" s="78">
        <f t="shared" si="21"/>
        <v>9.8064016005312844</v>
      </c>
      <c r="AX32" s="78">
        <f t="shared" si="21"/>
        <v>10.30670544112521</v>
      </c>
      <c r="AY32" s="78">
        <f t="shared" si="21"/>
        <v>14.490669554678137</v>
      </c>
      <c r="AZ32" s="78">
        <f t="shared" si="21"/>
        <v>15.361482514403763</v>
      </c>
      <c r="BA32" s="78">
        <f t="shared" si="21"/>
        <v>17.440539082390465</v>
      </c>
      <c r="BB32" s="78">
        <f t="shared" si="21"/>
        <v>17.864464579131297</v>
      </c>
      <c r="BC32" s="78">
        <f t="shared" si="21"/>
        <v>15.010730120342068</v>
      </c>
      <c r="BD32" s="78">
        <f t="shared" si="21"/>
        <v>16.352968426417689</v>
      </c>
      <c r="BE32" s="78">
        <f t="shared" si="21"/>
        <v>17.32072537336887</v>
      </c>
      <c r="BF32" s="78">
        <f t="shared" si="21"/>
        <v>13.547943503366461</v>
      </c>
      <c r="BG32" s="78">
        <f t="shared" si="21"/>
        <v>14.167205238957919</v>
      </c>
      <c r="BH32" s="78">
        <f t="shared" si="21"/>
        <v>14.353480307141107</v>
      </c>
      <c r="BI32" s="78">
        <f t="shared" si="21"/>
        <v>13.948901680580979</v>
      </c>
      <c r="BJ32" s="78">
        <f t="shared" si="21"/>
        <v>15.783434563728763</v>
      </c>
      <c r="BK32" s="78">
        <f t="shared" si="21"/>
        <v>15.751656501404089</v>
      </c>
      <c r="BL32" s="78">
        <f t="shared" si="21"/>
        <v>9.3791365046727417</v>
      </c>
      <c r="BM32" s="78">
        <f t="shared" si="21"/>
        <v>13.394768121282764</v>
      </c>
      <c r="BN32" s="78">
        <f t="shared" si="21"/>
        <v>10.961454898555031</v>
      </c>
      <c r="BO32" s="78">
        <f t="shared" si="21"/>
        <v>9.733614564440769</v>
      </c>
      <c r="BP32" s="78">
        <f t="shared" si="21"/>
        <v>13.51731337364089</v>
      </c>
      <c r="BQ32" s="78">
        <f t="shared" si="21"/>
        <v>13.311566530783042</v>
      </c>
      <c r="BR32" s="78">
        <f t="shared" si="21"/>
        <v>20.960217678471416</v>
      </c>
      <c r="BS32" s="78">
        <f t="shared" si="21"/>
        <v>20.917702606152751</v>
      </c>
      <c r="BT32" s="78">
        <f t="shared" si="21"/>
        <v>17.60128742611062</v>
      </c>
      <c r="BU32" s="78">
        <f t="shared" si="21"/>
        <v>22.750119004761363</v>
      </c>
      <c r="BV32" s="78">
        <f t="shared" si="21"/>
        <v>19.250554645408982</v>
      </c>
      <c r="BW32" s="78">
        <f t="shared" si="21"/>
        <v>22.23462116809889</v>
      </c>
      <c r="BX32" s="78">
        <f t="shared" si="21"/>
        <v>18.149731198583709</v>
      </c>
      <c r="BY32" s="78">
        <f t="shared" si="21"/>
        <v>22.059570541165201</v>
      </c>
      <c r="BZ32" s="78">
        <f t="shared" si="21"/>
        <v>20.264656376719394</v>
      </c>
      <c r="CA32" s="78">
        <f t="shared" si="21"/>
        <v>18.335224990171103</v>
      </c>
      <c r="CB32" s="78">
        <f t="shared" si="21"/>
        <v>19.927229375311459</v>
      </c>
      <c r="CC32" s="78">
        <f t="shared" si="21"/>
        <v>21.577957939462703</v>
      </c>
      <c r="CD32" s="78">
        <f t="shared" si="21"/>
        <v>20.499182020233366</v>
      </c>
      <c r="CE32" s="78">
        <f t="shared" si="21"/>
        <v>19.449875919735518</v>
      </c>
      <c r="CF32" s="78">
        <f t="shared" si="21"/>
        <v>20.017061654932043</v>
      </c>
      <c r="CG32" s="78">
        <f t="shared" si="21"/>
        <v>23.776951794957384</v>
      </c>
      <c r="CH32" s="78">
        <f t="shared" si="21"/>
        <v>22.851607330225349</v>
      </c>
      <c r="CI32" s="78">
        <f t="shared" si="21"/>
        <v>23.191663036009832</v>
      </c>
      <c r="CJ32" s="78">
        <f t="shared" si="21"/>
        <v>12.604833059619171</v>
      </c>
      <c r="CK32" s="78">
        <f t="shared" si="21"/>
        <v>15.587078438248996</v>
      </c>
      <c r="CL32" s="78">
        <f t="shared" si="21"/>
        <v>16.233398145698036</v>
      </c>
      <c r="CM32" s="78">
        <f t="shared" si="21"/>
        <v>16.568386105647591</v>
      </c>
      <c r="CN32" s="156">
        <f t="shared" si="21"/>
        <v>17.801550866421412</v>
      </c>
      <c r="CO32" s="78">
        <f t="shared" si="21"/>
        <v>6.1263340144947627</v>
      </c>
      <c r="CP32" s="78">
        <f t="shared" si="21"/>
        <v>8.9686897579557066</v>
      </c>
      <c r="CQ32" s="78">
        <f t="shared" si="21"/>
        <v>19.074700334279239</v>
      </c>
      <c r="CR32" s="78">
        <f t="shared" si="21"/>
        <v>7.3572234855573369</v>
      </c>
      <c r="CS32" s="78">
        <f t="shared" si="21"/>
        <v>7.2093593602756432</v>
      </c>
      <c r="CT32" s="78">
        <f t="shared" si="21"/>
        <v>15.591000463662603</v>
      </c>
      <c r="CU32" s="78">
        <f t="shared" si="21"/>
        <v>9.9698451438743323</v>
      </c>
      <c r="CV32" s="78">
        <f t="shared" si="21"/>
        <v>12.341314774267643</v>
      </c>
      <c r="CW32" s="78">
        <f t="shared" si="21"/>
        <v>4.2673027286165723</v>
      </c>
      <c r="CX32" s="78">
        <f t="shared" si="21"/>
        <v>6.6960733753345307</v>
      </c>
      <c r="CY32" s="78">
        <f t="shared" si="21"/>
        <v>21.994793288221214</v>
      </c>
      <c r="CZ32" s="78">
        <f t="shared" si="21"/>
        <v>3.1336916222033562</v>
      </c>
      <c r="DA32" s="78">
        <f t="shared" si="21"/>
        <v>7.6222375087647016</v>
      </c>
      <c r="DB32" s="78">
        <f t="shared" si="21"/>
        <v>21.274635072794922</v>
      </c>
      <c r="DC32" s="78">
        <f t="shared" si="21"/>
        <v>13.236792429338861</v>
      </c>
      <c r="DD32" s="78">
        <f t="shared" si="21"/>
        <v>21.90505176556881</v>
      </c>
      <c r="DE32" s="78">
        <f t="shared" si="21"/>
        <v>20.558523968702506</v>
      </c>
      <c r="DF32" s="78">
        <f t="shared" si="21"/>
        <v>20.155198605936789</v>
      </c>
      <c r="DG32" s="78">
        <f t="shared" si="21"/>
        <v>15.272035549761588</v>
      </c>
      <c r="DH32" s="78">
        <f t="shared" si="21"/>
        <v>10.654606223771834</v>
      </c>
      <c r="DI32" s="78">
        <f t="shared" si="21"/>
        <v>20.086144833483729</v>
      </c>
      <c r="DJ32" s="78">
        <f t="shared" si="21"/>
        <v>14.631953623098232</v>
      </c>
      <c r="DK32" s="78">
        <f t="shared" si="21"/>
        <v>14.194634413817946</v>
      </c>
      <c r="DL32" s="78">
        <f t="shared" si="21"/>
        <v>12.287950952850494</v>
      </c>
      <c r="DM32" s="78">
        <f t="shared" si="21"/>
        <v>15.570775579157198</v>
      </c>
      <c r="DN32" s="78">
        <f t="shared" si="21"/>
        <v>2.5806031225467194</v>
      </c>
      <c r="DO32" s="78">
        <f t="shared" si="21"/>
        <v>21.510454812835988</v>
      </c>
      <c r="DP32" s="78">
        <f t="shared" si="21"/>
        <v>18.329795562477649</v>
      </c>
      <c r="DQ32" s="78">
        <f t="shared" si="21"/>
        <v>5.2877305923110471</v>
      </c>
      <c r="DR32" s="78">
        <f t="shared" si="21"/>
        <v>17.474029908331467</v>
      </c>
      <c r="DS32" s="78">
        <f t="shared" si="21"/>
        <v>20.778909029278282</v>
      </c>
      <c r="DT32" s="78">
        <f t="shared" si="21"/>
        <v>18.821409029382508</v>
      </c>
      <c r="DU32" s="78">
        <f t="shared" si="21"/>
        <v>12.427595146088784</v>
      </c>
      <c r="DV32" s="78">
        <f t="shared" si="21"/>
        <v>8.2517319302469669</v>
      </c>
      <c r="DW32" s="78">
        <f t="shared" si="21"/>
        <v>19.023208340757805</v>
      </c>
      <c r="DX32" s="78">
        <f t="shared" si="21"/>
        <v>1.9490546991143145</v>
      </c>
      <c r="DY32" s="78">
        <f t="shared" si="21"/>
        <v>11.241213797641622</v>
      </c>
      <c r="DZ32" s="78">
        <f t="shared" si="21"/>
        <v>9.0488523219395898</v>
      </c>
      <c r="EA32" s="78">
        <f t="shared" si="21"/>
        <v>18.025969706584359</v>
      </c>
      <c r="EB32" s="78">
        <f t="shared" si="21"/>
        <v>16.126538172629996</v>
      </c>
      <c r="EC32" s="78">
        <f t="shared" si="21"/>
        <v>13.573395701643125</v>
      </c>
      <c r="ED32" s="78">
        <f t="shared" si="21"/>
        <v>6.5813998585221967</v>
      </c>
      <c r="EE32" s="78">
        <f t="shared" si="21"/>
        <v>9.9620383533173911</v>
      </c>
      <c r="EF32" s="78">
        <f t="shared" si="21"/>
        <v>16.483486039216679</v>
      </c>
      <c r="EG32" s="78">
        <f t="shared" si="21"/>
        <v>15.701755608905735</v>
      </c>
      <c r="EH32" s="78">
        <f t="shared" si="21"/>
        <v>8.0507576659707247</v>
      </c>
      <c r="EI32" s="78">
        <f t="shared" si="21"/>
        <v>9.6211140134804936</v>
      </c>
      <c r="EJ32" s="78">
        <f t="shared" si="21"/>
        <v>12.196175452480736</v>
      </c>
      <c r="EK32" s="78">
        <f t="shared" si="21"/>
        <v>12.98816985323276</v>
      </c>
      <c r="EL32" s="78">
        <f t="shared" si="21"/>
        <v>15.91211964087662</v>
      </c>
      <c r="EM32" s="78">
        <f t="shared" si="21"/>
        <v>15.444383368347109</v>
      </c>
      <c r="EN32" s="78">
        <f t="shared" si="21"/>
        <v>2.4782076021290873</v>
      </c>
      <c r="EO32" s="78">
        <f t="shared" si="21"/>
        <v>20.9186231467826</v>
      </c>
      <c r="EP32" s="78">
        <f t="shared" si="21"/>
        <v>23.798347311641812</v>
      </c>
      <c r="EQ32" s="78">
        <f t="shared" si="21"/>
        <v>6.2598815129781968</v>
      </c>
      <c r="ER32" s="78">
        <f t="shared" si="21"/>
        <v>8.8447685358107204</v>
      </c>
      <c r="ES32" s="78">
        <f t="shared" si="21"/>
        <v>12.592504563381748</v>
      </c>
      <c r="ET32" s="78">
        <f t="shared" si="21"/>
        <v>10.43447556314881</v>
      </c>
      <c r="EU32" s="78">
        <f t="shared" si="21"/>
        <v>6.58575961368431</v>
      </c>
      <c r="EV32" s="78">
        <f t="shared" si="21"/>
        <v>20.558599317070176</v>
      </c>
      <c r="EW32" s="78">
        <f t="shared" si="21"/>
        <v>6.2808390659503486</v>
      </c>
      <c r="EX32" s="78">
        <f t="shared" si="21"/>
        <v>18.114380435411281</v>
      </c>
      <c r="EY32" s="78">
        <f t="shared" si="21"/>
        <v>18.365227753408568</v>
      </c>
      <c r="EZ32" s="78">
        <f t="shared" si="21"/>
        <v>4.7192467981435255</v>
      </c>
      <c r="FA32" s="78">
        <f t="shared" si="21"/>
        <v>8.6540674302212377</v>
      </c>
      <c r="FB32" s="78">
        <f t="shared" si="21"/>
        <v>22.221284838040475</v>
      </c>
      <c r="FC32" s="78">
        <f t="shared" si="21"/>
        <v>8.3065723607357018</v>
      </c>
      <c r="FD32" s="78">
        <f t="shared" si="21"/>
        <v>10.850465775242734</v>
      </c>
      <c r="FE32" s="78">
        <f t="shared" si="21"/>
        <v>10.58118246880529</v>
      </c>
      <c r="FF32" s="78">
        <f t="shared" si="21"/>
        <v>21.906889078447332</v>
      </c>
      <c r="FG32" s="78">
        <f t="shared" si="21"/>
        <v>12.031459980093706</v>
      </c>
      <c r="FH32" s="78">
        <f t="shared" si="21"/>
        <v>17.056779831464926</v>
      </c>
      <c r="FI32" s="78">
        <f t="shared" si="21"/>
        <v>18.34056757671755</v>
      </c>
      <c r="FJ32" s="78">
        <f t="shared" si="21"/>
        <v>11.995310898338023</v>
      </c>
      <c r="FK32" s="78">
        <f t="shared" si="21"/>
        <v>20.125909174495586</v>
      </c>
      <c r="FL32" s="78">
        <f t="shared" si="21"/>
        <v>15.319669438715975</v>
      </c>
      <c r="FM32" s="78">
        <f t="shared" si="21"/>
        <v>22.045651232056962</v>
      </c>
      <c r="FN32" s="78">
        <f t="shared" si="21"/>
        <v>11.041553169140586</v>
      </c>
      <c r="FO32" s="78">
        <f t="shared" si="21"/>
        <v>14.953325614083019</v>
      </c>
      <c r="FP32" s="78">
        <f t="shared" si="21"/>
        <v>7.821429777554016</v>
      </c>
      <c r="FQ32" s="78">
        <f t="shared" si="21"/>
        <v>12.522837775445646</v>
      </c>
      <c r="FR32" s="78">
        <f t="shared" si="21"/>
        <v>2.4927329873378139</v>
      </c>
      <c r="FS32" s="78">
        <f t="shared" si="21"/>
        <v>11.607881365202479</v>
      </c>
      <c r="FT32" s="78">
        <f t="shared" si="21"/>
        <v>14.460560505191614</v>
      </c>
      <c r="FU32" s="78">
        <f t="shared" si="21"/>
        <v>12.239329704976274</v>
      </c>
      <c r="FV32" s="78">
        <f t="shared" si="21"/>
        <v>12.623987705152299</v>
      </c>
      <c r="FW32" s="78">
        <f t="shared" si="21"/>
        <v>15.678670503277905</v>
      </c>
      <c r="FX32" s="78">
        <f t="shared" si="21"/>
        <v>14.688746583398499</v>
      </c>
      <c r="FY32" s="78">
        <f t="shared" si="21"/>
        <v>11.699418575722829</v>
      </c>
      <c r="FZ32" s="78">
        <f t="shared" si="21"/>
        <v>21.262696909758272</v>
      </c>
      <c r="GA32" s="78">
        <f t="shared" si="21"/>
        <v>16.766568585180075</v>
      </c>
      <c r="GB32" s="78">
        <f t="shared" si="21"/>
        <v>24.443031064000387</v>
      </c>
      <c r="GC32" s="78">
        <f t="shared" si="21"/>
        <v>12.990868697017826</v>
      </c>
      <c r="GD32" s="78">
        <f t="shared" si="21"/>
        <v>20.29585105619676</v>
      </c>
      <c r="GE32" s="78">
        <f t="shared" si="21"/>
        <v>21.069901478857851</v>
      </c>
      <c r="GF32" s="78">
        <f t="shared" si="21"/>
        <v>14.797048373050435</v>
      </c>
      <c r="GG32" s="78">
        <f t="shared" si="21"/>
        <v>17.014785211667142</v>
      </c>
      <c r="GH32" s="79">
        <f t="shared" si="21"/>
        <v>8.9525941179712607</v>
      </c>
      <c r="GJ32" s="29"/>
      <c r="GK32" s="28"/>
      <c r="GL32" s="129">
        <v>22</v>
      </c>
      <c r="GM32" s="129">
        <v>3</v>
      </c>
      <c r="GN32" s="28"/>
      <c r="GO32" s="129">
        <v>167</v>
      </c>
      <c r="GP32" s="129">
        <v>5</v>
      </c>
      <c r="GQ32" s="28"/>
      <c r="GR32" s="29"/>
      <c r="GT32" s="120"/>
    </row>
    <row r="33" spans="4:202" ht="15.75" customHeight="1" x14ac:dyDescent="0.25">
      <c r="D33" s="177">
        <v>27</v>
      </c>
      <c r="E33" s="182">
        <v>12.583438205635163</v>
      </c>
      <c r="F33" s="183">
        <v>13.12767316211734</v>
      </c>
      <c r="H33" s="176">
        <v>103</v>
      </c>
      <c r="I33" s="126" t="s">
        <v>80</v>
      </c>
      <c r="J33" s="127" t="s">
        <v>77</v>
      </c>
      <c r="L33" s="29"/>
      <c r="N33" s="72">
        <v>21</v>
      </c>
      <c r="O33" s="82"/>
      <c r="P33" s="83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78">
        <v>0</v>
      </c>
      <c r="AK33" s="78">
        <f t="shared" ref="AK33:GH33" si="22">+SQRT(((AK$6-$AJ$6)^2)+((AK$7-$AJ$7)^2))</f>
        <v>5.7811197426639991</v>
      </c>
      <c r="AL33" s="78">
        <f t="shared" si="22"/>
        <v>6.2643285751326134</v>
      </c>
      <c r="AM33" s="78">
        <f t="shared" si="22"/>
        <v>7.7813604240471452</v>
      </c>
      <c r="AN33" s="78">
        <f t="shared" si="22"/>
        <v>13.517595996332126</v>
      </c>
      <c r="AO33" s="78">
        <f t="shared" si="22"/>
        <v>9.934259715889068</v>
      </c>
      <c r="AP33" s="78">
        <f t="shared" si="22"/>
        <v>11.440180568807945</v>
      </c>
      <c r="AQ33" s="78">
        <f t="shared" si="22"/>
        <v>2.4748000338664755</v>
      </c>
      <c r="AR33" s="78">
        <f t="shared" si="22"/>
        <v>5.1966871460366262</v>
      </c>
      <c r="AS33" s="78">
        <f t="shared" si="22"/>
        <v>2.6301392324182982</v>
      </c>
      <c r="AT33" s="78">
        <f t="shared" si="22"/>
        <v>18.64147649870463</v>
      </c>
      <c r="AU33" s="78">
        <f t="shared" si="22"/>
        <v>14.093983001487164</v>
      </c>
      <c r="AV33" s="78">
        <f t="shared" si="22"/>
        <v>15.403521967335285</v>
      </c>
      <c r="AW33" s="78">
        <f t="shared" si="22"/>
        <v>9.6325306304292653</v>
      </c>
      <c r="AX33" s="78">
        <f t="shared" si="22"/>
        <v>9.593592124826289</v>
      </c>
      <c r="AY33" s="78">
        <f t="shared" si="22"/>
        <v>13.788513522661054</v>
      </c>
      <c r="AZ33" s="78">
        <f t="shared" si="22"/>
        <v>18.138370739157605</v>
      </c>
      <c r="BA33" s="78">
        <f t="shared" si="22"/>
        <v>20.096648350705262</v>
      </c>
      <c r="BB33" s="78">
        <f t="shared" si="22"/>
        <v>20.13981363983773</v>
      </c>
      <c r="BC33" s="78">
        <f t="shared" si="22"/>
        <v>17.167614655459772</v>
      </c>
      <c r="BD33" s="78">
        <f t="shared" si="22"/>
        <v>18.505122049815508</v>
      </c>
      <c r="BE33" s="78">
        <f t="shared" si="22"/>
        <v>19.118768060214776</v>
      </c>
      <c r="BF33" s="78">
        <f t="shared" si="22"/>
        <v>14.123307972193189</v>
      </c>
      <c r="BG33" s="78">
        <f t="shared" si="22"/>
        <v>14.981159065121302</v>
      </c>
      <c r="BH33" s="78">
        <f t="shared" si="22"/>
        <v>15.54759756493462</v>
      </c>
      <c r="BI33" s="78">
        <f t="shared" si="22"/>
        <v>14.344282072202583</v>
      </c>
      <c r="BJ33" s="78">
        <f t="shared" si="22"/>
        <v>16.068490292701796</v>
      </c>
      <c r="BK33" s="78">
        <f t="shared" si="22"/>
        <v>16.249727695972851</v>
      </c>
      <c r="BL33" s="78">
        <f t="shared" si="22"/>
        <v>6.6028101118773268</v>
      </c>
      <c r="BM33" s="78">
        <f t="shared" si="22"/>
        <v>10.153509000146361</v>
      </c>
      <c r="BN33" s="78">
        <f t="shared" si="22"/>
        <v>7.6337418359888334</v>
      </c>
      <c r="BO33" s="78">
        <f t="shared" si="22"/>
        <v>7.2465708691168222</v>
      </c>
      <c r="BP33" s="78">
        <f t="shared" si="22"/>
        <v>11.2101537567093</v>
      </c>
      <c r="BQ33" s="78">
        <f t="shared" si="22"/>
        <v>10.930613942280045</v>
      </c>
      <c r="BR33" s="78">
        <f t="shared" si="22"/>
        <v>20.055649041949721</v>
      </c>
      <c r="BS33" s="78">
        <f t="shared" si="22"/>
        <v>19.907883490788322</v>
      </c>
      <c r="BT33" s="78">
        <f t="shared" si="22"/>
        <v>17.063547354687902</v>
      </c>
      <c r="BU33" s="78">
        <f t="shared" si="22"/>
        <v>25.255383284246154</v>
      </c>
      <c r="BV33" s="78">
        <f t="shared" si="22"/>
        <v>21.521121929505526</v>
      </c>
      <c r="BW33" s="78">
        <f t="shared" si="22"/>
        <v>24.280648291187624</v>
      </c>
      <c r="BX33" s="78">
        <f t="shared" si="22"/>
        <v>19.77684018670756</v>
      </c>
      <c r="BY33" s="78">
        <f t="shared" si="22"/>
        <v>23.955706475478877</v>
      </c>
      <c r="BZ33" s="78">
        <f t="shared" si="22"/>
        <v>22.241758079201617</v>
      </c>
      <c r="CA33" s="78">
        <f t="shared" si="22"/>
        <v>19.174083468008515</v>
      </c>
      <c r="CB33" s="78">
        <f t="shared" si="22"/>
        <v>20.785803877175663</v>
      </c>
      <c r="CC33" s="78">
        <f t="shared" si="22"/>
        <v>22.830953373246444</v>
      </c>
      <c r="CD33" s="78">
        <f t="shared" si="22"/>
        <v>20.580617474799428</v>
      </c>
      <c r="CE33" s="78">
        <f t="shared" si="22"/>
        <v>19.953401973604961</v>
      </c>
      <c r="CF33" s="78">
        <f t="shared" si="22"/>
        <v>19.90431846422667</v>
      </c>
      <c r="CG33" s="78">
        <f t="shared" si="22"/>
        <v>23.674080492606407</v>
      </c>
      <c r="CH33" s="78">
        <f t="shared" si="22"/>
        <v>22.627282869080155</v>
      </c>
      <c r="CI33" s="78">
        <f t="shared" si="22"/>
        <v>23.11185715748589</v>
      </c>
      <c r="CJ33" s="78">
        <f t="shared" si="22"/>
        <v>11.063601575637685</v>
      </c>
      <c r="CK33" s="78">
        <f t="shared" si="22"/>
        <v>14.447592313440962</v>
      </c>
      <c r="CL33" s="78">
        <f t="shared" si="22"/>
        <v>14.566074288803646</v>
      </c>
      <c r="CM33" s="78">
        <f t="shared" si="22"/>
        <v>18.738193990119893</v>
      </c>
      <c r="CN33" s="156">
        <f t="shared" si="22"/>
        <v>16.767510838009237</v>
      </c>
      <c r="CO33" s="78">
        <f t="shared" si="22"/>
        <v>9.1176937524620971</v>
      </c>
      <c r="CP33" s="78">
        <f t="shared" si="22"/>
        <v>11.598531779571518</v>
      </c>
      <c r="CQ33" s="78">
        <f t="shared" si="22"/>
        <v>21.275347264033798</v>
      </c>
      <c r="CR33" s="78">
        <f t="shared" si="22"/>
        <v>7.4835782200962315</v>
      </c>
      <c r="CS33" s="78">
        <f t="shared" si="22"/>
        <v>9.0970406751059993</v>
      </c>
      <c r="CT33" s="78">
        <f t="shared" si="22"/>
        <v>18.335236784884685</v>
      </c>
      <c r="CU33" s="78">
        <f t="shared" si="22"/>
        <v>8.1286963613469183</v>
      </c>
      <c r="CV33" s="78">
        <f t="shared" si="22"/>
        <v>11.726259562797942</v>
      </c>
      <c r="CW33" s="78">
        <f t="shared" si="22"/>
        <v>7.476767400271922</v>
      </c>
      <c r="CX33" s="78">
        <f t="shared" si="22"/>
        <v>6.5107147266997805</v>
      </c>
      <c r="CY33" s="78">
        <f t="shared" si="22"/>
        <v>21.254660216760779</v>
      </c>
      <c r="CZ33" s="78">
        <f t="shared" si="22"/>
        <v>6.3658729454034617</v>
      </c>
      <c r="DA33" s="78">
        <f t="shared" si="22"/>
        <v>5.1938704426852018</v>
      </c>
      <c r="DB33" s="78">
        <f t="shared" si="22"/>
        <v>20.814988603470795</v>
      </c>
      <c r="DC33" s="78">
        <f t="shared" si="22"/>
        <v>13.512392338217706</v>
      </c>
      <c r="DD33" s="78">
        <f t="shared" si="22"/>
        <v>21.874434592497177</v>
      </c>
      <c r="DE33" s="78">
        <f t="shared" si="22"/>
        <v>20.583052191008552</v>
      </c>
      <c r="DF33" s="78">
        <f t="shared" si="22"/>
        <v>22.202864749172335</v>
      </c>
      <c r="DG33" s="78">
        <f t="shared" si="22"/>
        <v>16.649291637057427</v>
      </c>
      <c r="DH33" s="78">
        <f t="shared" si="22"/>
        <v>13.942885223675294</v>
      </c>
      <c r="DI33" s="78">
        <f t="shared" si="22"/>
        <v>21.48529859348049</v>
      </c>
      <c r="DJ33" s="78">
        <f t="shared" si="22"/>
        <v>17.232101551686259</v>
      </c>
      <c r="DK33" s="78">
        <f t="shared" si="22"/>
        <v>12.117576900872981</v>
      </c>
      <c r="DL33" s="78">
        <f t="shared" si="22"/>
        <v>14.017049382285363</v>
      </c>
      <c r="DM33" s="78">
        <f t="shared" si="22"/>
        <v>16.560725819533946</v>
      </c>
      <c r="DN33" s="78">
        <f t="shared" si="22"/>
        <v>4.8540893429344605</v>
      </c>
      <c r="DO33" s="78">
        <f t="shared" si="22"/>
        <v>20.55671121994374</v>
      </c>
      <c r="DP33" s="78">
        <f t="shared" si="22"/>
        <v>20.646283875004766</v>
      </c>
      <c r="DQ33" s="78">
        <f t="shared" si="22"/>
        <v>5.8192941828879086</v>
      </c>
      <c r="DR33" s="78">
        <f t="shared" si="22"/>
        <v>20.193014052489374</v>
      </c>
      <c r="DS33" s="78">
        <f t="shared" si="22"/>
        <v>22.359560508071123</v>
      </c>
      <c r="DT33" s="78">
        <f t="shared" si="22"/>
        <v>18.714929189299109</v>
      </c>
      <c r="DU33" s="78">
        <f t="shared" si="22"/>
        <v>14.967336250680134</v>
      </c>
      <c r="DV33" s="78">
        <f t="shared" si="22"/>
        <v>10.864930174343788</v>
      </c>
      <c r="DW33" s="78">
        <f t="shared" si="22"/>
        <v>20.755184464572</v>
      </c>
      <c r="DX33" s="78">
        <f t="shared" si="22"/>
        <v>2.3107710283257705</v>
      </c>
      <c r="DY33" s="78">
        <f t="shared" si="22"/>
        <v>14.392267520337342</v>
      </c>
      <c r="DZ33" s="78">
        <f t="shared" si="22"/>
        <v>12.246931211055422</v>
      </c>
      <c r="EA33" s="78">
        <f t="shared" si="22"/>
        <v>20.391325922822173</v>
      </c>
      <c r="EB33" s="78">
        <f t="shared" si="22"/>
        <v>18.201924716288001</v>
      </c>
      <c r="EC33" s="78">
        <f t="shared" si="22"/>
        <v>12.53968185572673</v>
      </c>
      <c r="ED33" s="78">
        <f t="shared" si="22"/>
        <v>3.6670407451035576</v>
      </c>
      <c r="EE33" s="78">
        <f t="shared" si="22"/>
        <v>8.27294893944077</v>
      </c>
      <c r="EF33" s="78">
        <f t="shared" si="22"/>
        <v>18.14516456794032</v>
      </c>
      <c r="EG33" s="78">
        <f t="shared" si="22"/>
        <v>15.844730742323351</v>
      </c>
      <c r="EH33" s="78">
        <f t="shared" si="22"/>
        <v>9.870909676989708</v>
      </c>
      <c r="EI33" s="78">
        <f t="shared" si="22"/>
        <v>12.759611838796655</v>
      </c>
      <c r="EJ33" s="78">
        <f t="shared" si="22"/>
        <v>12.905223818352781</v>
      </c>
      <c r="EK33" s="78">
        <f t="shared" si="22"/>
        <v>9.6925118431717721</v>
      </c>
      <c r="EL33" s="78">
        <f t="shared" si="22"/>
        <v>14.18332822556247</v>
      </c>
      <c r="EM33" s="78">
        <f t="shared" si="22"/>
        <v>17.108486515979873</v>
      </c>
      <c r="EN33" s="78">
        <f t="shared" si="22"/>
        <v>3.6446422954352364</v>
      </c>
      <c r="EO33" s="78">
        <f t="shared" si="22"/>
        <v>23.402823868869049</v>
      </c>
      <c r="EP33" s="78">
        <f t="shared" si="22"/>
        <v>26.061528481497572</v>
      </c>
      <c r="EQ33" s="78">
        <f t="shared" si="22"/>
        <v>3.1749188844880618</v>
      </c>
      <c r="ER33" s="78">
        <f t="shared" si="22"/>
        <v>7.4876130967013328</v>
      </c>
      <c r="ES33" s="78">
        <f t="shared" si="22"/>
        <v>12.995624745323825</v>
      </c>
      <c r="ET33" s="78">
        <f t="shared" si="22"/>
        <v>13.682189033071221</v>
      </c>
      <c r="EU33" s="78">
        <f t="shared" si="22"/>
        <v>9.1221732974850198</v>
      </c>
      <c r="EV33" s="78">
        <f t="shared" si="22"/>
        <v>21.578601867816243</v>
      </c>
      <c r="EW33" s="78">
        <f t="shared" si="22"/>
        <v>9.1304976882927491</v>
      </c>
      <c r="EX33" s="78">
        <f t="shared" si="22"/>
        <v>19.449416494090986</v>
      </c>
      <c r="EY33" s="78">
        <f t="shared" si="22"/>
        <v>20.410284988797098</v>
      </c>
      <c r="EZ33" s="78">
        <f t="shared" si="22"/>
        <v>4.5467240655860701</v>
      </c>
      <c r="FA33" s="78">
        <f t="shared" si="22"/>
        <v>6.8733402347753705</v>
      </c>
      <c r="FB33" s="78">
        <f t="shared" si="22"/>
        <v>24.232611006421578</v>
      </c>
      <c r="FC33" s="78">
        <f t="shared" si="22"/>
        <v>9.9498628449972149</v>
      </c>
      <c r="FD33" s="78">
        <f t="shared" si="22"/>
        <v>13.020098598637441</v>
      </c>
      <c r="FE33" s="78">
        <f t="shared" si="22"/>
        <v>8.6684470366355413</v>
      </c>
      <c r="FF33" s="78">
        <f t="shared" si="22"/>
        <v>22.493583635929426</v>
      </c>
      <c r="FG33" s="78">
        <f t="shared" si="22"/>
        <v>10.273783145466705</v>
      </c>
      <c r="FH33" s="78">
        <f t="shared" si="22"/>
        <v>17.578732240259093</v>
      </c>
      <c r="FI33" s="78">
        <f t="shared" si="22"/>
        <v>19.417625915206322</v>
      </c>
      <c r="FJ33" s="78">
        <f t="shared" si="22"/>
        <v>10.320877979816249</v>
      </c>
      <c r="FK33" s="78">
        <f t="shared" si="22"/>
        <v>19.436415460379376</v>
      </c>
      <c r="FL33" s="78">
        <f t="shared" si="22"/>
        <v>18.189746400154824</v>
      </c>
      <c r="FM33" s="78">
        <f t="shared" si="22"/>
        <v>24.257325987544622</v>
      </c>
      <c r="FN33" s="78">
        <f t="shared" si="22"/>
        <v>14.1747820570386</v>
      </c>
      <c r="FO33" s="78">
        <f t="shared" si="22"/>
        <v>15.520139911673876</v>
      </c>
      <c r="FP33" s="78">
        <f t="shared" si="22"/>
        <v>10.267138006360716</v>
      </c>
      <c r="FQ33" s="78">
        <f t="shared" si="22"/>
        <v>14.51474817318195</v>
      </c>
      <c r="FR33" s="78">
        <f t="shared" si="22"/>
        <v>5.3863014592087648</v>
      </c>
      <c r="FS33" s="78">
        <f t="shared" si="22"/>
        <v>14.112704356979512</v>
      </c>
      <c r="FT33" s="78">
        <f t="shared" si="22"/>
        <v>17.466511507725187</v>
      </c>
      <c r="FU33" s="78">
        <f t="shared" si="22"/>
        <v>14.217878382035236</v>
      </c>
      <c r="FV33" s="78">
        <f t="shared" si="22"/>
        <v>15.685562378799785</v>
      </c>
      <c r="FW33" s="78">
        <f t="shared" si="22"/>
        <v>15.205849054934468</v>
      </c>
      <c r="FX33" s="78">
        <f t="shared" si="22"/>
        <v>17.484517944314344</v>
      </c>
      <c r="FY33" s="78">
        <f t="shared" si="22"/>
        <v>13.16436222259831</v>
      </c>
      <c r="FZ33" s="78">
        <f t="shared" si="22"/>
        <v>22.681953200133147</v>
      </c>
      <c r="GA33" s="78">
        <f t="shared" si="22"/>
        <v>16.346606949374699</v>
      </c>
      <c r="GB33" s="78">
        <f t="shared" si="22"/>
        <v>23.833480023389246</v>
      </c>
      <c r="GC33" s="78">
        <f t="shared" si="22"/>
        <v>13.019916731607488</v>
      </c>
      <c r="GD33" s="78">
        <f t="shared" si="22"/>
        <v>20.802403184607481</v>
      </c>
      <c r="GE33" s="78">
        <f t="shared" si="22"/>
        <v>21.42285149383898</v>
      </c>
      <c r="GF33" s="78">
        <f t="shared" si="22"/>
        <v>15.05705534878169</v>
      </c>
      <c r="GG33" s="78">
        <f t="shared" si="22"/>
        <v>19.563249055215319</v>
      </c>
      <c r="GH33" s="79">
        <f t="shared" si="22"/>
        <v>10.023994857439119</v>
      </c>
      <c r="GJ33" s="29"/>
      <c r="GK33" s="28"/>
      <c r="GL33" s="129">
        <v>20</v>
      </c>
      <c r="GM33" s="129">
        <v>4</v>
      </c>
      <c r="GN33" s="28"/>
      <c r="GO33" s="129">
        <v>108</v>
      </c>
      <c r="GP33" s="129">
        <v>5</v>
      </c>
      <c r="GQ33" s="28"/>
      <c r="GR33" s="29"/>
      <c r="GT33" s="120"/>
    </row>
    <row r="34" spans="4:202" ht="15.75" customHeight="1" x14ac:dyDescent="0.25">
      <c r="D34" s="177">
        <v>28</v>
      </c>
      <c r="E34" s="178">
        <v>17.067470425241954</v>
      </c>
      <c r="F34" s="179">
        <v>0.91927533313351995</v>
      </c>
      <c r="H34" s="176">
        <v>104</v>
      </c>
      <c r="I34" s="126" t="s">
        <v>77</v>
      </c>
      <c r="J34" s="127" t="s">
        <v>74</v>
      </c>
      <c r="L34" s="29"/>
      <c r="N34" s="72">
        <v>22</v>
      </c>
      <c r="O34" s="82"/>
      <c r="P34" s="83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78">
        <v>0</v>
      </c>
      <c r="AL34" s="78">
        <f t="shared" ref="AL34:GH34" si="23">+SQRT(((AL$6-$AK$6)^2)+((AL$7-$AK$7)^2))</f>
        <v>2.1036906600017176</v>
      </c>
      <c r="AM34" s="78">
        <f t="shared" si="23"/>
        <v>2.8678554111965719</v>
      </c>
      <c r="AN34" s="78">
        <f t="shared" si="23"/>
        <v>7.7753473226397167</v>
      </c>
      <c r="AO34" s="78">
        <f t="shared" si="23"/>
        <v>4.2382468046370665</v>
      </c>
      <c r="AP34" s="78">
        <f t="shared" si="23"/>
        <v>5.675096870331573</v>
      </c>
      <c r="AQ34" s="78">
        <f t="shared" si="23"/>
        <v>7.5501084492085786</v>
      </c>
      <c r="AR34" s="78">
        <f t="shared" si="23"/>
        <v>6.7796717984723651</v>
      </c>
      <c r="AS34" s="78">
        <f t="shared" si="23"/>
        <v>7.0293025387640506</v>
      </c>
      <c r="AT34" s="78">
        <f t="shared" si="23"/>
        <v>12.909551270459822</v>
      </c>
      <c r="AU34" s="78">
        <f t="shared" si="23"/>
        <v>8.7308363780213725</v>
      </c>
      <c r="AV34" s="78">
        <f t="shared" si="23"/>
        <v>10.24994159685218</v>
      </c>
      <c r="AW34" s="78">
        <f t="shared" si="23"/>
        <v>4.8780122040107692</v>
      </c>
      <c r="AX34" s="78">
        <f t="shared" si="23"/>
        <v>5.6764794207359417</v>
      </c>
      <c r="AY34" s="78">
        <f t="shared" si="23"/>
        <v>9.6831442033530806</v>
      </c>
      <c r="AZ34" s="78">
        <f t="shared" si="23"/>
        <v>13.396289058027133</v>
      </c>
      <c r="BA34" s="78">
        <f t="shared" si="23"/>
        <v>15.09277000203673</v>
      </c>
      <c r="BB34" s="78">
        <f t="shared" si="23"/>
        <v>14.687770122520195</v>
      </c>
      <c r="BC34" s="78">
        <f t="shared" si="23"/>
        <v>11.663491567799445</v>
      </c>
      <c r="BD34" s="78">
        <f t="shared" si="23"/>
        <v>12.976333722822416</v>
      </c>
      <c r="BE34" s="78">
        <f t="shared" si="23"/>
        <v>13.396432625135963</v>
      </c>
      <c r="BF34" s="78">
        <f t="shared" si="23"/>
        <v>8.6043612718014391</v>
      </c>
      <c r="BG34" s="78">
        <f t="shared" si="23"/>
        <v>9.332925170895523</v>
      </c>
      <c r="BH34" s="78">
        <f t="shared" si="23"/>
        <v>9.7812437746412311</v>
      </c>
      <c r="BI34" s="78">
        <f t="shared" si="23"/>
        <v>8.9573205462977814</v>
      </c>
      <c r="BJ34" s="78">
        <f t="shared" si="23"/>
        <v>10.778449126822371</v>
      </c>
      <c r="BK34" s="78">
        <f t="shared" si="23"/>
        <v>10.794940219900786</v>
      </c>
      <c r="BL34" s="78">
        <f t="shared" si="23"/>
        <v>7.9017020226110457</v>
      </c>
      <c r="BM34" s="78">
        <f t="shared" si="23"/>
        <v>12.851888009630914</v>
      </c>
      <c r="BN34" s="78">
        <f t="shared" si="23"/>
        <v>11.333339060076149</v>
      </c>
      <c r="BO34" s="78">
        <f t="shared" si="23"/>
        <v>7.5731961098444396</v>
      </c>
      <c r="BP34" s="78">
        <f t="shared" si="23"/>
        <v>10.504302485897677</v>
      </c>
      <c r="BQ34" s="78">
        <f t="shared" si="23"/>
        <v>10.446167344708511</v>
      </c>
      <c r="BR34" s="78">
        <f t="shared" si="23"/>
        <v>16.165306457158998</v>
      </c>
      <c r="BS34" s="78">
        <f t="shared" si="23"/>
        <v>16.18122835963182</v>
      </c>
      <c r="BT34" s="78">
        <f t="shared" si="23"/>
        <v>12.67801808929071</v>
      </c>
      <c r="BU34" s="78">
        <f t="shared" si="23"/>
        <v>19.9716812918704</v>
      </c>
      <c r="BV34" s="78">
        <f t="shared" si="23"/>
        <v>16.048167765615649</v>
      </c>
      <c r="BW34" s="78">
        <f t="shared" si="23"/>
        <v>18.636058735634197</v>
      </c>
      <c r="BX34" s="78">
        <f t="shared" si="23"/>
        <v>14.010190425918656</v>
      </c>
      <c r="BY34" s="78">
        <f t="shared" si="23"/>
        <v>18.246579330689865</v>
      </c>
      <c r="BZ34" s="78">
        <f t="shared" si="23"/>
        <v>16.573964588488494</v>
      </c>
      <c r="CA34" s="78">
        <f t="shared" si="23"/>
        <v>13.534378337797111</v>
      </c>
      <c r="CB34" s="78">
        <f t="shared" si="23"/>
        <v>15.14264158812256</v>
      </c>
      <c r="CC34" s="78">
        <f t="shared" si="23"/>
        <v>17.069538199587917</v>
      </c>
      <c r="CD34" s="78">
        <f t="shared" si="23"/>
        <v>15.480191992046109</v>
      </c>
      <c r="CE34" s="78">
        <f t="shared" si="23"/>
        <v>14.508605046909617</v>
      </c>
      <c r="CF34" s="78">
        <f t="shared" si="23"/>
        <v>14.997784467076873</v>
      </c>
      <c r="CG34" s="78">
        <f t="shared" si="23"/>
        <v>18.755332787269992</v>
      </c>
      <c r="CH34" s="78">
        <f t="shared" si="23"/>
        <v>17.838277018197015</v>
      </c>
      <c r="CI34" s="78">
        <f t="shared" si="23"/>
        <v>18.169698494919942</v>
      </c>
      <c r="CJ34" s="78">
        <f t="shared" si="23"/>
        <v>8.5923479939638518</v>
      </c>
      <c r="CK34" s="78">
        <f t="shared" si="23"/>
        <v>11.037549397710498</v>
      </c>
      <c r="CL34" s="78">
        <f t="shared" si="23"/>
        <v>12.156721021772139</v>
      </c>
      <c r="CM34" s="78">
        <f t="shared" si="23"/>
        <v>13.219445556850012</v>
      </c>
      <c r="CN34" s="156">
        <f t="shared" si="23"/>
        <v>13.124591592241629</v>
      </c>
      <c r="CO34" s="78">
        <f t="shared" si="23"/>
        <v>5.8545268439816072</v>
      </c>
      <c r="CP34" s="78">
        <f t="shared" si="23"/>
        <v>6.9854703925720747</v>
      </c>
      <c r="CQ34" s="78">
        <f t="shared" si="23"/>
        <v>15.749795270562128</v>
      </c>
      <c r="CR34" s="78">
        <f t="shared" si="23"/>
        <v>2.4157245674262628</v>
      </c>
      <c r="CS34" s="78">
        <f t="shared" si="23"/>
        <v>3.7328578402645669</v>
      </c>
      <c r="CT34" s="78">
        <f t="shared" si="23"/>
        <v>13.526091972200991</v>
      </c>
      <c r="CU34" s="78">
        <f t="shared" si="23"/>
        <v>6.6718281011353957</v>
      </c>
      <c r="CV34" s="78">
        <f t="shared" si="23"/>
        <v>7.5433758754720728</v>
      </c>
      <c r="CW34" s="78">
        <f t="shared" si="23"/>
        <v>5.6073367721667591</v>
      </c>
      <c r="CX34" s="78">
        <f t="shared" si="23"/>
        <v>2.10650249114815</v>
      </c>
      <c r="CY34" s="78">
        <f t="shared" si="23"/>
        <v>17.115442190797879</v>
      </c>
      <c r="CZ34" s="78">
        <f t="shared" si="23"/>
        <v>6.9825382331312387</v>
      </c>
      <c r="DA34" s="78">
        <f t="shared" si="23"/>
        <v>5.9379373787541443</v>
      </c>
      <c r="DB34" s="78">
        <f t="shared" si="23"/>
        <v>16.306488549406865</v>
      </c>
      <c r="DC34" s="78">
        <f t="shared" si="23"/>
        <v>8.2229000810959327</v>
      </c>
      <c r="DD34" s="78">
        <f t="shared" si="23"/>
        <v>16.882900087555125</v>
      </c>
      <c r="DE34" s="78">
        <f t="shared" si="23"/>
        <v>15.537007264541398</v>
      </c>
      <c r="DF34" s="78">
        <f t="shared" si="23"/>
        <v>16.571126216274646</v>
      </c>
      <c r="DG34" s="78">
        <f t="shared" si="23"/>
        <v>10.868343392870631</v>
      </c>
      <c r="DH34" s="78">
        <f t="shared" si="23"/>
        <v>11.266413455135902</v>
      </c>
      <c r="DI34" s="78">
        <f t="shared" si="23"/>
        <v>15.7058666860864</v>
      </c>
      <c r="DJ34" s="78">
        <f t="shared" si="23"/>
        <v>12.221528681340731</v>
      </c>
      <c r="DK34" s="78">
        <f t="shared" si="23"/>
        <v>10.760902788714192</v>
      </c>
      <c r="DL34" s="78">
        <f t="shared" si="23"/>
        <v>8.3122904956067796</v>
      </c>
      <c r="DM34" s="78">
        <f t="shared" si="23"/>
        <v>10.849734368599139</v>
      </c>
      <c r="DN34" s="78">
        <f t="shared" si="23"/>
        <v>2.8822020231301808</v>
      </c>
      <c r="DO34" s="78">
        <f t="shared" si="23"/>
        <v>16.736294399231873</v>
      </c>
      <c r="DP34" s="78">
        <f t="shared" si="23"/>
        <v>15.224135609955313</v>
      </c>
      <c r="DQ34" s="78">
        <f t="shared" si="23"/>
        <v>0.41160167527570074</v>
      </c>
      <c r="DR34" s="78">
        <f t="shared" si="23"/>
        <v>15.288036582256193</v>
      </c>
      <c r="DS34" s="78">
        <f t="shared" si="23"/>
        <v>16.583306817342049</v>
      </c>
      <c r="DT34" s="78">
        <f t="shared" si="23"/>
        <v>13.802929771399537</v>
      </c>
      <c r="DU34" s="78">
        <f t="shared" si="23"/>
        <v>9.9551775153413544</v>
      </c>
      <c r="DV34" s="78">
        <f t="shared" si="23"/>
        <v>6.3121704478231084</v>
      </c>
      <c r="DW34" s="78">
        <f t="shared" si="23"/>
        <v>15.007077436100117</v>
      </c>
      <c r="DX34" s="78">
        <f t="shared" si="23"/>
        <v>6.396247100019222</v>
      </c>
      <c r="DY34" s="78">
        <f t="shared" si="23"/>
        <v>10.899702605423402</v>
      </c>
      <c r="DZ34" s="78">
        <f t="shared" si="23"/>
        <v>12.033521305614507</v>
      </c>
      <c r="EA34" s="78">
        <f t="shared" si="23"/>
        <v>15.019421153670063</v>
      </c>
      <c r="EB34" s="78">
        <f t="shared" si="23"/>
        <v>12.623430132425428</v>
      </c>
      <c r="EC34" s="78">
        <f t="shared" si="23"/>
        <v>9.0123534587105336</v>
      </c>
      <c r="ED34" s="78">
        <f t="shared" si="23"/>
        <v>6.2830471979953932</v>
      </c>
      <c r="EE34" s="78">
        <f t="shared" si="23"/>
        <v>6.447133311602558</v>
      </c>
      <c r="EF34" s="78">
        <f t="shared" si="23"/>
        <v>12.389738635669559</v>
      </c>
      <c r="EG34" s="78">
        <f t="shared" si="23"/>
        <v>10.681822079863739</v>
      </c>
      <c r="EH34" s="78">
        <f t="shared" si="23"/>
        <v>4.3624865614015915</v>
      </c>
      <c r="EI34" s="78">
        <f t="shared" si="23"/>
        <v>12.779823113715088</v>
      </c>
      <c r="EJ34" s="78">
        <f t="shared" si="23"/>
        <v>7.2956881018710611</v>
      </c>
      <c r="EK34" s="78">
        <f t="shared" si="23"/>
        <v>12.832957502270174</v>
      </c>
      <c r="EL34" s="78">
        <f t="shared" si="23"/>
        <v>11.919167417783202</v>
      </c>
      <c r="EM34" s="78">
        <f t="shared" si="23"/>
        <v>11.357954412401387</v>
      </c>
      <c r="EN34" s="78">
        <f t="shared" si="23"/>
        <v>2.6029702645944535</v>
      </c>
      <c r="EO34" s="78">
        <f t="shared" si="23"/>
        <v>18.116015022721328</v>
      </c>
      <c r="EP34" s="78">
        <f t="shared" si="23"/>
        <v>20.544303256381721</v>
      </c>
      <c r="EQ34" s="78">
        <f t="shared" si="23"/>
        <v>6.4977267601377964</v>
      </c>
      <c r="ER34" s="78">
        <f t="shared" si="23"/>
        <v>5.0967197242186382</v>
      </c>
      <c r="ES34" s="78">
        <f t="shared" si="23"/>
        <v>7.5957441397619343</v>
      </c>
      <c r="ET34" s="78">
        <f t="shared" si="23"/>
        <v>10.739219314668743</v>
      </c>
      <c r="EU34" s="78">
        <f t="shared" si="23"/>
        <v>4.7393604195901604</v>
      </c>
      <c r="EV34" s="78">
        <f t="shared" si="23"/>
        <v>15.874333645132465</v>
      </c>
      <c r="EW34" s="78">
        <f t="shared" si="23"/>
        <v>5.4584937896784043</v>
      </c>
      <c r="EX34" s="78">
        <f t="shared" si="23"/>
        <v>13.67287155183188</v>
      </c>
      <c r="EY34" s="78">
        <f t="shared" si="23"/>
        <v>14.790374509934828</v>
      </c>
      <c r="EZ34" s="78">
        <f t="shared" si="23"/>
        <v>1.6201854846321722</v>
      </c>
      <c r="FA34" s="78">
        <f t="shared" si="23"/>
        <v>5.5515805911502092</v>
      </c>
      <c r="FB34" s="78">
        <f t="shared" si="23"/>
        <v>18.570935634352793</v>
      </c>
      <c r="FC34" s="78">
        <f t="shared" si="23"/>
        <v>4.3072886301890119</v>
      </c>
      <c r="FD34" s="78">
        <f t="shared" si="23"/>
        <v>7.6458570682191569</v>
      </c>
      <c r="FE34" s="78">
        <f t="shared" si="23"/>
        <v>7.2880289166423724</v>
      </c>
      <c r="FF34" s="78">
        <f t="shared" si="23"/>
        <v>17.001609019742229</v>
      </c>
      <c r="FG34" s="78">
        <f t="shared" si="23"/>
        <v>8.3382173725678097</v>
      </c>
      <c r="FH34" s="78">
        <f t="shared" si="23"/>
        <v>12.113081824356739</v>
      </c>
      <c r="FI34" s="78">
        <f t="shared" si="23"/>
        <v>13.68963913174289</v>
      </c>
      <c r="FJ34" s="78">
        <f t="shared" si="23"/>
        <v>8.1977624411748771</v>
      </c>
      <c r="FK34" s="78">
        <f t="shared" si="23"/>
        <v>15.239251444842809</v>
      </c>
      <c r="FL34" s="78">
        <f t="shared" si="23"/>
        <v>13.63663138019235</v>
      </c>
      <c r="FM34" s="78">
        <f t="shared" si="23"/>
        <v>18.714485202896718</v>
      </c>
      <c r="FN34" s="78">
        <f t="shared" si="23"/>
        <v>10.628045885412163</v>
      </c>
      <c r="FO34" s="78">
        <f t="shared" si="23"/>
        <v>10.01500070455228</v>
      </c>
      <c r="FP34" s="78">
        <f t="shared" si="23"/>
        <v>5.4986637259387052</v>
      </c>
      <c r="FQ34" s="78">
        <f t="shared" si="23"/>
        <v>8.9427624864836535</v>
      </c>
      <c r="FR34" s="78">
        <f t="shared" si="23"/>
        <v>3.8949385500606173</v>
      </c>
      <c r="FS34" s="78">
        <f t="shared" si="23"/>
        <v>9.091930478254266</v>
      </c>
      <c r="FT34" s="78">
        <f t="shared" si="23"/>
        <v>13.283232154780849</v>
      </c>
      <c r="FU34" s="78">
        <f t="shared" si="23"/>
        <v>8.6436604261461465</v>
      </c>
      <c r="FV34" s="78">
        <f t="shared" si="23"/>
        <v>11.768726373641982</v>
      </c>
      <c r="FW34" s="78">
        <f t="shared" si="23"/>
        <v>10.751121882287149</v>
      </c>
      <c r="FX34" s="78">
        <f t="shared" si="23"/>
        <v>12.802861967998171</v>
      </c>
      <c r="FY34" s="78">
        <f t="shared" si="23"/>
        <v>7.3945907930535331</v>
      </c>
      <c r="FZ34" s="78">
        <f t="shared" si="23"/>
        <v>16.90209958830555</v>
      </c>
      <c r="GA34" s="78">
        <f t="shared" si="23"/>
        <v>11.81211117679141</v>
      </c>
      <c r="GB34" s="78">
        <f t="shared" si="23"/>
        <v>19.504763342415238</v>
      </c>
      <c r="GC34" s="78">
        <f t="shared" si="23"/>
        <v>7.972918436140656</v>
      </c>
      <c r="GD34" s="78">
        <f t="shared" si="23"/>
        <v>15.358047054451577</v>
      </c>
      <c r="GE34" s="78">
        <f t="shared" si="23"/>
        <v>16.091483477042068</v>
      </c>
      <c r="GF34" s="78">
        <f t="shared" si="23"/>
        <v>9.7858320767456117</v>
      </c>
      <c r="GG34" s="78">
        <f t="shared" si="23"/>
        <v>14.417520456305994</v>
      </c>
      <c r="GH34" s="79">
        <f t="shared" si="23"/>
        <v>4.2513688320232896</v>
      </c>
      <c r="GJ34" s="29"/>
      <c r="GK34" s="28"/>
      <c r="GL34" s="129">
        <v>113</v>
      </c>
      <c r="GM34" s="129">
        <v>4</v>
      </c>
      <c r="GN34" s="28"/>
      <c r="GO34" s="129">
        <v>98</v>
      </c>
      <c r="GP34" s="129">
        <v>5</v>
      </c>
      <c r="GQ34" s="28"/>
      <c r="GR34" s="29"/>
      <c r="GT34" s="120"/>
    </row>
    <row r="35" spans="4:202" ht="15.75" customHeight="1" x14ac:dyDescent="0.25">
      <c r="D35" s="177">
        <v>29</v>
      </c>
      <c r="E35" s="180">
        <v>19.381517349077562</v>
      </c>
      <c r="F35" s="181">
        <v>4.3504099145488793</v>
      </c>
      <c r="H35" s="176">
        <v>105</v>
      </c>
      <c r="I35" s="126" t="s">
        <v>74</v>
      </c>
      <c r="J35" s="127" t="s">
        <v>80</v>
      </c>
      <c r="L35" s="29"/>
      <c r="N35" s="72">
        <v>23</v>
      </c>
      <c r="O35" s="82"/>
      <c r="P35" s="83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78">
        <v>0</v>
      </c>
      <c r="AM35" s="78">
        <f t="shared" ref="AM35:GH35" si="24">+SQRT(((AM$6-$AL$6)^2)+((AM$7-$AL$7)^2))</f>
        <v>1.5357754210351262</v>
      </c>
      <c r="AN35" s="78">
        <f t="shared" si="24"/>
        <v>7.6187035574249977</v>
      </c>
      <c r="AO35" s="78">
        <f t="shared" si="24"/>
        <v>5.1036306693871607</v>
      </c>
      <c r="AP35" s="78">
        <f t="shared" si="24"/>
        <v>6.1472590413138359</v>
      </c>
      <c r="AQ35" s="78">
        <f t="shared" si="24"/>
        <v>8.4513438080066585</v>
      </c>
      <c r="AR35" s="78">
        <f t="shared" si="24"/>
        <v>8.5246255909710182</v>
      </c>
      <c r="AS35" s="78">
        <f t="shared" si="24"/>
        <v>8.1219215872316646</v>
      </c>
      <c r="AT35" s="78">
        <f t="shared" si="24"/>
        <v>12.630326806758063</v>
      </c>
      <c r="AU35" s="78">
        <f t="shared" si="24"/>
        <v>9.8034955598039648</v>
      </c>
      <c r="AV35" s="78">
        <f t="shared" si="24"/>
        <v>11.454712547928775</v>
      </c>
      <c r="AW35" s="78">
        <f t="shared" si="24"/>
        <v>6.5863260959669008</v>
      </c>
      <c r="AX35" s="78">
        <f t="shared" si="24"/>
        <v>7.6110477774919953</v>
      </c>
      <c r="AY35" s="78">
        <f t="shared" si="24"/>
        <v>11.424256761036746</v>
      </c>
      <c r="AZ35" s="78">
        <f t="shared" si="24"/>
        <v>12.009281349959963</v>
      </c>
      <c r="BA35" s="78">
        <f t="shared" si="24"/>
        <v>13.882717747694393</v>
      </c>
      <c r="BB35" s="78">
        <f t="shared" si="24"/>
        <v>13.888917414891358</v>
      </c>
      <c r="BC35" s="78">
        <f t="shared" si="24"/>
        <v>10.941013978098939</v>
      </c>
      <c r="BD35" s="78">
        <f t="shared" si="24"/>
        <v>12.283470322397942</v>
      </c>
      <c r="BE35" s="78">
        <f t="shared" si="24"/>
        <v>13.08225741183983</v>
      </c>
      <c r="BF35" s="78">
        <f t="shared" si="24"/>
        <v>9.50181722521436</v>
      </c>
      <c r="BG35" s="78">
        <f t="shared" si="24"/>
        <v>9.9967072112430735</v>
      </c>
      <c r="BH35" s="78">
        <f t="shared" si="24"/>
        <v>10.072091626584163</v>
      </c>
      <c r="BI35" s="78">
        <f t="shared" si="24"/>
        <v>9.9971283183508106</v>
      </c>
      <c r="BJ35" s="78">
        <f t="shared" si="24"/>
        <v>11.855048917171777</v>
      </c>
      <c r="BK35" s="78">
        <f t="shared" si="24"/>
        <v>11.702722359519791</v>
      </c>
      <c r="BL35" s="78">
        <f t="shared" si="24"/>
        <v>9.7558842304152353</v>
      </c>
      <c r="BM35" s="78">
        <f t="shared" si="24"/>
        <v>14.592765967659098</v>
      </c>
      <c r="BN35" s="78">
        <f t="shared" si="24"/>
        <v>12.813494748480332</v>
      </c>
      <c r="BO35" s="78">
        <f t="shared" si="24"/>
        <v>9.5493737378506882</v>
      </c>
      <c r="BP35" s="78">
        <f t="shared" si="24"/>
        <v>12.600553783700173</v>
      </c>
      <c r="BQ35" s="78">
        <f t="shared" si="24"/>
        <v>12.533970444073008</v>
      </c>
      <c r="BR35" s="78">
        <f t="shared" si="24"/>
        <v>17.861929938220261</v>
      </c>
      <c r="BS35" s="78">
        <f t="shared" si="24"/>
        <v>17.926114572762575</v>
      </c>
      <c r="BT35" s="78">
        <f t="shared" si="24"/>
        <v>14.249774642310539</v>
      </c>
      <c r="BU35" s="78">
        <f t="shared" si="24"/>
        <v>18.994042279368983</v>
      </c>
      <c r="BV35" s="78">
        <f t="shared" si="24"/>
        <v>15.272877823881197</v>
      </c>
      <c r="BW35" s="78">
        <f t="shared" si="24"/>
        <v>18.112826401833779</v>
      </c>
      <c r="BX35" s="78">
        <f t="shared" si="24"/>
        <v>13.870789729185935</v>
      </c>
      <c r="BY35" s="78">
        <f t="shared" si="24"/>
        <v>17.86671599325064</v>
      </c>
      <c r="BZ35" s="78">
        <f t="shared" si="24"/>
        <v>16.104187753232559</v>
      </c>
      <c r="CA35" s="78">
        <f t="shared" si="24"/>
        <v>14.117937186884044</v>
      </c>
      <c r="CB35" s="78">
        <f t="shared" si="24"/>
        <v>15.695990044417041</v>
      </c>
      <c r="CC35" s="78">
        <f t="shared" si="24"/>
        <v>17.278156904174747</v>
      </c>
      <c r="CD35" s="78">
        <f t="shared" si="24"/>
        <v>16.616679907898362</v>
      </c>
      <c r="CE35" s="78">
        <f t="shared" si="24"/>
        <v>15.352158310879773</v>
      </c>
      <c r="CF35" s="78">
        <f t="shared" si="24"/>
        <v>16.270003275796078</v>
      </c>
      <c r="CG35" s="78">
        <f t="shared" si="24"/>
        <v>19.972889616958195</v>
      </c>
      <c r="CH35" s="78">
        <f t="shared" si="24"/>
        <v>19.141589887545624</v>
      </c>
      <c r="CI35" s="78">
        <f t="shared" si="24"/>
        <v>19.378921636956825</v>
      </c>
      <c r="CJ35" s="78">
        <f t="shared" si="24"/>
        <v>10.658666820246637</v>
      </c>
      <c r="CK35" s="78">
        <f t="shared" si="24"/>
        <v>12.931805625415148</v>
      </c>
      <c r="CL35" s="78">
        <f t="shared" si="24"/>
        <v>14.190651913777417</v>
      </c>
      <c r="CM35" s="78">
        <f t="shared" si="24"/>
        <v>12.511410993038856</v>
      </c>
      <c r="CN35" s="156">
        <f t="shared" si="24"/>
        <v>14.930929621308623</v>
      </c>
      <c r="CO35" s="78">
        <f t="shared" si="24"/>
        <v>3.7993503051917634</v>
      </c>
      <c r="CP35" s="78">
        <f t="shared" si="24"/>
        <v>5.456496205462452</v>
      </c>
      <c r="CQ35" s="78">
        <f t="shared" si="24"/>
        <v>15.044100172298334</v>
      </c>
      <c r="CR35" s="78">
        <f t="shared" si="24"/>
        <v>4.246491106212404</v>
      </c>
      <c r="CS35" s="78">
        <f t="shared" si="24"/>
        <v>2.9413035543075154</v>
      </c>
      <c r="CT35" s="78">
        <f t="shared" si="24"/>
        <v>12.180333680345008</v>
      </c>
      <c r="CU35" s="78">
        <f t="shared" si="24"/>
        <v>8.7680032646932968</v>
      </c>
      <c r="CV35" s="78">
        <f t="shared" si="24"/>
        <v>9.3269830783365144</v>
      </c>
      <c r="CW35" s="78">
        <f t="shared" si="24"/>
        <v>3.5675585988461855</v>
      </c>
      <c r="CX35" s="78">
        <f t="shared" si="24"/>
        <v>4.1787733904808535</v>
      </c>
      <c r="CY35" s="78">
        <f t="shared" si="24"/>
        <v>18.717976663532447</v>
      </c>
      <c r="CZ35" s="78">
        <f t="shared" si="24"/>
        <v>5.3782652794763735</v>
      </c>
      <c r="DA35" s="78">
        <f t="shared" si="24"/>
        <v>7.7696906962962737</v>
      </c>
      <c r="DB35" s="78">
        <f t="shared" si="24"/>
        <v>17.769001729082749</v>
      </c>
      <c r="DC35" s="78">
        <f t="shared" si="24"/>
        <v>9.3860358122267922</v>
      </c>
      <c r="DD35" s="78">
        <f t="shared" si="24"/>
        <v>18.07549013171424</v>
      </c>
      <c r="DE35" s="78">
        <f t="shared" si="24"/>
        <v>16.711067722198141</v>
      </c>
      <c r="DF35" s="78">
        <f t="shared" si="24"/>
        <v>16.030633823205065</v>
      </c>
      <c r="DG35" s="78">
        <f t="shared" si="24"/>
        <v>10.970837356458853</v>
      </c>
      <c r="DH35" s="78">
        <f t="shared" si="24"/>
        <v>9.2178233691221454</v>
      </c>
      <c r="DI35" s="78">
        <f t="shared" si="24"/>
        <v>15.785307377783671</v>
      </c>
      <c r="DJ35" s="78">
        <f t="shared" si="24"/>
        <v>11.006962836766393</v>
      </c>
      <c r="DK35" s="78">
        <f t="shared" si="24"/>
        <v>12.863307614664819</v>
      </c>
      <c r="DL35" s="78">
        <f t="shared" si="24"/>
        <v>8.0137823316319494</v>
      </c>
      <c r="DM35" s="78">
        <f t="shared" si="24"/>
        <v>11.327459586493626</v>
      </c>
      <c r="DN35" s="78">
        <f t="shared" si="24"/>
        <v>1.7210897098078746</v>
      </c>
      <c r="DO35" s="78">
        <f t="shared" si="24"/>
        <v>18.447939447549007</v>
      </c>
      <c r="DP35" s="78">
        <f t="shared" si="24"/>
        <v>14.389118812838628</v>
      </c>
      <c r="DQ35" s="78">
        <f t="shared" si="24"/>
        <v>2.513022736815878</v>
      </c>
      <c r="DR35" s="78">
        <f t="shared" si="24"/>
        <v>14.010752100712729</v>
      </c>
      <c r="DS35" s="78">
        <f t="shared" si="24"/>
        <v>16.49596235367002</v>
      </c>
      <c r="DT35" s="78">
        <f t="shared" si="24"/>
        <v>15.091406092849676</v>
      </c>
      <c r="DU35" s="78">
        <f t="shared" si="24"/>
        <v>8.7320707089287026</v>
      </c>
      <c r="DV35" s="78">
        <f t="shared" si="24"/>
        <v>4.732698363633788</v>
      </c>
      <c r="DW35" s="78">
        <f t="shared" si="24"/>
        <v>14.769410842304991</v>
      </c>
      <c r="DX35" s="78">
        <f t="shared" si="24"/>
        <v>6.0911859503980263</v>
      </c>
      <c r="DY35" s="78">
        <f t="shared" si="24"/>
        <v>8.9930023079551038</v>
      </c>
      <c r="DZ35" s="78">
        <f t="shared" si="24"/>
        <v>10.016301405036705</v>
      </c>
      <c r="EA35" s="78">
        <f t="shared" si="24"/>
        <v>14.128767957324055</v>
      </c>
      <c r="EB35" s="78">
        <f t="shared" si="24"/>
        <v>12.008200904819848</v>
      </c>
      <c r="EC35" s="78">
        <f t="shared" si="24"/>
        <v>10.92277631761775</v>
      </c>
      <c r="ED35" s="78">
        <f t="shared" si="24"/>
        <v>7.7659668489390432</v>
      </c>
      <c r="EE35" s="78">
        <f t="shared" si="24"/>
        <v>8.5500845367743228</v>
      </c>
      <c r="EF35" s="78">
        <f t="shared" si="24"/>
        <v>12.207814514775384</v>
      </c>
      <c r="EG35" s="78">
        <f t="shared" si="24"/>
        <v>11.86718530482576</v>
      </c>
      <c r="EH35" s="78">
        <f t="shared" si="24"/>
        <v>3.7719154318365895</v>
      </c>
      <c r="EI35" s="78">
        <f t="shared" si="24"/>
        <v>10.78014774564754</v>
      </c>
      <c r="EJ35" s="78">
        <f t="shared" si="24"/>
        <v>8.1126988213708451</v>
      </c>
      <c r="EK35" s="78">
        <f t="shared" si="24"/>
        <v>14.480103292734551</v>
      </c>
      <c r="EL35" s="78">
        <f t="shared" si="24"/>
        <v>13.969441461746424</v>
      </c>
      <c r="EM35" s="78">
        <f t="shared" si="24"/>
        <v>11.166733261473693</v>
      </c>
      <c r="EN35" s="78">
        <f t="shared" si="24"/>
        <v>2.6208759455573998</v>
      </c>
      <c r="EO35" s="78">
        <f t="shared" si="24"/>
        <v>17.140463314988981</v>
      </c>
      <c r="EP35" s="78">
        <f t="shared" si="24"/>
        <v>19.8195616132422</v>
      </c>
      <c r="EQ35" s="78">
        <f t="shared" si="24"/>
        <v>7.832124410927281</v>
      </c>
      <c r="ER35" s="78">
        <f t="shared" si="24"/>
        <v>7.2004099275723554</v>
      </c>
      <c r="ES35" s="78">
        <f t="shared" si="24"/>
        <v>8.6787868361745044</v>
      </c>
      <c r="ET35" s="78">
        <f t="shared" si="24"/>
        <v>8.7213264808823681</v>
      </c>
      <c r="EU35" s="78">
        <f t="shared" si="24"/>
        <v>3.0103365492444967</v>
      </c>
      <c r="EV35" s="78">
        <f t="shared" si="24"/>
        <v>16.287692428438078</v>
      </c>
      <c r="EW35" s="78">
        <f t="shared" si="24"/>
        <v>3.4744672486211989</v>
      </c>
      <c r="EX35" s="78">
        <f t="shared" si="24"/>
        <v>13.813106116014641</v>
      </c>
      <c r="EY35" s="78">
        <f t="shared" si="24"/>
        <v>14.235455848653531</v>
      </c>
      <c r="EZ35" s="78">
        <f t="shared" si="24"/>
        <v>3.3555939140422097</v>
      </c>
      <c r="FA35" s="78">
        <f t="shared" si="24"/>
        <v>7.6214777478025919</v>
      </c>
      <c r="FB35" s="78">
        <f t="shared" si="24"/>
        <v>18.081267379608644</v>
      </c>
      <c r="FC35" s="78">
        <f t="shared" si="24"/>
        <v>4.0050603202431505</v>
      </c>
      <c r="FD35" s="78">
        <f t="shared" si="24"/>
        <v>6.7755375409788874</v>
      </c>
      <c r="FE35" s="78">
        <f t="shared" si="24"/>
        <v>9.3867219905123118</v>
      </c>
      <c r="FF35" s="78">
        <f t="shared" si="24"/>
        <v>17.756032840712397</v>
      </c>
      <c r="FG35" s="78">
        <f t="shared" si="24"/>
        <v>10.435928279952098</v>
      </c>
      <c r="FH35" s="78">
        <f t="shared" si="24"/>
        <v>12.976604582010259</v>
      </c>
      <c r="FI35" s="78">
        <f t="shared" si="24"/>
        <v>14.065297357927761</v>
      </c>
      <c r="FJ35" s="78">
        <f t="shared" si="24"/>
        <v>10.28948222768912</v>
      </c>
      <c r="FK35" s="78">
        <f t="shared" si="24"/>
        <v>16.843432754518997</v>
      </c>
      <c r="FL35" s="78">
        <f t="shared" si="24"/>
        <v>12.14713207083811</v>
      </c>
      <c r="FM35" s="78">
        <f t="shared" si="24"/>
        <v>18.027025612123403</v>
      </c>
      <c r="FN35" s="78">
        <f t="shared" si="24"/>
        <v>8.7315064695984912</v>
      </c>
      <c r="FO35" s="78">
        <f t="shared" si="24"/>
        <v>10.88286013721679</v>
      </c>
      <c r="FP35" s="78">
        <f t="shared" si="24"/>
        <v>4.0463408410990676</v>
      </c>
      <c r="FQ35" s="78">
        <f t="shared" si="24"/>
        <v>8.3451819962124851</v>
      </c>
      <c r="FR35" s="78">
        <f t="shared" si="24"/>
        <v>2.2959456078552032</v>
      </c>
      <c r="FS35" s="78">
        <f t="shared" si="24"/>
        <v>7.8712945402861534</v>
      </c>
      <c r="FT35" s="78">
        <f t="shared" si="24"/>
        <v>11.623377987179841</v>
      </c>
      <c r="FU35" s="78">
        <f t="shared" si="24"/>
        <v>8.0535543252923407</v>
      </c>
      <c r="FV35" s="78">
        <f t="shared" si="24"/>
        <v>9.9961684093478222</v>
      </c>
      <c r="FW35" s="78">
        <f t="shared" si="24"/>
        <v>12.335715736961479</v>
      </c>
      <c r="FX35" s="78">
        <f t="shared" si="24"/>
        <v>11.377356542657573</v>
      </c>
      <c r="FY35" s="78">
        <f t="shared" si="24"/>
        <v>7.3981365657427771</v>
      </c>
      <c r="FZ35" s="78">
        <f t="shared" si="24"/>
        <v>16.963209954065277</v>
      </c>
      <c r="GA35" s="78">
        <f t="shared" si="24"/>
        <v>13.337440760592338</v>
      </c>
      <c r="GB35" s="78">
        <f t="shared" si="24"/>
        <v>21.010371070478151</v>
      </c>
      <c r="GC35" s="78">
        <f t="shared" si="24"/>
        <v>9.335430203228011</v>
      </c>
      <c r="GD35" s="78">
        <f t="shared" si="24"/>
        <v>16.189423933224241</v>
      </c>
      <c r="GE35" s="78">
        <f t="shared" si="24"/>
        <v>17.02906272005934</v>
      </c>
      <c r="GF35" s="78">
        <f t="shared" si="24"/>
        <v>10.908237034366364</v>
      </c>
      <c r="GG35" s="78">
        <f t="shared" si="24"/>
        <v>13.314845318240224</v>
      </c>
      <c r="GH35" s="79">
        <f t="shared" si="24"/>
        <v>4.7919529017022917</v>
      </c>
      <c r="GJ35" s="29"/>
      <c r="GK35" s="28"/>
      <c r="GL35" s="129">
        <v>129</v>
      </c>
      <c r="GM35" s="129">
        <v>4</v>
      </c>
      <c r="GN35" s="28"/>
      <c r="GO35" s="129">
        <v>139</v>
      </c>
      <c r="GP35" s="129">
        <v>5</v>
      </c>
      <c r="GQ35" s="28"/>
      <c r="GR35" s="29"/>
      <c r="GT35" s="120"/>
    </row>
    <row r="36" spans="4:202" ht="15.75" customHeight="1" x14ac:dyDescent="0.25">
      <c r="D36" s="177">
        <v>30</v>
      </c>
      <c r="E36" s="182">
        <v>17.422917045438986</v>
      </c>
      <c r="F36" s="183">
        <v>1.7569746774177757</v>
      </c>
      <c r="H36" s="176">
        <v>106</v>
      </c>
      <c r="I36" s="126" t="s">
        <v>76</v>
      </c>
      <c r="J36" s="127" t="s">
        <v>79</v>
      </c>
      <c r="L36" s="29"/>
      <c r="N36" s="72">
        <v>24</v>
      </c>
      <c r="O36" s="82"/>
      <c r="P36" s="83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78">
        <v>0</v>
      </c>
      <c r="AN36" s="78">
        <f t="shared" ref="AN36:GH36" si="25">+SQRT(((AN$6-$AM$6)^2)+((AN$7-$AM$7)^2))</f>
        <v>6.1614756952712142</v>
      </c>
      <c r="AO36" s="78">
        <f t="shared" si="25"/>
        <v>4.245137991271422</v>
      </c>
      <c r="AP36" s="78">
        <f t="shared" si="25"/>
        <v>4.9802972159314125</v>
      </c>
      <c r="AQ36" s="78">
        <f t="shared" si="25"/>
        <v>9.9151221048291927</v>
      </c>
      <c r="AR36" s="78">
        <f t="shared" si="25"/>
        <v>9.6317446061758698</v>
      </c>
      <c r="AS36" s="78">
        <f t="shared" si="25"/>
        <v>9.5359706600641427</v>
      </c>
      <c r="AT36" s="78">
        <f t="shared" si="25"/>
        <v>11.120883011967482</v>
      </c>
      <c r="AU36" s="78">
        <f t="shared" si="25"/>
        <v>8.8717026926208344</v>
      </c>
      <c r="AV36" s="78">
        <f t="shared" si="25"/>
        <v>10.584530324108423</v>
      </c>
      <c r="AW36" s="78">
        <f t="shared" si="25"/>
        <v>6.3086950894220619</v>
      </c>
      <c r="AX36" s="78">
        <f t="shared" si="25"/>
        <v>7.5811703309250706</v>
      </c>
      <c r="AY36" s="78">
        <f t="shared" si="25"/>
        <v>11.042012533877335</v>
      </c>
      <c r="AZ36" s="78">
        <f t="shared" si="25"/>
        <v>10.633331700646229</v>
      </c>
      <c r="BA36" s="78">
        <f t="shared" si="25"/>
        <v>12.438283386426491</v>
      </c>
      <c r="BB36" s="78">
        <f t="shared" si="25"/>
        <v>12.361017674840411</v>
      </c>
      <c r="BC36" s="78">
        <f t="shared" si="25"/>
        <v>9.4064474491963512</v>
      </c>
      <c r="BD36" s="78">
        <f t="shared" si="25"/>
        <v>10.748536920161067</v>
      </c>
      <c r="BE36" s="78">
        <f t="shared" si="25"/>
        <v>11.567062491402728</v>
      </c>
      <c r="BF36" s="78">
        <f t="shared" si="25"/>
        <v>8.4650575795576497</v>
      </c>
      <c r="BG36" s="78">
        <f t="shared" si="25"/>
        <v>8.8206397123367086</v>
      </c>
      <c r="BH36" s="78">
        <f t="shared" si="25"/>
        <v>8.7289071873547783</v>
      </c>
      <c r="BI36" s="78">
        <f t="shared" si="25"/>
        <v>9.0395220355383916</v>
      </c>
      <c r="BJ36" s="78">
        <f t="shared" si="25"/>
        <v>10.890413639481935</v>
      </c>
      <c r="BK36" s="78">
        <f t="shared" si="25"/>
        <v>10.63507905474154</v>
      </c>
      <c r="BL36" s="78">
        <f t="shared" si="25"/>
        <v>10.769551598711731</v>
      </c>
      <c r="BM36" s="78">
        <f t="shared" si="25"/>
        <v>15.709962379135547</v>
      </c>
      <c r="BN36" s="78">
        <f t="shared" si="25"/>
        <v>14.095114471445909</v>
      </c>
      <c r="BO36" s="78">
        <f t="shared" si="25"/>
        <v>10.416276831704456</v>
      </c>
      <c r="BP36" s="78">
        <f t="shared" si="25"/>
        <v>13.13885911466107</v>
      </c>
      <c r="BQ36" s="78">
        <f t="shared" si="25"/>
        <v>13.122121869785699</v>
      </c>
      <c r="BR36" s="78">
        <f t="shared" si="25"/>
        <v>17.362637648196838</v>
      </c>
      <c r="BS36" s="78">
        <f t="shared" si="25"/>
        <v>17.482584997422613</v>
      </c>
      <c r="BT36" s="78">
        <f t="shared" si="25"/>
        <v>13.649520296241096</v>
      </c>
      <c r="BU36" s="78">
        <f t="shared" si="25"/>
        <v>17.494960037168003</v>
      </c>
      <c r="BV36" s="78">
        <f t="shared" si="25"/>
        <v>13.743911403340354</v>
      </c>
      <c r="BW36" s="78">
        <f t="shared" si="25"/>
        <v>16.577772848077032</v>
      </c>
      <c r="BX36" s="78">
        <f t="shared" si="25"/>
        <v>12.38201159810745</v>
      </c>
      <c r="BY36" s="78">
        <f t="shared" si="25"/>
        <v>16.339481101502543</v>
      </c>
      <c r="BZ36" s="78">
        <f t="shared" si="25"/>
        <v>14.571764670757888</v>
      </c>
      <c r="CA36" s="78">
        <f t="shared" si="25"/>
        <v>12.859320435807202</v>
      </c>
      <c r="CB36" s="78">
        <f t="shared" si="25"/>
        <v>14.414588444648878</v>
      </c>
      <c r="CC36" s="78">
        <f t="shared" si="25"/>
        <v>15.865257368736632</v>
      </c>
      <c r="CD36" s="78">
        <f t="shared" si="25"/>
        <v>15.645417949657951</v>
      </c>
      <c r="CE36" s="78">
        <f t="shared" si="25"/>
        <v>14.213196710414257</v>
      </c>
      <c r="CF36" s="78">
        <f t="shared" si="25"/>
        <v>15.39703906306292</v>
      </c>
      <c r="CG36" s="78">
        <f t="shared" si="25"/>
        <v>19.038280549398831</v>
      </c>
      <c r="CH36" s="78">
        <f t="shared" si="25"/>
        <v>18.273884192086776</v>
      </c>
      <c r="CI36" s="78">
        <f t="shared" si="25"/>
        <v>18.441342461217811</v>
      </c>
      <c r="CJ36" s="78">
        <f t="shared" si="25"/>
        <v>10.8528259693266</v>
      </c>
      <c r="CK36" s="78">
        <f t="shared" si="25"/>
        <v>12.733852853579457</v>
      </c>
      <c r="CL36" s="78">
        <f t="shared" si="25"/>
        <v>14.252481069877224</v>
      </c>
      <c r="CM36" s="78">
        <f t="shared" si="25"/>
        <v>10.977056724675755</v>
      </c>
      <c r="CN36" s="156">
        <f t="shared" si="25"/>
        <v>14.58735335738392</v>
      </c>
      <c r="CO36" s="78">
        <f t="shared" si="25"/>
        <v>3.3575404145622483</v>
      </c>
      <c r="CP36" s="78">
        <f t="shared" si="25"/>
        <v>4.1408244768118116</v>
      </c>
      <c r="CQ36" s="78">
        <f t="shared" si="25"/>
        <v>13.510646663503071</v>
      </c>
      <c r="CR36" s="78">
        <f t="shared" si="25"/>
        <v>4.2935735011132516</v>
      </c>
      <c r="CS36" s="78">
        <f t="shared" si="25"/>
        <v>1.4437729719755761</v>
      </c>
      <c r="CT36" s="78">
        <f t="shared" si="25"/>
        <v>10.785532927460082</v>
      </c>
      <c r="CU36" s="78">
        <f t="shared" si="25"/>
        <v>9.3358398770112991</v>
      </c>
      <c r="CV36" s="78">
        <f t="shared" si="25"/>
        <v>9.037737405890967</v>
      </c>
      <c r="CW36" s="78">
        <f t="shared" si="25"/>
        <v>4.0038911612753942</v>
      </c>
      <c r="CX36" s="78">
        <f t="shared" si="25"/>
        <v>4.5971658024051472</v>
      </c>
      <c r="CY36" s="78">
        <f t="shared" si="25"/>
        <v>18.113310625091749</v>
      </c>
      <c r="CZ36" s="78">
        <f t="shared" si="25"/>
        <v>6.3697301838824654</v>
      </c>
      <c r="DA36" s="78">
        <f t="shared" si="25"/>
        <v>8.8037280333642212</v>
      </c>
      <c r="DB36" s="78">
        <f t="shared" si="25"/>
        <v>17.03897894603179</v>
      </c>
      <c r="DC36" s="78">
        <f t="shared" si="25"/>
        <v>8.5264545792073321</v>
      </c>
      <c r="DD36" s="78">
        <f t="shared" si="25"/>
        <v>17.133326416225955</v>
      </c>
      <c r="DE36" s="78">
        <f t="shared" si="25"/>
        <v>15.764661638269503</v>
      </c>
      <c r="DF36" s="78">
        <f t="shared" si="25"/>
        <v>14.495519656120084</v>
      </c>
      <c r="DG36" s="78">
        <f t="shared" si="25"/>
        <v>9.5549496742025273</v>
      </c>
      <c r="DH36" s="78">
        <f t="shared" si="25"/>
        <v>8.618674074155118</v>
      </c>
      <c r="DI36" s="78">
        <f t="shared" si="25"/>
        <v>14.34065840872424</v>
      </c>
      <c r="DJ36" s="78">
        <f t="shared" si="25"/>
        <v>9.5583874636244399</v>
      </c>
      <c r="DK36" s="78">
        <f t="shared" si="25"/>
        <v>13.243687373364857</v>
      </c>
      <c r="DL36" s="78">
        <f t="shared" si="25"/>
        <v>6.5202165944544328</v>
      </c>
      <c r="DM36" s="78">
        <f t="shared" si="25"/>
        <v>10.046172352049901</v>
      </c>
      <c r="DN36" s="78">
        <f t="shared" si="25"/>
        <v>3.2066797502509008</v>
      </c>
      <c r="DO36" s="78">
        <f t="shared" si="25"/>
        <v>17.962108274074136</v>
      </c>
      <c r="DP36" s="78">
        <f t="shared" si="25"/>
        <v>12.865123366003161</v>
      </c>
      <c r="DQ36" s="78">
        <f t="shared" si="25"/>
        <v>3.2020445775304625</v>
      </c>
      <c r="DR36" s="78">
        <f t="shared" si="25"/>
        <v>12.590718847135983</v>
      </c>
      <c r="DS36" s="78">
        <f t="shared" si="25"/>
        <v>15.011475138123236</v>
      </c>
      <c r="DT36" s="78">
        <f t="shared" si="25"/>
        <v>14.240225237312639</v>
      </c>
      <c r="DU36" s="78">
        <f t="shared" si="25"/>
        <v>7.2794393996157369</v>
      </c>
      <c r="DV36" s="78">
        <f t="shared" si="25"/>
        <v>3.4519633855627068</v>
      </c>
      <c r="DW36" s="78">
        <f t="shared" si="25"/>
        <v>13.26195685766697</v>
      </c>
      <c r="DX36" s="78">
        <f t="shared" si="25"/>
        <v>7.6022831000874689</v>
      </c>
      <c r="DY36" s="78">
        <f t="shared" si="25"/>
        <v>8.0788330193393723</v>
      </c>
      <c r="DZ36" s="78">
        <f t="shared" si="25"/>
        <v>10.270872529303253</v>
      </c>
      <c r="EA36" s="78">
        <f t="shared" si="25"/>
        <v>12.611283243428513</v>
      </c>
      <c r="EB36" s="78">
        <f t="shared" si="25"/>
        <v>10.472528913843423</v>
      </c>
      <c r="EC36" s="78">
        <f t="shared" si="25"/>
        <v>10.777652668419972</v>
      </c>
      <c r="ED36" s="78">
        <f t="shared" si="25"/>
        <v>9.0294050908946133</v>
      </c>
      <c r="EE36" s="78">
        <f t="shared" si="25"/>
        <v>9.0501342083129881</v>
      </c>
      <c r="EF36" s="78">
        <f t="shared" si="25"/>
        <v>10.715783627381121</v>
      </c>
      <c r="EG36" s="78">
        <f t="shared" si="25"/>
        <v>10.976849306731365</v>
      </c>
      <c r="EH36" s="78">
        <f t="shared" si="25"/>
        <v>2.2876845875380716</v>
      </c>
      <c r="EI36" s="78">
        <f t="shared" si="25"/>
        <v>11.069473851584293</v>
      </c>
      <c r="EJ36" s="78">
        <f t="shared" si="25"/>
        <v>7.0629336923994304</v>
      </c>
      <c r="EK36" s="78">
        <f t="shared" si="25"/>
        <v>15.666354306921287</v>
      </c>
      <c r="EL36" s="78">
        <f t="shared" si="25"/>
        <v>14.078796460258909</v>
      </c>
      <c r="EM36" s="78">
        <f t="shared" si="25"/>
        <v>9.6766656384434135</v>
      </c>
      <c r="EN36" s="78">
        <f t="shared" si="25"/>
        <v>4.1377965571073707</v>
      </c>
      <c r="EO36" s="78">
        <f t="shared" si="25"/>
        <v>15.639541818587363</v>
      </c>
      <c r="EP36" s="78">
        <f t="shared" si="25"/>
        <v>18.288783047867931</v>
      </c>
      <c r="EQ36" s="78">
        <f t="shared" si="25"/>
        <v>9.1618011573633638</v>
      </c>
      <c r="ER36" s="78">
        <f t="shared" si="25"/>
        <v>7.6891443956836873</v>
      </c>
      <c r="ES36" s="78">
        <f t="shared" si="25"/>
        <v>7.7817755893387925</v>
      </c>
      <c r="ET36" s="78">
        <f t="shared" si="25"/>
        <v>8.0350463541272799</v>
      </c>
      <c r="EU36" s="78">
        <f t="shared" si="25"/>
        <v>1.8972077815405219</v>
      </c>
      <c r="EV36" s="78">
        <f t="shared" si="25"/>
        <v>14.947258245443404</v>
      </c>
      <c r="EW36" s="78">
        <f t="shared" si="25"/>
        <v>2.8187168532258711</v>
      </c>
      <c r="EX36" s="78">
        <f t="shared" si="25"/>
        <v>12.392336618143029</v>
      </c>
      <c r="EY36" s="78">
        <f t="shared" si="25"/>
        <v>12.700380678992362</v>
      </c>
      <c r="EZ36" s="78">
        <f t="shared" si="25"/>
        <v>4.4226612646485552</v>
      </c>
      <c r="FA36" s="78">
        <f t="shared" si="25"/>
        <v>8.3113728079281604</v>
      </c>
      <c r="FB36" s="78">
        <f t="shared" si="25"/>
        <v>16.547276748826558</v>
      </c>
      <c r="FC36" s="78">
        <f t="shared" si="25"/>
        <v>2.6068903015409699</v>
      </c>
      <c r="FD36" s="78">
        <f t="shared" si="25"/>
        <v>5.2438555798095692</v>
      </c>
      <c r="FE36" s="78">
        <f t="shared" si="25"/>
        <v>9.9292870798311625</v>
      </c>
      <c r="FF36" s="78">
        <f t="shared" si="25"/>
        <v>16.557076817794158</v>
      </c>
      <c r="FG36" s="78">
        <f t="shared" si="25"/>
        <v>10.783896626053616</v>
      </c>
      <c r="FH36" s="78">
        <f t="shared" si="25"/>
        <v>11.868683539949236</v>
      </c>
      <c r="FI36" s="78">
        <f t="shared" si="25"/>
        <v>12.721678355372902</v>
      </c>
      <c r="FJ36" s="78">
        <f t="shared" si="25"/>
        <v>10.597942363309206</v>
      </c>
      <c r="FK36" s="78">
        <f t="shared" si="25"/>
        <v>16.252693045533864</v>
      </c>
      <c r="FL36" s="78">
        <f t="shared" si="25"/>
        <v>10.826493222699927</v>
      </c>
      <c r="FM36" s="78">
        <f t="shared" si="25"/>
        <v>16.493645639368253</v>
      </c>
      <c r="FN36" s="78">
        <f t="shared" si="25"/>
        <v>7.8022516084662348</v>
      </c>
      <c r="FO36" s="78">
        <f t="shared" si="25"/>
        <v>9.8036510288550378</v>
      </c>
      <c r="FP36" s="78">
        <f t="shared" si="25"/>
        <v>2.6667587185941475</v>
      </c>
      <c r="FQ36" s="78">
        <f t="shared" si="25"/>
        <v>6.8123377888151833</v>
      </c>
      <c r="FR36" s="78">
        <f t="shared" si="25"/>
        <v>3.5218798905150872</v>
      </c>
      <c r="FS36" s="78">
        <f t="shared" si="25"/>
        <v>6.4142145064746883</v>
      </c>
      <c r="FT36" s="78">
        <f t="shared" si="25"/>
        <v>10.422413603726385</v>
      </c>
      <c r="FU36" s="78">
        <f t="shared" si="25"/>
        <v>6.5216560436470612</v>
      </c>
      <c r="FV36" s="78">
        <f t="shared" si="25"/>
        <v>8.9026509312948647</v>
      </c>
      <c r="FW36" s="78">
        <f t="shared" si="25"/>
        <v>11.771278871520733</v>
      </c>
      <c r="FX36" s="78">
        <f t="shared" si="25"/>
        <v>10.019570739057693</v>
      </c>
      <c r="FY36" s="78">
        <f t="shared" si="25"/>
        <v>5.9915215177125516</v>
      </c>
      <c r="FZ36" s="78">
        <f t="shared" si="25"/>
        <v>15.510794174699235</v>
      </c>
      <c r="GA36" s="78">
        <f t="shared" si="25"/>
        <v>12.703160674667519</v>
      </c>
      <c r="GB36" s="78">
        <f t="shared" si="25"/>
        <v>20.301139108727458</v>
      </c>
      <c r="GC36" s="78">
        <f t="shared" si="25"/>
        <v>8.6296083186609103</v>
      </c>
      <c r="GD36" s="78">
        <f t="shared" si="25"/>
        <v>15.038469123957762</v>
      </c>
      <c r="GE36" s="78">
        <f t="shared" si="25"/>
        <v>15.931810926242525</v>
      </c>
      <c r="GF36" s="78">
        <f t="shared" si="25"/>
        <v>9.9890375521403136</v>
      </c>
      <c r="GG36" s="78">
        <f t="shared" si="25"/>
        <v>11.837686710954623</v>
      </c>
      <c r="GH36" s="79">
        <f t="shared" si="25"/>
        <v>3.7565753692769834</v>
      </c>
      <c r="GJ36" s="29"/>
      <c r="GK36" s="28"/>
      <c r="GL36" s="129">
        <v>20</v>
      </c>
      <c r="GM36" s="129">
        <v>4</v>
      </c>
      <c r="GN36" s="28"/>
      <c r="GO36" s="129">
        <v>61</v>
      </c>
      <c r="GP36" s="129">
        <v>5</v>
      </c>
      <c r="GQ36" s="28"/>
      <c r="GR36" s="29"/>
      <c r="GT36" s="120"/>
    </row>
    <row r="37" spans="4:202" ht="15.75" customHeight="1" x14ac:dyDescent="0.25">
      <c r="D37" s="177">
        <v>31</v>
      </c>
      <c r="E37" s="178">
        <v>8.3059372009028252</v>
      </c>
      <c r="F37" s="179">
        <v>19.378569448667953</v>
      </c>
      <c r="H37" s="176">
        <v>107</v>
      </c>
      <c r="I37" s="126" t="s">
        <v>80</v>
      </c>
      <c r="J37" s="127" t="s">
        <v>78</v>
      </c>
      <c r="L37" s="29"/>
      <c r="N37" s="72">
        <v>25</v>
      </c>
      <c r="O37" s="82"/>
      <c r="P37" s="83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78">
        <v>0</v>
      </c>
      <c r="AO37" s="78">
        <f t="shared" ref="AO37:GH37" si="26">+SQRT(((AO$6-$AN$6)^2)+((AO$7-$AN$7)^2))</f>
        <v>4.2619228222747081</v>
      </c>
      <c r="AP37" s="78">
        <f t="shared" si="26"/>
        <v>2.7119242437965756</v>
      </c>
      <c r="AQ37" s="78">
        <f t="shared" si="26"/>
        <v>15.302473522162058</v>
      </c>
      <c r="AR37" s="78">
        <f t="shared" si="26"/>
        <v>13.711678739774573</v>
      </c>
      <c r="AS37" s="78">
        <f t="shared" si="26"/>
        <v>14.721741527829804</v>
      </c>
      <c r="AT37" s="78">
        <f t="shared" si="26"/>
        <v>5.1343503136915922</v>
      </c>
      <c r="AU37" s="78">
        <f t="shared" si="26"/>
        <v>5.3078656557471593</v>
      </c>
      <c r="AV37" s="78">
        <f t="shared" si="26"/>
        <v>6.9024811742825989</v>
      </c>
      <c r="AW37" s="78">
        <f t="shared" si="26"/>
        <v>6.7788827364926076</v>
      </c>
      <c r="AX37" s="78">
        <f t="shared" si="26"/>
        <v>8.3622118112096775</v>
      </c>
      <c r="AY37" s="78">
        <f t="shared" si="26"/>
        <v>9.4636183570713186</v>
      </c>
      <c r="AZ37" s="78">
        <f t="shared" si="26"/>
        <v>8.0334923227145243</v>
      </c>
      <c r="BA37" s="78">
        <f t="shared" si="26"/>
        <v>8.8316624116425366</v>
      </c>
      <c r="BB37" s="78">
        <f t="shared" si="26"/>
        <v>7.3938426927335099</v>
      </c>
      <c r="BC37" s="78">
        <f t="shared" si="26"/>
        <v>4.4427003364838935</v>
      </c>
      <c r="BD37" s="78">
        <f t="shared" si="26"/>
        <v>5.5842106369630411</v>
      </c>
      <c r="BE37" s="78">
        <f t="shared" si="26"/>
        <v>5.6239349353897969</v>
      </c>
      <c r="BF37" s="78">
        <f t="shared" si="26"/>
        <v>4.4666879433369173</v>
      </c>
      <c r="BG37" s="78">
        <f t="shared" si="26"/>
        <v>3.9259334932698802</v>
      </c>
      <c r="BH37" s="78">
        <f t="shared" si="26"/>
        <v>2.9162024432133848</v>
      </c>
      <c r="BI37" s="78">
        <f t="shared" si="26"/>
        <v>5.2898539824019339</v>
      </c>
      <c r="BJ37" s="78">
        <f t="shared" si="26"/>
        <v>6.6949209382932375</v>
      </c>
      <c r="BK37" s="78">
        <f t="shared" si="26"/>
        <v>5.975129935709985</v>
      </c>
      <c r="BL37" s="78">
        <f t="shared" si="26"/>
        <v>14.413032840589421</v>
      </c>
      <c r="BM37" s="78">
        <f t="shared" si="26"/>
        <v>19.388785998593068</v>
      </c>
      <c r="BN37" s="78">
        <f t="shared" si="26"/>
        <v>18.521943351462575</v>
      </c>
      <c r="BO37" s="78">
        <f t="shared" si="26"/>
        <v>13.595162680814596</v>
      </c>
      <c r="BP37" s="78">
        <f t="shared" si="26"/>
        <v>14.815204975285125</v>
      </c>
      <c r="BQ37" s="78">
        <f t="shared" si="26"/>
        <v>14.985469237887688</v>
      </c>
      <c r="BR37" s="78">
        <f t="shared" si="26"/>
        <v>14.500697937725221</v>
      </c>
      <c r="BS37" s="78">
        <f t="shared" si="26"/>
        <v>14.8408206226453</v>
      </c>
      <c r="BT37" s="78">
        <f t="shared" si="26"/>
        <v>10.713952871213243</v>
      </c>
      <c r="BU37" s="78">
        <f t="shared" si="26"/>
        <v>12.826478302495747</v>
      </c>
      <c r="BV37" s="78">
        <f t="shared" si="26"/>
        <v>8.6563794029787307</v>
      </c>
      <c r="BW37" s="78">
        <f t="shared" si="26"/>
        <v>10.921845854365611</v>
      </c>
      <c r="BX37" s="78">
        <f t="shared" si="26"/>
        <v>6.2763512887628838</v>
      </c>
      <c r="BY37" s="78">
        <f t="shared" si="26"/>
        <v>10.476560795690917</v>
      </c>
      <c r="BZ37" s="78">
        <f t="shared" si="26"/>
        <v>8.8419236455272348</v>
      </c>
      <c r="CA37" s="78">
        <f t="shared" si="26"/>
        <v>7.1596184857504657</v>
      </c>
      <c r="CB37" s="78">
        <f t="shared" si="26"/>
        <v>8.5916591072409911</v>
      </c>
      <c r="CC37" s="78">
        <f t="shared" si="26"/>
        <v>9.7236381035733555</v>
      </c>
      <c r="CD37" s="78">
        <f t="shared" si="26"/>
        <v>10.950711194732378</v>
      </c>
      <c r="CE37" s="78">
        <f t="shared" si="26"/>
        <v>8.9170427745411356</v>
      </c>
      <c r="CF37" s="78">
        <f t="shared" si="26"/>
        <v>11.125703286017943</v>
      </c>
      <c r="CG37" s="78">
        <f t="shared" si="26"/>
        <v>14.333046329567891</v>
      </c>
      <c r="CH37" s="78">
        <f t="shared" si="26"/>
        <v>13.860344786483372</v>
      </c>
      <c r="CI37" s="78">
        <f t="shared" si="26"/>
        <v>13.747316290301677</v>
      </c>
      <c r="CJ37" s="78">
        <f t="shared" si="26"/>
        <v>11.588303052879411</v>
      </c>
      <c r="CK37" s="78">
        <f t="shared" si="26"/>
        <v>11.617549452328729</v>
      </c>
      <c r="CL37" s="78">
        <f t="shared" si="26"/>
        <v>13.972043222838352</v>
      </c>
      <c r="CM37" s="78">
        <f t="shared" si="26"/>
        <v>5.8396386287397446</v>
      </c>
      <c r="CN37" s="156">
        <f t="shared" si="26"/>
        <v>12.625550742462796</v>
      </c>
      <c r="CO37" s="78">
        <f t="shared" si="26"/>
        <v>7.7904269569722571</v>
      </c>
      <c r="CP37" s="78">
        <f t="shared" si="26"/>
        <v>5.2054849927548483</v>
      </c>
      <c r="CQ37" s="78">
        <f t="shared" si="26"/>
        <v>8.2610137234345835</v>
      </c>
      <c r="CR37" s="78">
        <f t="shared" si="26"/>
        <v>6.9726908949612083</v>
      </c>
      <c r="CS37" s="78">
        <f t="shared" si="26"/>
        <v>4.719030385663026</v>
      </c>
      <c r="CT37" s="78">
        <f t="shared" si="26"/>
        <v>7.9711385022811587</v>
      </c>
      <c r="CU37" s="78">
        <f t="shared" si="26"/>
        <v>11.677877952639525</v>
      </c>
      <c r="CV37" s="78">
        <f t="shared" si="26"/>
        <v>8.3484372641588429</v>
      </c>
      <c r="CW37" s="78">
        <f t="shared" si="26"/>
        <v>9.5202158176158882</v>
      </c>
      <c r="CX37" s="78">
        <f t="shared" si="26"/>
        <v>7.9863307570976874</v>
      </c>
      <c r="CY37" s="78">
        <f t="shared" si="26"/>
        <v>14.768972852042648</v>
      </c>
      <c r="CZ37" s="78">
        <f t="shared" si="26"/>
        <v>12.263216994163498</v>
      </c>
      <c r="DA37" s="78">
        <f t="shared" si="26"/>
        <v>12.741248496146007</v>
      </c>
      <c r="DB37" s="78">
        <f t="shared" si="26"/>
        <v>13.249490210021737</v>
      </c>
      <c r="DC37" s="78">
        <f t="shared" si="26"/>
        <v>5.4505392412157345</v>
      </c>
      <c r="DD37" s="78">
        <f t="shared" si="26"/>
        <v>12.477958577414677</v>
      </c>
      <c r="DE37" s="78">
        <f t="shared" si="26"/>
        <v>11.164735901588454</v>
      </c>
      <c r="DF37" s="78">
        <f t="shared" si="26"/>
        <v>8.8857762348198222</v>
      </c>
      <c r="DG37" s="78">
        <f t="shared" si="26"/>
        <v>3.4348962094633055</v>
      </c>
      <c r="DH37" s="78">
        <f t="shared" si="26"/>
        <v>10.78553760523457</v>
      </c>
      <c r="DI37" s="78">
        <f t="shared" si="26"/>
        <v>8.179344522706355</v>
      </c>
      <c r="DJ37" s="78">
        <f t="shared" si="26"/>
        <v>6.4025574652862742</v>
      </c>
      <c r="DK37" s="78">
        <f t="shared" si="26"/>
        <v>14.315911269616748</v>
      </c>
      <c r="DL37" s="78">
        <f t="shared" si="26"/>
        <v>0.71419028932754458</v>
      </c>
      <c r="DM37" s="78">
        <f t="shared" si="26"/>
        <v>4.4109525012345108</v>
      </c>
      <c r="DN37" s="78">
        <f t="shared" si="26"/>
        <v>9.3368790671340331</v>
      </c>
      <c r="DO37" s="78">
        <f t="shared" si="26"/>
        <v>15.11307009011046</v>
      </c>
      <c r="DP37" s="78">
        <f t="shared" si="26"/>
        <v>7.972607424134301</v>
      </c>
      <c r="DQ37" s="78">
        <f t="shared" si="26"/>
        <v>7.8254009911700679</v>
      </c>
      <c r="DR37" s="78">
        <f t="shared" si="26"/>
        <v>9.2356675534242338</v>
      </c>
      <c r="DS37" s="78">
        <f t="shared" si="26"/>
        <v>8.8889978256531936</v>
      </c>
      <c r="DT37" s="78">
        <f t="shared" si="26"/>
        <v>10.15411391501854</v>
      </c>
      <c r="DU37" s="78">
        <f t="shared" si="26"/>
        <v>4.8596014409170278</v>
      </c>
      <c r="DV37" s="78">
        <f t="shared" si="26"/>
        <v>5.3805297662622182</v>
      </c>
      <c r="DW37" s="78">
        <f t="shared" si="26"/>
        <v>7.2377613476832279</v>
      </c>
      <c r="DX37" s="78">
        <f t="shared" si="26"/>
        <v>13.697105686520432</v>
      </c>
      <c r="DY37" s="78">
        <f t="shared" si="26"/>
        <v>9.1101043224988718</v>
      </c>
      <c r="DZ37" s="78">
        <f t="shared" si="26"/>
        <v>14.657533376938071</v>
      </c>
      <c r="EA37" s="78">
        <f t="shared" si="26"/>
        <v>7.8931634673196989</v>
      </c>
      <c r="EB37" s="78">
        <f t="shared" si="26"/>
        <v>5.1220459663645181</v>
      </c>
      <c r="EC37" s="78">
        <f t="shared" si="26"/>
        <v>10.225828347052127</v>
      </c>
      <c r="ED37" s="78">
        <f t="shared" si="26"/>
        <v>13.69387045448628</v>
      </c>
      <c r="EE37" s="78">
        <f t="shared" si="26"/>
        <v>11.223100744177794</v>
      </c>
      <c r="EF37" s="78">
        <f t="shared" si="26"/>
        <v>4.6302083325627832</v>
      </c>
      <c r="EG37" s="78">
        <f t="shared" si="26"/>
        <v>7.1244549241957875</v>
      </c>
      <c r="EH37" s="78">
        <f t="shared" si="26"/>
        <v>3.8747611397040549</v>
      </c>
      <c r="EI37" s="78">
        <f t="shared" si="26"/>
        <v>15.471939879265248</v>
      </c>
      <c r="EJ37" s="78">
        <f t="shared" si="26"/>
        <v>3.610596627799683</v>
      </c>
      <c r="EK37" s="78">
        <f t="shared" si="26"/>
        <v>19.628446572735285</v>
      </c>
      <c r="EL37" s="78">
        <f t="shared" si="26"/>
        <v>14.006156896282574</v>
      </c>
      <c r="EM37" s="78">
        <f t="shared" si="26"/>
        <v>3.5914274827507136</v>
      </c>
      <c r="EN37" s="78">
        <f t="shared" si="26"/>
        <v>10.012045855014133</v>
      </c>
      <c r="EO37" s="78">
        <f t="shared" si="26"/>
        <v>11.026004955208052</v>
      </c>
      <c r="EP37" s="78">
        <f t="shared" si="26"/>
        <v>12.991409990141534</v>
      </c>
      <c r="EQ37" s="78">
        <f t="shared" si="26"/>
        <v>14.048116301995053</v>
      </c>
      <c r="ER37" s="78">
        <f t="shared" si="26"/>
        <v>10.145736732204652</v>
      </c>
      <c r="ES37" s="78">
        <f t="shared" si="26"/>
        <v>4.8116144064988156</v>
      </c>
      <c r="ET37" s="78">
        <f t="shared" si="26"/>
        <v>10.022598264316397</v>
      </c>
      <c r="EU37" s="78">
        <f t="shared" si="26"/>
        <v>6.0698548714199561</v>
      </c>
      <c r="EV37" s="78">
        <f t="shared" si="26"/>
        <v>8.9461355121908781</v>
      </c>
      <c r="EW37" s="78">
        <f t="shared" si="26"/>
        <v>7.1551328067982771</v>
      </c>
      <c r="EX37" s="78">
        <f t="shared" si="26"/>
        <v>6.2486133989817549</v>
      </c>
      <c r="EY37" s="78">
        <f t="shared" si="26"/>
        <v>7.1432173261477452</v>
      </c>
      <c r="EZ37" s="78">
        <f t="shared" si="26"/>
        <v>9.2580883728121339</v>
      </c>
      <c r="FA37" s="78">
        <f t="shared" si="26"/>
        <v>11.250397857266234</v>
      </c>
      <c r="FB37" s="78">
        <f t="shared" si="26"/>
        <v>10.838131882550579</v>
      </c>
      <c r="FC37" s="78">
        <f t="shared" si="26"/>
        <v>3.6245681020267613</v>
      </c>
      <c r="FD37" s="78">
        <f t="shared" si="26"/>
        <v>2.6530096006160737</v>
      </c>
      <c r="FE37" s="78">
        <f t="shared" si="26"/>
        <v>12.076802333340403</v>
      </c>
      <c r="FF37" s="78">
        <f t="shared" si="26"/>
        <v>10.958731324754549</v>
      </c>
      <c r="FG37" s="78">
        <f t="shared" si="26"/>
        <v>12.095300920790018</v>
      </c>
      <c r="FH37" s="78">
        <f t="shared" si="26"/>
        <v>6.8667294826280267</v>
      </c>
      <c r="FI37" s="78">
        <f t="shared" si="26"/>
        <v>6.741520326878284</v>
      </c>
      <c r="FJ37" s="78">
        <f t="shared" si="26"/>
        <v>11.799732878528717</v>
      </c>
      <c r="FK37" s="78">
        <f t="shared" si="26"/>
        <v>13.097822316828493</v>
      </c>
      <c r="FL37" s="78">
        <f t="shared" si="26"/>
        <v>8.6802068693439196</v>
      </c>
      <c r="FM37" s="78">
        <f t="shared" si="26"/>
        <v>11.142735908376372</v>
      </c>
      <c r="FN37" s="78">
        <f t="shared" si="26"/>
        <v>8.8493873271094081</v>
      </c>
      <c r="FO37" s="78">
        <f t="shared" si="26"/>
        <v>5.2282125609387577</v>
      </c>
      <c r="FP37" s="78">
        <f t="shared" si="26"/>
        <v>5.0348606354979273</v>
      </c>
      <c r="FQ37" s="78">
        <f t="shared" si="26"/>
        <v>1.9826117794208387</v>
      </c>
      <c r="FR37" s="78">
        <f t="shared" si="26"/>
        <v>9.6607727175532077</v>
      </c>
      <c r="FS37" s="78">
        <f t="shared" si="26"/>
        <v>4.4122621572012708</v>
      </c>
      <c r="FT37" s="78">
        <f t="shared" si="26"/>
        <v>9.2527978271056668</v>
      </c>
      <c r="FU37" s="78">
        <f t="shared" si="26"/>
        <v>1.8022442518292998</v>
      </c>
      <c r="FV37" s="78">
        <f t="shared" si="26"/>
        <v>8.7767618601095396</v>
      </c>
      <c r="FW37" s="78">
        <f t="shared" si="26"/>
        <v>9.2682486475964296</v>
      </c>
      <c r="FX37" s="78">
        <f t="shared" si="26"/>
        <v>7.7218593424898616</v>
      </c>
      <c r="FY37" s="78">
        <f t="shared" si="26"/>
        <v>0.65016464342867586</v>
      </c>
      <c r="FZ37" s="78">
        <f t="shared" si="26"/>
        <v>9.350025034313882</v>
      </c>
      <c r="GA37" s="78">
        <f t="shared" si="26"/>
        <v>9.7449146850571502</v>
      </c>
      <c r="GB37" s="78">
        <f t="shared" si="26"/>
        <v>16.423408595483611</v>
      </c>
      <c r="GC37" s="78">
        <f t="shared" si="26"/>
        <v>6.2683072826351474</v>
      </c>
      <c r="GD37" s="78">
        <f t="shared" si="26"/>
        <v>9.6596166452495833</v>
      </c>
      <c r="GE37" s="78">
        <f t="shared" si="26"/>
        <v>10.722553921222927</v>
      </c>
      <c r="GF37" s="78">
        <f t="shared" si="26"/>
        <v>6.1925881297683683</v>
      </c>
      <c r="GG37" s="78">
        <f t="shared" si="26"/>
        <v>7.8879931144765401</v>
      </c>
      <c r="GH37" s="79">
        <f t="shared" si="26"/>
        <v>3.7759466375941564</v>
      </c>
      <c r="GJ37" s="29"/>
      <c r="GK37" s="28"/>
      <c r="GL37" s="129">
        <v>66</v>
      </c>
      <c r="GM37" s="129">
        <v>5</v>
      </c>
      <c r="GN37" s="28"/>
      <c r="GO37" s="129">
        <v>52</v>
      </c>
      <c r="GP37" s="129">
        <v>6</v>
      </c>
      <c r="GQ37" s="28"/>
      <c r="GR37" s="29"/>
      <c r="GT37" s="120"/>
    </row>
    <row r="38" spans="4:202" ht="15.75" customHeight="1" x14ac:dyDescent="0.25">
      <c r="D38" s="177">
        <v>32</v>
      </c>
      <c r="E38" s="180">
        <v>15.496208726919027</v>
      </c>
      <c r="F38" s="181">
        <v>15.980283096035269</v>
      </c>
      <c r="H38" s="176">
        <v>108</v>
      </c>
      <c r="I38" s="126" t="s">
        <v>77</v>
      </c>
      <c r="J38" s="127" t="s">
        <v>74</v>
      </c>
      <c r="L38" s="29"/>
      <c r="N38" s="72">
        <v>26</v>
      </c>
      <c r="O38" s="82"/>
      <c r="P38" s="83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78">
        <v>0</v>
      </c>
      <c r="AP38" s="78">
        <f t="shared" ref="AP38:GH38" si="27">+SQRT(((AP$6-$AO$6)^2)+((AP$7-$AO$7)^2))</f>
        <v>1.6325447191419964</v>
      </c>
      <c r="AQ38" s="78">
        <f t="shared" si="27"/>
        <v>11.414467918321229</v>
      </c>
      <c r="AR38" s="78">
        <f t="shared" si="27"/>
        <v>9.4783252127671229</v>
      </c>
      <c r="AS38" s="78">
        <f t="shared" si="27"/>
        <v>10.749250680283309</v>
      </c>
      <c r="AT38" s="78">
        <f t="shared" si="27"/>
        <v>9.2059473728113215</v>
      </c>
      <c r="AU38" s="78">
        <f t="shared" si="27"/>
        <v>4.7002293450449937</v>
      </c>
      <c r="AV38" s="78">
        <f t="shared" si="27"/>
        <v>6.3706874651860028</v>
      </c>
      <c r="AW38" s="78">
        <f t="shared" si="27"/>
        <v>2.8653882385746798</v>
      </c>
      <c r="AX38" s="78">
        <f t="shared" si="27"/>
        <v>4.4731601113013886</v>
      </c>
      <c r="AY38" s="78">
        <f t="shared" si="27"/>
        <v>7.0333619050976042</v>
      </c>
      <c r="AZ38" s="78">
        <f t="shared" si="27"/>
        <v>11.612790929954633</v>
      </c>
      <c r="BA38" s="78">
        <f t="shared" si="27"/>
        <v>12.806968156304391</v>
      </c>
      <c r="BB38" s="78">
        <f t="shared" si="27"/>
        <v>11.644659245707238</v>
      </c>
      <c r="BC38" s="78">
        <f t="shared" si="27"/>
        <v>8.6544917079770105</v>
      </c>
      <c r="BD38" s="78">
        <f t="shared" si="27"/>
        <v>9.8398360438163088</v>
      </c>
      <c r="BE38" s="78">
        <f t="shared" si="27"/>
        <v>9.7177639885672278</v>
      </c>
      <c r="BF38" s="78">
        <f t="shared" si="27"/>
        <v>4.4319032849961566</v>
      </c>
      <c r="BG38" s="78">
        <f t="shared" si="27"/>
        <v>5.0949976654957236</v>
      </c>
      <c r="BH38" s="78">
        <f t="shared" si="27"/>
        <v>5.6546337057316096</v>
      </c>
      <c r="BI38" s="78">
        <f t="shared" si="27"/>
        <v>4.8941038626488975</v>
      </c>
      <c r="BJ38" s="78">
        <f t="shared" si="27"/>
        <v>6.7516101248801448</v>
      </c>
      <c r="BK38" s="78">
        <f t="shared" si="27"/>
        <v>6.6380175338530769</v>
      </c>
      <c r="BL38" s="78">
        <f t="shared" si="27"/>
        <v>10.151256289372924</v>
      </c>
      <c r="BM38" s="78">
        <f t="shared" si="27"/>
        <v>15.130686970783522</v>
      </c>
      <c r="BN38" s="78">
        <f t="shared" si="27"/>
        <v>14.295698239228818</v>
      </c>
      <c r="BO38" s="78">
        <f t="shared" si="27"/>
        <v>9.3448070647747592</v>
      </c>
      <c r="BP38" s="78">
        <f t="shared" si="27"/>
        <v>10.868799615688026</v>
      </c>
      <c r="BQ38" s="78">
        <f t="shared" si="27"/>
        <v>10.987522214976687</v>
      </c>
      <c r="BR38" s="78">
        <f t="shared" si="27"/>
        <v>13.189113148896499</v>
      </c>
      <c r="BS38" s="78">
        <f t="shared" si="27"/>
        <v>13.347040387593996</v>
      </c>
      <c r="BT38" s="78">
        <f t="shared" si="27"/>
        <v>9.4347011649850714</v>
      </c>
      <c r="BU38" s="78">
        <f t="shared" si="27"/>
        <v>17.07330657596566</v>
      </c>
      <c r="BV38" s="78">
        <f t="shared" si="27"/>
        <v>12.917793154850241</v>
      </c>
      <c r="BW38" s="78">
        <f t="shared" si="27"/>
        <v>15.087698958749947</v>
      </c>
      <c r="BX38" s="78">
        <f t="shared" si="27"/>
        <v>10.129907142720059</v>
      </c>
      <c r="BY38" s="78">
        <f t="shared" si="27"/>
        <v>14.536593097992796</v>
      </c>
      <c r="BZ38" s="78">
        <f t="shared" si="27"/>
        <v>12.999234378548314</v>
      </c>
      <c r="CA38" s="78">
        <f t="shared" si="27"/>
        <v>9.2961322721465063</v>
      </c>
      <c r="CB38" s="78">
        <f t="shared" si="27"/>
        <v>10.904536708994117</v>
      </c>
      <c r="CC38" s="78">
        <f t="shared" si="27"/>
        <v>12.910884074012419</v>
      </c>
      <c r="CD38" s="78">
        <f t="shared" si="27"/>
        <v>11.513083472198568</v>
      </c>
      <c r="CE38" s="78">
        <f t="shared" si="27"/>
        <v>10.329122716733087</v>
      </c>
      <c r="CF38" s="78">
        <f t="shared" si="27"/>
        <v>11.190197409843105</v>
      </c>
      <c r="CG38" s="78">
        <f t="shared" si="27"/>
        <v>14.874457797162833</v>
      </c>
      <c r="CH38" s="78">
        <f t="shared" si="27"/>
        <v>14.066192881131728</v>
      </c>
      <c r="CI38" s="78">
        <f t="shared" si="27"/>
        <v>14.279682921101058</v>
      </c>
      <c r="CJ38" s="78">
        <f t="shared" si="27"/>
        <v>7.8918758288162625</v>
      </c>
      <c r="CK38" s="78">
        <f t="shared" si="27"/>
        <v>8.9313969681675829</v>
      </c>
      <c r="CL38" s="78">
        <f t="shared" si="27"/>
        <v>10.844518449610963</v>
      </c>
      <c r="CM38" s="78">
        <f t="shared" si="27"/>
        <v>10.094889718586517</v>
      </c>
      <c r="CN38" s="156">
        <f t="shared" si="27"/>
        <v>10.564860518212795</v>
      </c>
      <c r="CO38" s="78">
        <f t="shared" si="27"/>
        <v>7.3433103746714989</v>
      </c>
      <c r="CP38" s="78">
        <f t="shared" si="27"/>
        <v>6.4432148798023512</v>
      </c>
      <c r="CQ38" s="78">
        <f t="shared" si="27"/>
        <v>12.521125583994003</v>
      </c>
      <c r="CR38" s="78">
        <f t="shared" si="27"/>
        <v>2.769409323638488</v>
      </c>
      <c r="CS38" s="78">
        <f t="shared" si="27"/>
        <v>3.4010832171406338</v>
      </c>
      <c r="CT38" s="78">
        <f t="shared" si="27"/>
        <v>11.634596358727135</v>
      </c>
      <c r="CU38" s="78">
        <f t="shared" si="27"/>
        <v>7.5023394837414905</v>
      </c>
      <c r="CV38" s="78">
        <f t="shared" si="27"/>
        <v>5.2382971908680602</v>
      </c>
      <c r="CW38" s="78">
        <f t="shared" si="27"/>
        <v>8.2481726067684562</v>
      </c>
      <c r="CX38" s="78">
        <f t="shared" si="27"/>
        <v>3.822967701673007</v>
      </c>
      <c r="CY38" s="78">
        <f t="shared" si="27"/>
        <v>13.887529842775582</v>
      </c>
      <c r="CZ38" s="78">
        <f t="shared" si="27"/>
        <v>10.46081896944016</v>
      </c>
      <c r="DA38" s="78">
        <f t="shared" si="27"/>
        <v>8.5030526096909185</v>
      </c>
      <c r="DB38" s="78">
        <f t="shared" si="27"/>
        <v>12.793959724431529</v>
      </c>
      <c r="DC38" s="78">
        <f t="shared" si="27"/>
        <v>4.302862110014817</v>
      </c>
      <c r="DD38" s="78">
        <f t="shared" si="27"/>
        <v>12.974976563071078</v>
      </c>
      <c r="DE38" s="78">
        <f t="shared" si="27"/>
        <v>11.609446282448944</v>
      </c>
      <c r="DF38" s="78">
        <f t="shared" si="27"/>
        <v>13.086481882192745</v>
      </c>
      <c r="DG38" s="78">
        <f t="shared" si="27"/>
        <v>6.8502236381050414</v>
      </c>
      <c r="DH38" s="78">
        <f t="shared" si="27"/>
        <v>12.035498209923338</v>
      </c>
      <c r="DI38" s="78">
        <f t="shared" si="27"/>
        <v>11.627094344937364</v>
      </c>
      <c r="DJ38" s="78">
        <f t="shared" si="27"/>
        <v>10.122808846115143</v>
      </c>
      <c r="DK38" s="78">
        <f t="shared" si="27"/>
        <v>10.56625103673181</v>
      </c>
      <c r="DL38" s="78">
        <f t="shared" si="27"/>
        <v>4.9419873464604107</v>
      </c>
      <c r="DM38" s="78">
        <f t="shared" si="27"/>
        <v>6.6290334339928991</v>
      </c>
      <c r="DN38" s="78">
        <f t="shared" si="27"/>
        <v>6.6686983039025609</v>
      </c>
      <c r="DO38" s="78">
        <f t="shared" si="27"/>
        <v>13.795061367666705</v>
      </c>
      <c r="DP38" s="78">
        <f t="shared" si="27"/>
        <v>12.219916427788595</v>
      </c>
      <c r="DQ38" s="78">
        <f t="shared" si="27"/>
        <v>4.1266967065649558</v>
      </c>
      <c r="DR38" s="78">
        <f t="shared" si="27"/>
        <v>13.140297793070147</v>
      </c>
      <c r="DS38" s="78">
        <f t="shared" si="27"/>
        <v>12.61638541702658</v>
      </c>
      <c r="DT38" s="78">
        <f t="shared" si="27"/>
        <v>10.02150797799769</v>
      </c>
      <c r="DU38" s="78">
        <f t="shared" si="27"/>
        <v>8.1042580428921536</v>
      </c>
      <c r="DV38" s="78">
        <f t="shared" si="27"/>
        <v>6.094208890702177</v>
      </c>
      <c r="DW38" s="78">
        <f t="shared" si="27"/>
        <v>11.203227675035359</v>
      </c>
      <c r="DX38" s="78">
        <f t="shared" si="27"/>
        <v>10.620621319856234</v>
      </c>
      <c r="DY38" s="78">
        <f t="shared" si="27"/>
        <v>10.936474492836178</v>
      </c>
      <c r="DZ38" s="78">
        <f t="shared" si="27"/>
        <v>14.450599531733479</v>
      </c>
      <c r="EA38" s="78">
        <f t="shared" si="27"/>
        <v>12.118358091654304</v>
      </c>
      <c r="EB38" s="78">
        <f t="shared" si="27"/>
        <v>9.3839052191533945</v>
      </c>
      <c r="EC38" s="78">
        <f t="shared" si="27"/>
        <v>7.1303778818848595</v>
      </c>
      <c r="ED38" s="78">
        <f t="shared" si="27"/>
        <v>9.5669079650819384</v>
      </c>
      <c r="EE38" s="78">
        <f t="shared" si="27"/>
        <v>7.0677740913284941</v>
      </c>
      <c r="EF38" s="78">
        <f t="shared" si="27"/>
        <v>8.5947544491997654</v>
      </c>
      <c r="EG38" s="78">
        <f t="shared" si="27"/>
        <v>6.7755994070801746</v>
      </c>
      <c r="EH38" s="78">
        <f t="shared" si="27"/>
        <v>3.0863881171193865</v>
      </c>
      <c r="EI38" s="78">
        <f t="shared" si="27"/>
        <v>15.25843323217916</v>
      </c>
      <c r="EJ38" s="78">
        <f t="shared" si="27"/>
        <v>3.0771438838490912</v>
      </c>
      <c r="EK38" s="78">
        <f t="shared" si="27"/>
        <v>15.367052957905337</v>
      </c>
      <c r="EL38" s="78">
        <f t="shared" si="27"/>
        <v>10.76804409067368</v>
      </c>
      <c r="EM38" s="78">
        <f t="shared" si="27"/>
        <v>7.6115174714951568</v>
      </c>
      <c r="EN38" s="78">
        <f t="shared" si="27"/>
        <v>6.8089903610779432</v>
      </c>
      <c r="EO38" s="78">
        <f t="shared" si="27"/>
        <v>15.259756813107565</v>
      </c>
      <c r="EP38" s="78">
        <f t="shared" si="27"/>
        <v>17.233231121980904</v>
      </c>
      <c r="EQ38" s="78">
        <f t="shared" si="27"/>
        <v>9.9781220663657297</v>
      </c>
      <c r="ER38" s="78">
        <f t="shared" si="27"/>
        <v>5.9196134765307376</v>
      </c>
      <c r="ES38" s="78">
        <f t="shared" si="27"/>
        <v>3.5794978375411537</v>
      </c>
      <c r="ET38" s="78">
        <f t="shared" si="27"/>
        <v>11.343323926327825</v>
      </c>
      <c r="EU38" s="78">
        <f t="shared" si="27"/>
        <v>5.4926025635585072</v>
      </c>
      <c r="EV38" s="78">
        <f t="shared" si="27"/>
        <v>11.651673128084544</v>
      </c>
      <c r="EW38" s="78">
        <f t="shared" si="27"/>
        <v>6.703798590648181</v>
      </c>
      <c r="EX38" s="78">
        <f t="shared" si="27"/>
        <v>9.5770379705847546</v>
      </c>
      <c r="EY38" s="78">
        <f t="shared" si="27"/>
        <v>11.374272805361421</v>
      </c>
      <c r="EZ38" s="78">
        <f t="shared" si="27"/>
        <v>5.424013334125835</v>
      </c>
      <c r="FA38" s="78">
        <f t="shared" si="27"/>
        <v>6.9978876153482963</v>
      </c>
      <c r="FB38" s="78">
        <f t="shared" si="27"/>
        <v>14.982475137850761</v>
      </c>
      <c r="FC38" s="78">
        <f t="shared" si="27"/>
        <v>2.5242166918753157</v>
      </c>
      <c r="FD38" s="78">
        <f t="shared" si="27"/>
        <v>5.4369706477855555</v>
      </c>
      <c r="FE38" s="78">
        <f t="shared" si="27"/>
        <v>7.9478402932506222</v>
      </c>
      <c r="FF38" s="78">
        <f t="shared" si="27"/>
        <v>12.793237626940336</v>
      </c>
      <c r="FG38" s="78">
        <f t="shared" si="27"/>
        <v>8.198016422476611</v>
      </c>
      <c r="FH38" s="78">
        <f t="shared" si="27"/>
        <v>7.9369578177724085</v>
      </c>
      <c r="FI38" s="78">
        <f t="shared" si="27"/>
        <v>9.4834162550229699</v>
      </c>
      <c r="FJ38" s="78">
        <f t="shared" si="27"/>
        <v>7.9305670536432729</v>
      </c>
      <c r="FK38" s="78">
        <f t="shared" si="27"/>
        <v>12.035113049198003</v>
      </c>
      <c r="FL38" s="78">
        <f t="shared" si="27"/>
        <v>12.097528677843982</v>
      </c>
      <c r="FM38" s="78">
        <f t="shared" si="27"/>
        <v>15.383839481984669</v>
      </c>
      <c r="FN38" s="78">
        <f t="shared" si="27"/>
        <v>10.648075283976953</v>
      </c>
      <c r="FO38" s="78">
        <f t="shared" si="27"/>
        <v>5.8335959574425411</v>
      </c>
      <c r="FP38" s="78">
        <f t="shared" si="27"/>
        <v>5.2742822289278672</v>
      </c>
      <c r="FQ38" s="78">
        <f t="shared" si="27"/>
        <v>5.9823997829395381</v>
      </c>
      <c r="FR38" s="78">
        <f t="shared" si="27"/>
        <v>7.3992755627535169</v>
      </c>
      <c r="FS38" s="78">
        <f t="shared" si="27"/>
        <v>7.358573917580669</v>
      </c>
      <c r="FT38" s="78">
        <f t="shared" si="27"/>
        <v>12.250700706386672</v>
      </c>
      <c r="FU38" s="78">
        <f t="shared" si="27"/>
        <v>5.7120302998140335</v>
      </c>
      <c r="FV38" s="78">
        <f t="shared" si="27"/>
        <v>11.218247470298348</v>
      </c>
      <c r="FW38" s="78">
        <f t="shared" si="27"/>
        <v>7.5847938766956275</v>
      </c>
      <c r="FX38" s="78">
        <f t="shared" si="27"/>
        <v>11.15665918689613</v>
      </c>
      <c r="FY38" s="78">
        <f t="shared" si="27"/>
        <v>3.7030872758169768</v>
      </c>
      <c r="FZ38" s="78">
        <f t="shared" si="27"/>
        <v>12.82467581527923</v>
      </c>
      <c r="GA38" s="78">
        <f t="shared" si="27"/>
        <v>8.4775295305825278</v>
      </c>
      <c r="GB38" s="78">
        <f t="shared" si="27"/>
        <v>16.056023174518863</v>
      </c>
      <c r="GC38" s="78">
        <f t="shared" si="27"/>
        <v>4.3947553447629755</v>
      </c>
      <c r="GD38" s="78">
        <f t="shared" si="27"/>
        <v>11.174920948097375</v>
      </c>
      <c r="GE38" s="78">
        <f t="shared" si="27"/>
        <v>11.964640921943746</v>
      </c>
      <c r="GF38" s="78">
        <f t="shared" si="27"/>
        <v>5.8075419731681839</v>
      </c>
      <c r="GG38" s="78">
        <f t="shared" si="27"/>
        <v>11.942091697047601</v>
      </c>
      <c r="GH38" s="79">
        <f t="shared" si="27"/>
        <v>0.76633162488558848</v>
      </c>
      <c r="GJ38" s="29"/>
      <c r="GK38" s="28"/>
      <c r="GL38" s="129">
        <v>167</v>
      </c>
      <c r="GM38" s="129">
        <v>5</v>
      </c>
      <c r="GN38" s="28"/>
      <c r="GO38" s="129">
        <v>146</v>
      </c>
      <c r="GP38" s="129">
        <v>6</v>
      </c>
      <c r="GQ38" s="28"/>
      <c r="GR38" s="29"/>
      <c r="GT38" s="120"/>
    </row>
    <row r="39" spans="4:202" ht="15.75" customHeight="1" x14ac:dyDescent="0.25">
      <c r="D39" s="177">
        <v>33</v>
      </c>
      <c r="E39" s="182">
        <v>16.783075817325876</v>
      </c>
      <c r="F39" s="183">
        <v>17.178591019331609</v>
      </c>
      <c r="H39" s="176">
        <v>109</v>
      </c>
      <c r="I39" s="126" t="s">
        <v>77</v>
      </c>
      <c r="J39" s="127" t="s">
        <v>80</v>
      </c>
      <c r="L39" s="29"/>
      <c r="N39" s="72">
        <v>27</v>
      </c>
      <c r="O39" s="82"/>
      <c r="P39" s="83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78">
        <v>0</v>
      </c>
      <c r="AQ39" s="78">
        <f t="shared" ref="AQ39:GH39" si="28">+SQRT(((AQ$6-$AP$6)^2)+((AQ$7-$AP$7)^2))</f>
        <v>13.005826482665707</v>
      </c>
      <c r="AR39" s="78">
        <f t="shared" si="28"/>
        <v>11.101992170670206</v>
      </c>
      <c r="AS39" s="78">
        <f t="shared" si="28"/>
        <v>12.357723879050619</v>
      </c>
      <c r="AT39" s="78">
        <f t="shared" si="28"/>
        <v>7.5743461256202451</v>
      </c>
      <c r="AU39" s="78">
        <f t="shared" si="28"/>
        <v>4.0769615579187803</v>
      </c>
      <c r="AV39" s="78">
        <f t="shared" si="28"/>
        <v>5.834971427130105</v>
      </c>
      <c r="AW39" s="78">
        <f t="shared" si="28"/>
        <v>4.0915738224896501</v>
      </c>
      <c r="AX39" s="78">
        <f t="shared" si="28"/>
        <v>5.6950122655596642</v>
      </c>
      <c r="AY39" s="78">
        <f t="shared" si="28"/>
        <v>7.4114287646388641</v>
      </c>
      <c r="AZ39" s="78">
        <f t="shared" si="28"/>
        <v>10.437740639877104</v>
      </c>
      <c r="BA39" s="78">
        <f t="shared" si="28"/>
        <v>11.452432599971678</v>
      </c>
      <c r="BB39" s="78">
        <f t="shared" si="28"/>
        <v>10.102165580440222</v>
      </c>
      <c r="BC39" s="78">
        <f t="shared" si="28"/>
        <v>7.1511878703894469</v>
      </c>
      <c r="BD39" s="78">
        <f t="shared" si="28"/>
        <v>8.2904803769678708</v>
      </c>
      <c r="BE39" s="78">
        <f t="shared" si="28"/>
        <v>8.0867841639697833</v>
      </c>
      <c r="BF39" s="78">
        <f t="shared" si="28"/>
        <v>3.5355087458345604</v>
      </c>
      <c r="BG39" s="78">
        <f t="shared" si="28"/>
        <v>3.8546156035442771</v>
      </c>
      <c r="BH39" s="78">
        <f t="shared" si="28"/>
        <v>4.1078075387661874</v>
      </c>
      <c r="BI39" s="78">
        <f t="shared" si="28"/>
        <v>4.1976726941412883</v>
      </c>
      <c r="BJ39" s="78">
        <f t="shared" si="28"/>
        <v>6.0025341192661692</v>
      </c>
      <c r="BK39" s="78">
        <f t="shared" si="28"/>
        <v>5.6664741385175859</v>
      </c>
      <c r="BL39" s="78">
        <f t="shared" si="28"/>
        <v>11.742569921831212</v>
      </c>
      <c r="BM39" s="78">
        <f t="shared" si="28"/>
        <v>16.69713076029975</v>
      </c>
      <c r="BN39" s="78">
        <f t="shared" si="28"/>
        <v>15.920184624498532</v>
      </c>
      <c r="BO39" s="78">
        <f t="shared" si="28"/>
        <v>10.896889788578683</v>
      </c>
      <c r="BP39" s="78">
        <f t="shared" si="28"/>
        <v>12.155471711013227</v>
      </c>
      <c r="BQ39" s="78">
        <f t="shared" si="28"/>
        <v>12.310564038589222</v>
      </c>
      <c r="BR39" s="78">
        <f t="shared" si="28"/>
        <v>13.142992741267589</v>
      </c>
      <c r="BS39" s="78">
        <f t="shared" si="28"/>
        <v>13.380959470704511</v>
      </c>
      <c r="BT39" s="78">
        <f t="shared" si="28"/>
        <v>9.3189864708800201</v>
      </c>
      <c r="BU39" s="78">
        <f t="shared" si="28"/>
        <v>15.535169921267331</v>
      </c>
      <c r="BV39" s="78">
        <f t="shared" si="28"/>
        <v>11.350318716730976</v>
      </c>
      <c r="BW39" s="78">
        <f t="shared" si="28"/>
        <v>13.459883376901017</v>
      </c>
      <c r="BX39" s="78">
        <f t="shared" si="28"/>
        <v>8.5049190656966687</v>
      </c>
      <c r="BY39" s="78">
        <f t="shared" si="28"/>
        <v>12.904112972650104</v>
      </c>
      <c r="BZ39" s="78">
        <f t="shared" si="28"/>
        <v>11.371255262911983</v>
      </c>
      <c r="CA39" s="78">
        <f t="shared" si="28"/>
        <v>7.9811228835509311</v>
      </c>
      <c r="CB39" s="78">
        <f t="shared" si="28"/>
        <v>9.570608638389702</v>
      </c>
      <c r="CC39" s="78">
        <f t="shared" si="28"/>
        <v>11.394891791741571</v>
      </c>
      <c r="CD39" s="78">
        <f t="shared" si="28"/>
        <v>10.718198692478195</v>
      </c>
      <c r="CE39" s="78">
        <f t="shared" si="28"/>
        <v>9.2368097280332133</v>
      </c>
      <c r="CF39" s="78">
        <f t="shared" si="28"/>
        <v>10.568111607365648</v>
      </c>
      <c r="CG39" s="78">
        <f t="shared" si="28"/>
        <v>14.128946678677051</v>
      </c>
      <c r="CH39" s="78">
        <f t="shared" si="28"/>
        <v>13.431843455368615</v>
      </c>
      <c r="CI39" s="78">
        <f t="shared" si="28"/>
        <v>13.531363806202306</v>
      </c>
      <c r="CJ39" s="78">
        <f t="shared" si="28"/>
        <v>9.0033766220266216</v>
      </c>
      <c r="CK39" s="78">
        <f t="shared" si="28"/>
        <v>9.4767416796177386</v>
      </c>
      <c r="CL39" s="78">
        <f t="shared" si="28"/>
        <v>11.642545362125928</v>
      </c>
      <c r="CM39" s="78">
        <f t="shared" si="28"/>
        <v>8.5460297169010673</v>
      </c>
      <c r="CN39" s="156">
        <f t="shared" si="28"/>
        <v>10.822874921624225</v>
      </c>
      <c r="CO39" s="78">
        <f t="shared" si="28"/>
        <v>7.6321328574415608</v>
      </c>
      <c r="CP39" s="78">
        <f t="shared" si="28"/>
        <v>6.0269701341425064</v>
      </c>
      <c r="CQ39" s="78">
        <f t="shared" si="28"/>
        <v>10.93736269171481</v>
      </c>
      <c r="CR39" s="78">
        <f t="shared" si="28"/>
        <v>4.4018783057815218</v>
      </c>
      <c r="CS39" s="78">
        <f t="shared" si="28"/>
        <v>3.7609183649185693</v>
      </c>
      <c r="CT39" s="78">
        <f t="shared" si="28"/>
        <v>10.422933099098824</v>
      </c>
      <c r="CU39" s="78">
        <f t="shared" si="28"/>
        <v>8.9661367916758472</v>
      </c>
      <c r="CV39" s="78">
        <f t="shared" si="28"/>
        <v>5.9535903207105445</v>
      </c>
      <c r="CW39" s="78">
        <f t="shared" si="28"/>
        <v>8.8913323020716302</v>
      </c>
      <c r="CX39" s="78">
        <f t="shared" si="28"/>
        <v>5.4534069822161886</v>
      </c>
      <c r="CY39" s="78">
        <f t="shared" si="28"/>
        <v>13.669565225497438</v>
      </c>
      <c r="CZ39" s="78">
        <f t="shared" si="28"/>
        <v>11.348777343550317</v>
      </c>
      <c r="DA39" s="78">
        <f t="shared" si="28"/>
        <v>10.125230835116115</v>
      </c>
      <c r="DB39" s="78">
        <f t="shared" si="28"/>
        <v>12.393509246271911</v>
      </c>
      <c r="DC39" s="78">
        <f t="shared" si="28"/>
        <v>3.8922858308335662</v>
      </c>
      <c r="DD39" s="78">
        <f t="shared" si="28"/>
        <v>12.223947398313397</v>
      </c>
      <c r="DE39" s="78">
        <f t="shared" si="28"/>
        <v>10.857229436286245</v>
      </c>
      <c r="DF39" s="78">
        <f t="shared" si="28"/>
        <v>11.465798307566651</v>
      </c>
      <c r="DG39" s="78">
        <f t="shared" si="28"/>
        <v>5.2479912704769953</v>
      </c>
      <c r="DH39" s="78">
        <f t="shared" si="28"/>
        <v>11.787234780051008</v>
      </c>
      <c r="DI39" s="78">
        <f t="shared" si="28"/>
        <v>10.057457303085625</v>
      </c>
      <c r="DJ39" s="78">
        <f t="shared" si="28"/>
        <v>8.8753357810349751</v>
      </c>
      <c r="DK39" s="78">
        <f t="shared" si="28"/>
        <v>11.72302272097326</v>
      </c>
      <c r="DL39" s="78">
        <f t="shared" si="28"/>
        <v>3.4165460646402801</v>
      </c>
      <c r="DM39" s="78">
        <f t="shared" si="28"/>
        <v>5.2195499584260281</v>
      </c>
      <c r="DN39" s="78">
        <f t="shared" si="28"/>
        <v>7.8194861226138714</v>
      </c>
      <c r="DO39" s="78">
        <f t="shared" si="28"/>
        <v>13.757852217741307</v>
      </c>
      <c r="DP39" s="78">
        <f t="shared" si="28"/>
        <v>10.68217090788592</v>
      </c>
      <c r="DQ39" s="78">
        <f t="shared" si="28"/>
        <v>5.6228570026910649</v>
      </c>
      <c r="DR39" s="78">
        <f t="shared" si="28"/>
        <v>11.822762436900335</v>
      </c>
      <c r="DS39" s="78">
        <f t="shared" si="28"/>
        <v>11.009170062042918</v>
      </c>
      <c r="DT39" s="78">
        <f t="shared" si="28"/>
        <v>9.4506551774478957</v>
      </c>
      <c r="DU39" s="78">
        <f t="shared" si="28"/>
        <v>7.0172155761188515</v>
      </c>
      <c r="DV39" s="78">
        <f t="shared" si="28"/>
        <v>5.8576371454305836</v>
      </c>
      <c r="DW39" s="78">
        <f t="shared" si="28"/>
        <v>9.5726525122006922</v>
      </c>
      <c r="DX39" s="78">
        <f t="shared" si="28"/>
        <v>11.967864760589233</v>
      </c>
      <c r="DY39" s="78">
        <f t="shared" si="28"/>
        <v>10.448433142970039</v>
      </c>
      <c r="DZ39" s="78">
        <f t="shared" si="28"/>
        <v>14.788758210733803</v>
      </c>
      <c r="EA39" s="78">
        <f t="shared" si="28"/>
        <v>10.604940733688052</v>
      </c>
      <c r="EB39" s="78">
        <f t="shared" si="28"/>
        <v>7.8157206362316494</v>
      </c>
      <c r="EC39" s="78">
        <f t="shared" si="28"/>
        <v>7.8729169556438663</v>
      </c>
      <c r="ED39" s="78">
        <f t="shared" si="28"/>
        <v>11.197668644598899</v>
      </c>
      <c r="EE39" s="78">
        <f t="shared" si="28"/>
        <v>8.5123983115921007</v>
      </c>
      <c r="EF39" s="78">
        <f t="shared" si="28"/>
        <v>6.962542554461959</v>
      </c>
      <c r="EG39" s="78">
        <f t="shared" si="28"/>
        <v>6.1854122558335343</v>
      </c>
      <c r="EH39" s="78">
        <f t="shared" si="28"/>
        <v>3.1135923653992839</v>
      </c>
      <c r="EI39" s="78">
        <f t="shared" si="28"/>
        <v>15.606832656854813</v>
      </c>
      <c r="EJ39" s="78">
        <f t="shared" si="28"/>
        <v>2.1529775554168342</v>
      </c>
      <c r="EK39" s="78">
        <f t="shared" si="28"/>
        <v>16.959128022198087</v>
      </c>
      <c r="EL39" s="78">
        <f t="shared" si="28"/>
        <v>11.626051556799055</v>
      </c>
      <c r="EM39" s="78">
        <f t="shared" si="28"/>
        <v>5.9795930611742518</v>
      </c>
      <c r="EN39" s="78">
        <f t="shared" si="28"/>
        <v>8.1640101565984011</v>
      </c>
      <c r="EO39" s="78">
        <f t="shared" si="28"/>
        <v>13.737668502936</v>
      </c>
      <c r="EP39" s="78">
        <f t="shared" si="28"/>
        <v>15.626079342503973</v>
      </c>
      <c r="EQ39" s="78">
        <f t="shared" si="28"/>
        <v>11.602664482205528</v>
      </c>
      <c r="ER39" s="78">
        <f t="shared" si="28"/>
        <v>7.4388158270580327</v>
      </c>
      <c r="ES39" s="78">
        <f t="shared" si="28"/>
        <v>3.1232145715277828</v>
      </c>
      <c r="ET39" s="78">
        <f t="shared" si="28"/>
        <v>11.056566137067342</v>
      </c>
      <c r="EU39" s="78">
        <f t="shared" si="28"/>
        <v>5.737061020913754</v>
      </c>
      <c r="EV39" s="78">
        <f t="shared" si="28"/>
        <v>10.230872575630794</v>
      </c>
      <c r="EW39" s="78">
        <f t="shared" si="28"/>
        <v>6.9667096896963576</v>
      </c>
      <c r="EX39" s="78">
        <f t="shared" si="28"/>
        <v>8.0142879494993355</v>
      </c>
      <c r="EY39" s="78">
        <f t="shared" si="28"/>
        <v>9.7651705177179764</v>
      </c>
      <c r="EZ39" s="78">
        <f t="shared" si="28"/>
        <v>6.9806118234245327</v>
      </c>
      <c r="FA39" s="78">
        <f t="shared" si="28"/>
        <v>8.5557768589254799</v>
      </c>
      <c r="FB39" s="78">
        <f t="shared" si="28"/>
        <v>13.352486077962023</v>
      </c>
      <c r="FC39" s="78">
        <f t="shared" si="28"/>
        <v>2.5602309824838225</v>
      </c>
      <c r="FD39" s="78">
        <f t="shared" si="28"/>
        <v>4.3883189659589528</v>
      </c>
      <c r="FE39" s="78">
        <f t="shared" si="28"/>
        <v>9.3694648251984987</v>
      </c>
      <c r="FF39" s="78">
        <f t="shared" si="28"/>
        <v>11.611809453069137</v>
      </c>
      <c r="FG39" s="78">
        <f t="shared" si="28"/>
        <v>9.444416608815418</v>
      </c>
      <c r="FH39" s="78">
        <f t="shared" si="28"/>
        <v>6.8885393836612083</v>
      </c>
      <c r="FI39" s="78">
        <f t="shared" si="28"/>
        <v>8.0296797008459855</v>
      </c>
      <c r="FJ39" s="78">
        <f t="shared" si="28"/>
        <v>9.1566506265641365</v>
      </c>
      <c r="FK39" s="78">
        <f t="shared" si="28"/>
        <v>11.870107832832938</v>
      </c>
      <c r="FL39" s="78">
        <f t="shared" si="28"/>
        <v>10.995256648686944</v>
      </c>
      <c r="FM39" s="78">
        <f t="shared" si="28"/>
        <v>13.777073229158075</v>
      </c>
      <c r="FN39" s="78">
        <f t="shared" si="28"/>
        <v>10.165308798947784</v>
      </c>
      <c r="FO39" s="78">
        <f t="shared" si="28"/>
        <v>4.8327377914513789</v>
      </c>
      <c r="FP39" s="78">
        <f t="shared" si="28"/>
        <v>5.1624963465521594</v>
      </c>
      <c r="FQ39" s="78">
        <f t="shared" si="28"/>
        <v>4.5658992799499503</v>
      </c>
      <c r="FR39" s="78">
        <f t="shared" si="28"/>
        <v>8.4080904960348484</v>
      </c>
      <c r="FS39" s="78">
        <f t="shared" si="28"/>
        <v>6.3596457327567446</v>
      </c>
      <c r="FT39" s="78">
        <f t="shared" si="28"/>
        <v>11.32271672754119</v>
      </c>
      <c r="FU39" s="78">
        <f t="shared" si="28"/>
        <v>4.3199738374340528</v>
      </c>
      <c r="FV39" s="78">
        <f t="shared" si="28"/>
        <v>10.497516117622942</v>
      </c>
      <c r="FW39" s="78">
        <f t="shared" si="28"/>
        <v>7.6074567159409465</v>
      </c>
      <c r="FX39" s="78">
        <f t="shared" si="28"/>
        <v>10.039228825296513</v>
      </c>
      <c r="FY39" s="78">
        <f t="shared" si="28"/>
        <v>2.1116004081232309</v>
      </c>
      <c r="FZ39" s="78">
        <f t="shared" si="28"/>
        <v>11.255390432921127</v>
      </c>
      <c r="GA39" s="78">
        <f t="shared" si="28"/>
        <v>8.3346440147714098</v>
      </c>
      <c r="GB39" s="78">
        <f t="shared" si="28"/>
        <v>15.654756597714572</v>
      </c>
      <c r="GC39" s="78">
        <f t="shared" si="28"/>
        <v>4.3672217168006346</v>
      </c>
      <c r="GD39" s="78">
        <f t="shared" si="28"/>
        <v>10.066053022300627</v>
      </c>
      <c r="GE39" s="78">
        <f t="shared" si="28"/>
        <v>10.951615546284026</v>
      </c>
      <c r="GF39" s="78">
        <f t="shared" si="28"/>
        <v>5.1782769218980533</v>
      </c>
      <c r="GG39" s="78">
        <f t="shared" si="28"/>
        <v>10.543138925554818</v>
      </c>
      <c r="GH39" s="79">
        <f t="shared" si="28"/>
        <v>1.4280337652571791</v>
      </c>
      <c r="GJ39" s="29"/>
      <c r="GK39" s="28"/>
      <c r="GL39" s="129">
        <v>108</v>
      </c>
      <c r="GM39" s="129">
        <v>5</v>
      </c>
      <c r="GN39" s="28"/>
      <c r="GO39" s="129">
        <v>133</v>
      </c>
      <c r="GP39" s="129">
        <v>6</v>
      </c>
      <c r="GQ39" s="28"/>
      <c r="GR39" s="29"/>
      <c r="GT39" s="120"/>
    </row>
    <row r="40" spans="4:202" ht="15.75" customHeight="1" x14ac:dyDescent="0.25">
      <c r="D40" s="177">
        <v>34</v>
      </c>
      <c r="E40" s="178">
        <v>16.300728698100226</v>
      </c>
      <c r="F40" s="179">
        <v>11.418074454960768</v>
      </c>
      <c r="H40" s="176">
        <v>110</v>
      </c>
      <c r="I40" s="126" t="s">
        <v>74</v>
      </c>
      <c r="J40" s="127" t="s">
        <v>80</v>
      </c>
      <c r="L40" s="29"/>
      <c r="N40" s="72">
        <v>28</v>
      </c>
      <c r="O40" s="82"/>
      <c r="P40" s="83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78">
        <v>0</v>
      </c>
      <c r="AR40" s="78">
        <f t="shared" ref="AR40:GH40" si="29">+SQRT(((AR$6-$AQ$6)^2)+((AR$7-$AQ$7)^2))</f>
        <v>4.1385381092237621</v>
      </c>
      <c r="AS40" s="78">
        <f t="shared" si="29"/>
        <v>0.90999037974242625</v>
      </c>
      <c r="AT40" s="78">
        <f t="shared" si="29"/>
        <v>20.43306153480194</v>
      </c>
      <c r="AU40" s="78">
        <f t="shared" si="29"/>
        <v>15.142748038543182</v>
      </c>
      <c r="AV40" s="78">
        <f t="shared" si="29"/>
        <v>16.261802694549548</v>
      </c>
      <c r="AW40" s="78">
        <f t="shared" si="29"/>
        <v>10.526759989503935</v>
      </c>
      <c r="AX40" s="78">
        <f t="shared" si="29"/>
        <v>10.106017886855939</v>
      </c>
      <c r="AY40" s="78">
        <f t="shared" si="29"/>
        <v>14.097486161766186</v>
      </c>
      <c r="AZ40" s="78">
        <f t="shared" si="29"/>
        <v>20.437201376942081</v>
      </c>
      <c r="BA40" s="78">
        <f t="shared" si="29"/>
        <v>22.33395080506795</v>
      </c>
      <c r="BB40" s="78">
        <f t="shared" si="29"/>
        <v>22.191348452310176</v>
      </c>
      <c r="BC40" s="78">
        <f t="shared" si="29"/>
        <v>19.182437113065575</v>
      </c>
      <c r="BD40" s="78">
        <f t="shared" si="29"/>
        <v>20.505722145706265</v>
      </c>
      <c r="BE40" s="78">
        <f t="shared" si="29"/>
        <v>20.926103335098137</v>
      </c>
      <c r="BF40" s="78">
        <f t="shared" si="29"/>
        <v>15.30524908212487</v>
      </c>
      <c r="BG40" s="78">
        <f t="shared" si="29"/>
        <v>16.287595258704084</v>
      </c>
      <c r="BH40" s="78">
        <f t="shared" si="29"/>
        <v>17.066774390720528</v>
      </c>
      <c r="BI40" s="78">
        <f t="shared" si="29"/>
        <v>15.40563760398682</v>
      </c>
      <c r="BJ40" s="78">
        <f t="shared" si="29"/>
        <v>17.012049584936598</v>
      </c>
      <c r="BK40" s="78">
        <f t="shared" si="29"/>
        <v>17.328566316462403</v>
      </c>
      <c r="BL40" s="78">
        <f t="shared" si="29"/>
        <v>5.3021937830490797</v>
      </c>
      <c r="BM40" s="78">
        <f t="shared" si="29"/>
        <v>7.9448286221761073</v>
      </c>
      <c r="BN40" s="78">
        <f t="shared" si="29"/>
        <v>5.2518654110235534</v>
      </c>
      <c r="BO40" s="78">
        <f t="shared" si="29"/>
        <v>6.2760271958124694</v>
      </c>
      <c r="BP40" s="78">
        <f t="shared" si="29"/>
        <v>10.187758541388915</v>
      </c>
      <c r="BQ40" s="78">
        <f t="shared" si="29"/>
        <v>9.8399687910242335</v>
      </c>
      <c r="BR40" s="78">
        <f t="shared" si="29"/>
        <v>20.050562480400377</v>
      </c>
      <c r="BS40" s="78">
        <f t="shared" si="29"/>
        <v>19.821814511905313</v>
      </c>
      <c r="BT40" s="78">
        <f t="shared" si="29"/>
        <v>17.401506304831091</v>
      </c>
      <c r="BU40" s="78">
        <f t="shared" si="29"/>
        <v>27.400627844095986</v>
      </c>
      <c r="BV40" s="78">
        <f t="shared" si="29"/>
        <v>23.561899182941364</v>
      </c>
      <c r="BW40" s="78">
        <f t="shared" si="29"/>
        <v>26.185666312200379</v>
      </c>
      <c r="BX40" s="78">
        <f t="shared" si="29"/>
        <v>21.482103423356016</v>
      </c>
      <c r="BY40" s="78">
        <f t="shared" si="29"/>
        <v>25.778953315443424</v>
      </c>
      <c r="BZ40" s="78">
        <f t="shared" si="29"/>
        <v>24.121326482793659</v>
      </c>
      <c r="CA40" s="78">
        <f t="shared" si="29"/>
        <v>20.415725346349671</v>
      </c>
      <c r="CB40" s="78">
        <f t="shared" si="29"/>
        <v>22.017244544965866</v>
      </c>
      <c r="CC40" s="78">
        <f t="shared" si="29"/>
        <v>24.285010115671675</v>
      </c>
      <c r="CD40" s="78">
        <f t="shared" si="29"/>
        <v>21.297814587290613</v>
      </c>
      <c r="CE40" s="78">
        <f t="shared" si="29"/>
        <v>20.966878006541982</v>
      </c>
      <c r="CF40" s="78">
        <f t="shared" si="29"/>
        <v>20.495618225736777</v>
      </c>
      <c r="CG40" s="78">
        <f t="shared" si="29"/>
        <v>24.218127250561579</v>
      </c>
      <c r="CH40" s="78">
        <f t="shared" si="29"/>
        <v>23.097024413505025</v>
      </c>
      <c r="CI40" s="78">
        <f t="shared" si="29"/>
        <v>23.679432524853173</v>
      </c>
      <c r="CJ40" s="78">
        <f t="shared" si="29"/>
        <v>10.800109975673244</v>
      </c>
      <c r="CK40" s="78">
        <f t="shared" si="29"/>
        <v>14.386957992514738</v>
      </c>
      <c r="CL40" s="78">
        <f t="shared" si="29"/>
        <v>14.047690726717324</v>
      </c>
      <c r="CM40" s="78">
        <f t="shared" si="29"/>
        <v>20.745914044395338</v>
      </c>
      <c r="CN40" s="156">
        <f t="shared" si="29"/>
        <v>16.726991222736153</v>
      </c>
      <c r="CO40" s="78">
        <f t="shared" si="29"/>
        <v>11.536936695157632</v>
      </c>
      <c r="CP40" s="78">
        <f t="shared" si="29"/>
        <v>13.879616758050824</v>
      </c>
      <c r="CQ40" s="78">
        <f t="shared" si="29"/>
        <v>23.281179295880591</v>
      </c>
      <c r="CR40" s="78">
        <f t="shared" si="29"/>
        <v>8.7395023234910507</v>
      </c>
      <c r="CS40" s="78">
        <f t="shared" si="29"/>
        <v>11.133696472539219</v>
      </c>
      <c r="CT40" s="78">
        <f t="shared" si="29"/>
        <v>20.619167705938427</v>
      </c>
      <c r="CU40" s="78">
        <f t="shared" si="29"/>
        <v>7.79152602672215</v>
      </c>
      <c r="CV40" s="78">
        <f t="shared" si="29"/>
        <v>12.187321377574747</v>
      </c>
      <c r="CW40" s="78">
        <f t="shared" si="29"/>
        <v>9.9460012401752813</v>
      </c>
      <c r="CX40" s="78">
        <f t="shared" si="29"/>
        <v>7.6836744622299715</v>
      </c>
      <c r="CY40" s="78">
        <f t="shared" si="29"/>
        <v>21.358188327634334</v>
      </c>
      <c r="CZ40" s="78">
        <f t="shared" si="29"/>
        <v>8.7570015901333136</v>
      </c>
      <c r="DA40" s="78">
        <f t="shared" si="29"/>
        <v>4.6009602485062056</v>
      </c>
      <c r="DB40" s="78">
        <f t="shared" si="29"/>
        <v>21.138215432000212</v>
      </c>
      <c r="DC40" s="78">
        <f t="shared" si="29"/>
        <v>14.521957922253577</v>
      </c>
      <c r="DD40" s="78">
        <f t="shared" si="29"/>
        <v>22.493618825256075</v>
      </c>
      <c r="DE40" s="78">
        <f t="shared" si="29"/>
        <v>21.260380475439774</v>
      </c>
      <c r="DF40" s="78">
        <f t="shared" si="29"/>
        <v>24.121227746497222</v>
      </c>
      <c r="DG40" s="78">
        <f t="shared" si="29"/>
        <v>18.253622356276903</v>
      </c>
      <c r="DH40" s="78">
        <f t="shared" si="29"/>
        <v>16.417264813711565</v>
      </c>
      <c r="DI40" s="78">
        <f t="shared" si="29"/>
        <v>23.040632741165883</v>
      </c>
      <c r="DJ40" s="78">
        <f t="shared" si="29"/>
        <v>19.457425115433807</v>
      </c>
      <c r="DK40" s="78">
        <f t="shared" si="29"/>
        <v>11.296187263743636</v>
      </c>
      <c r="DL40" s="78">
        <f t="shared" si="29"/>
        <v>15.857259651312194</v>
      </c>
      <c r="DM40" s="78">
        <f t="shared" si="29"/>
        <v>17.939864788401955</v>
      </c>
      <c r="DN40" s="78">
        <f t="shared" si="29"/>
        <v>7.2025029274518104</v>
      </c>
      <c r="DO40" s="78">
        <f t="shared" si="29"/>
        <v>20.504292566711324</v>
      </c>
      <c r="DP40" s="78">
        <f t="shared" si="29"/>
        <v>22.715651831145493</v>
      </c>
      <c r="DQ40" s="78">
        <f t="shared" si="29"/>
        <v>7.4770927884530058</v>
      </c>
      <c r="DR40" s="78">
        <f t="shared" si="29"/>
        <v>22.458779075439878</v>
      </c>
      <c r="DS40" s="78">
        <f t="shared" si="29"/>
        <v>24.013594991725963</v>
      </c>
      <c r="DT40" s="78">
        <f t="shared" si="29"/>
        <v>19.332176511276788</v>
      </c>
      <c r="DU40" s="78">
        <f t="shared" si="29"/>
        <v>17.181062151037953</v>
      </c>
      <c r="DV40" s="78">
        <f t="shared" si="29"/>
        <v>13.148076585531031</v>
      </c>
      <c r="DW40" s="78">
        <f t="shared" si="29"/>
        <v>22.510137502146954</v>
      </c>
      <c r="DX40" s="78">
        <f t="shared" si="29"/>
        <v>4.4648654312041005</v>
      </c>
      <c r="DY40" s="78">
        <f t="shared" si="29"/>
        <v>16.838516520594883</v>
      </c>
      <c r="DZ40" s="78">
        <f t="shared" si="29"/>
        <v>14.574048979093451</v>
      </c>
      <c r="EA40" s="78">
        <f t="shared" si="29"/>
        <v>22.486818900584673</v>
      </c>
      <c r="EB40" s="78">
        <f t="shared" si="29"/>
        <v>20.165740557681286</v>
      </c>
      <c r="EC40" s="78">
        <f t="shared" si="29"/>
        <v>12.637174830605991</v>
      </c>
      <c r="ED40" s="78">
        <f t="shared" si="29"/>
        <v>2.7096097847748708</v>
      </c>
      <c r="EE40" s="78">
        <f t="shared" si="29"/>
        <v>8.0702856704844095</v>
      </c>
      <c r="EF40" s="78">
        <f t="shared" si="29"/>
        <v>19.888135589238637</v>
      </c>
      <c r="EG40" s="78">
        <f t="shared" si="29"/>
        <v>16.698485637748419</v>
      </c>
      <c r="EH40" s="78">
        <f t="shared" si="29"/>
        <v>11.853546386663904</v>
      </c>
      <c r="EI40" s="78">
        <f t="shared" si="29"/>
        <v>15.04341271520433</v>
      </c>
      <c r="EJ40" s="78">
        <f t="shared" si="29"/>
        <v>14.206234214762366</v>
      </c>
      <c r="EK40" s="78">
        <f t="shared" si="29"/>
        <v>7.3811656932226724</v>
      </c>
      <c r="EL40" s="78">
        <f t="shared" si="29"/>
        <v>13.621042373450743</v>
      </c>
      <c r="EM40" s="78">
        <f t="shared" si="29"/>
        <v>18.865938172410001</v>
      </c>
      <c r="EN40" s="78">
        <f t="shared" si="29"/>
        <v>5.8656347059738021</v>
      </c>
      <c r="EO40" s="78">
        <f t="shared" si="29"/>
        <v>25.543951202661063</v>
      </c>
      <c r="EP40" s="78">
        <f t="shared" si="29"/>
        <v>28.076689336057136</v>
      </c>
      <c r="EQ40" s="78">
        <f t="shared" si="29"/>
        <v>2.0238872143330999</v>
      </c>
      <c r="ER40" s="78">
        <f t="shared" si="29"/>
        <v>7.6694947515035521</v>
      </c>
      <c r="ES40" s="78">
        <f t="shared" si="29"/>
        <v>14.104669690838424</v>
      </c>
      <c r="ET40" s="78">
        <f t="shared" si="29"/>
        <v>16.151549521496712</v>
      </c>
      <c r="EU40" s="78">
        <f t="shared" si="29"/>
        <v>11.4036994253141</v>
      </c>
      <c r="EV40" s="78">
        <f t="shared" si="29"/>
        <v>22.901915285545595</v>
      </c>
      <c r="EW40" s="78">
        <f t="shared" si="29"/>
        <v>11.510746344281959</v>
      </c>
      <c r="EX40" s="78">
        <f t="shared" si="29"/>
        <v>20.989584331096324</v>
      </c>
      <c r="EY40" s="78">
        <f t="shared" si="29"/>
        <v>22.339830803050067</v>
      </c>
      <c r="EZ40" s="78">
        <f t="shared" si="29"/>
        <v>6.0505910180505156</v>
      </c>
      <c r="FA40" s="78">
        <f t="shared" si="29"/>
        <v>6.7373608083726424</v>
      </c>
      <c r="FB40" s="78">
        <f t="shared" si="29"/>
        <v>26.118677122552494</v>
      </c>
      <c r="FC40" s="78">
        <f t="shared" si="29"/>
        <v>11.850139210248736</v>
      </c>
      <c r="FD40" s="78">
        <f t="shared" si="29"/>
        <v>15.090447178221854</v>
      </c>
      <c r="FE40" s="78">
        <f t="shared" si="29"/>
        <v>8.2116004884311256</v>
      </c>
      <c r="FF40" s="78">
        <f t="shared" si="29"/>
        <v>23.527489926187474</v>
      </c>
      <c r="FG40" s="78">
        <f t="shared" si="29"/>
        <v>9.8552569056207879</v>
      </c>
      <c r="FH40" s="78">
        <f t="shared" si="29"/>
        <v>18.645249634265486</v>
      </c>
      <c r="FI40" s="78">
        <f t="shared" si="29"/>
        <v>20.803410765778271</v>
      </c>
      <c r="FJ40" s="78">
        <f t="shared" si="29"/>
        <v>9.9778286308357007</v>
      </c>
      <c r="FK40" s="78">
        <f t="shared" si="29"/>
        <v>19.609634798022501</v>
      </c>
      <c r="FL40" s="78">
        <f t="shared" si="29"/>
        <v>20.527621618066291</v>
      </c>
      <c r="FM40" s="78">
        <f t="shared" si="29"/>
        <v>26.252719508984285</v>
      </c>
      <c r="FN40" s="78">
        <f t="shared" si="29"/>
        <v>16.616312159483101</v>
      </c>
      <c r="FO40" s="78">
        <f t="shared" si="29"/>
        <v>16.660001645133846</v>
      </c>
      <c r="FP40" s="78">
        <f t="shared" si="29"/>
        <v>12.49654120714415</v>
      </c>
      <c r="FQ40" s="78">
        <f t="shared" si="29"/>
        <v>16.478800998941892</v>
      </c>
      <c r="FR40" s="78">
        <f t="shared" si="29"/>
        <v>7.8253688447205834</v>
      </c>
      <c r="FS40" s="78">
        <f t="shared" si="29"/>
        <v>16.318565421167929</v>
      </c>
      <c r="FT40" s="78">
        <f t="shared" si="29"/>
        <v>19.859592183451074</v>
      </c>
      <c r="FU40" s="78">
        <f t="shared" si="29"/>
        <v>16.179760714097643</v>
      </c>
      <c r="FV40" s="78">
        <f t="shared" si="29"/>
        <v>18.10200924342594</v>
      </c>
      <c r="FW40" s="78">
        <f t="shared" si="29"/>
        <v>15.64121928288686</v>
      </c>
      <c r="FX40" s="78">
        <f t="shared" si="29"/>
        <v>19.793875206126454</v>
      </c>
      <c r="FY40" s="78">
        <f t="shared" si="29"/>
        <v>14.884841853598573</v>
      </c>
      <c r="FZ40" s="78">
        <f t="shared" si="29"/>
        <v>24.237858615809742</v>
      </c>
      <c r="GA40" s="78">
        <f t="shared" si="29"/>
        <v>16.789726811445703</v>
      </c>
      <c r="GB40" s="78">
        <f t="shared" si="29"/>
        <v>24.001322218355739</v>
      </c>
      <c r="GC40" s="78">
        <f t="shared" si="29"/>
        <v>13.88329109545287</v>
      </c>
      <c r="GD40" s="78">
        <f t="shared" si="29"/>
        <v>21.805349426304513</v>
      </c>
      <c r="GE40" s="78">
        <f t="shared" si="29"/>
        <v>22.314210045533645</v>
      </c>
      <c r="GF40" s="78">
        <f t="shared" si="29"/>
        <v>16.009915883176365</v>
      </c>
      <c r="GG40" s="78">
        <f t="shared" si="29"/>
        <v>21.752460344540061</v>
      </c>
      <c r="GH40" s="79">
        <f t="shared" si="29"/>
        <v>11.639178329453472</v>
      </c>
      <c r="GJ40" s="29"/>
      <c r="GK40" s="28"/>
      <c r="GL40" s="129">
        <v>98</v>
      </c>
      <c r="GM40" s="129">
        <v>5</v>
      </c>
      <c r="GN40" s="28"/>
      <c r="GO40" s="129">
        <v>35</v>
      </c>
      <c r="GP40" s="129">
        <v>6</v>
      </c>
      <c r="GQ40" s="28"/>
      <c r="GR40" s="29"/>
      <c r="GT40" s="120"/>
    </row>
    <row r="41" spans="4:202" ht="15.75" customHeight="1" x14ac:dyDescent="0.25">
      <c r="D41" s="177">
        <v>35</v>
      </c>
      <c r="E41" s="180">
        <v>17.863600683436999</v>
      </c>
      <c r="F41" s="181">
        <v>10.99388570482723</v>
      </c>
      <c r="H41" s="176">
        <v>111</v>
      </c>
      <c r="I41" s="126" t="s">
        <v>78</v>
      </c>
      <c r="J41" s="127" t="s">
        <v>79</v>
      </c>
      <c r="L41" s="29"/>
      <c r="N41" s="72">
        <v>29</v>
      </c>
      <c r="O41" s="82"/>
      <c r="P41" s="83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78">
        <v>0</v>
      </c>
      <c r="AS41" s="78">
        <f t="shared" ref="AS41:GH41" si="30">+SQRT(((AS$6-$AR$6)^2)+((AS$7-$AR$7)^2))</f>
        <v>3.2499263804902392</v>
      </c>
      <c r="AT41" s="78">
        <f t="shared" si="30"/>
        <v>18.668531131333722</v>
      </c>
      <c r="AU41" s="78">
        <f t="shared" si="30"/>
        <v>12.261711679324211</v>
      </c>
      <c r="AV41" s="78">
        <f t="shared" si="30"/>
        <v>13.088702336405877</v>
      </c>
      <c r="AW41" s="78">
        <f t="shared" si="30"/>
        <v>7.7099377927312975</v>
      </c>
      <c r="AX41" s="78">
        <f t="shared" si="30"/>
        <v>6.8146783915195819</v>
      </c>
      <c r="AY41" s="78">
        <f t="shared" si="30"/>
        <v>10.404901012261034</v>
      </c>
      <c r="AZ41" s="78">
        <f t="shared" si="30"/>
        <v>20.145802063053591</v>
      </c>
      <c r="BA41" s="78">
        <f t="shared" si="30"/>
        <v>21.753898172347299</v>
      </c>
      <c r="BB41" s="78">
        <f t="shared" si="30"/>
        <v>21.021714426155988</v>
      </c>
      <c r="BC41" s="78">
        <f t="shared" si="30"/>
        <v>17.992658932814823</v>
      </c>
      <c r="BD41" s="78">
        <f t="shared" si="30"/>
        <v>19.239660519140823</v>
      </c>
      <c r="BE41" s="78">
        <f t="shared" si="30"/>
        <v>19.183303038646429</v>
      </c>
      <c r="BF41" s="78">
        <f t="shared" si="30"/>
        <v>12.613234915827004</v>
      </c>
      <c r="BG41" s="78">
        <f t="shared" si="30"/>
        <v>13.751388834021714</v>
      </c>
      <c r="BH41" s="78">
        <f t="shared" si="30"/>
        <v>14.866578089221189</v>
      </c>
      <c r="BI41" s="78">
        <f t="shared" si="30"/>
        <v>12.532018608865542</v>
      </c>
      <c r="BJ41" s="78">
        <f t="shared" si="30"/>
        <v>13.925015071290895</v>
      </c>
      <c r="BK41" s="78">
        <f t="shared" si="30"/>
        <v>14.414217751538695</v>
      </c>
      <c r="BL41" s="78">
        <f t="shared" si="30"/>
        <v>1.4373959925358728</v>
      </c>
      <c r="BM41" s="78">
        <f t="shared" si="30"/>
        <v>6.0804166546171006</v>
      </c>
      <c r="BN41" s="78">
        <f t="shared" si="30"/>
        <v>4.8182812987553021</v>
      </c>
      <c r="BO41" s="78">
        <f t="shared" si="30"/>
        <v>2.1486948495471077</v>
      </c>
      <c r="BP41" s="78">
        <f t="shared" si="30"/>
        <v>6.1108619104948314</v>
      </c>
      <c r="BQ41" s="78">
        <f t="shared" si="30"/>
        <v>5.7941638140506049</v>
      </c>
      <c r="BR41" s="78">
        <f t="shared" si="30"/>
        <v>16.065714739256318</v>
      </c>
      <c r="BS41" s="78">
        <f t="shared" si="30"/>
        <v>15.799785043551497</v>
      </c>
      <c r="BT41" s="78">
        <f t="shared" si="30"/>
        <v>13.668867742684153</v>
      </c>
      <c r="BU41" s="78">
        <f t="shared" si="30"/>
        <v>26.414321734178216</v>
      </c>
      <c r="BV41" s="78">
        <f t="shared" si="30"/>
        <v>22.332911132926512</v>
      </c>
      <c r="BW41" s="78">
        <f t="shared" si="30"/>
        <v>24.561119970505779</v>
      </c>
      <c r="BX41" s="78">
        <f t="shared" si="30"/>
        <v>19.509282644760503</v>
      </c>
      <c r="BY41" s="78">
        <f t="shared" si="30"/>
        <v>23.972702180657855</v>
      </c>
      <c r="BZ41" s="78">
        <f t="shared" si="30"/>
        <v>22.472493421719719</v>
      </c>
      <c r="CA41" s="78">
        <f t="shared" si="30"/>
        <v>17.658148108586865</v>
      </c>
      <c r="CB41" s="78">
        <f t="shared" si="30"/>
        <v>19.212332814324032</v>
      </c>
      <c r="CC41" s="78">
        <f t="shared" si="30"/>
        <v>21.791258314628852</v>
      </c>
      <c r="CD41" s="78">
        <f t="shared" si="30"/>
        <v>17.861128444625376</v>
      </c>
      <c r="CE41" s="78">
        <f t="shared" si="30"/>
        <v>17.880641741760172</v>
      </c>
      <c r="CF41" s="78">
        <f t="shared" si="30"/>
        <v>16.943696640360866</v>
      </c>
      <c r="CG41" s="78">
        <f t="shared" si="30"/>
        <v>20.583450001398628</v>
      </c>
      <c r="CH41" s="78">
        <f t="shared" si="30"/>
        <v>19.408242501577025</v>
      </c>
      <c r="CI41" s="78">
        <f t="shared" si="30"/>
        <v>20.070428243177226</v>
      </c>
      <c r="CJ41" s="78">
        <f t="shared" si="30"/>
        <v>6.7825916765334133</v>
      </c>
      <c r="CK41" s="78">
        <f t="shared" si="30"/>
        <v>10.421542489969505</v>
      </c>
      <c r="CL41" s="78">
        <f t="shared" si="30"/>
        <v>9.9192536370146112</v>
      </c>
      <c r="CM41" s="78">
        <f t="shared" si="30"/>
        <v>19.4923096779549</v>
      </c>
      <c r="CN41" s="156">
        <f t="shared" si="30"/>
        <v>12.747546777019219</v>
      </c>
      <c r="CO41" s="78">
        <f t="shared" si="30"/>
        <v>12.240849734466055</v>
      </c>
      <c r="CP41" s="78">
        <f t="shared" si="30"/>
        <v>13.763857669793895</v>
      </c>
      <c r="CQ41" s="78">
        <f t="shared" si="30"/>
        <v>21.963308717285852</v>
      </c>
      <c r="CR41" s="78">
        <f t="shared" si="30"/>
        <v>6.7394199878947729</v>
      </c>
      <c r="CS41" s="78">
        <f t="shared" si="30"/>
        <v>10.448951125551769</v>
      </c>
      <c r="CT41" s="78">
        <f t="shared" si="30"/>
        <v>20.260974391367359</v>
      </c>
      <c r="CU41" s="78">
        <f t="shared" si="30"/>
        <v>3.8314920383161883</v>
      </c>
      <c r="CV41" s="78">
        <f t="shared" si="30"/>
        <v>8.7085269194806401</v>
      </c>
      <c r="CW41" s="78">
        <f t="shared" si="30"/>
        <v>11.243057032352546</v>
      </c>
      <c r="CX41" s="78">
        <f t="shared" si="30"/>
        <v>5.750881775652732</v>
      </c>
      <c r="CY41" s="78">
        <f t="shared" si="30"/>
        <v>17.424216850293242</v>
      </c>
      <c r="CZ41" s="78">
        <f t="shared" si="30"/>
        <v>11.06432219848009</v>
      </c>
      <c r="DA41" s="78">
        <f t="shared" si="30"/>
        <v>0.97950601858674713</v>
      </c>
      <c r="DB41" s="78">
        <f t="shared" si="30"/>
        <v>17.350936623971304</v>
      </c>
      <c r="DC41" s="78">
        <f t="shared" si="30"/>
        <v>11.611868038918713</v>
      </c>
      <c r="DD41" s="78">
        <f t="shared" si="30"/>
        <v>18.944345035592644</v>
      </c>
      <c r="DE41" s="78">
        <f t="shared" si="30"/>
        <v>17.783151768218346</v>
      </c>
      <c r="DF41" s="78">
        <f t="shared" si="30"/>
        <v>22.56480707449693</v>
      </c>
      <c r="DG41" s="78">
        <f t="shared" si="30"/>
        <v>16.171195913391077</v>
      </c>
      <c r="DH41" s="78">
        <f t="shared" si="30"/>
        <v>17.586377855954023</v>
      </c>
      <c r="DI41" s="78">
        <f t="shared" si="30"/>
        <v>20.74624278344243</v>
      </c>
      <c r="DJ41" s="78">
        <f t="shared" si="30"/>
        <v>18.906320356744924</v>
      </c>
      <c r="DK41" s="78">
        <f t="shared" si="30"/>
        <v>7.1665919607237383</v>
      </c>
      <c r="DL41" s="78">
        <f t="shared" si="30"/>
        <v>14.363580839822395</v>
      </c>
      <c r="DM41" s="78">
        <f t="shared" si="30"/>
        <v>15.465257412425673</v>
      </c>
      <c r="DN41" s="78">
        <f t="shared" si="30"/>
        <v>8.0256217903846903</v>
      </c>
      <c r="DO41" s="78">
        <f t="shared" si="30"/>
        <v>16.494132610611445</v>
      </c>
      <c r="DP41" s="78">
        <f t="shared" si="30"/>
        <v>21.584732061072607</v>
      </c>
      <c r="DQ41" s="78">
        <f t="shared" si="30"/>
        <v>6.4963325175919246</v>
      </c>
      <c r="DR41" s="78">
        <f t="shared" si="30"/>
        <v>21.984793140654364</v>
      </c>
      <c r="DS41" s="78">
        <f t="shared" si="30"/>
        <v>21.886535985529559</v>
      </c>
      <c r="DT41" s="78">
        <f t="shared" si="30"/>
        <v>15.82242975626434</v>
      </c>
      <c r="DU41" s="78">
        <f t="shared" si="30"/>
        <v>16.664379470721979</v>
      </c>
      <c r="DV41" s="78">
        <f t="shared" si="30"/>
        <v>13.083558890061211</v>
      </c>
      <c r="DW41" s="78">
        <f t="shared" si="30"/>
        <v>20.617209064339093</v>
      </c>
      <c r="DX41" s="78">
        <f t="shared" si="30"/>
        <v>7.486356365127822</v>
      </c>
      <c r="DY41" s="78">
        <f t="shared" si="30"/>
        <v>17.514723522815736</v>
      </c>
      <c r="DZ41" s="78">
        <f t="shared" si="30"/>
        <v>16.955976475067782</v>
      </c>
      <c r="EA41" s="78">
        <f t="shared" si="30"/>
        <v>21.436841416335938</v>
      </c>
      <c r="EB41" s="78">
        <f t="shared" si="30"/>
        <v>18.813710286512936</v>
      </c>
      <c r="EC41" s="78">
        <f t="shared" si="30"/>
        <v>8.8089991893899633</v>
      </c>
      <c r="ED41" s="78">
        <f t="shared" si="30"/>
        <v>1.5580555201031385</v>
      </c>
      <c r="EE41" s="78">
        <f t="shared" si="30"/>
        <v>4.1969479233493212</v>
      </c>
      <c r="EF41" s="78">
        <f t="shared" si="30"/>
        <v>18.034343802820516</v>
      </c>
      <c r="EG41" s="78">
        <f t="shared" si="30"/>
        <v>13.507185824870017</v>
      </c>
      <c r="EH41" s="78">
        <f t="shared" si="30"/>
        <v>10.961543997447917</v>
      </c>
      <c r="EI41" s="78">
        <f t="shared" si="30"/>
        <v>17.554692462058128</v>
      </c>
      <c r="EJ41" s="78">
        <f t="shared" si="30"/>
        <v>11.755454172587333</v>
      </c>
      <c r="EK41" s="78">
        <f t="shared" si="30"/>
        <v>6.0687381016623601</v>
      </c>
      <c r="EL41" s="78">
        <f t="shared" si="30"/>
        <v>9.4879355549755768</v>
      </c>
      <c r="EM41" s="78">
        <f t="shared" si="30"/>
        <v>17.073307451629002</v>
      </c>
      <c r="EN41" s="78">
        <f t="shared" si="30"/>
        <v>6.5880101863583729</v>
      </c>
      <c r="EO41" s="78">
        <f t="shared" si="30"/>
        <v>24.57388011425838</v>
      </c>
      <c r="EP41" s="78">
        <f t="shared" si="30"/>
        <v>26.702264408750903</v>
      </c>
      <c r="EQ41" s="78">
        <f t="shared" si="30"/>
        <v>2.1909117751664646</v>
      </c>
      <c r="ER41" s="78">
        <f t="shared" si="30"/>
        <v>4.242163394801878</v>
      </c>
      <c r="ES41" s="78">
        <f t="shared" si="30"/>
        <v>11.357889277138932</v>
      </c>
      <c r="ET41" s="78">
        <f t="shared" si="30"/>
        <v>17.159119779762442</v>
      </c>
      <c r="EU41" s="78">
        <f t="shared" si="30"/>
        <v>11.457806164850874</v>
      </c>
      <c r="EV41" s="78">
        <f t="shared" si="30"/>
        <v>20.220083325164293</v>
      </c>
      <c r="EW41" s="78">
        <f t="shared" si="30"/>
        <v>11.988794064379434</v>
      </c>
      <c r="EX41" s="78">
        <f t="shared" si="30"/>
        <v>18.711272388997727</v>
      </c>
      <c r="EY41" s="78">
        <f t="shared" si="30"/>
        <v>20.847561802394726</v>
      </c>
      <c r="EZ41" s="78">
        <f t="shared" si="30"/>
        <v>5.2156273033128304</v>
      </c>
      <c r="FA41" s="78">
        <f t="shared" si="30"/>
        <v>3.0756703355533181</v>
      </c>
      <c r="FB41" s="78">
        <f t="shared" si="30"/>
        <v>24.450308199834478</v>
      </c>
      <c r="FC41" s="78">
        <f t="shared" si="30"/>
        <v>10.755092882157326</v>
      </c>
      <c r="FD41" s="78">
        <f t="shared" si="30"/>
        <v>14.217793656272605</v>
      </c>
      <c r="FE41" s="78">
        <f t="shared" si="30"/>
        <v>4.1599618165081962</v>
      </c>
      <c r="FF41" s="78">
        <f t="shared" si="30"/>
        <v>20.426948733022495</v>
      </c>
      <c r="FG41" s="78">
        <f t="shared" si="30"/>
        <v>5.7832890179307821</v>
      </c>
      <c r="FH41" s="78">
        <f t="shared" si="30"/>
        <v>15.678321842442326</v>
      </c>
      <c r="FI41" s="78">
        <f t="shared" si="30"/>
        <v>18.263205079661418</v>
      </c>
      <c r="FJ41" s="78">
        <f t="shared" si="30"/>
        <v>5.9371946727539315</v>
      </c>
      <c r="FK41" s="78">
        <f t="shared" si="30"/>
        <v>15.731022639960035</v>
      </c>
      <c r="FL41" s="78">
        <f t="shared" si="30"/>
        <v>20.409802907781533</v>
      </c>
      <c r="FM41" s="78">
        <f t="shared" si="30"/>
        <v>24.853183752868855</v>
      </c>
      <c r="FN41" s="78">
        <f t="shared" si="30"/>
        <v>17.255029462022193</v>
      </c>
      <c r="FO41" s="78">
        <f t="shared" si="30"/>
        <v>13.85402022199362</v>
      </c>
      <c r="FP41" s="78">
        <f t="shared" si="30"/>
        <v>12.277983473090725</v>
      </c>
      <c r="FQ41" s="78">
        <f t="shared" si="30"/>
        <v>15.255628206201834</v>
      </c>
      <c r="FR41" s="78">
        <f t="shared" si="30"/>
        <v>9.0097036023254464</v>
      </c>
      <c r="FS41" s="78">
        <f t="shared" si="30"/>
        <v>15.809025832800259</v>
      </c>
      <c r="FT41" s="78">
        <f t="shared" si="30"/>
        <v>20.053960831180444</v>
      </c>
      <c r="FU41" s="78">
        <f t="shared" si="30"/>
        <v>14.964230393914036</v>
      </c>
      <c r="FV41" s="78">
        <f t="shared" si="30"/>
        <v>18.496206828824096</v>
      </c>
      <c r="FW41" s="78">
        <f t="shared" si="30"/>
        <v>12.025902533227795</v>
      </c>
      <c r="FX41" s="78">
        <f t="shared" si="30"/>
        <v>19.56474064521511</v>
      </c>
      <c r="FY41" s="78">
        <f t="shared" si="30"/>
        <v>13.17727009269619</v>
      </c>
      <c r="FZ41" s="78">
        <f t="shared" si="30"/>
        <v>21.922762001654252</v>
      </c>
      <c r="GA41" s="78">
        <f t="shared" si="30"/>
        <v>13.158016200835322</v>
      </c>
      <c r="GB41" s="78">
        <f t="shared" si="30"/>
        <v>20.090335410389599</v>
      </c>
      <c r="GC41" s="78">
        <f t="shared" si="30"/>
        <v>10.803898497296943</v>
      </c>
      <c r="GD41" s="78">
        <f t="shared" si="30"/>
        <v>18.691291303183561</v>
      </c>
      <c r="GE41" s="78">
        <f t="shared" si="30"/>
        <v>19.056227485912682</v>
      </c>
      <c r="GF41" s="78">
        <f t="shared" si="30"/>
        <v>12.965817603225585</v>
      </c>
      <c r="GG41" s="78">
        <f t="shared" si="30"/>
        <v>21.01524724936429</v>
      </c>
      <c r="GH41" s="79">
        <f t="shared" si="30"/>
        <v>9.9426671533644608</v>
      </c>
      <c r="GJ41" s="29"/>
      <c r="GK41" s="28"/>
      <c r="GL41" s="129">
        <v>139</v>
      </c>
      <c r="GM41" s="129">
        <v>5</v>
      </c>
      <c r="GN41" s="28"/>
      <c r="GO41" s="129">
        <v>68</v>
      </c>
      <c r="GP41" s="129">
        <v>7</v>
      </c>
      <c r="GQ41" s="28"/>
      <c r="GR41" s="29"/>
      <c r="GT41" s="120"/>
    </row>
    <row r="42" spans="4:202" ht="15.75" customHeight="1" x14ac:dyDescent="0.25">
      <c r="D42" s="177">
        <v>36</v>
      </c>
      <c r="E42" s="182">
        <v>19.815970839524319</v>
      </c>
      <c r="F42" s="183">
        <v>14.746236733017401</v>
      </c>
      <c r="H42" s="176">
        <v>112</v>
      </c>
      <c r="I42" s="126" t="s">
        <v>80</v>
      </c>
      <c r="J42" s="127" t="s">
        <v>77</v>
      </c>
      <c r="L42" s="29"/>
      <c r="N42" s="72">
        <v>30</v>
      </c>
      <c r="O42" s="82"/>
      <c r="P42" s="83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78">
        <v>0</v>
      </c>
      <c r="AT42" s="78">
        <f t="shared" ref="AT42:GH42" si="31">+SQRT(((AT$6-$AS$6)^2)+((AT$7-$AS$7)^2))</f>
        <v>19.84036097876826</v>
      </c>
      <c r="AU42" s="78">
        <f t="shared" si="31"/>
        <v>14.353212438885214</v>
      </c>
      <c r="AV42" s="78">
        <f t="shared" si="31"/>
        <v>15.434884106930543</v>
      </c>
      <c r="AW42" s="78">
        <f t="shared" si="31"/>
        <v>9.7260555004865257</v>
      </c>
      <c r="AX42" s="78">
        <f t="shared" si="31"/>
        <v>9.2474173365906633</v>
      </c>
      <c r="AY42" s="78">
        <f t="shared" si="31"/>
        <v>13.207862628390197</v>
      </c>
      <c r="AZ42" s="78">
        <f t="shared" si="31"/>
        <v>20.131136426878466</v>
      </c>
      <c r="BA42" s="78">
        <f t="shared" si="31"/>
        <v>21.97425069042529</v>
      </c>
      <c r="BB42" s="78">
        <f t="shared" si="31"/>
        <v>21.714298033095563</v>
      </c>
      <c r="BC42" s="78">
        <f t="shared" si="31"/>
        <v>18.692354681478022</v>
      </c>
      <c r="BD42" s="78">
        <f t="shared" si="31"/>
        <v>20.005439596724855</v>
      </c>
      <c r="BE42" s="78">
        <f t="shared" si="31"/>
        <v>20.33862737246508</v>
      </c>
      <c r="BF42" s="78">
        <f t="shared" si="31"/>
        <v>14.543639029201435</v>
      </c>
      <c r="BG42" s="78">
        <f t="shared" si="31"/>
        <v>15.552792724429425</v>
      </c>
      <c r="BH42" s="78">
        <f t="shared" si="31"/>
        <v>16.38849511268991</v>
      </c>
      <c r="BI42" s="78">
        <f t="shared" si="31"/>
        <v>14.617905290464629</v>
      </c>
      <c r="BJ42" s="78">
        <f t="shared" si="31"/>
        <v>16.198168073429255</v>
      </c>
      <c r="BK42" s="78">
        <f t="shared" si="31"/>
        <v>16.539705853654162</v>
      </c>
      <c r="BL42" s="78">
        <f t="shared" si="31"/>
        <v>4.4668825490287025</v>
      </c>
      <c r="BM42" s="78">
        <f t="shared" si="31"/>
        <v>7.5290019821168421</v>
      </c>
      <c r="BN42" s="78">
        <f t="shared" si="31"/>
        <v>5.0355644682070793</v>
      </c>
      <c r="BO42" s="78">
        <f t="shared" si="31"/>
        <v>5.395228583764931</v>
      </c>
      <c r="BP42" s="78">
        <f t="shared" si="31"/>
        <v>9.3300900638918556</v>
      </c>
      <c r="BQ42" s="78">
        <f t="shared" si="31"/>
        <v>8.9919516818039682</v>
      </c>
      <c r="BR42" s="78">
        <f t="shared" si="31"/>
        <v>19.141855818108311</v>
      </c>
      <c r="BS42" s="78">
        <f t="shared" si="31"/>
        <v>18.912010825264232</v>
      </c>
      <c r="BT42" s="78">
        <f t="shared" si="31"/>
        <v>16.510653750164749</v>
      </c>
      <c r="BU42" s="78">
        <f t="shared" si="31"/>
        <v>26.97068132313683</v>
      </c>
      <c r="BV42" s="78">
        <f t="shared" si="31"/>
        <v>23.076798085978009</v>
      </c>
      <c r="BW42" s="78">
        <f t="shared" si="31"/>
        <v>25.6309592039369</v>
      </c>
      <c r="BX42" s="78">
        <f t="shared" si="31"/>
        <v>20.854977301543698</v>
      </c>
      <c r="BY42" s="78">
        <f t="shared" si="31"/>
        <v>25.190095637123566</v>
      </c>
      <c r="BZ42" s="78">
        <f t="shared" si="31"/>
        <v>23.558301555835367</v>
      </c>
      <c r="CA42" s="78">
        <f t="shared" si="31"/>
        <v>19.656283435606166</v>
      </c>
      <c r="CB42" s="78">
        <f t="shared" si="31"/>
        <v>21.253004138266956</v>
      </c>
      <c r="CC42" s="78">
        <f t="shared" si="31"/>
        <v>23.573943882543439</v>
      </c>
      <c r="CD42" s="78">
        <f t="shared" si="31"/>
        <v>20.442912115091719</v>
      </c>
      <c r="CE42" s="78">
        <f t="shared" si="31"/>
        <v>20.159203839802831</v>
      </c>
      <c r="CF42" s="78">
        <f t="shared" si="31"/>
        <v>19.62604972697444</v>
      </c>
      <c r="CG42" s="78">
        <f t="shared" si="31"/>
        <v>23.340873251466558</v>
      </c>
      <c r="CH42" s="78">
        <f t="shared" si="31"/>
        <v>22.213293429295472</v>
      </c>
      <c r="CI42" s="78">
        <f t="shared" si="31"/>
        <v>22.804923978309965</v>
      </c>
      <c r="CJ42" s="78">
        <f t="shared" si="31"/>
        <v>9.8901200783983452</v>
      </c>
      <c r="CK42" s="78">
        <f t="shared" si="31"/>
        <v>13.478368129767086</v>
      </c>
      <c r="CL42" s="78">
        <f t="shared" si="31"/>
        <v>13.146337680751497</v>
      </c>
      <c r="CM42" s="78">
        <f t="shared" si="31"/>
        <v>20.248723503351208</v>
      </c>
      <c r="CN42" s="156">
        <f t="shared" si="31"/>
        <v>15.818195107202742</v>
      </c>
      <c r="CO42" s="78">
        <f t="shared" si="31"/>
        <v>11.394593790577527</v>
      </c>
      <c r="CP42" s="78">
        <f t="shared" si="31"/>
        <v>13.577131948358526</v>
      </c>
      <c r="CQ42" s="78">
        <f t="shared" si="31"/>
        <v>22.778411408408036</v>
      </c>
      <c r="CR42" s="78">
        <f t="shared" si="31"/>
        <v>8.0349101109302392</v>
      </c>
      <c r="CS42" s="78">
        <f t="shared" si="31"/>
        <v>10.689805469547446</v>
      </c>
      <c r="CT42" s="78">
        <f t="shared" si="31"/>
        <v>20.29982032856995</v>
      </c>
      <c r="CU42" s="78">
        <f t="shared" si="31"/>
        <v>6.881607812662728</v>
      </c>
      <c r="CV42" s="78">
        <f t="shared" si="31"/>
        <v>11.315699829780154</v>
      </c>
      <c r="CW42" s="78">
        <f t="shared" si="31"/>
        <v>9.927653709507851</v>
      </c>
      <c r="CX42" s="78">
        <f t="shared" si="31"/>
        <v>6.9715461059404324</v>
      </c>
      <c r="CY42" s="78">
        <f t="shared" si="31"/>
        <v>20.452220947246527</v>
      </c>
      <c r="CZ42" s="78">
        <f t="shared" si="31"/>
        <v>8.9940122998249521</v>
      </c>
      <c r="DA42" s="78">
        <f t="shared" si="31"/>
        <v>3.6909912415473767</v>
      </c>
      <c r="DB42" s="78">
        <f t="shared" si="31"/>
        <v>20.243836447715488</v>
      </c>
      <c r="DC42" s="78">
        <f t="shared" si="31"/>
        <v>13.726492495203461</v>
      </c>
      <c r="DD42" s="78">
        <f t="shared" si="31"/>
        <v>21.625595476771053</v>
      </c>
      <c r="DE42" s="78">
        <f t="shared" si="31"/>
        <v>20.400370134759804</v>
      </c>
      <c r="DF42" s="78">
        <f t="shared" si="31"/>
        <v>23.575340568740078</v>
      </c>
      <c r="DG42" s="78">
        <f t="shared" si="31"/>
        <v>17.598948683900414</v>
      </c>
      <c r="DH42" s="78">
        <f t="shared" si="31"/>
        <v>16.41993981634619</v>
      </c>
      <c r="DI42" s="78">
        <f t="shared" si="31"/>
        <v>22.361041203148616</v>
      </c>
      <c r="DJ42" s="78">
        <f t="shared" si="31"/>
        <v>19.094323782189228</v>
      </c>
      <c r="DK42" s="78">
        <f t="shared" si="31"/>
        <v>10.415571651623287</v>
      </c>
      <c r="DL42" s="78">
        <f t="shared" si="31"/>
        <v>15.296776723196871</v>
      </c>
      <c r="DM42" s="78">
        <f t="shared" si="31"/>
        <v>17.219540736858086</v>
      </c>
      <c r="DN42" s="78">
        <f t="shared" si="31"/>
        <v>7.0155535634150024</v>
      </c>
      <c r="DO42" s="78">
        <f t="shared" si="31"/>
        <v>19.59477040560321</v>
      </c>
      <c r="DP42" s="78">
        <f t="shared" si="31"/>
        <v>22.247439890449773</v>
      </c>
      <c r="DQ42" s="78">
        <f t="shared" si="31"/>
        <v>6.915772392948222</v>
      </c>
      <c r="DR42" s="78">
        <f t="shared" si="31"/>
        <v>22.121149874577306</v>
      </c>
      <c r="DS42" s="78">
        <f t="shared" si="31"/>
        <v>23.364494578387312</v>
      </c>
      <c r="DT42" s="78">
        <f t="shared" si="31"/>
        <v>18.466727063381729</v>
      </c>
      <c r="DU42" s="78">
        <f t="shared" si="31"/>
        <v>16.815360590767632</v>
      </c>
      <c r="DV42" s="78">
        <f t="shared" si="31"/>
        <v>12.850639900122133</v>
      </c>
      <c r="DW42" s="78">
        <f t="shared" si="31"/>
        <v>21.899451483084491</v>
      </c>
      <c r="DX42" s="78">
        <f t="shared" si="31"/>
        <v>4.8507219364849661</v>
      </c>
      <c r="DY42" s="78">
        <f t="shared" si="31"/>
        <v>16.728315876546805</v>
      </c>
      <c r="DZ42" s="78">
        <f t="shared" si="31"/>
        <v>14.876291499558247</v>
      </c>
      <c r="EA42" s="78">
        <f t="shared" si="31"/>
        <v>22.033763635205812</v>
      </c>
      <c r="EB42" s="78">
        <f t="shared" si="31"/>
        <v>19.648157642772627</v>
      </c>
      <c r="EC42" s="78">
        <f t="shared" si="31"/>
        <v>11.735431056194304</v>
      </c>
      <c r="ED42" s="78">
        <f t="shared" si="31"/>
        <v>1.7996469482475099</v>
      </c>
      <c r="EE42" s="78">
        <f t="shared" si="31"/>
        <v>7.1623089433119125</v>
      </c>
      <c r="EF42" s="78">
        <f t="shared" si="31"/>
        <v>19.278000688998628</v>
      </c>
      <c r="EG42" s="78">
        <f t="shared" si="31"/>
        <v>15.869962020931379</v>
      </c>
      <c r="EH42" s="78">
        <f t="shared" si="31"/>
        <v>11.377149398668562</v>
      </c>
      <c r="EI42" s="78">
        <f t="shared" si="31"/>
        <v>15.383118958454219</v>
      </c>
      <c r="EJ42" s="78">
        <f t="shared" si="31"/>
        <v>13.476938906322655</v>
      </c>
      <c r="EK42" s="78">
        <f t="shared" si="31"/>
        <v>7.0647830354958669</v>
      </c>
      <c r="EL42" s="78">
        <f t="shared" si="31"/>
        <v>12.72189694147554</v>
      </c>
      <c r="EM42" s="78">
        <f t="shared" si="31"/>
        <v>18.26362353545408</v>
      </c>
      <c r="EN42" s="78">
        <f t="shared" si="31"/>
        <v>5.6097853898577865</v>
      </c>
      <c r="EO42" s="78">
        <f t="shared" si="31"/>
        <v>25.113677178243684</v>
      </c>
      <c r="EP42" s="78">
        <f t="shared" si="31"/>
        <v>27.572298501935382</v>
      </c>
      <c r="EQ42" s="78">
        <f t="shared" si="31"/>
        <v>1.1139291344607349</v>
      </c>
      <c r="ER42" s="78">
        <f t="shared" si="31"/>
        <v>6.7862564861805641</v>
      </c>
      <c r="ES42" s="78">
        <f t="shared" si="31"/>
        <v>13.330898173894749</v>
      </c>
      <c r="ET42" s="78">
        <f t="shared" si="31"/>
        <v>16.114568909746517</v>
      </c>
      <c r="EU42" s="78">
        <f t="shared" si="31"/>
        <v>11.114738143990257</v>
      </c>
      <c r="EV42" s="78">
        <f t="shared" si="31"/>
        <v>22.158281670822312</v>
      </c>
      <c r="EW42" s="78">
        <f t="shared" si="31"/>
        <v>11.316447125089155</v>
      </c>
      <c r="EX42" s="78">
        <f t="shared" si="31"/>
        <v>20.308748822977034</v>
      </c>
      <c r="EY42" s="78">
        <f t="shared" si="31"/>
        <v>21.801928197818924</v>
      </c>
      <c r="EZ42" s="78">
        <f t="shared" si="31"/>
        <v>5.4706326407328065</v>
      </c>
      <c r="FA42" s="78">
        <f t="shared" si="31"/>
        <v>5.835023106212275</v>
      </c>
      <c r="FB42" s="78">
        <f t="shared" si="31"/>
        <v>25.55572296792727</v>
      </c>
      <c r="FC42" s="78">
        <f t="shared" si="31"/>
        <v>11.33541160018693</v>
      </c>
      <c r="FD42" s="78">
        <f t="shared" si="31"/>
        <v>14.642606344271316</v>
      </c>
      <c r="FE42" s="78">
        <f t="shared" si="31"/>
        <v>7.302732711549087</v>
      </c>
      <c r="FF42" s="78">
        <f t="shared" si="31"/>
        <v>22.720569346636587</v>
      </c>
      <c r="FG42" s="78">
        <f t="shared" si="31"/>
        <v>8.9467799660554022</v>
      </c>
      <c r="FH42" s="78">
        <f t="shared" si="31"/>
        <v>17.851335791290069</v>
      </c>
      <c r="FI42" s="78">
        <f t="shared" si="31"/>
        <v>20.079010924765811</v>
      </c>
      <c r="FJ42" s="78">
        <f t="shared" si="31"/>
        <v>9.0681455452774369</v>
      </c>
      <c r="FK42" s="78">
        <f t="shared" si="31"/>
        <v>18.707134875394761</v>
      </c>
      <c r="FL42" s="78">
        <f t="shared" si="31"/>
        <v>20.258374249135475</v>
      </c>
      <c r="FM42" s="78">
        <f t="shared" si="31"/>
        <v>25.740470972213352</v>
      </c>
      <c r="FN42" s="78">
        <f t="shared" si="31"/>
        <v>16.496454710568877</v>
      </c>
      <c r="FO42" s="78">
        <f t="shared" si="31"/>
        <v>15.885412613934317</v>
      </c>
      <c r="FP42" s="78">
        <f t="shared" si="31"/>
        <v>12.160964117729996</v>
      </c>
      <c r="FQ42" s="78">
        <f t="shared" si="31"/>
        <v>15.971311965769729</v>
      </c>
      <c r="FR42" s="78">
        <f t="shared" si="31"/>
        <v>7.7430680040311293</v>
      </c>
      <c r="FS42" s="78">
        <f t="shared" si="31"/>
        <v>15.949964686366512</v>
      </c>
      <c r="FT42" s="78">
        <f t="shared" si="31"/>
        <v>19.655048015629596</v>
      </c>
      <c r="FU42" s="78">
        <f t="shared" si="31"/>
        <v>15.672256453069583</v>
      </c>
      <c r="FV42" s="78">
        <f t="shared" si="31"/>
        <v>17.934327047012022</v>
      </c>
      <c r="FW42" s="78">
        <f t="shared" si="31"/>
        <v>14.760656112490169</v>
      </c>
      <c r="FX42" s="78">
        <f t="shared" si="31"/>
        <v>19.49855791874619</v>
      </c>
      <c r="FY42" s="78">
        <f t="shared" si="31"/>
        <v>14.281298771828505</v>
      </c>
      <c r="FZ42" s="78">
        <f t="shared" si="31"/>
        <v>23.556730038414152</v>
      </c>
      <c r="GA42" s="78">
        <f t="shared" si="31"/>
        <v>15.908510811529521</v>
      </c>
      <c r="GB42" s="78">
        <f t="shared" si="31"/>
        <v>23.097218514347571</v>
      </c>
      <c r="GC42" s="78">
        <f t="shared" si="31"/>
        <v>13.06308599937824</v>
      </c>
      <c r="GD42" s="78">
        <f t="shared" si="31"/>
        <v>20.994674822638508</v>
      </c>
      <c r="GE42" s="78">
        <f t="shared" si="31"/>
        <v>21.483815801140015</v>
      </c>
      <c r="GF42" s="78">
        <f t="shared" si="31"/>
        <v>15.199858964501358</v>
      </c>
      <c r="GG42" s="78">
        <f t="shared" si="31"/>
        <v>21.359301752548017</v>
      </c>
      <c r="GH42" s="79">
        <f t="shared" si="31"/>
        <v>11.015584671531865</v>
      </c>
      <c r="GJ42" s="29"/>
      <c r="GK42" s="28"/>
      <c r="GL42" s="129">
        <v>61</v>
      </c>
      <c r="GM42" s="129">
        <v>5</v>
      </c>
      <c r="GN42" s="28"/>
      <c r="GO42" s="129">
        <v>171</v>
      </c>
      <c r="GP42" s="129">
        <v>7</v>
      </c>
      <c r="GQ42" s="28"/>
      <c r="GR42" s="29"/>
      <c r="GT42" s="120"/>
    </row>
    <row r="43" spans="4:202" ht="15.75" customHeight="1" x14ac:dyDescent="0.25">
      <c r="D43" s="177">
        <v>37</v>
      </c>
      <c r="E43" s="178">
        <v>2.3295523835301983</v>
      </c>
      <c r="F43" s="179">
        <v>15.07812316470055</v>
      </c>
      <c r="H43" s="176">
        <v>113</v>
      </c>
      <c r="I43" s="126" t="s">
        <v>78</v>
      </c>
      <c r="J43" s="127" t="s">
        <v>74</v>
      </c>
      <c r="L43" s="29"/>
      <c r="N43" s="72">
        <v>31</v>
      </c>
      <c r="O43" s="82"/>
      <c r="P43" s="83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78">
        <v>0</v>
      </c>
      <c r="AU43" s="78">
        <f t="shared" ref="AU43:GH43" si="32">+SQRT(((AU$6-$AT$6)^2)+((AU$7-$AT$7)^2))</f>
        <v>7.9528834237859245</v>
      </c>
      <c r="AV43" s="78">
        <f t="shared" si="32"/>
        <v>8.7579554812522389</v>
      </c>
      <c r="AW43" s="78">
        <f t="shared" si="32"/>
        <v>11.282117338004291</v>
      </c>
      <c r="AX43" s="78">
        <f t="shared" si="32"/>
        <v>12.714238189116726</v>
      </c>
      <c r="AY43" s="78">
        <f t="shared" si="32"/>
        <v>12.407230986432257</v>
      </c>
      <c r="AZ43" s="78">
        <f t="shared" si="32"/>
        <v>7.3628128949886467</v>
      </c>
      <c r="BA43" s="78">
        <f t="shared" si="32"/>
        <v>6.6857785557434468</v>
      </c>
      <c r="BB43" s="78">
        <f t="shared" si="32"/>
        <v>3.7739001486108523</v>
      </c>
      <c r="BC43" s="78">
        <f t="shared" si="32"/>
        <v>2.9940059163843649</v>
      </c>
      <c r="BD43" s="78">
        <f t="shared" si="32"/>
        <v>2.5706441355712024</v>
      </c>
      <c r="BE43" s="78">
        <f t="shared" si="32"/>
        <v>0.5190104467324328</v>
      </c>
      <c r="BF43" s="78">
        <f t="shared" si="32"/>
        <v>7.1389699958911219</v>
      </c>
      <c r="BG43" s="78">
        <f t="shared" si="32"/>
        <v>5.8942196980095654</v>
      </c>
      <c r="BH43" s="78">
        <f t="shared" si="32"/>
        <v>4.1788555017219737</v>
      </c>
      <c r="BI43" s="78">
        <f t="shared" si="32"/>
        <v>7.764520152704061</v>
      </c>
      <c r="BJ43" s="78">
        <f t="shared" si="32"/>
        <v>8.0407328841736962</v>
      </c>
      <c r="BK43" s="78">
        <f t="shared" si="32"/>
        <v>7.0138481960973325</v>
      </c>
      <c r="BL43" s="78">
        <f t="shared" si="32"/>
        <v>19.249132916676814</v>
      </c>
      <c r="BM43" s="78">
        <f t="shared" si="32"/>
        <v>24.129120592373507</v>
      </c>
      <c r="BN43" s="78">
        <f t="shared" si="32"/>
        <v>23.486284112472706</v>
      </c>
      <c r="BO43" s="78">
        <f t="shared" si="32"/>
        <v>18.327689812128128</v>
      </c>
      <c r="BP43" s="78">
        <f t="shared" si="32"/>
        <v>18.94321522768351</v>
      </c>
      <c r="BQ43" s="78">
        <f t="shared" si="32"/>
        <v>19.184741381317671</v>
      </c>
      <c r="BR43" s="78">
        <f t="shared" si="32"/>
        <v>15.629848721841789</v>
      </c>
      <c r="BS43" s="78">
        <f t="shared" si="32"/>
        <v>16.141615731068885</v>
      </c>
      <c r="BT43" s="78">
        <f t="shared" si="32"/>
        <v>12.320693110158553</v>
      </c>
      <c r="BU43" s="78">
        <f t="shared" si="32"/>
        <v>8.6850168081836152</v>
      </c>
      <c r="BV43" s="78">
        <f t="shared" si="32"/>
        <v>4.5023984141886002</v>
      </c>
      <c r="BW43" s="78">
        <f t="shared" si="32"/>
        <v>5.9016248198866874</v>
      </c>
      <c r="BX43" s="78">
        <f t="shared" si="32"/>
        <v>1.4740850573654229</v>
      </c>
      <c r="BY43" s="78">
        <f t="shared" si="32"/>
        <v>5.3499158873642516</v>
      </c>
      <c r="BZ43" s="78">
        <f t="shared" si="32"/>
        <v>3.8173443621238698</v>
      </c>
      <c r="CA43" s="78">
        <f t="shared" si="32"/>
        <v>5.5662020551181168</v>
      </c>
      <c r="CB43" s="78">
        <f t="shared" si="32"/>
        <v>6.1672269675479292</v>
      </c>
      <c r="CC43" s="78">
        <f t="shared" si="32"/>
        <v>5.5936161584777899</v>
      </c>
      <c r="CD43" s="78">
        <f t="shared" si="32"/>
        <v>10.400677772998835</v>
      </c>
      <c r="CE43" s="78">
        <f t="shared" si="32"/>
        <v>7.750542389697415</v>
      </c>
      <c r="CF43" s="78">
        <f t="shared" si="32"/>
        <v>11.151287756673728</v>
      </c>
      <c r="CG43" s="78">
        <f t="shared" si="32"/>
        <v>13.282265529669138</v>
      </c>
      <c r="CH43" s="78">
        <f t="shared" si="32"/>
        <v>13.283369856844757</v>
      </c>
      <c r="CI43" s="78">
        <f t="shared" si="32"/>
        <v>12.780450802325715</v>
      </c>
      <c r="CJ43" s="78">
        <f t="shared" si="32"/>
        <v>15.535460599229605</v>
      </c>
      <c r="CK43" s="78">
        <f t="shared" si="32"/>
        <v>14.525318476252496</v>
      </c>
      <c r="CL43" s="78">
        <f t="shared" si="32"/>
        <v>17.147314309365598</v>
      </c>
      <c r="CM43" s="78">
        <f t="shared" si="32"/>
        <v>2.6898157281558408</v>
      </c>
      <c r="CN43" s="156">
        <f t="shared" si="32"/>
        <v>14.779178781999546</v>
      </c>
      <c r="CO43" s="78">
        <f t="shared" si="32"/>
        <v>11.994642146142981</v>
      </c>
      <c r="CP43" s="78">
        <f t="shared" si="32"/>
        <v>8.8652723064251102</v>
      </c>
      <c r="CQ43" s="78">
        <f t="shared" si="32"/>
        <v>3.9356579986330833</v>
      </c>
      <c r="CR43" s="78">
        <f t="shared" si="32"/>
        <v>11.973390233136364</v>
      </c>
      <c r="CS43" s="78">
        <f t="shared" si="32"/>
        <v>9.6896724432517978</v>
      </c>
      <c r="CT43" s="78">
        <f t="shared" si="32"/>
        <v>7.0900203363820395</v>
      </c>
      <c r="CU43" s="78">
        <f t="shared" si="32"/>
        <v>16.246370304815354</v>
      </c>
      <c r="CV43" s="78">
        <f t="shared" si="32"/>
        <v>12.046324408839519</v>
      </c>
      <c r="CW43" s="78">
        <f t="shared" si="32"/>
        <v>13.979999385827774</v>
      </c>
      <c r="CX43" s="78">
        <f t="shared" si="32"/>
        <v>13.017607607656739</v>
      </c>
      <c r="CY43" s="78">
        <f t="shared" si="32"/>
        <v>15.377740949645602</v>
      </c>
      <c r="CZ43" s="78">
        <f t="shared" si="32"/>
        <v>16.826446900239279</v>
      </c>
      <c r="DA43" s="78">
        <f t="shared" si="32"/>
        <v>17.690196964353841</v>
      </c>
      <c r="DB43" s="78">
        <f t="shared" si="32"/>
        <v>13.545456583437826</v>
      </c>
      <c r="DC43" s="78">
        <f t="shared" si="32"/>
        <v>8.4548002013601327</v>
      </c>
      <c r="DD43" s="78">
        <f t="shared" si="32"/>
        <v>11.736553557416498</v>
      </c>
      <c r="DE43" s="78">
        <f t="shared" si="32"/>
        <v>10.719078058118079</v>
      </c>
      <c r="DF43" s="78">
        <f t="shared" si="32"/>
        <v>3.9835490512256264</v>
      </c>
      <c r="DG43" s="78">
        <f t="shared" si="32"/>
        <v>2.8372745516379299</v>
      </c>
      <c r="DH43" s="78">
        <f t="shared" si="32"/>
        <v>13.212794267859476</v>
      </c>
      <c r="DI43" s="78">
        <f t="shared" si="32"/>
        <v>3.8419968398074382</v>
      </c>
      <c r="DJ43" s="78">
        <f t="shared" si="32"/>
        <v>5.9290563381882775</v>
      </c>
      <c r="DK43" s="78">
        <f t="shared" si="32"/>
        <v>18.197545105310557</v>
      </c>
      <c r="DL43" s="78">
        <f t="shared" si="32"/>
        <v>4.6320598011814953</v>
      </c>
      <c r="DM43" s="78">
        <f t="shared" si="32"/>
        <v>4.6068897583949013</v>
      </c>
      <c r="DN43" s="78">
        <f t="shared" si="32"/>
        <v>14.327395807758945</v>
      </c>
      <c r="DO43" s="78">
        <f t="shared" si="32"/>
        <v>16.188200763218386</v>
      </c>
      <c r="DP43" s="78">
        <f t="shared" si="32"/>
        <v>4.2869917777381605</v>
      </c>
      <c r="DQ43" s="78">
        <f t="shared" si="32"/>
        <v>12.956931450922532</v>
      </c>
      <c r="DR43" s="78">
        <f t="shared" si="32"/>
        <v>7.2692722259882698</v>
      </c>
      <c r="DS43" s="78">
        <f t="shared" si="32"/>
        <v>4.0069028782873399</v>
      </c>
      <c r="DT43" s="78">
        <f t="shared" si="32"/>
        <v>10.614428862183477</v>
      </c>
      <c r="DU43" s="78">
        <f t="shared" si="32"/>
        <v>6.2908314876120182</v>
      </c>
      <c r="DV43" s="78">
        <f t="shared" si="32"/>
        <v>9.3597569384373251</v>
      </c>
      <c r="DW43" s="78">
        <f t="shared" si="32"/>
        <v>2.1420572456702431</v>
      </c>
      <c r="DX43" s="78">
        <f t="shared" si="32"/>
        <v>18.720026132313123</v>
      </c>
      <c r="DY43" s="78">
        <f t="shared" si="32"/>
        <v>11.168415182697496</v>
      </c>
      <c r="DZ43" s="78">
        <f t="shared" si="32"/>
        <v>18.060174672084152</v>
      </c>
      <c r="EA43" s="78">
        <f t="shared" si="32"/>
        <v>4.5096576016562588</v>
      </c>
      <c r="EB43" s="78">
        <f t="shared" si="32"/>
        <v>2.0999256529148265</v>
      </c>
      <c r="EC43" s="78">
        <f t="shared" si="32"/>
        <v>13.679609749554457</v>
      </c>
      <c r="ED43" s="78">
        <f t="shared" si="32"/>
        <v>18.757305650643485</v>
      </c>
      <c r="EE43" s="78">
        <f t="shared" si="32"/>
        <v>15.766716175792185</v>
      </c>
      <c r="EF43" s="78">
        <f t="shared" si="32"/>
        <v>0.75072613940421962</v>
      </c>
      <c r="EG43" s="78">
        <f t="shared" si="32"/>
        <v>8.7134588505872976</v>
      </c>
      <c r="EH43" s="78">
        <f t="shared" si="32"/>
        <v>8.8603847919307395</v>
      </c>
      <c r="EI43" s="78">
        <f t="shared" si="32"/>
        <v>18.831091092576862</v>
      </c>
      <c r="EJ43" s="78">
        <f t="shared" si="32"/>
        <v>7.2880528119442403</v>
      </c>
      <c r="EK43" s="78">
        <f t="shared" si="32"/>
        <v>24.453621949995771</v>
      </c>
      <c r="EL43" s="78">
        <f t="shared" si="32"/>
        <v>17.302311945964803</v>
      </c>
      <c r="EM43" s="78">
        <f t="shared" si="32"/>
        <v>1.5953310023837308</v>
      </c>
      <c r="EN43" s="78">
        <f t="shared" si="32"/>
        <v>15.102564628187599</v>
      </c>
      <c r="EO43" s="78">
        <f t="shared" si="32"/>
        <v>7.1307303944537059</v>
      </c>
      <c r="EP43" s="78">
        <f t="shared" si="32"/>
        <v>8.2110155043281967</v>
      </c>
      <c r="EQ43" s="78">
        <f t="shared" si="32"/>
        <v>19.138707447797792</v>
      </c>
      <c r="ER43" s="78">
        <f t="shared" si="32"/>
        <v>14.850312842764234</v>
      </c>
      <c r="ES43" s="78">
        <f t="shared" si="32"/>
        <v>8.1898852498812627</v>
      </c>
      <c r="ET43" s="78">
        <f t="shared" si="32"/>
        <v>12.488060981826914</v>
      </c>
      <c r="EU43" s="78">
        <f t="shared" si="32"/>
        <v>10.594850120346344</v>
      </c>
      <c r="EV43" s="78">
        <f t="shared" si="32"/>
        <v>5.7707790417800577</v>
      </c>
      <c r="EW43" s="78">
        <f t="shared" si="32"/>
        <v>11.450930389929225</v>
      </c>
      <c r="EX43" s="78">
        <f t="shared" si="32"/>
        <v>2.8173896358636346</v>
      </c>
      <c r="EY43" s="78">
        <f t="shared" si="32"/>
        <v>2.5235795458860411</v>
      </c>
      <c r="EZ43" s="78">
        <f t="shared" si="32"/>
        <v>14.384968775141534</v>
      </c>
      <c r="FA43" s="78">
        <f t="shared" si="32"/>
        <v>16.018235202531134</v>
      </c>
      <c r="FB43" s="78">
        <f t="shared" si="32"/>
        <v>5.7822968853424674</v>
      </c>
      <c r="FC43" s="78">
        <f t="shared" si="32"/>
        <v>8.7042965534180787</v>
      </c>
      <c r="FD43" s="78">
        <f t="shared" si="32"/>
        <v>6.2535981257715685</v>
      </c>
      <c r="FE43" s="78">
        <f t="shared" si="32"/>
        <v>16.554782229926452</v>
      </c>
      <c r="FF43" s="78">
        <f t="shared" si="32"/>
        <v>8.6978840546095704</v>
      </c>
      <c r="FG43" s="78">
        <f t="shared" si="32"/>
        <v>16.251022280247028</v>
      </c>
      <c r="FH43" s="78">
        <f t="shared" si="32"/>
        <v>6.9513691810118878</v>
      </c>
      <c r="FI43" s="78">
        <f t="shared" si="32"/>
        <v>4.2914995592710055</v>
      </c>
      <c r="FJ43" s="78">
        <f t="shared" si="32"/>
        <v>15.934002635256196</v>
      </c>
      <c r="FK43" s="78">
        <f t="shared" si="32"/>
        <v>14.109357652053955</v>
      </c>
      <c r="FL43" s="78">
        <f t="shared" si="32"/>
        <v>8.2331228538897996</v>
      </c>
      <c r="FM43" s="78">
        <f t="shared" si="32"/>
        <v>6.3904572320656978</v>
      </c>
      <c r="FN43" s="78">
        <f t="shared" si="32"/>
        <v>10.993125401131307</v>
      </c>
      <c r="FO43" s="78">
        <f t="shared" si="32"/>
        <v>6.7787497375690524</v>
      </c>
      <c r="FP43" s="78">
        <f t="shared" si="32"/>
        <v>9.3835268687576843</v>
      </c>
      <c r="FQ43" s="78">
        <f t="shared" si="32"/>
        <v>4.4530578130504832</v>
      </c>
      <c r="FR43" s="78">
        <f t="shared" si="32"/>
        <v>14.520637152234485</v>
      </c>
      <c r="FS43" s="78">
        <f t="shared" si="32"/>
        <v>6.6015519255186499</v>
      </c>
      <c r="FT43" s="78">
        <f t="shared" si="32"/>
        <v>9.5402369094697868</v>
      </c>
      <c r="FU43" s="78">
        <f t="shared" si="32"/>
        <v>4.7090239306218615</v>
      </c>
      <c r="FV43" s="78">
        <f t="shared" si="32"/>
        <v>10.091869025308451</v>
      </c>
      <c r="FW43" s="78">
        <f t="shared" si="32"/>
        <v>11.553532443815476</v>
      </c>
      <c r="FX43" s="78">
        <f t="shared" si="32"/>
        <v>7.5052730257281111</v>
      </c>
      <c r="FY43" s="78">
        <f t="shared" si="32"/>
        <v>5.5613546257588791</v>
      </c>
      <c r="FZ43" s="78">
        <f t="shared" si="32"/>
        <v>4.8053178898558606</v>
      </c>
      <c r="GA43" s="78">
        <f t="shared" si="32"/>
        <v>11.523352623039166</v>
      </c>
      <c r="GB43" s="78">
        <f t="shared" si="32"/>
        <v>16.263989363694211</v>
      </c>
      <c r="GC43" s="78">
        <f t="shared" si="32"/>
        <v>9.493407833868563</v>
      </c>
      <c r="GD43" s="78">
        <f t="shared" si="32"/>
        <v>8.140222891178464</v>
      </c>
      <c r="GE43" s="78">
        <f t="shared" si="32"/>
        <v>9.3339181464221799</v>
      </c>
      <c r="GF43" s="78">
        <f t="shared" si="32"/>
        <v>8.2058825732115874</v>
      </c>
      <c r="GG43" s="78">
        <f t="shared" si="32"/>
        <v>5.6360043661060946</v>
      </c>
      <c r="GH43" s="79">
        <f t="shared" si="32"/>
        <v>8.8384568512040769</v>
      </c>
      <c r="GJ43" s="29"/>
      <c r="GK43" s="28"/>
      <c r="GL43" s="129">
        <v>52</v>
      </c>
      <c r="GM43" s="129">
        <v>6</v>
      </c>
      <c r="GN43" s="28"/>
      <c r="GO43" s="129">
        <v>147</v>
      </c>
      <c r="GP43" s="129">
        <v>7</v>
      </c>
      <c r="GQ43" s="28"/>
      <c r="GR43" s="29"/>
      <c r="GT43" s="120"/>
    </row>
    <row r="44" spans="4:202" ht="15.75" customHeight="1" x14ac:dyDescent="0.25">
      <c r="D44" s="177">
        <v>38</v>
      </c>
      <c r="E44" s="180">
        <v>1.9364233010118754</v>
      </c>
      <c r="F44" s="181">
        <v>17.346593175298867</v>
      </c>
      <c r="H44" s="176">
        <v>114</v>
      </c>
      <c r="I44" s="126" t="s">
        <v>77</v>
      </c>
      <c r="J44" s="127" t="s">
        <v>77</v>
      </c>
      <c r="L44" s="29"/>
      <c r="N44" s="72">
        <v>32</v>
      </c>
      <c r="O44" s="82"/>
      <c r="P44" s="83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78">
        <v>0</v>
      </c>
      <c r="AV44" s="78">
        <f t="shared" ref="AV44:GH44" si="33">+SQRT(((AV$6-$AU$6)^2)+((AV$7-$AU$7)^2))</f>
        <v>1.7583994959641502</v>
      </c>
      <c r="AW44" s="78">
        <f t="shared" si="33"/>
        <v>4.6326018681432402</v>
      </c>
      <c r="AX44" s="78">
        <f t="shared" si="33"/>
        <v>5.5198463401468274</v>
      </c>
      <c r="AY44" s="78">
        <f t="shared" si="33"/>
        <v>4.4925733311296945</v>
      </c>
      <c r="AZ44" s="78">
        <f t="shared" si="33"/>
        <v>13.197527488382327</v>
      </c>
      <c r="BA44" s="78">
        <f t="shared" si="33"/>
        <v>13.628447601592093</v>
      </c>
      <c r="BB44" s="78">
        <f t="shared" si="33"/>
        <v>11.433766365979631</v>
      </c>
      <c r="BC44" s="78">
        <f t="shared" si="33"/>
        <v>9.005068455679714</v>
      </c>
      <c r="BD44" s="78">
        <f t="shared" si="33"/>
        <v>9.728901990214581</v>
      </c>
      <c r="BE44" s="78">
        <f t="shared" si="33"/>
        <v>8.4398209766865744</v>
      </c>
      <c r="BF44" s="78">
        <f t="shared" si="33"/>
        <v>0.88879486601900115</v>
      </c>
      <c r="BG44" s="78">
        <f t="shared" si="33"/>
        <v>2.0588415613572066</v>
      </c>
      <c r="BH44" s="78">
        <f t="shared" si="33"/>
        <v>3.8320560254685159</v>
      </c>
      <c r="BI44" s="78">
        <f t="shared" si="33"/>
        <v>0.27035547128454757</v>
      </c>
      <c r="BJ44" s="78">
        <f t="shared" si="33"/>
        <v>2.0577638855028448</v>
      </c>
      <c r="BK44" s="78">
        <f t="shared" si="33"/>
        <v>2.1865073573721818</v>
      </c>
      <c r="BL44" s="78">
        <f t="shared" si="33"/>
        <v>12.442512653089105</v>
      </c>
      <c r="BM44" s="78">
        <f t="shared" si="33"/>
        <v>16.952145134312705</v>
      </c>
      <c r="BN44" s="78">
        <f t="shared" si="33"/>
        <v>16.893102130308197</v>
      </c>
      <c r="BO44" s="78">
        <f t="shared" si="33"/>
        <v>11.329986497434726</v>
      </c>
      <c r="BP44" s="78">
        <f t="shared" si="33"/>
        <v>11.181883126974935</v>
      </c>
      <c r="BQ44" s="78">
        <f t="shared" si="33"/>
        <v>11.4687726723282</v>
      </c>
      <c r="BR44" s="78">
        <f t="shared" si="33"/>
        <v>9.2424636442183843</v>
      </c>
      <c r="BS44" s="78">
        <f t="shared" si="33"/>
        <v>9.5525696368751838</v>
      </c>
      <c r="BT44" s="78">
        <f t="shared" si="33"/>
        <v>5.4273179732642918</v>
      </c>
      <c r="BU44" s="78">
        <f t="shared" si="33"/>
        <v>16.627309496251581</v>
      </c>
      <c r="BV44" s="78">
        <f t="shared" si="33"/>
        <v>12.401891013670582</v>
      </c>
      <c r="BW44" s="78">
        <f t="shared" si="33"/>
        <v>13.541619039753694</v>
      </c>
      <c r="BX44" s="78">
        <f t="shared" si="33"/>
        <v>8.2043392145606795</v>
      </c>
      <c r="BY44" s="78">
        <f t="shared" si="33"/>
        <v>12.648849913732938</v>
      </c>
      <c r="BZ44" s="78">
        <f t="shared" si="33"/>
        <v>11.562518800030039</v>
      </c>
      <c r="CA44" s="78">
        <f t="shared" si="33"/>
        <v>5.3984693202178624</v>
      </c>
      <c r="CB44" s="78">
        <f t="shared" si="33"/>
        <v>6.9535361945923748</v>
      </c>
      <c r="CC44" s="78">
        <f t="shared" si="33"/>
        <v>9.6235239286152741</v>
      </c>
      <c r="CD44" s="78">
        <f t="shared" si="33"/>
        <v>6.8135108463467793</v>
      </c>
      <c r="CE44" s="78">
        <f t="shared" si="33"/>
        <v>5.8604591322240838</v>
      </c>
      <c r="CF44" s="78">
        <f t="shared" si="33"/>
        <v>6.5298166555972914</v>
      </c>
      <c r="CG44" s="78">
        <f t="shared" si="33"/>
        <v>10.17844870986735</v>
      </c>
      <c r="CH44" s="78">
        <f t="shared" si="33"/>
        <v>9.4051789336084362</v>
      </c>
      <c r="CI44" s="78">
        <f t="shared" si="33"/>
        <v>9.5828359969281145</v>
      </c>
      <c r="CJ44" s="78">
        <f t="shared" si="33"/>
        <v>7.7382966653119656</v>
      </c>
      <c r="CK44" s="78">
        <f t="shared" si="33"/>
        <v>6.6512533672046921</v>
      </c>
      <c r="CL44" s="78">
        <f t="shared" si="33"/>
        <v>9.2217693271947496</v>
      </c>
      <c r="CM44" s="78">
        <f t="shared" si="33"/>
        <v>9.9626308152999243</v>
      </c>
      <c r="CN44" s="156">
        <f t="shared" si="33"/>
        <v>7.3580791207996015</v>
      </c>
      <c r="CO44" s="78">
        <f t="shared" si="33"/>
        <v>11.702207204188541</v>
      </c>
      <c r="CP44" s="78">
        <f t="shared" si="33"/>
        <v>9.9629003648696965</v>
      </c>
      <c r="CQ44" s="78">
        <f t="shared" si="33"/>
        <v>11.86279235581434</v>
      </c>
      <c r="CR44" s="78">
        <f t="shared" si="33"/>
        <v>6.6204313151292098</v>
      </c>
      <c r="CS44" s="78">
        <f t="shared" si="33"/>
        <v>7.7867585660306231</v>
      </c>
      <c r="CT44" s="78">
        <f t="shared" si="33"/>
        <v>13.090042676671395</v>
      </c>
      <c r="CU44" s="78">
        <f t="shared" si="33"/>
        <v>9.065624302106654</v>
      </c>
      <c r="CV44" s="78">
        <f t="shared" si="33"/>
        <v>4.2446147322806072</v>
      </c>
      <c r="CW44" s="78">
        <f t="shared" si="33"/>
        <v>12.860002060085247</v>
      </c>
      <c r="CX44" s="78">
        <f t="shared" si="33"/>
        <v>7.5875912007415121</v>
      </c>
      <c r="CY44" s="78">
        <f t="shared" si="33"/>
        <v>9.6472045383454876</v>
      </c>
      <c r="CZ44" s="78">
        <f t="shared" si="33"/>
        <v>15.1573353645711</v>
      </c>
      <c r="DA44" s="78">
        <f t="shared" si="33"/>
        <v>11.319327170096848</v>
      </c>
      <c r="DB44" s="78">
        <f t="shared" si="33"/>
        <v>8.3189116948765793</v>
      </c>
      <c r="DC44" s="78">
        <f t="shared" si="33"/>
        <v>0.65250239314471825</v>
      </c>
      <c r="DD44" s="78">
        <f t="shared" si="33"/>
        <v>8.2768688198022282</v>
      </c>
      <c r="DE44" s="78">
        <f t="shared" si="33"/>
        <v>6.9102799982900356</v>
      </c>
      <c r="DF44" s="78">
        <f t="shared" si="33"/>
        <v>11.844609445961309</v>
      </c>
      <c r="DG44" s="78">
        <f t="shared" si="33"/>
        <v>5.1186269753418303</v>
      </c>
      <c r="DH44" s="78">
        <f t="shared" si="33"/>
        <v>15.731141175935138</v>
      </c>
      <c r="DI44" s="78">
        <f t="shared" si="33"/>
        <v>8.8074790982485176</v>
      </c>
      <c r="DJ44" s="78">
        <f t="shared" si="33"/>
        <v>11.531847282700667</v>
      </c>
      <c r="DK44" s="78">
        <f t="shared" si="33"/>
        <v>10.320286646539724</v>
      </c>
      <c r="DL44" s="78">
        <f t="shared" si="33"/>
        <v>5.8843145504484218</v>
      </c>
      <c r="DM44" s="78">
        <f t="shared" si="33"/>
        <v>3.5887513531088993</v>
      </c>
      <c r="DN44" s="78">
        <f t="shared" si="33"/>
        <v>11.341892105213427</v>
      </c>
      <c r="DO44" s="78">
        <f t="shared" si="33"/>
        <v>9.8577515153071058</v>
      </c>
      <c r="DP44" s="78">
        <f t="shared" si="33"/>
        <v>12.007108425917206</v>
      </c>
      <c r="DQ44" s="78">
        <f t="shared" si="33"/>
        <v>8.5232369618754902</v>
      </c>
      <c r="DR44" s="78">
        <f t="shared" si="33"/>
        <v>14.110753630343975</v>
      </c>
      <c r="DS44" s="78">
        <f t="shared" si="33"/>
        <v>10.137053960364385</v>
      </c>
      <c r="DT44" s="78">
        <f t="shared" si="33"/>
        <v>5.3888455475297201</v>
      </c>
      <c r="DU44" s="78">
        <f t="shared" si="33"/>
        <v>10.16436532625943</v>
      </c>
      <c r="DV44" s="78">
        <f t="shared" si="33"/>
        <v>9.8760564384553611</v>
      </c>
      <c r="DW44" s="78">
        <f t="shared" si="33"/>
        <v>9.3689704506280034</v>
      </c>
      <c r="DX44" s="78">
        <f t="shared" si="33"/>
        <v>15.099043297359373</v>
      </c>
      <c r="DY44" s="78">
        <f t="shared" si="33"/>
        <v>14.240573214582858</v>
      </c>
      <c r="DZ44" s="78">
        <f t="shared" si="33"/>
        <v>18.86162093239621</v>
      </c>
      <c r="EA44" s="78">
        <f t="shared" si="33"/>
        <v>12.093871148355891</v>
      </c>
      <c r="EB44" s="78">
        <f t="shared" si="33"/>
        <v>9.158915020736055</v>
      </c>
      <c r="EC44" s="78">
        <f t="shared" si="33"/>
        <v>5.7389257143110992</v>
      </c>
      <c r="ED44" s="78">
        <f t="shared" si="33"/>
        <v>12.848701304620658</v>
      </c>
      <c r="EE44" s="78">
        <f t="shared" si="33"/>
        <v>8.5771208970709036</v>
      </c>
      <c r="EF44" s="78">
        <f t="shared" si="33"/>
        <v>7.2036314635372758</v>
      </c>
      <c r="EG44" s="78">
        <f t="shared" si="33"/>
        <v>2.1166360700505669</v>
      </c>
      <c r="EH44" s="78">
        <f t="shared" si="33"/>
        <v>7.1862091390557739</v>
      </c>
      <c r="EI44" s="78">
        <f t="shared" si="33"/>
        <v>19.679057955708892</v>
      </c>
      <c r="EJ44" s="78">
        <f t="shared" si="33"/>
        <v>1.9471986899783487</v>
      </c>
      <c r="EK44" s="78">
        <f t="shared" si="33"/>
        <v>17.44278286193493</v>
      </c>
      <c r="EL44" s="78">
        <f t="shared" si="33"/>
        <v>9.358120226124468</v>
      </c>
      <c r="EM44" s="78">
        <f t="shared" si="33"/>
        <v>6.6022053371248548</v>
      </c>
      <c r="EN44" s="78">
        <f t="shared" si="33"/>
        <v>11.33304336100406</v>
      </c>
      <c r="EO44" s="78">
        <f t="shared" si="33"/>
        <v>15.007977165323405</v>
      </c>
      <c r="EP44" s="78">
        <f t="shared" si="33"/>
        <v>16.043211716187802</v>
      </c>
      <c r="EQ44" s="78">
        <f t="shared" si="33"/>
        <v>13.400683229142969</v>
      </c>
      <c r="ER44" s="78">
        <f t="shared" si="33"/>
        <v>8.0433814539134332</v>
      </c>
      <c r="ES44" s="78">
        <f t="shared" si="33"/>
        <v>1.1371793155942838</v>
      </c>
      <c r="ET44" s="78">
        <f t="shared" si="33"/>
        <v>14.984732735731486</v>
      </c>
      <c r="EU44" s="78">
        <f t="shared" si="33"/>
        <v>9.8062687795708907</v>
      </c>
      <c r="EV44" s="78">
        <f t="shared" si="33"/>
        <v>7.9685967252439864</v>
      </c>
      <c r="EW44" s="78">
        <f t="shared" si="33"/>
        <v>11.037996404353327</v>
      </c>
      <c r="EX44" s="78">
        <f t="shared" si="33"/>
        <v>6.8987154695422337</v>
      </c>
      <c r="EY44" s="78">
        <f t="shared" si="33"/>
        <v>10.472076178724139</v>
      </c>
      <c r="EZ44" s="78">
        <f t="shared" si="33"/>
        <v>9.5754358266672135</v>
      </c>
      <c r="FA44" s="78">
        <f t="shared" si="33"/>
        <v>9.2493022035556258</v>
      </c>
      <c r="FB44" s="78">
        <f t="shared" si="33"/>
        <v>13.353346278334639</v>
      </c>
      <c r="FC44" s="78">
        <f t="shared" si="33"/>
        <v>6.6227914158000276</v>
      </c>
      <c r="FD44" s="78">
        <f t="shared" si="33"/>
        <v>7.8392028604468305</v>
      </c>
      <c r="FE44" s="78">
        <f t="shared" si="33"/>
        <v>9.2189021932069526</v>
      </c>
      <c r="FF44" s="78">
        <f t="shared" si="33"/>
        <v>8.4088258411154229</v>
      </c>
      <c r="FG44" s="78">
        <f t="shared" si="33"/>
        <v>8.5777875951017855</v>
      </c>
      <c r="FH44" s="78">
        <f t="shared" si="33"/>
        <v>3.5042973505902761</v>
      </c>
      <c r="FI44" s="78">
        <f t="shared" si="33"/>
        <v>6.1220300750487358</v>
      </c>
      <c r="FJ44" s="78">
        <f t="shared" si="33"/>
        <v>8.254455430690312</v>
      </c>
      <c r="FK44" s="78">
        <f t="shared" si="33"/>
        <v>7.8920926339262323</v>
      </c>
      <c r="FL44" s="78">
        <f t="shared" si="33"/>
        <v>13.901158969843467</v>
      </c>
      <c r="FM44" s="78">
        <f t="shared" si="33"/>
        <v>14.272768512021047</v>
      </c>
      <c r="FN44" s="78">
        <f t="shared" si="33"/>
        <v>13.966579078322347</v>
      </c>
      <c r="FO44" s="78">
        <f t="shared" si="33"/>
        <v>1.6040640433569704</v>
      </c>
      <c r="FP44" s="78">
        <f t="shared" si="33"/>
        <v>9.2221430348553763</v>
      </c>
      <c r="FQ44" s="78">
        <f t="shared" si="33"/>
        <v>7.1872148086371661</v>
      </c>
      <c r="FR44" s="78">
        <f t="shared" si="33"/>
        <v>12.098724241900918</v>
      </c>
      <c r="FS44" s="78">
        <f t="shared" si="33"/>
        <v>9.7053174920463636</v>
      </c>
      <c r="FT44" s="78">
        <f t="shared" si="33"/>
        <v>14.55420799057126</v>
      </c>
      <c r="FU44" s="78">
        <f t="shared" si="33"/>
        <v>7.067199235321314</v>
      </c>
      <c r="FV44" s="78">
        <f t="shared" si="33"/>
        <v>14.050644647588287</v>
      </c>
      <c r="FW44" s="78">
        <f t="shared" si="33"/>
        <v>3.9859881923937142</v>
      </c>
      <c r="FX44" s="78">
        <f t="shared" si="33"/>
        <v>12.951728076706424</v>
      </c>
      <c r="FY44" s="78">
        <f t="shared" si="33"/>
        <v>4.7507530126760686</v>
      </c>
      <c r="FZ44" s="78">
        <f t="shared" si="33"/>
        <v>9.9209456980435089</v>
      </c>
      <c r="GA44" s="78">
        <f t="shared" si="33"/>
        <v>4.4492305124771567</v>
      </c>
      <c r="GB44" s="78">
        <f t="shared" si="33"/>
        <v>11.578354095574753</v>
      </c>
      <c r="GC44" s="78">
        <f t="shared" si="33"/>
        <v>1.6328925939724765</v>
      </c>
      <c r="GD44" s="78">
        <f t="shared" si="33"/>
        <v>6.7087810238622625</v>
      </c>
      <c r="GE44" s="78">
        <f t="shared" si="33"/>
        <v>7.3692558275889031</v>
      </c>
      <c r="GF44" s="78">
        <f t="shared" si="33"/>
        <v>1.1177944462815843</v>
      </c>
      <c r="GG44" s="78">
        <f t="shared" si="33"/>
        <v>12.597489688194846</v>
      </c>
      <c r="GH44" s="79">
        <f t="shared" si="33"/>
        <v>5.1156618605477169</v>
      </c>
      <c r="GJ44" s="29"/>
      <c r="GK44" s="28"/>
      <c r="GL44" s="129">
        <v>146</v>
      </c>
      <c r="GM44" s="129">
        <v>6</v>
      </c>
      <c r="GN44" s="28"/>
      <c r="GO44" s="129">
        <v>172</v>
      </c>
      <c r="GP44" s="129">
        <v>7</v>
      </c>
      <c r="GQ44" s="28"/>
      <c r="GR44" s="29"/>
      <c r="GT44" s="120"/>
    </row>
    <row r="45" spans="4:202" ht="15.75" customHeight="1" x14ac:dyDescent="0.25">
      <c r="D45" s="177">
        <v>39</v>
      </c>
      <c r="E45" s="182">
        <v>4.534848937396605</v>
      </c>
      <c r="F45" s="183">
        <v>19.232913550982158</v>
      </c>
      <c r="H45" s="176">
        <v>115</v>
      </c>
      <c r="I45" s="126" t="s">
        <v>79</v>
      </c>
      <c r="J45" s="127" t="s">
        <v>74</v>
      </c>
      <c r="L45" s="29"/>
      <c r="N45" s="72">
        <v>33</v>
      </c>
      <c r="O45" s="82"/>
      <c r="P45" s="83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78">
        <v>0</v>
      </c>
      <c r="AW45" s="78">
        <f t="shared" ref="AW45:GH45" si="34">+SQRT(((AW$6-$AV$6)^2)+((AW$7-$AV$7)^2))</f>
        <v>5.7806755515091934</v>
      </c>
      <c r="AX45" s="78">
        <f t="shared" si="34"/>
        <v>6.2783846500149361</v>
      </c>
      <c r="AY45" s="78">
        <f t="shared" si="34"/>
        <v>3.8877756609438241</v>
      </c>
      <c r="AZ45" s="78">
        <f t="shared" si="34"/>
        <v>14.605351925223138</v>
      </c>
      <c r="BA45" s="78">
        <f t="shared" si="34"/>
        <v>14.84760302757932</v>
      </c>
      <c r="BB45" s="78">
        <f t="shared" si="34"/>
        <v>12.4193116864933</v>
      </c>
      <c r="BC45" s="78">
        <f t="shared" si="34"/>
        <v>10.24112222917773</v>
      </c>
      <c r="BD45" s="78">
        <f t="shared" si="34"/>
        <v>10.808004771274037</v>
      </c>
      <c r="BE45" s="78">
        <f t="shared" si="34"/>
        <v>9.2038780831394025</v>
      </c>
      <c r="BF45" s="78">
        <f t="shared" si="34"/>
        <v>2.4612143990222655</v>
      </c>
      <c r="BG45" s="78">
        <f t="shared" si="34"/>
        <v>3.1763338028865289</v>
      </c>
      <c r="BH45" s="78">
        <f t="shared" si="34"/>
        <v>4.9295313348303802</v>
      </c>
      <c r="BI45" s="78">
        <f t="shared" si="34"/>
        <v>1.6696229353412049</v>
      </c>
      <c r="BJ45" s="78">
        <f t="shared" si="34"/>
        <v>0.92814913299932622</v>
      </c>
      <c r="BK45" s="78">
        <f t="shared" si="34"/>
        <v>1.8469860911719043</v>
      </c>
      <c r="BL45" s="78">
        <f t="shared" si="34"/>
        <v>13.089446993181381</v>
      </c>
      <c r="BM45" s="78">
        <f t="shared" si="34"/>
        <v>17.316394729279644</v>
      </c>
      <c r="BN45" s="78">
        <f t="shared" si="34"/>
        <v>17.549934019603768</v>
      </c>
      <c r="BO45" s="78">
        <f t="shared" si="34"/>
        <v>11.90864011520256</v>
      </c>
      <c r="BP45" s="78">
        <f t="shared" si="34"/>
        <v>11.158340622057404</v>
      </c>
      <c r="BQ45" s="78">
        <f t="shared" si="34"/>
        <v>11.495460125292896</v>
      </c>
      <c r="BR45" s="78">
        <f t="shared" si="34"/>
        <v>7.5994033266445529</v>
      </c>
      <c r="BS45" s="78">
        <f t="shared" si="34"/>
        <v>7.9568202282584046</v>
      </c>
      <c r="BT45" s="78">
        <f t="shared" si="34"/>
        <v>3.8449715041576429</v>
      </c>
      <c r="BU45" s="78">
        <f t="shared" si="34"/>
        <v>17.413563094342699</v>
      </c>
      <c r="BV45" s="78">
        <f t="shared" si="34"/>
        <v>13.26031324790635</v>
      </c>
      <c r="BW45" s="78">
        <f t="shared" si="34"/>
        <v>13.991689089441554</v>
      </c>
      <c r="BX45" s="78">
        <f t="shared" si="34"/>
        <v>8.7246713062164325</v>
      </c>
      <c r="BY45" s="78">
        <f t="shared" si="34"/>
        <v>12.982853811277034</v>
      </c>
      <c r="BZ45" s="78">
        <f t="shared" si="34"/>
        <v>12.117755036656428</v>
      </c>
      <c r="CA45" s="78">
        <f t="shared" si="34"/>
        <v>4.9939854214683841</v>
      </c>
      <c r="CB45" s="78">
        <f t="shared" si="34"/>
        <v>6.3646158354316054</v>
      </c>
      <c r="CC45" s="78">
        <f t="shared" si="34"/>
        <v>9.361642975004635</v>
      </c>
      <c r="CD45" s="78">
        <f t="shared" si="34"/>
        <v>5.2329697858088871</v>
      </c>
      <c r="CE45" s="78">
        <f t="shared" si="34"/>
        <v>4.7944077890419114</v>
      </c>
      <c r="CF45" s="78">
        <f t="shared" si="34"/>
        <v>4.8195178386701345</v>
      </c>
      <c r="CG45" s="78">
        <f t="shared" si="34"/>
        <v>8.5275157322636108</v>
      </c>
      <c r="CH45" s="78">
        <f t="shared" si="34"/>
        <v>7.695661302454015</v>
      </c>
      <c r="CI45" s="78">
        <f t="shared" si="34"/>
        <v>7.9365685826810548</v>
      </c>
      <c r="CJ45" s="78">
        <f t="shared" si="34"/>
        <v>7.7668813235573202</v>
      </c>
      <c r="CK45" s="78">
        <f t="shared" si="34"/>
        <v>5.8610345164284618</v>
      </c>
      <c r="CL45" s="78">
        <f t="shared" si="34"/>
        <v>8.531903912283445</v>
      </c>
      <c r="CM45" s="78">
        <f t="shared" si="34"/>
        <v>11.025749760541425</v>
      </c>
      <c r="CN45" s="156">
        <f t="shared" si="34"/>
        <v>6.0684407492569603</v>
      </c>
      <c r="CO45" s="78">
        <f t="shared" si="34"/>
        <v>13.456632157534212</v>
      </c>
      <c r="CP45" s="78">
        <f t="shared" si="34"/>
        <v>11.697516039618032</v>
      </c>
      <c r="CQ45" s="78">
        <f t="shared" si="34"/>
        <v>12.690525471030149</v>
      </c>
      <c r="CR45" s="78">
        <f t="shared" si="34"/>
        <v>8.0157222596447752</v>
      </c>
      <c r="CS45" s="78">
        <f t="shared" si="34"/>
        <v>9.5321123270965646</v>
      </c>
      <c r="CT45" s="78">
        <f t="shared" si="34"/>
        <v>14.471435896125211</v>
      </c>
      <c r="CU45" s="78">
        <f t="shared" si="34"/>
        <v>9.6145766163253814</v>
      </c>
      <c r="CV45" s="78">
        <f t="shared" si="34"/>
        <v>4.5149769281003111</v>
      </c>
      <c r="CW45" s="78">
        <f t="shared" si="34"/>
        <v>14.582231109003992</v>
      </c>
      <c r="CX45" s="78">
        <f t="shared" si="34"/>
        <v>8.9085869819386865</v>
      </c>
      <c r="CY45" s="78">
        <f t="shared" si="34"/>
        <v>7.9197908732762317</v>
      </c>
      <c r="CZ45" s="78">
        <f t="shared" si="34"/>
        <v>16.826042113331123</v>
      </c>
      <c r="DA45" s="78">
        <f t="shared" si="34"/>
        <v>12.187500703462456</v>
      </c>
      <c r="DB45" s="78">
        <f t="shared" si="34"/>
        <v>6.560811493261161</v>
      </c>
      <c r="DC45" s="78">
        <f t="shared" si="34"/>
        <v>2.0692678767329094</v>
      </c>
      <c r="DD45" s="78">
        <f t="shared" si="34"/>
        <v>6.6406948311070417</v>
      </c>
      <c r="DE45" s="78">
        <f t="shared" si="34"/>
        <v>5.2882844870826213</v>
      </c>
      <c r="DF45" s="78">
        <f t="shared" si="34"/>
        <v>12.464854443159512</v>
      </c>
      <c r="DG45" s="78">
        <f t="shared" si="34"/>
        <v>6.0251629535573548</v>
      </c>
      <c r="DH45" s="78">
        <f t="shared" si="34"/>
        <v>17.4592968622851</v>
      </c>
      <c r="DI45" s="78">
        <f t="shared" si="34"/>
        <v>8.8566057364028214</v>
      </c>
      <c r="DJ45" s="78">
        <f t="shared" si="34"/>
        <v>12.933988510883188</v>
      </c>
      <c r="DK45" s="78">
        <f t="shared" si="34"/>
        <v>10.125918061364265</v>
      </c>
      <c r="DL45" s="78">
        <f t="shared" si="34"/>
        <v>7.4212326934835371</v>
      </c>
      <c r="DM45" s="78">
        <f t="shared" si="34"/>
        <v>4.1546538806442417</v>
      </c>
      <c r="DN45" s="78">
        <f t="shared" si="34"/>
        <v>12.945299360266146</v>
      </c>
      <c r="DO45" s="78">
        <f t="shared" si="34"/>
        <v>8.2110983495197853</v>
      </c>
      <c r="DP45" s="78">
        <f t="shared" si="34"/>
        <v>12.974035952215399</v>
      </c>
      <c r="DQ45" s="78">
        <f t="shared" si="34"/>
        <v>10.008642164734743</v>
      </c>
      <c r="DR45" s="78">
        <f t="shared" si="34"/>
        <v>15.358844281358321</v>
      </c>
      <c r="DS45" s="78">
        <f t="shared" si="34"/>
        <v>10.29390654923882</v>
      </c>
      <c r="DT45" s="78">
        <f t="shared" si="34"/>
        <v>3.6557012685678556</v>
      </c>
      <c r="DU45" s="78">
        <f t="shared" si="34"/>
        <v>11.719947131164744</v>
      </c>
      <c r="DV45" s="78">
        <f t="shared" si="34"/>
        <v>11.626217958271535</v>
      </c>
      <c r="DW45" s="78">
        <f t="shared" si="34"/>
        <v>9.8585418524911237</v>
      </c>
      <c r="DX45" s="78">
        <f t="shared" si="34"/>
        <v>16.553630159409266</v>
      </c>
      <c r="DY45" s="78">
        <f t="shared" si="34"/>
        <v>15.931601559858413</v>
      </c>
      <c r="DZ45" s="78">
        <f t="shared" si="34"/>
        <v>20.616634865736856</v>
      </c>
      <c r="EA45" s="78">
        <f t="shared" si="34"/>
        <v>13.115368295504393</v>
      </c>
      <c r="EB45" s="78">
        <f t="shared" si="34"/>
        <v>10.230538860553093</v>
      </c>
      <c r="EC45" s="78">
        <f t="shared" si="34"/>
        <v>5.4935964761318381</v>
      </c>
      <c r="ED45" s="78">
        <f t="shared" si="34"/>
        <v>13.838571872010242</v>
      </c>
      <c r="EE45" s="78">
        <f t="shared" si="34"/>
        <v>9.1415381937140445</v>
      </c>
      <c r="EF45" s="78">
        <f t="shared" si="34"/>
        <v>8.0139376382439966</v>
      </c>
      <c r="EG45" s="78">
        <f t="shared" si="34"/>
        <v>0.44120926130073895</v>
      </c>
      <c r="EH45" s="78">
        <f t="shared" si="34"/>
        <v>8.9424280870071176</v>
      </c>
      <c r="EI45" s="78">
        <f t="shared" si="34"/>
        <v>21.433714373717716</v>
      </c>
      <c r="EJ45" s="78">
        <f t="shared" si="34"/>
        <v>3.7021193019759733</v>
      </c>
      <c r="EK45" s="78">
        <f t="shared" si="34"/>
        <v>17.893611840684837</v>
      </c>
      <c r="EL45" s="78">
        <f t="shared" si="34"/>
        <v>8.7496382483195703</v>
      </c>
      <c r="EM45" s="78">
        <f t="shared" si="34"/>
        <v>7.599091983695085</v>
      </c>
      <c r="EN45" s="78">
        <f t="shared" si="34"/>
        <v>12.837664530470756</v>
      </c>
      <c r="EO45" s="78">
        <f t="shared" si="34"/>
        <v>15.888349484082797</v>
      </c>
      <c r="EP45" s="78">
        <f t="shared" si="34"/>
        <v>16.574753965927194</v>
      </c>
      <c r="EQ45" s="78">
        <f t="shared" si="34"/>
        <v>14.430529662241211</v>
      </c>
      <c r="ER45" s="78">
        <f t="shared" si="34"/>
        <v>8.8507765609279545</v>
      </c>
      <c r="ES45" s="78">
        <f t="shared" si="34"/>
        <v>2.8028136207565773</v>
      </c>
      <c r="ET45" s="78">
        <f t="shared" si="34"/>
        <v>16.709623738737815</v>
      </c>
      <c r="EU45" s="78">
        <f t="shared" si="34"/>
        <v>11.560767181909</v>
      </c>
      <c r="EV45" s="78">
        <f t="shared" si="34"/>
        <v>7.5271877444876747</v>
      </c>
      <c r="EW45" s="78">
        <f t="shared" si="34"/>
        <v>12.792982444456513</v>
      </c>
      <c r="EX45" s="78">
        <f t="shared" si="34"/>
        <v>7.161618613012414</v>
      </c>
      <c r="EY45" s="78">
        <f t="shared" si="34"/>
        <v>11.267459094618403</v>
      </c>
      <c r="EZ45" s="78">
        <f t="shared" si="34"/>
        <v>10.950908058778897</v>
      </c>
      <c r="FA45" s="78">
        <f t="shared" si="34"/>
        <v>10.018784919918165</v>
      </c>
      <c r="FB45" s="78">
        <f t="shared" si="34"/>
        <v>13.774944502179171</v>
      </c>
      <c r="FC45" s="78">
        <f t="shared" si="34"/>
        <v>8.3770323789808891</v>
      </c>
      <c r="FD45" s="78">
        <f t="shared" si="34"/>
        <v>9.4961500119829232</v>
      </c>
      <c r="FE45" s="78">
        <f t="shared" si="34"/>
        <v>9.6559589564304513</v>
      </c>
      <c r="FF45" s="78">
        <f t="shared" si="34"/>
        <v>7.3386113466891114</v>
      </c>
      <c r="FG45" s="78">
        <f t="shared" si="34"/>
        <v>8.7374648952291274</v>
      </c>
      <c r="FH45" s="78">
        <f t="shared" si="34"/>
        <v>2.7586063195017614</v>
      </c>
      <c r="FI45" s="78">
        <f t="shared" si="34"/>
        <v>6.0521303040501282</v>
      </c>
      <c r="FJ45" s="78">
        <f t="shared" si="34"/>
        <v>8.4196708512975178</v>
      </c>
      <c r="FK45" s="78">
        <f t="shared" si="34"/>
        <v>6.2016547000729361</v>
      </c>
      <c r="FL45" s="78">
        <f t="shared" si="34"/>
        <v>15.344606477755027</v>
      </c>
      <c r="FM45" s="78">
        <f t="shared" si="34"/>
        <v>14.872300204042483</v>
      </c>
      <c r="FN45" s="78">
        <f t="shared" si="34"/>
        <v>15.66065790414841</v>
      </c>
      <c r="FO45" s="78">
        <f t="shared" si="34"/>
        <v>2.0014286896433435</v>
      </c>
      <c r="FP45" s="78">
        <f t="shared" si="34"/>
        <v>10.979130857746691</v>
      </c>
      <c r="FQ45" s="78">
        <f t="shared" si="34"/>
        <v>8.6932230776854631</v>
      </c>
      <c r="FR45" s="78">
        <f t="shared" si="34"/>
        <v>13.743780886371674</v>
      </c>
      <c r="FS45" s="78">
        <f t="shared" si="34"/>
        <v>11.314561749359488</v>
      </c>
      <c r="FT45" s="78">
        <f t="shared" si="34"/>
        <v>16.088131144081711</v>
      </c>
      <c r="FU45" s="78">
        <f t="shared" si="34"/>
        <v>8.6046488765831732</v>
      </c>
      <c r="FV45" s="78">
        <f t="shared" si="34"/>
        <v>15.678401065759532</v>
      </c>
      <c r="FW45" s="78">
        <f t="shared" si="34"/>
        <v>2.7970360414995787</v>
      </c>
      <c r="FX45" s="78">
        <f t="shared" si="34"/>
        <v>14.407577104733566</v>
      </c>
      <c r="FY45" s="78">
        <f t="shared" si="34"/>
        <v>6.3893130922507817</v>
      </c>
      <c r="FZ45" s="78">
        <f t="shared" si="34"/>
        <v>9.8675804202858171</v>
      </c>
      <c r="GA45" s="78">
        <f t="shared" si="34"/>
        <v>2.9112755643061843</v>
      </c>
      <c r="GB45" s="78">
        <f t="shared" si="34"/>
        <v>9.8199910361511726</v>
      </c>
      <c r="GC45" s="78">
        <f t="shared" si="34"/>
        <v>2.3888394858634991</v>
      </c>
      <c r="GD45" s="78">
        <f t="shared" si="34"/>
        <v>5.6029432051344044</v>
      </c>
      <c r="GE45" s="78">
        <f t="shared" si="34"/>
        <v>6.0534262199654165</v>
      </c>
      <c r="GF45" s="78">
        <f t="shared" si="34"/>
        <v>0.71021588369390032</v>
      </c>
      <c r="GG45" s="78">
        <f t="shared" si="34"/>
        <v>13.795787404578574</v>
      </c>
      <c r="GH45" s="79">
        <f t="shared" si="34"/>
        <v>6.8363932094169382</v>
      </c>
      <c r="GJ45" s="29"/>
      <c r="GK45" s="28"/>
      <c r="GL45" s="129">
        <v>133</v>
      </c>
      <c r="GM45" s="129">
        <v>6</v>
      </c>
      <c r="GN45" s="28"/>
      <c r="GO45" s="129">
        <v>68</v>
      </c>
      <c r="GP45" s="129">
        <v>7</v>
      </c>
      <c r="GQ45" s="28"/>
      <c r="GR45" s="29"/>
      <c r="GT45" s="120"/>
    </row>
    <row r="46" spans="4:202" ht="15.75" customHeight="1" x14ac:dyDescent="0.25">
      <c r="D46" s="177">
        <v>40</v>
      </c>
      <c r="E46" s="178">
        <v>6.5443370812764527</v>
      </c>
      <c r="F46" s="179">
        <v>16.957653001147111</v>
      </c>
      <c r="H46" s="176">
        <v>116</v>
      </c>
      <c r="I46" s="126" t="s">
        <v>75</v>
      </c>
      <c r="J46" s="127" t="s">
        <v>76</v>
      </c>
      <c r="L46" s="29"/>
      <c r="N46" s="72">
        <v>34</v>
      </c>
      <c r="O46" s="82"/>
      <c r="P46" s="83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78">
        <v>0</v>
      </c>
      <c r="AX46" s="78">
        <f t="shared" ref="AX46:GH46" si="35">+SQRT(((AX$6-$AW$6)^2)+((AX$7-$AW$7)^2))</f>
        <v>1.6194149987851667</v>
      </c>
      <c r="AY46" s="78">
        <f t="shared" si="35"/>
        <v>4.8408254938515345</v>
      </c>
      <c r="AZ46" s="78">
        <f t="shared" si="35"/>
        <v>14.442635637946086</v>
      </c>
      <c r="BA46" s="78">
        <f t="shared" si="35"/>
        <v>15.539646191539266</v>
      </c>
      <c r="BB46" s="78">
        <f t="shared" si="35"/>
        <v>14.124717223365552</v>
      </c>
      <c r="BC46" s="78">
        <f t="shared" si="35"/>
        <v>11.21936307685054</v>
      </c>
      <c r="BD46" s="78">
        <f t="shared" si="35"/>
        <v>12.311701689300511</v>
      </c>
      <c r="BE46" s="78">
        <f t="shared" si="35"/>
        <v>11.800999082474112</v>
      </c>
      <c r="BF46" s="78">
        <f t="shared" si="35"/>
        <v>4.9085357280933239</v>
      </c>
      <c r="BG46" s="78">
        <f t="shared" si="35"/>
        <v>6.0452662555111489</v>
      </c>
      <c r="BH46" s="78">
        <f t="shared" si="35"/>
        <v>7.2707201119583376</v>
      </c>
      <c r="BI46" s="78">
        <f t="shared" si="35"/>
        <v>4.8994009349964838</v>
      </c>
      <c r="BJ46" s="78">
        <f t="shared" si="35"/>
        <v>6.4923112896791668</v>
      </c>
      <c r="BK46" s="78">
        <f t="shared" si="35"/>
        <v>6.8176882598284045</v>
      </c>
      <c r="BL46" s="78">
        <f t="shared" si="35"/>
        <v>8.060414608492902</v>
      </c>
      <c r="BM46" s="78">
        <f t="shared" si="35"/>
        <v>12.854343086682988</v>
      </c>
      <c r="BN46" s="78">
        <f t="shared" si="35"/>
        <v>12.442467069230498</v>
      </c>
      <c r="BO46" s="78">
        <f t="shared" si="35"/>
        <v>7.0663639735443864</v>
      </c>
      <c r="BP46" s="78">
        <f t="shared" si="35"/>
        <v>8.0697054618333528</v>
      </c>
      <c r="BQ46" s="78">
        <f t="shared" si="35"/>
        <v>8.2192309787788052</v>
      </c>
      <c r="BR46" s="78">
        <f t="shared" si="35"/>
        <v>11.304227827171761</v>
      </c>
      <c r="BS46" s="78">
        <f t="shared" si="35"/>
        <v>11.346648751519037</v>
      </c>
      <c r="BT46" s="78">
        <f t="shared" si="35"/>
        <v>7.8066098249452089</v>
      </c>
      <c r="BU46" s="78">
        <f t="shared" si="35"/>
        <v>19.549823618758616</v>
      </c>
      <c r="BV46" s="78">
        <f t="shared" si="35"/>
        <v>15.328991382415563</v>
      </c>
      <c r="BW46" s="78">
        <f t="shared" si="35"/>
        <v>17.168421142448306</v>
      </c>
      <c r="BX46" s="78">
        <f t="shared" si="35"/>
        <v>11.96226361422443</v>
      </c>
      <c r="BY46" s="78">
        <f t="shared" si="35"/>
        <v>16.468258394562657</v>
      </c>
      <c r="BZ46" s="78">
        <f t="shared" si="35"/>
        <v>15.094240379551803</v>
      </c>
      <c r="CA46" s="78">
        <f t="shared" si="35"/>
        <v>9.990346873887221</v>
      </c>
      <c r="CB46" s="78">
        <f t="shared" si="35"/>
        <v>11.568821908694183</v>
      </c>
      <c r="CC46" s="78">
        <f t="shared" si="35"/>
        <v>14.081576060031217</v>
      </c>
      <c r="CD46" s="78">
        <f t="shared" si="35"/>
        <v>10.950227812510272</v>
      </c>
      <c r="CE46" s="78">
        <f t="shared" si="35"/>
        <v>10.440439925591145</v>
      </c>
      <c r="CF46" s="78">
        <f t="shared" si="35"/>
        <v>10.318724365352335</v>
      </c>
      <c r="CG46" s="78">
        <f t="shared" si="35"/>
        <v>14.095209667637908</v>
      </c>
      <c r="CH46" s="78">
        <f t="shared" si="35"/>
        <v>13.104665896071007</v>
      </c>
      <c r="CI46" s="78">
        <f t="shared" si="35"/>
        <v>13.522921534865885</v>
      </c>
      <c r="CJ46" s="78">
        <f t="shared" si="35"/>
        <v>5.0264967035436863</v>
      </c>
      <c r="CK46" s="78">
        <f t="shared" si="35"/>
        <v>6.4254278689481108</v>
      </c>
      <c r="CL46" s="78">
        <f t="shared" si="35"/>
        <v>8.0822613601954778</v>
      </c>
      <c r="CM46" s="78">
        <f t="shared" si="35"/>
        <v>12.566671728471611</v>
      </c>
      <c r="CN46" s="156">
        <f t="shared" si="35"/>
        <v>8.3474234980086592</v>
      </c>
      <c r="CO46" s="78">
        <f t="shared" si="35"/>
        <v>9.6444470205932014</v>
      </c>
      <c r="CP46" s="78">
        <f t="shared" si="35"/>
        <v>9.2225835802222065</v>
      </c>
      <c r="CQ46" s="78">
        <f t="shared" si="35"/>
        <v>14.882135581543418</v>
      </c>
      <c r="CR46" s="78">
        <f t="shared" si="35"/>
        <v>2.4660032951667672</v>
      </c>
      <c r="CS46" s="78">
        <f t="shared" si="35"/>
        <v>5.9210817352787384</v>
      </c>
      <c r="CT46" s="78">
        <f t="shared" si="35"/>
        <v>14.450784456365884</v>
      </c>
      <c r="CU46" s="78">
        <f t="shared" si="35"/>
        <v>4.9703963609481727</v>
      </c>
      <c r="CV46" s="78">
        <f t="shared" si="35"/>
        <v>2.7487467627877287</v>
      </c>
      <c r="CW46" s="78">
        <f t="shared" si="35"/>
        <v>10.102144134338257</v>
      </c>
      <c r="CX46" s="78">
        <f t="shared" si="35"/>
        <v>3.1860330787820472</v>
      </c>
      <c r="CY46" s="78">
        <f t="shared" si="35"/>
        <v>12.237482073639011</v>
      </c>
      <c r="CZ46" s="78">
        <f t="shared" si="35"/>
        <v>11.832297604306188</v>
      </c>
      <c r="DA46" s="78">
        <f t="shared" si="35"/>
        <v>6.7478285179994435</v>
      </c>
      <c r="DB46" s="78">
        <f t="shared" si="35"/>
        <v>11.468724932111156</v>
      </c>
      <c r="DC46" s="78">
        <f t="shared" si="35"/>
        <v>4.001050967759137</v>
      </c>
      <c r="DD46" s="78">
        <f t="shared" si="35"/>
        <v>12.266824020553427</v>
      </c>
      <c r="DE46" s="78">
        <f t="shared" si="35"/>
        <v>10.960062028011633</v>
      </c>
      <c r="DF46" s="78">
        <f t="shared" si="35"/>
        <v>15.256610595617341</v>
      </c>
      <c r="DG46" s="78">
        <f t="shared" si="35"/>
        <v>8.6177234817968618</v>
      </c>
      <c r="DH46" s="78">
        <f t="shared" si="35"/>
        <v>14.660944156472093</v>
      </c>
      <c r="DI46" s="78">
        <f t="shared" si="35"/>
        <v>13.058113836839881</v>
      </c>
      <c r="DJ46" s="78">
        <f t="shared" si="35"/>
        <v>12.92087343516223</v>
      </c>
      <c r="DK46" s="78">
        <f t="shared" si="35"/>
        <v>7.7071898373188779</v>
      </c>
      <c r="DL46" s="78">
        <f t="shared" si="35"/>
        <v>7.491029202186092</v>
      </c>
      <c r="DM46" s="78">
        <f t="shared" si="35"/>
        <v>7.7617313150673448</v>
      </c>
      <c r="DN46" s="78">
        <f t="shared" si="35"/>
        <v>7.7500671903896574</v>
      </c>
      <c r="DO46" s="78">
        <f t="shared" si="35"/>
        <v>11.882364203789949</v>
      </c>
      <c r="DP46" s="78">
        <f t="shared" si="35"/>
        <v>14.708701499177474</v>
      </c>
      <c r="DQ46" s="78">
        <f t="shared" si="35"/>
        <v>4.550571977447599</v>
      </c>
      <c r="DR46" s="78">
        <f t="shared" si="35"/>
        <v>15.900836444736122</v>
      </c>
      <c r="DS46" s="78">
        <f t="shared" si="35"/>
        <v>14.243096894996244</v>
      </c>
      <c r="DT46" s="78">
        <f t="shared" si="35"/>
        <v>9.1226812364963941</v>
      </c>
      <c r="DU46" s="78">
        <f t="shared" si="35"/>
        <v>10.952048007271761</v>
      </c>
      <c r="DV46" s="78">
        <f t="shared" si="35"/>
        <v>8.8059992491988837</v>
      </c>
      <c r="DW46" s="78">
        <f t="shared" si="35"/>
        <v>13.101953616828943</v>
      </c>
      <c r="DX46" s="78">
        <f t="shared" si="35"/>
        <v>10.902277420329057</v>
      </c>
      <c r="DY46" s="78">
        <f t="shared" si="35"/>
        <v>13.698784677280868</v>
      </c>
      <c r="DZ46" s="78">
        <f t="shared" si="35"/>
        <v>16.517900930934744</v>
      </c>
      <c r="EA46" s="78">
        <f t="shared" si="35"/>
        <v>14.656448125293799</v>
      </c>
      <c r="EB46" s="78">
        <f t="shared" si="35"/>
        <v>11.811272529157083</v>
      </c>
      <c r="EC46" s="78">
        <f t="shared" si="35"/>
        <v>4.4806249234220541</v>
      </c>
      <c r="ED46" s="78">
        <f t="shared" si="35"/>
        <v>8.2200011997058073</v>
      </c>
      <c r="EE46" s="78">
        <f t="shared" si="35"/>
        <v>4.4965255818287408</v>
      </c>
      <c r="EF46" s="78">
        <f t="shared" si="35"/>
        <v>10.595120712329182</v>
      </c>
      <c r="EG46" s="78">
        <f t="shared" si="35"/>
        <v>6.2214833475186326</v>
      </c>
      <c r="EH46" s="78">
        <f t="shared" si="35"/>
        <v>5.8166732583005345</v>
      </c>
      <c r="EI46" s="78">
        <f t="shared" si="35"/>
        <v>17.30177887306877</v>
      </c>
      <c r="EJ46" s="78">
        <f t="shared" si="35"/>
        <v>4.0971559215421642</v>
      </c>
      <c r="EK46" s="78">
        <f t="shared" si="35"/>
        <v>13.217830144086143</v>
      </c>
      <c r="EL46" s="78">
        <f t="shared" si="35"/>
        <v>7.9708024369591435</v>
      </c>
      <c r="EM46" s="78">
        <f t="shared" si="35"/>
        <v>9.7115403227024544</v>
      </c>
      <c r="EN46" s="78">
        <f t="shared" si="35"/>
        <v>7.3288990577835706</v>
      </c>
      <c r="EO46" s="78">
        <f t="shared" si="35"/>
        <v>17.774651437963062</v>
      </c>
      <c r="EP46" s="78">
        <f t="shared" si="35"/>
        <v>19.470707752267092</v>
      </c>
      <c r="EQ46" s="78">
        <f t="shared" si="35"/>
        <v>8.768092036188051</v>
      </c>
      <c r="ER46" s="78">
        <f t="shared" si="35"/>
        <v>3.6081024534450292</v>
      </c>
      <c r="ES46" s="78">
        <f t="shared" si="35"/>
        <v>3.6588485770978778</v>
      </c>
      <c r="ET46" s="78">
        <f t="shared" si="35"/>
        <v>13.999235214939068</v>
      </c>
      <c r="EU46" s="78">
        <f t="shared" si="35"/>
        <v>7.9255251611324287</v>
      </c>
      <c r="EV46" s="78">
        <f t="shared" si="35"/>
        <v>12.534853636534615</v>
      </c>
      <c r="EW46" s="78">
        <f t="shared" si="35"/>
        <v>9.0572073937124014</v>
      </c>
      <c r="EX46" s="78">
        <f t="shared" si="35"/>
        <v>11.036381401016209</v>
      </c>
      <c r="EY46" s="78">
        <f t="shared" si="35"/>
        <v>13.634185654794788</v>
      </c>
      <c r="EZ46" s="78">
        <f t="shared" si="35"/>
        <v>5.2527664164368719</v>
      </c>
      <c r="FA46" s="78">
        <f t="shared" si="35"/>
        <v>4.8092135871631507</v>
      </c>
      <c r="FB46" s="78">
        <f t="shared" si="35"/>
        <v>17.028513927625543</v>
      </c>
      <c r="FC46" s="78">
        <f t="shared" si="35"/>
        <v>5.2971744241720309</v>
      </c>
      <c r="FD46" s="78">
        <f t="shared" si="35"/>
        <v>8.2835831199020191</v>
      </c>
      <c r="FE46" s="78">
        <f t="shared" si="35"/>
        <v>5.3198500615951634</v>
      </c>
      <c r="FF46" s="78">
        <f t="shared" si="35"/>
        <v>13.000796653002604</v>
      </c>
      <c r="FG46" s="78">
        <f t="shared" si="35"/>
        <v>5.3691074245589201</v>
      </c>
      <c r="FH46" s="78">
        <f t="shared" si="35"/>
        <v>8.1256668213210492</v>
      </c>
      <c r="FI46" s="78">
        <f t="shared" si="35"/>
        <v>10.553677372434993</v>
      </c>
      <c r="FJ46" s="78">
        <f t="shared" si="35"/>
        <v>5.0905127706236035</v>
      </c>
      <c r="FK46" s="78">
        <f t="shared" si="35"/>
        <v>10.361431132993994</v>
      </c>
      <c r="FL46" s="78">
        <f t="shared" si="35"/>
        <v>14.947711909577382</v>
      </c>
      <c r="FM46" s="78">
        <f t="shared" si="35"/>
        <v>17.631424010554845</v>
      </c>
      <c r="FN46" s="78">
        <f t="shared" si="35"/>
        <v>13.410050244895819</v>
      </c>
      <c r="FO46" s="78">
        <f t="shared" si="35"/>
        <v>6.1911855992903853</v>
      </c>
      <c r="FP46" s="78">
        <f t="shared" si="35"/>
        <v>7.9500248813981624</v>
      </c>
      <c r="FQ46" s="78">
        <f t="shared" si="35"/>
        <v>8.6567339535873682</v>
      </c>
      <c r="FR46" s="78">
        <f t="shared" si="35"/>
        <v>8.7144299272227101</v>
      </c>
      <c r="FS46" s="78">
        <f t="shared" si="35"/>
        <v>10.218630209447694</v>
      </c>
      <c r="FT46" s="78">
        <f t="shared" si="35"/>
        <v>15.115750477226278</v>
      </c>
      <c r="FU46" s="78">
        <f t="shared" si="35"/>
        <v>8.4071742700456227</v>
      </c>
      <c r="FV46" s="78">
        <f t="shared" si="35"/>
        <v>14.056623039565887</v>
      </c>
      <c r="FW46" s="78">
        <f t="shared" si="35"/>
        <v>5.880325450223606</v>
      </c>
      <c r="FX46" s="78">
        <f t="shared" si="35"/>
        <v>14.002482240270139</v>
      </c>
      <c r="FY46" s="78">
        <f t="shared" si="35"/>
        <v>6.1493999552034095</v>
      </c>
      <c r="FZ46" s="78">
        <f t="shared" si="35"/>
        <v>14.227126344512666</v>
      </c>
      <c r="GA46" s="78">
        <f t="shared" si="35"/>
        <v>6.960214034808188</v>
      </c>
      <c r="GB46" s="78">
        <f t="shared" si="35"/>
        <v>14.642840730400911</v>
      </c>
      <c r="GC46" s="78">
        <f t="shared" si="35"/>
        <v>3.3923000725778931</v>
      </c>
      <c r="GD46" s="78">
        <f t="shared" si="35"/>
        <v>11.280103715138909</v>
      </c>
      <c r="GE46" s="78">
        <f t="shared" si="35"/>
        <v>11.824750428031992</v>
      </c>
      <c r="GF46" s="78">
        <f t="shared" si="35"/>
        <v>5.4862777797799271</v>
      </c>
      <c r="GG46" s="78">
        <f t="shared" si="35"/>
        <v>14.634698516705761</v>
      </c>
      <c r="GH46" s="79">
        <f t="shared" si="35"/>
        <v>3.6228500143014291</v>
      </c>
      <c r="GJ46" s="29"/>
      <c r="GK46" s="28"/>
      <c r="GL46" s="129">
        <v>35</v>
      </c>
      <c r="GM46" s="129">
        <v>6</v>
      </c>
      <c r="GN46" s="28"/>
      <c r="GO46" s="129">
        <v>4</v>
      </c>
      <c r="GP46" s="129">
        <v>8</v>
      </c>
      <c r="GQ46" s="28"/>
      <c r="GR46" s="29"/>
      <c r="GT46" s="120"/>
    </row>
    <row r="47" spans="4:202" ht="15.75" customHeight="1" x14ac:dyDescent="0.25">
      <c r="D47" s="177">
        <v>41</v>
      </c>
      <c r="E47" s="180">
        <v>6.0231241669779907</v>
      </c>
      <c r="F47" s="181">
        <v>18.196632088276335</v>
      </c>
      <c r="H47" s="176">
        <v>117</v>
      </c>
      <c r="I47" s="126" t="s">
        <v>80</v>
      </c>
      <c r="J47" s="127" t="s">
        <v>79</v>
      </c>
      <c r="L47" s="29"/>
      <c r="N47" s="72">
        <v>35</v>
      </c>
      <c r="O47" s="82"/>
      <c r="P47" s="83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78">
        <v>0</v>
      </c>
      <c r="AY47" s="78">
        <f t="shared" ref="AY47:GH47" si="36">+SQRT(((AY$6-$AX$6)^2)+((AY$7-$AX$7)^2))</f>
        <v>4.2298803133351486</v>
      </c>
      <c r="AZ47" s="78">
        <f t="shared" si="36"/>
        <v>16.061994029773196</v>
      </c>
      <c r="BA47" s="78">
        <f t="shared" si="36"/>
        <v>17.14735756834331</v>
      </c>
      <c r="BB47" s="78">
        <f t="shared" si="36"/>
        <v>15.669626765092115</v>
      </c>
      <c r="BC47" s="78">
        <f t="shared" si="36"/>
        <v>12.794227169307691</v>
      </c>
      <c r="BD47" s="78">
        <f t="shared" si="36"/>
        <v>13.859164462589598</v>
      </c>
      <c r="BE47" s="78">
        <f t="shared" si="36"/>
        <v>13.231409497292686</v>
      </c>
      <c r="BF47" s="78">
        <f t="shared" si="36"/>
        <v>5.9928693077589257</v>
      </c>
      <c r="BG47" s="78">
        <f t="shared" si="36"/>
        <v>7.2201415505077167</v>
      </c>
      <c r="BH47" s="78">
        <f t="shared" si="36"/>
        <v>8.6178022407145765</v>
      </c>
      <c r="BI47" s="78">
        <f t="shared" si="36"/>
        <v>5.788870473538684</v>
      </c>
      <c r="BJ47" s="78">
        <f t="shared" si="36"/>
        <v>7.1105065286603182</v>
      </c>
      <c r="BK47" s="78">
        <f t="shared" si="36"/>
        <v>7.6301487164674855</v>
      </c>
      <c r="BL47" s="78">
        <f t="shared" si="36"/>
        <v>6.9228070620604827</v>
      </c>
      <c r="BM47" s="78">
        <f t="shared" si="36"/>
        <v>11.521847892451003</v>
      </c>
      <c r="BN47" s="78">
        <f t="shared" si="36"/>
        <v>11.37657762610473</v>
      </c>
      <c r="BO47" s="78">
        <f t="shared" si="36"/>
        <v>5.8203677537334073</v>
      </c>
      <c r="BP47" s="78">
        <f t="shared" si="36"/>
        <v>6.4605290512859357</v>
      </c>
      <c r="BQ47" s="78">
        <f t="shared" si="36"/>
        <v>6.6232574647157492</v>
      </c>
      <c r="BR47" s="78">
        <f t="shared" si="36"/>
        <v>10.659880932981423</v>
      </c>
      <c r="BS47" s="78">
        <f t="shared" si="36"/>
        <v>10.611544690978777</v>
      </c>
      <c r="BT47" s="78">
        <f t="shared" si="36"/>
        <v>7.4736081096598825</v>
      </c>
      <c r="BU47" s="78">
        <f t="shared" si="36"/>
        <v>21.084011322318855</v>
      </c>
      <c r="BV47" s="78">
        <f t="shared" si="36"/>
        <v>16.850050850586605</v>
      </c>
      <c r="BW47" s="78">
        <f t="shared" si="36"/>
        <v>18.569289391529512</v>
      </c>
      <c r="BX47" s="78">
        <f t="shared" si="36"/>
        <v>13.304316300824375</v>
      </c>
      <c r="BY47" s="78">
        <f t="shared" si="36"/>
        <v>17.815794910338091</v>
      </c>
      <c r="BZ47" s="78">
        <f t="shared" si="36"/>
        <v>16.509154300029831</v>
      </c>
      <c r="CA47" s="78">
        <f t="shared" si="36"/>
        <v>10.907773114937433</v>
      </c>
      <c r="CB47" s="78">
        <f t="shared" si="36"/>
        <v>12.435436575335471</v>
      </c>
      <c r="CC47" s="78">
        <f t="shared" si="36"/>
        <v>15.135745144798266</v>
      </c>
      <c r="CD47" s="78">
        <f t="shared" si="36"/>
        <v>11.19560840885805</v>
      </c>
      <c r="CE47" s="78">
        <f t="shared" si="36"/>
        <v>11.067155881012749</v>
      </c>
      <c r="CF47" s="78">
        <f t="shared" si="36"/>
        <v>10.398488132522944</v>
      </c>
      <c r="CG47" s="78">
        <f t="shared" si="36"/>
        <v>14.141670657764271</v>
      </c>
      <c r="CH47" s="78">
        <f t="shared" si="36"/>
        <v>13.0577877007512</v>
      </c>
      <c r="CI47" s="78">
        <f t="shared" si="36"/>
        <v>13.593388297641487</v>
      </c>
      <c r="CJ47" s="78">
        <f t="shared" si="36"/>
        <v>3.4349584692791577</v>
      </c>
      <c r="CK47" s="78">
        <f t="shared" si="36"/>
        <v>5.3630907516651174</v>
      </c>
      <c r="CL47" s="78">
        <f t="shared" si="36"/>
        <v>6.6725359675835287</v>
      </c>
      <c r="CM47" s="78">
        <f t="shared" si="36"/>
        <v>14.113339866364852</v>
      </c>
      <c r="CN47" s="156">
        <f t="shared" si="36"/>
        <v>7.50478012978878</v>
      </c>
      <c r="CO47" s="78">
        <f t="shared" si="36"/>
        <v>10.938692976892765</v>
      </c>
      <c r="CP47" s="78">
        <f t="shared" si="36"/>
        <v>10.755982063622392</v>
      </c>
      <c r="CQ47" s="78">
        <f t="shared" si="36"/>
        <v>16.388472807394574</v>
      </c>
      <c r="CR47" s="78">
        <f t="shared" si="36"/>
        <v>3.368867851443953</v>
      </c>
      <c r="CS47" s="78">
        <f t="shared" si="36"/>
        <v>7.3739490941999124</v>
      </c>
      <c r="CT47" s="78">
        <f t="shared" si="36"/>
        <v>16.070007655028714</v>
      </c>
      <c r="CU47" s="78">
        <f t="shared" si="36"/>
        <v>3.5905472017759403</v>
      </c>
      <c r="CV47" s="78">
        <f t="shared" si="36"/>
        <v>2.1326860054248615</v>
      </c>
      <c r="CW47" s="78">
        <f t="shared" si="36"/>
        <v>11.177181948997502</v>
      </c>
      <c r="CX47" s="78">
        <f t="shared" si="36"/>
        <v>3.6547004250334396</v>
      </c>
      <c r="CY47" s="78">
        <f t="shared" si="36"/>
        <v>11.748078877030846</v>
      </c>
      <c r="CZ47" s="78">
        <f t="shared" si="36"/>
        <v>12.633279318405185</v>
      </c>
      <c r="DA47" s="78">
        <f t="shared" si="36"/>
        <v>5.909195166818721</v>
      </c>
      <c r="DB47" s="78">
        <f t="shared" si="36"/>
        <v>11.222566277339604</v>
      </c>
      <c r="DC47" s="78">
        <f t="shared" si="36"/>
        <v>4.867745972266678</v>
      </c>
      <c r="DD47" s="78">
        <f t="shared" si="36"/>
        <v>12.392743384033839</v>
      </c>
      <c r="DE47" s="78">
        <f t="shared" si="36"/>
        <v>11.154478702319384</v>
      </c>
      <c r="DF47" s="78">
        <f t="shared" si="36"/>
        <v>16.697431747399797</v>
      </c>
      <c r="DG47" s="78">
        <f t="shared" si="36"/>
        <v>9.9824839663525164</v>
      </c>
      <c r="DH47" s="78">
        <f t="shared" si="36"/>
        <v>16.085614212084881</v>
      </c>
      <c r="DI47" s="78">
        <f t="shared" si="36"/>
        <v>14.234034661491878</v>
      </c>
      <c r="DJ47" s="78">
        <f t="shared" si="36"/>
        <v>14.539032403238537</v>
      </c>
      <c r="DK47" s="78">
        <f t="shared" si="36"/>
        <v>6.0931171758155429</v>
      </c>
      <c r="DL47" s="78">
        <f t="shared" si="36"/>
        <v>9.0760128675551748</v>
      </c>
      <c r="DM47" s="78">
        <f t="shared" si="36"/>
        <v>8.9274945870477946</v>
      </c>
      <c r="DN47" s="78">
        <f t="shared" si="36"/>
        <v>8.5334001727801869</v>
      </c>
      <c r="DO47" s="78">
        <f t="shared" si="36"/>
        <v>11.205181519158645</v>
      </c>
      <c r="DP47" s="78">
        <f t="shared" si="36"/>
        <v>16.25485843548288</v>
      </c>
      <c r="DQ47" s="78">
        <f t="shared" si="36"/>
        <v>5.2926860762947179</v>
      </c>
      <c r="DR47" s="78">
        <f t="shared" si="36"/>
        <v>17.513484462596647</v>
      </c>
      <c r="DS47" s="78">
        <f t="shared" si="36"/>
        <v>15.485966384649537</v>
      </c>
      <c r="DT47" s="78">
        <f t="shared" si="36"/>
        <v>9.2287402031713182</v>
      </c>
      <c r="DU47" s="78">
        <f t="shared" si="36"/>
        <v>12.569349536261077</v>
      </c>
      <c r="DV47" s="78">
        <f t="shared" si="36"/>
        <v>10.304963296244773</v>
      </c>
      <c r="DW47" s="78">
        <f t="shared" si="36"/>
        <v>14.458100908881741</v>
      </c>
      <c r="DX47" s="78">
        <f t="shared" si="36"/>
        <v>11.149816849300922</v>
      </c>
      <c r="DY47" s="78">
        <f t="shared" si="36"/>
        <v>15.209209341101511</v>
      </c>
      <c r="DZ47" s="78">
        <f t="shared" si="36"/>
        <v>17.625496721768997</v>
      </c>
      <c r="EA47" s="78">
        <f t="shared" si="36"/>
        <v>16.216919947607703</v>
      </c>
      <c r="EB47" s="78">
        <f t="shared" si="36"/>
        <v>13.347979106112881</v>
      </c>
      <c r="EC47" s="78">
        <f t="shared" si="36"/>
        <v>3.3362835281990919</v>
      </c>
      <c r="ED47" s="78">
        <f t="shared" si="36"/>
        <v>7.5921105987819386</v>
      </c>
      <c r="EE47" s="78">
        <f t="shared" si="36"/>
        <v>3.1009920459029843</v>
      </c>
      <c r="EF47" s="78">
        <f t="shared" si="36"/>
        <v>12.008637045286116</v>
      </c>
      <c r="EG47" s="78">
        <f t="shared" si="36"/>
        <v>6.7010632979566598</v>
      </c>
      <c r="EH47" s="78">
        <f t="shared" si="36"/>
        <v>7.3490541276374053</v>
      </c>
      <c r="EI47" s="78">
        <f t="shared" si="36"/>
        <v>18.391194653206092</v>
      </c>
      <c r="EJ47" s="78">
        <f t="shared" si="36"/>
        <v>5.4382613461007976</v>
      </c>
      <c r="EK47" s="78">
        <f t="shared" si="36"/>
        <v>11.959802518662674</v>
      </c>
      <c r="EL47" s="78">
        <f t="shared" si="36"/>
        <v>6.5134435845334915</v>
      </c>
      <c r="EM47" s="78">
        <f t="shared" si="36"/>
        <v>11.165465537160889</v>
      </c>
      <c r="EN47" s="78">
        <f t="shared" si="36"/>
        <v>7.8571430701143923</v>
      </c>
      <c r="EO47" s="78">
        <f t="shared" si="36"/>
        <v>19.323363515991268</v>
      </c>
      <c r="EP47" s="78">
        <f t="shared" si="36"/>
        <v>20.92236591702347</v>
      </c>
      <c r="EQ47" s="78">
        <f t="shared" si="36"/>
        <v>8.2066169859919</v>
      </c>
      <c r="ER47" s="78">
        <f t="shared" si="36"/>
        <v>2.5733212985146259</v>
      </c>
      <c r="ES47" s="78">
        <f t="shared" si="36"/>
        <v>4.7463047480461311</v>
      </c>
      <c r="ET47" s="78">
        <f t="shared" si="36"/>
        <v>15.443881666829629</v>
      </c>
      <c r="EU47" s="78">
        <f t="shared" si="36"/>
        <v>9.3054058898346579</v>
      </c>
      <c r="EV47" s="78">
        <f t="shared" si="36"/>
        <v>13.483373116904822</v>
      </c>
      <c r="EW47" s="78">
        <f t="shared" si="36"/>
        <v>10.384153179617513</v>
      </c>
      <c r="EX47" s="78">
        <f t="shared" si="36"/>
        <v>12.250539581612623</v>
      </c>
      <c r="EY47" s="78">
        <f t="shared" si="36"/>
        <v>15.112306912442913</v>
      </c>
      <c r="EZ47" s="78">
        <f t="shared" si="36"/>
        <v>5.5941783132414313</v>
      </c>
      <c r="FA47" s="78">
        <f t="shared" si="36"/>
        <v>3.7561367588945718</v>
      </c>
      <c r="FB47" s="78">
        <f t="shared" si="36"/>
        <v>18.416966988409712</v>
      </c>
      <c r="FC47" s="78">
        <f t="shared" si="36"/>
        <v>6.8517518320295672</v>
      </c>
      <c r="FD47" s="78">
        <f t="shared" si="36"/>
        <v>9.9007696190461036</v>
      </c>
      <c r="FE47" s="78">
        <f t="shared" si="36"/>
        <v>3.8441013416435545</v>
      </c>
      <c r="FF47" s="78">
        <f t="shared" si="36"/>
        <v>13.616643683401776</v>
      </c>
      <c r="FG47" s="78">
        <f t="shared" si="36"/>
        <v>3.7523235831075299</v>
      </c>
      <c r="FH47" s="78">
        <f t="shared" si="36"/>
        <v>8.8740674854050496</v>
      </c>
      <c r="FI47" s="78">
        <f t="shared" si="36"/>
        <v>11.620160678416781</v>
      </c>
      <c r="FJ47" s="78">
        <f t="shared" si="36"/>
        <v>3.4714107961143044</v>
      </c>
      <c r="FK47" s="78">
        <f t="shared" si="36"/>
        <v>9.8988863352240806</v>
      </c>
      <c r="FL47" s="78">
        <f t="shared" si="36"/>
        <v>16.564721913215205</v>
      </c>
      <c r="FM47" s="78">
        <f t="shared" si="36"/>
        <v>19.091447453271321</v>
      </c>
      <c r="FN47" s="78">
        <f t="shared" si="36"/>
        <v>14.92087011376719</v>
      </c>
      <c r="FO47" s="78">
        <f t="shared" si="36"/>
        <v>7.1238709506430089</v>
      </c>
      <c r="FP47" s="78">
        <f t="shared" si="36"/>
        <v>9.4376266818715209</v>
      </c>
      <c r="FQ47" s="78">
        <f t="shared" si="36"/>
        <v>10.260361355456871</v>
      </c>
      <c r="FR47" s="78">
        <f t="shared" si="36"/>
        <v>9.5699262740590445</v>
      </c>
      <c r="FS47" s="78">
        <f t="shared" si="36"/>
        <v>11.831295081395385</v>
      </c>
      <c r="FT47" s="78">
        <f t="shared" si="36"/>
        <v>16.715551138547646</v>
      </c>
      <c r="FU47" s="78">
        <f t="shared" si="36"/>
        <v>10.014609600065052</v>
      </c>
      <c r="FV47" s="78">
        <f t="shared" si="36"/>
        <v>15.622272498106474</v>
      </c>
      <c r="FW47" s="78">
        <f t="shared" si="36"/>
        <v>5.6146296598340877</v>
      </c>
      <c r="FX47" s="78">
        <f t="shared" si="36"/>
        <v>15.620378252721261</v>
      </c>
      <c r="FY47" s="78">
        <f t="shared" si="36"/>
        <v>7.7254587172590456</v>
      </c>
      <c r="FZ47" s="78">
        <f t="shared" si="36"/>
        <v>15.378607360793747</v>
      </c>
      <c r="GA47" s="78">
        <f t="shared" si="36"/>
        <v>6.7587745346184969</v>
      </c>
      <c r="GB47" s="78">
        <f t="shared" si="36"/>
        <v>14.276473398579631</v>
      </c>
      <c r="GC47" s="78">
        <f t="shared" si="36"/>
        <v>3.9997933421688265</v>
      </c>
      <c r="GD47" s="78">
        <f t="shared" si="36"/>
        <v>11.881059978969667</v>
      </c>
      <c r="GE47" s="78">
        <f t="shared" si="36"/>
        <v>12.283583589910625</v>
      </c>
      <c r="GF47" s="78">
        <f t="shared" si="36"/>
        <v>6.1571466901604799</v>
      </c>
      <c r="GG47" s="78">
        <f t="shared" si="36"/>
        <v>16.234587526267902</v>
      </c>
      <c r="GH47" s="79">
        <f t="shared" si="36"/>
        <v>5.2228950173480104</v>
      </c>
      <c r="GJ47" s="29"/>
      <c r="GK47" s="28"/>
      <c r="GL47" s="129">
        <v>68</v>
      </c>
      <c r="GM47" s="129">
        <v>7</v>
      </c>
      <c r="GN47" s="28"/>
      <c r="GO47" s="129">
        <v>135</v>
      </c>
      <c r="GP47" s="129">
        <v>8</v>
      </c>
      <c r="GQ47" s="28"/>
      <c r="GR47" s="29"/>
      <c r="GT47" s="120"/>
    </row>
    <row r="48" spans="4:202" ht="15.75" customHeight="1" x14ac:dyDescent="0.25">
      <c r="D48" s="177">
        <v>42</v>
      </c>
      <c r="E48" s="182">
        <v>7.9465890890031954</v>
      </c>
      <c r="F48" s="183">
        <v>19.753056802648793</v>
      </c>
      <c r="H48" s="176">
        <v>118</v>
      </c>
      <c r="I48" s="126" t="s">
        <v>75</v>
      </c>
      <c r="J48" s="127" t="s">
        <v>78</v>
      </c>
      <c r="L48" s="29"/>
      <c r="N48" s="72">
        <v>36</v>
      </c>
      <c r="O48" s="82"/>
      <c r="P48" s="83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78">
        <v>0</v>
      </c>
      <c r="AZ48" s="78">
        <f t="shared" ref="AZ48:GH48" si="37">+SQRT(((AZ$6-$AY$6)^2)+((AZ$7-$AY$7)^2))</f>
        <v>17.489567719691276</v>
      </c>
      <c r="BA48" s="78">
        <f t="shared" si="37"/>
        <v>18.06765269227968</v>
      </c>
      <c r="BB48" s="78">
        <f t="shared" si="37"/>
        <v>15.926172027720586</v>
      </c>
      <c r="BC48" s="78">
        <f t="shared" si="37"/>
        <v>13.45461350333086</v>
      </c>
      <c r="BD48" s="78">
        <f t="shared" si="37"/>
        <v>14.217870706964694</v>
      </c>
      <c r="BE48" s="78">
        <f t="shared" si="37"/>
        <v>12.882176460104386</v>
      </c>
      <c r="BF48" s="78">
        <f t="shared" si="37"/>
        <v>5.362278038774754</v>
      </c>
      <c r="BG48" s="78">
        <f t="shared" si="37"/>
        <v>6.5351317717644948</v>
      </c>
      <c r="BH48" s="78">
        <f t="shared" si="37"/>
        <v>8.3231791322262509</v>
      </c>
      <c r="BI48" s="78">
        <f t="shared" si="37"/>
        <v>4.6548295824605255</v>
      </c>
      <c r="BJ48" s="78">
        <f t="shared" si="37"/>
        <v>4.7959386897332186</v>
      </c>
      <c r="BK48" s="78">
        <f t="shared" si="37"/>
        <v>5.7252428544605598</v>
      </c>
      <c r="BL48" s="78">
        <f t="shared" si="37"/>
        <v>10.079769887016907</v>
      </c>
      <c r="BM48" s="78">
        <f t="shared" si="37"/>
        <v>13.825711560586001</v>
      </c>
      <c r="BN48" s="78">
        <f t="shared" si="37"/>
        <v>14.442469403407737</v>
      </c>
      <c r="BO48" s="78">
        <f t="shared" si="37"/>
        <v>8.8340371289530921</v>
      </c>
      <c r="BP48" s="78">
        <f t="shared" si="37"/>
        <v>7.4010999514680318</v>
      </c>
      <c r="BQ48" s="78">
        <f t="shared" si="37"/>
        <v>7.769939779031132</v>
      </c>
      <c r="BR48" s="78">
        <f t="shared" si="37"/>
        <v>6.4851513587093397</v>
      </c>
      <c r="BS48" s="78">
        <f t="shared" si="37"/>
        <v>6.5064138120137143</v>
      </c>
      <c r="BT48" s="78">
        <f t="shared" si="37"/>
        <v>3.3049562155304608</v>
      </c>
      <c r="BU48" s="78">
        <f t="shared" si="37"/>
        <v>21.091845321394601</v>
      </c>
      <c r="BV48" s="78">
        <f t="shared" si="37"/>
        <v>16.880016191889609</v>
      </c>
      <c r="BW48" s="78">
        <f t="shared" si="37"/>
        <v>17.832909650030803</v>
      </c>
      <c r="BX48" s="78">
        <f t="shared" si="37"/>
        <v>12.526374793372046</v>
      </c>
      <c r="BY48" s="78">
        <f t="shared" si="37"/>
        <v>16.851532290685775</v>
      </c>
      <c r="BZ48" s="78">
        <f t="shared" si="37"/>
        <v>15.91674002541717</v>
      </c>
      <c r="CA48" s="78">
        <f t="shared" si="37"/>
        <v>8.8343364817182906</v>
      </c>
      <c r="CB48" s="78">
        <f t="shared" si="37"/>
        <v>10.097383830373706</v>
      </c>
      <c r="CC48" s="78">
        <f t="shared" si="37"/>
        <v>13.193338836575496</v>
      </c>
      <c r="CD48" s="78">
        <f t="shared" si="37"/>
        <v>7.5824556640498821</v>
      </c>
      <c r="CE48" s="78">
        <f t="shared" si="37"/>
        <v>8.2224629652400587</v>
      </c>
      <c r="CF48" s="78">
        <f t="shared" si="37"/>
        <v>6.5686015087475251</v>
      </c>
      <c r="CG48" s="78">
        <f t="shared" si="37"/>
        <v>10.179042590244762</v>
      </c>
      <c r="CH48" s="78">
        <f t="shared" si="37"/>
        <v>9.0169116771966031</v>
      </c>
      <c r="CI48" s="78">
        <f t="shared" si="37"/>
        <v>9.6662586628380236</v>
      </c>
      <c r="CJ48" s="78">
        <f t="shared" si="37"/>
        <v>4.1610409700439517</v>
      </c>
      <c r="CK48" s="78">
        <f t="shared" si="37"/>
        <v>2.172940969557843</v>
      </c>
      <c r="CL48" s="78">
        <f t="shared" si="37"/>
        <v>4.7401634187953228</v>
      </c>
      <c r="CM48" s="78">
        <f t="shared" si="37"/>
        <v>14.452976034599393</v>
      </c>
      <c r="CN48" s="156">
        <f t="shared" si="37"/>
        <v>3.5476631256811335</v>
      </c>
      <c r="CO48" s="78">
        <f t="shared" si="37"/>
        <v>14.31095831017949</v>
      </c>
      <c r="CP48" s="78">
        <f t="shared" si="37"/>
        <v>13.362520279190386</v>
      </c>
      <c r="CQ48" s="78">
        <f t="shared" si="37"/>
        <v>16.333085911745972</v>
      </c>
      <c r="CR48" s="78">
        <f t="shared" si="37"/>
        <v>7.2708205933794501</v>
      </c>
      <c r="CS48" s="78">
        <f t="shared" si="37"/>
        <v>10.419522322859496</v>
      </c>
      <c r="CT48" s="78">
        <f t="shared" si="37"/>
        <v>17.411595061943768</v>
      </c>
      <c r="CU48" s="78">
        <f t="shared" si="37"/>
        <v>6.6222125878273506</v>
      </c>
      <c r="CV48" s="78">
        <f t="shared" si="37"/>
        <v>2.1507670021766936</v>
      </c>
      <c r="CW48" s="78">
        <f t="shared" si="37"/>
        <v>14.91949936666601</v>
      </c>
      <c r="CX48" s="78">
        <f t="shared" si="37"/>
        <v>7.796450013234014</v>
      </c>
      <c r="CY48" s="78">
        <f t="shared" si="37"/>
        <v>7.5206442737764521</v>
      </c>
      <c r="CZ48" s="78">
        <f t="shared" si="37"/>
        <v>16.659568691406381</v>
      </c>
      <c r="DA48" s="78">
        <f t="shared" si="37"/>
        <v>9.6302815777912301</v>
      </c>
      <c r="DB48" s="78">
        <f t="shared" si="37"/>
        <v>7.0524877806795434</v>
      </c>
      <c r="DC48" s="78">
        <f t="shared" si="37"/>
        <v>4.1089645414364258</v>
      </c>
      <c r="DD48" s="78">
        <f t="shared" si="37"/>
        <v>8.5601474521653973</v>
      </c>
      <c r="DE48" s="78">
        <f t="shared" si="37"/>
        <v>7.4617570072408714</v>
      </c>
      <c r="DF48" s="78">
        <f t="shared" si="37"/>
        <v>16.234888098962042</v>
      </c>
      <c r="DG48" s="78">
        <f t="shared" si="37"/>
        <v>9.586837227843235</v>
      </c>
      <c r="DH48" s="78">
        <f t="shared" si="37"/>
        <v>19.047528000001147</v>
      </c>
      <c r="DI48" s="78">
        <f t="shared" si="37"/>
        <v>12.743963517045453</v>
      </c>
      <c r="DJ48" s="78">
        <f t="shared" si="37"/>
        <v>15.84312847665943</v>
      </c>
      <c r="DK48" s="78">
        <f t="shared" si="37"/>
        <v>6.2835793815139631</v>
      </c>
      <c r="DL48" s="78">
        <f t="shared" si="37"/>
        <v>10.117503307811621</v>
      </c>
      <c r="DM48" s="78">
        <f t="shared" si="37"/>
        <v>7.8886954062620642</v>
      </c>
      <c r="DN48" s="78">
        <f t="shared" si="37"/>
        <v>12.564881820113104</v>
      </c>
      <c r="DO48" s="78">
        <f t="shared" si="37"/>
        <v>7.0531831648731327</v>
      </c>
      <c r="DP48" s="78">
        <f t="shared" si="37"/>
        <v>16.498992693292792</v>
      </c>
      <c r="DQ48" s="78">
        <f t="shared" si="37"/>
        <v>9.3324012312864451</v>
      </c>
      <c r="DR48" s="78">
        <f t="shared" si="37"/>
        <v>18.532899046751986</v>
      </c>
      <c r="DS48" s="78">
        <f t="shared" si="37"/>
        <v>14.180432859940673</v>
      </c>
      <c r="DT48" s="78">
        <f t="shared" si="37"/>
        <v>5.4973487662668639</v>
      </c>
      <c r="DU48" s="78">
        <f t="shared" si="37"/>
        <v>14.264130740011804</v>
      </c>
      <c r="DV48" s="78">
        <f t="shared" si="37"/>
        <v>13.087032987521136</v>
      </c>
      <c r="DW48" s="78">
        <f t="shared" si="37"/>
        <v>13.676518368933593</v>
      </c>
      <c r="DX48" s="78">
        <f t="shared" si="37"/>
        <v>15.379512861569514</v>
      </c>
      <c r="DY48" s="78">
        <f t="shared" si="37"/>
        <v>17.832360709033889</v>
      </c>
      <c r="DZ48" s="78">
        <f t="shared" si="37"/>
        <v>21.304517239705135</v>
      </c>
      <c r="EA48" s="78">
        <f t="shared" si="37"/>
        <v>16.585846755725306</v>
      </c>
      <c r="EB48" s="78">
        <f t="shared" si="37"/>
        <v>13.649252261858514</v>
      </c>
      <c r="EC48" s="78">
        <f t="shared" si="37"/>
        <v>1.7723460000285889</v>
      </c>
      <c r="ED48" s="78">
        <f t="shared" si="37"/>
        <v>11.462312912777374</v>
      </c>
      <c r="EE48" s="78">
        <f t="shared" si="37"/>
        <v>6.2153001831595889</v>
      </c>
      <c r="EF48" s="78">
        <f t="shared" si="37"/>
        <v>11.65650508260924</v>
      </c>
      <c r="EG48" s="78">
        <f t="shared" si="37"/>
        <v>4.1348784513825203</v>
      </c>
      <c r="EH48" s="78">
        <f t="shared" si="37"/>
        <v>10.102105647622098</v>
      </c>
      <c r="EI48" s="78">
        <f t="shared" si="37"/>
        <v>22.096577231764705</v>
      </c>
      <c r="EJ48" s="78">
        <f t="shared" si="37"/>
        <v>5.8545592574457954</v>
      </c>
      <c r="EK48" s="78">
        <f t="shared" si="37"/>
        <v>14.49639581971852</v>
      </c>
      <c r="EL48" s="78">
        <f t="shared" si="37"/>
        <v>4.9082293257102805</v>
      </c>
      <c r="EM48" s="78">
        <f t="shared" si="37"/>
        <v>11.091948462930722</v>
      </c>
      <c r="EN48" s="78">
        <f t="shared" si="37"/>
        <v>12.02246948180767</v>
      </c>
      <c r="EO48" s="78">
        <f t="shared" si="37"/>
        <v>19.492464944986395</v>
      </c>
      <c r="EP48" s="78">
        <f t="shared" si="37"/>
        <v>20.391222555259255</v>
      </c>
      <c r="EQ48" s="78">
        <f t="shared" si="37"/>
        <v>12.120061508750455</v>
      </c>
      <c r="ER48" s="78">
        <f t="shared" si="37"/>
        <v>6.4325528948315789</v>
      </c>
      <c r="ES48" s="78">
        <f t="shared" si="37"/>
        <v>4.6592836704804821</v>
      </c>
      <c r="ET48" s="78">
        <f t="shared" si="37"/>
        <v>18.342306424930527</v>
      </c>
      <c r="EU48" s="78">
        <f t="shared" si="37"/>
        <v>12.501292422013064</v>
      </c>
      <c r="EV48" s="78">
        <f t="shared" si="37"/>
        <v>11.309523647792384</v>
      </c>
      <c r="EW48" s="78">
        <f t="shared" si="37"/>
        <v>13.69074551128115</v>
      </c>
      <c r="EX48" s="78">
        <f t="shared" si="37"/>
        <v>11.028810617142407</v>
      </c>
      <c r="EY48" s="78">
        <f t="shared" si="37"/>
        <v>14.930729354220846</v>
      </c>
      <c r="EZ48" s="78">
        <f t="shared" si="37"/>
        <v>9.7998141189096835</v>
      </c>
      <c r="FA48" s="78">
        <f t="shared" si="37"/>
        <v>7.4058550000683132</v>
      </c>
      <c r="FB48" s="78">
        <f t="shared" si="37"/>
        <v>17.624170889327058</v>
      </c>
      <c r="FC48" s="78">
        <f t="shared" si="37"/>
        <v>9.5262197535083146</v>
      </c>
      <c r="FD48" s="78">
        <f t="shared" si="37"/>
        <v>11.733264786318189</v>
      </c>
      <c r="FE48" s="78">
        <f t="shared" si="37"/>
        <v>6.4769745228975886</v>
      </c>
      <c r="FF48" s="78">
        <f t="shared" si="37"/>
        <v>10.598973534676601</v>
      </c>
      <c r="FG48" s="78">
        <f t="shared" si="37"/>
        <v>5.2285167356490776</v>
      </c>
      <c r="FH48" s="78">
        <f t="shared" si="37"/>
        <v>6.5697759038324968</v>
      </c>
      <c r="FI48" s="78">
        <f t="shared" si="37"/>
        <v>9.9380519439552941</v>
      </c>
      <c r="FJ48" s="78">
        <f t="shared" si="37"/>
        <v>4.9365806495434859</v>
      </c>
      <c r="FK48" s="78">
        <f t="shared" si="37"/>
        <v>5.6690318057669691</v>
      </c>
      <c r="FL48" s="78">
        <f t="shared" si="37"/>
        <v>18.143524755629901</v>
      </c>
      <c r="FM48" s="78">
        <f t="shared" si="37"/>
        <v>18.656961044249233</v>
      </c>
      <c r="FN48" s="78">
        <f t="shared" si="37"/>
        <v>17.546827534854827</v>
      </c>
      <c r="FO48" s="78">
        <f t="shared" si="37"/>
        <v>5.688776480581466</v>
      </c>
      <c r="FP48" s="78">
        <f t="shared" si="37"/>
        <v>12.291864063572071</v>
      </c>
      <c r="FQ48" s="78">
        <f t="shared" si="37"/>
        <v>11.430684361544063</v>
      </c>
      <c r="FR48" s="78">
        <f t="shared" si="37"/>
        <v>13.548008348667551</v>
      </c>
      <c r="FS48" s="78">
        <f t="shared" si="37"/>
        <v>13.689821412520725</v>
      </c>
      <c r="FT48" s="78">
        <f t="shared" si="37"/>
        <v>18.64107455523833</v>
      </c>
      <c r="FU48" s="78">
        <f t="shared" si="37"/>
        <v>11.265763242038753</v>
      </c>
      <c r="FV48" s="78">
        <f t="shared" si="37"/>
        <v>17.904326353054774</v>
      </c>
      <c r="FW48" s="78">
        <f t="shared" si="37"/>
        <v>1.6676925623456871</v>
      </c>
      <c r="FX48" s="78">
        <f t="shared" si="37"/>
        <v>17.18474373731344</v>
      </c>
      <c r="FY48" s="78">
        <f t="shared" si="37"/>
        <v>8.8382957845819927</v>
      </c>
      <c r="FZ48" s="78">
        <f t="shared" si="37"/>
        <v>13.744958173040514</v>
      </c>
      <c r="GA48" s="78">
        <f t="shared" si="37"/>
        <v>2.7624434540649196</v>
      </c>
      <c r="GB48" s="78">
        <f t="shared" si="37"/>
        <v>10.051752520708726</v>
      </c>
      <c r="GC48" s="78">
        <f t="shared" si="37"/>
        <v>3.1966369068079388</v>
      </c>
      <c r="GD48" s="78">
        <f t="shared" si="37"/>
        <v>8.9213882117725234</v>
      </c>
      <c r="GE48" s="78">
        <f t="shared" si="37"/>
        <v>9.0033153160396591</v>
      </c>
      <c r="GF48" s="78">
        <f t="shared" si="37"/>
        <v>4.2707246826431655</v>
      </c>
      <c r="GG48" s="78">
        <f t="shared" si="37"/>
        <v>17.049243766755154</v>
      </c>
      <c r="GH48" s="79">
        <f t="shared" si="37"/>
        <v>7.749164868934999</v>
      </c>
      <c r="GJ48" s="29"/>
      <c r="GK48" s="28"/>
      <c r="GL48" s="129">
        <v>171</v>
      </c>
      <c r="GM48" s="129">
        <v>7</v>
      </c>
      <c r="GN48" s="28"/>
      <c r="GO48" s="129">
        <v>97</v>
      </c>
      <c r="GP48" s="129">
        <v>8</v>
      </c>
      <c r="GQ48" s="28"/>
      <c r="GR48" s="29"/>
      <c r="GT48" s="120"/>
    </row>
    <row r="49" spans="4:202" ht="15.75" customHeight="1" x14ac:dyDescent="0.25">
      <c r="D49" s="177">
        <v>43</v>
      </c>
      <c r="E49" s="178">
        <v>14.608575719670467</v>
      </c>
      <c r="F49" s="179">
        <v>16.025713903915076</v>
      </c>
      <c r="H49" s="176">
        <v>119</v>
      </c>
      <c r="I49" s="126" t="s">
        <v>79</v>
      </c>
      <c r="J49" s="127" t="s">
        <v>74</v>
      </c>
      <c r="L49" s="29"/>
      <c r="N49" s="72">
        <v>37</v>
      </c>
      <c r="O49" s="82"/>
      <c r="P49" s="83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78">
        <v>0</v>
      </c>
      <c r="BA49" s="78">
        <f t="shared" ref="BA49:GH49" si="38">+SQRT(((BA$6-$AZ$6)^2)+((BA$7-$AZ$7)^2))</f>
        <v>2.3022829245133249</v>
      </c>
      <c r="BB49" s="78">
        <f t="shared" si="38"/>
        <v>4.7037874148852774</v>
      </c>
      <c r="BC49" s="78">
        <f t="shared" si="38"/>
        <v>4.6148718784435196</v>
      </c>
      <c r="BD49" s="78">
        <f t="shared" si="38"/>
        <v>4.8340014921288041</v>
      </c>
      <c r="BE49" s="78">
        <f t="shared" si="38"/>
        <v>7.3079481299370848</v>
      </c>
      <c r="BF49" s="78">
        <f t="shared" si="38"/>
        <v>12.3155325625213</v>
      </c>
      <c r="BG49" s="78">
        <f t="shared" si="38"/>
        <v>11.431821520938479</v>
      </c>
      <c r="BH49" s="78">
        <f t="shared" si="38"/>
        <v>9.751051255443798</v>
      </c>
      <c r="BI49" s="78">
        <f t="shared" si="38"/>
        <v>13.127171531231301</v>
      </c>
      <c r="BJ49" s="78">
        <f t="shared" si="38"/>
        <v>14.167686815055616</v>
      </c>
      <c r="BK49" s="78">
        <f t="shared" si="38"/>
        <v>13.24223498431512</v>
      </c>
      <c r="BL49" s="78">
        <f t="shared" si="38"/>
        <v>21.15671562989094</v>
      </c>
      <c r="BM49" s="78">
        <f t="shared" si="38"/>
        <v>26.174814936036082</v>
      </c>
      <c r="BN49" s="78">
        <f t="shared" si="38"/>
        <v>24.717008618728329</v>
      </c>
      <c r="BO49" s="78">
        <f t="shared" si="38"/>
        <v>20.592887253967348</v>
      </c>
      <c r="BP49" s="78">
        <f t="shared" si="38"/>
        <v>22.481350516562525</v>
      </c>
      <c r="BQ49" s="78">
        <f t="shared" si="38"/>
        <v>22.593541497941501</v>
      </c>
      <c r="BR49" s="78">
        <f t="shared" si="38"/>
        <v>22.102835436278081</v>
      </c>
      <c r="BS49" s="78">
        <f t="shared" si="38"/>
        <v>22.520222561785921</v>
      </c>
      <c r="BT49" s="78">
        <f t="shared" si="38"/>
        <v>18.444305255615543</v>
      </c>
      <c r="BU49" s="78">
        <f t="shared" si="38"/>
        <v>7.7379426596480565</v>
      </c>
      <c r="BV49" s="78">
        <f t="shared" si="38"/>
        <v>5.6438906239816191</v>
      </c>
      <c r="BW49" s="78">
        <f t="shared" si="38"/>
        <v>9.0851412386851838</v>
      </c>
      <c r="BX49" s="78">
        <f t="shared" si="38"/>
        <v>8.6293862051382781</v>
      </c>
      <c r="BY49" s="78">
        <f t="shared" si="38"/>
        <v>9.6743537049268173</v>
      </c>
      <c r="BZ49" s="78">
        <f t="shared" si="38"/>
        <v>7.936434808832221</v>
      </c>
      <c r="CA49" s="78">
        <f t="shared" si="38"/>
        <v>12.766721196528053</v>
      </c>
      <c r="CB49" s="78">
        <f t="shared" si="38"/>
        <v>13.523078922102513</v>
      </c>
      <c r="CC49" s="78">
        <f t="shared" si="38"/>
        <v>12.586162515386283</v>
      </c>
      <c r="CD49" s="78">
        <f t="shared" si="38"/>
        <v>17.498652696374915</v>
      </c>
      <c r="CE49" s="78">
        <f t="shared" si="38"/>
        <v>14.942904163751251</v>
      </c>
      <c r="CF49" s="78">
        <f t="shared" si="38"/>
        <v>18.064981292357096</v>
      </c>
      <c r="CG49" s="78">
        <f t="shared" si="38"/>
        <v>20.555804945057972</v>
      </c>
      <c r="CH49" s="78">
        <f t="shared" si="38"/>
        <v>20.444344185790026</v>
      </c>
      <c r="CI49" s="78">
        <f t="shared" si="38"/>
        <v>20.031224326647102</v>
      </c>
      <c r="CJ49" s="78">
        <f t="shared" si="38"/>
        <v>19.430282637199472</v>
      </c>
      <c r="CK49" s="78">
        <f t="shared" si="38"/>
        <v>19.64867467674874</v>
      </c>
      <c r="CL49" s="78">
        <f t="shared" si="38"/>
        <v>21.993578705923191</v>
      </c>
      <c r="CM49" s="78">
        <f t="shared" si="38"/>
        <v>4.785185320477054</v>
      </c>
      <c r="CN49" s="156">
        <f t="shared" si="38"/>
        <v>20.554740361003098</v>
      </c>
      <c r="CO49" s="78">
        <f t="shared" si="38"/>
        <v>9.2654013336181187</v>
      </c>
      <c r="CP49" s="78">
        <f t="shared" si="38"/>
        <v>6.5583302239886763</v>
      </c>
      <c r="CQ49" s="78">
        <f t="shared" si="38"/>
        <v>5.9023192672128841</v>
      </c>
      <c r="CR49" s="78">
        <f t="shared" si="38"/>
        <v>13.801617981831512</v>
      </c>
      <c r="CS49" s="78">
        <f t="shared" si="38"/>
        <v>9.697084361320055</v>
      </c>
      <c r="CT49" s="78">
        <f t="shared" si="38"/>
        <v>0.36194283461667964</v>
      </c>
      <c r="CU49" s="78">
        <f t="shared" si="38"/>
        <v>19.012351978659279</v>
      </c>
      <c r="CV49" s="78">
        <f t="shared" si="38"/>
        <v>16.33690197038981</v>
      </c>
      <c r="CW49" s="78">
        <f t="shared" si="38"/>
        <v>11.313675794847176</v>
      </c>
      <c r="CX49" s="78">
        <f t="shared" si="38"/>
        <v>14.585144974516531</v>
      </c>
      <c r="CY49" s="78">
        <f t="shared" si="38"/>
        <v>22.120676078578597</v>
      </c>
      <c r="CZ49" s="78">
        <f t="shared" si="38"/>
        <v>13.946892544548145</v>
      </c>
      <c r="DA49" s="78">
        <f t="shared" si="38"/>
        <v>19.256296902965143</v>
      </c>
      <c r="DB49" s="78">
        <f t="shared" si="38"/>
        <v>20.400275735035947</v>
      </c>
      <c r="DC49" s="78">
        <f t="shared" si="38"/>
        <v>13.430363188260715</v>
      </c>
      <c r="DD49" s="78">
        <f t="shared" si="38"/>
        <v>18.917843079302163</v>
      </c>
      <c r="DE49" s="78">
        <f t="shared" si="38"/>
        <v>17.79174063761203</v>
      </c>
      <c r="DF49" s="78">
        <f t="shared" si="38"/>
        <v>7.4838424366413552</v>
      </c>
      <c r="DG49" s="78">
        <f t="shared" si="38"/>
        <v>9.0071570207895597</v>
      </c>
      <c r="DH49" s="78">
        <f t="shared" si="38"/>
        <v>7.3767698417720231</v>
      </c>
      <c r="DI49" s="78">
        <f t="shared" si="38"/>
        <v>10.893374038056502</v>
      </c>
      <c r="DJ49" s="78">
        <f t="shared" si="38"/>
        <v>1.6713647772137452</v>
      </c>
      <c r="DK49" s="78">
        <f t="shared" si="38"/>
        <v>22.139725003484156</v>
      </c>
      <c r="DL49" s="78">
        <f t="shared" si="38"/>
        <v>7.3721279593900695</v>
      </c>
      <c r="DM49" s="78">
        <f t="shared" si="38"/>
        <v>10.962790440423761</v>
      </c>
      <c r="DN49" s="78">
        <f t="shared" si="38"/>
        <v>13.284636603640772</v>
      </c>
      <c r="DO49" s="78">
        <f t="shared" si="38"/>
        <v>22.699378579583001</v>
      </c>
      <c r="DP49" s="78">
        <f t="shared" si="38"/>
        <v>4.7482016863579517</v>
      </c>
      <c r="DQ49" s="78">
        <f t="shared" si="38"/>
        <v>13.654347151305686</v>
      </c>
      <c r="DR49" s="78">
        <f t="shared" si="38"/>
        <v>2.1555927287015675</v>
      </c>
      <c r="DS49" s="78">
        <f t="shared" si="38"/>
        <v>10.380242242596156</v>
      </c>
      <c r="DT49" s="78">
        <f t="shared" si="38"/>
        <v>17.325301882709812</v>
      </c>
      <c r="DU49" s="78">
        <f t="shared" si="38"/>
        <v>3.5380412348722539</v>
      </c>
      <c r="DV49" s="78">
        <f t="shared" si="38"/>
        <v>7.2891845551512517</v>
      </c>
      <c r="DW49" s="78">
        <f t="shared" si="38"/>
        <v>8.4991668778579168</v>
      </c>
      <c r="DX49" s="78">
        <f t="shared" si="38"/>
        <v>17.302821127895818</v>
      </c>
      <c r="DY49" s="78">
        <f t="shared" si="38"/>
        <v>5.3772892308078442</v>
      </c>
      <c r="DZ49" s="78">
        <f t="shared" si="38"/>
        <v>12.821629765568943</v>
      </c>
      <c r="EA49" s="78">
        <f t="shared" si="38"/>
        <v>4.265204575748303</v>
      </c>
      <c r="EB49" s="78">
        <f t="shared" si="38"/>
        <v>5.2628919092828488</v>
      </c>
      <c r="EC49" s="78">
        <f t="shared" si="38"/>
        <v>18.235038888951266</v>
      </c>
      <c r="ED49" s="78">
        <f t="shared" si="38"/>
        <v>19.653006785840628</v>
      </c>
      <c r="EE49" s="78">
        <f t="shared" si="38"/>
        <v>18.608368183315299</v>
      </c>
      <c r="EF49" s="78">
        <f t="shared" si="38"/>
        <v>7.790726195901402</v>
      </c>
      <c r="EG49" s="78">
        <f t="shared" si="38"/>
        <v>14.730066833878762</v>
      </c>
      <c r="EH49" s="78">
        <f t="shared" si="38"/>
        <v>9.2385885654758191</v>
      </c>
      <c r="EI49" s="78">
        <f t="shared" si="38"/>
        <v>13.460843413049043</v>
      </c>
      <c r="EJ49" s="78">
        <f t="shared" si="38"/>
        <v>11.63574060303794</v>
      </c>
      <c r="EK49" s="78">
        <f t="shared" si="38"/>
        <v>26.213476531699012</v>
      </c>
      <c r="EL49" s="78">
        <f t="shared" si="38"/>
        <v>22.012720349596847</v>
      </c>
      <c r="EM49" s="78">
        <f t="shared" si="38"/>
        <v>7.5341113941874269</v>
      </c>
      <c r="EN49" s="78">
        <f t="shared" si="38"/>
        <v>14.571623944576885</v>
      </c>
      <c r="EO49" s="78">
        <f t="shared" si="38"/>
        <v>6.0757182965748218</v>
      </c>
      <c r="EP49" s="78">
        <f t="shared" si="38"/>
        <v>9.5097353211310445</v>
      </c>
      <c r="EQ49" s="78">
        <f t="shared" si="38"/>
        <v>19.794838880466532</v>
      </c>
      <c r="ER49" s="78">
        <f t="shared" si="38"/>
        <v>17.362467183619181</v>
      </c>
      <c r="ES49" s="78">
        <f t="shared" si="38"/>
        <v>12.830803749241705</v>
      </c>
      <c r="ET49" s="78">
        <f t="shared" si="38"/>
        <v>6.8508853895200055</v>
      </c>
      <c r="EU49" s="78">
        <f t="shared" si="38"/>
        <v>9.0336067015925021</v>
      </c>
      <c r="EV49" s="78">
        <f t="shared" si="38"/>
        <v>13.103160485471836</v>
      </c>
      <c r="EW49" s="78">
        <f t="shared" si="38"/>
        <v>9.0846470717382619</v>
      </c>
      <c r="EX49" s="78">
        <f t="shared" si="38"/>
        <v>10.177763759257282</v>
      </c>
      <c r="EY49" s="78">
        <f t="shared" si="38"/>
        <v>6.3580787779168721</v>
      </c>
      <c r="EZ49" s="78">
        <f t="shared" si="38"/>
        <v>15.006922600191785</v>
      </c>
      <c r="FA49" s="78">
        <f t="shared" si="38"/>
        <v>18.29571271320917</v>
      </c>
      <c r="FB49" s="78">
        <f t="shared" si="38"/>
        <v>9.2396233725705716</v>
      </c>
      <c r="FC49" s="78">
        <f t="shared" si="38"/>
        <v>9.5486703041646042</v>
      </c>
      <c r="FD49" s="78">
        <f t="shared" si="38"/>
        <v>6.181896615335269</v>
      </c>
      <c r="FE49" s="78">
        <f t="shared" si="38"/>
        <v>19.504117971686068</v>
      </c>
      <c r="FF49" s="78">
        <f t="shared" si="38"/>
        <v>16.060501925246324</v>
      </c>
      <c r="FG49" s="78">
        <f t="shared" si="38"/>
        <v>19.805503347242038</v>
      </c>
      <c r="FH49" s="78">
        <f t="shared" si="38"/>
        <v>13.654804925754128</v>
      </c>
      <c r="FI49" s="78">
        <f t="shared" si="38"/>
        <v>11.600939964114426</v>
      </c>
      <c r="FJ49" s="78">
        <f t="shared" si="38"/>
        <v>19.531967129460075</v>
      </c>
      <c r="FK49" s="78">
        <f t="shared" si="38"/>
        <v>20.624632049162592</v>
      </c>
      <c r="FL49" s="78">
        <f t="shared" si="38"/>
        <v>0.87416176126103706</v>
      </c>
      <c r="FM49" s="78">
        <f t="shared" si="38"/>
        <v>8.167721838432751</v>
      </c>
      <c r="FN49" s="78">
        <f t="shared" si="38"/>
        <v>5.3656491007264053</v>
      </c>
      <c r="FO49" s="78">
        <f t="shared" si="38"/>
        <v>12.685921439855253</v>
      </c>
      <c r="FP49" s="78">
        <f t="shared" si="38"/>
        <v>7.9771482790310921</v>
      </c>
      <c r="FQ49" s="78">
        <f t="shared" si="38"/>
        <v>6.0590553702181404</v>
      </c>
      <c r="FR49" s="78">
        <f t="shared" si="38"/>
        <v>12.9015910047808</v>
      </c>
      <c r="FS49" s="78">
        <f t="shared" si="38"/>
        <v>4.3615506041678813</v>
      </c>
      <c r="FT49" s="78">
        <f t="shared" si="38"/>
        <v>2.3860322788259523</v>
      </c>
      <c r="FU49" s="78">
        <f t="shared" si="38"/>
        <v>6.2338647321218703</v>
      </c>
      <c r="FV49" s="78">
        <f t="shared" si="38"/>
        <v>3.7692844733620552</v>
      </c>
      <c r="FW49" s="78">
        <f t="shared" si="38"/>
        <v>17.182041021092488</v>
      </c>
      <c r="FX49" s="78">
        <f t="shared" si="38"/>
        <v>0.68525259057696608</v>
      </c>
      <c r="FY49" s="78">
        <f t="shared" si="38"/>
        <v>8.6705787933709306</v>
      </c>
      <c r="FZ49" s="78">
        <f t="shared" si="38"/>
        <v>11.533181836451838</v>
      </c>
      <c r="GA49" s="78">
        <f t="shared" si="38"/>
        <v>17.515391304549272</v>
      </c>
      <c r="GB49" s="78">
        <f t="shared" si="38"/>
        <v>23.333662253628304</v>
      </c>
      <c r="GC49" s="78">
        <f t="shared" si="38"/>
        <v>14.292956365837671</v>
      </c>
      <c r="GD49" s="78">
        <f t="shared" si="38"/>
        <v>15.421445314271487</v>
      </c>
      <c r="GE49" s="78">
        <f t="shared" si="38"/>
        <v>16.615976267246609</v>
      </c>
      <c r="GF49" s="78">
        <f t="shared" si="38"/>
        <v>13.919485902658543</v>
      </c>
      <c r="GG49" s="78">
        <f t="shared" si="38"/>
        <v>2.5136630506118252</v>
      </c>
      <c r="GH49" s="79">
        <f t="shared" si="38"/>
        <v>10.895358687017568</v>
      </c>
      <c r="GJ49" s="29"/>
      <c r="GK49" s="28"/>
      <c r="GL49" s="129">
        <v>147</v>
      </c>
      <c r="GM49" s="129">
        <v>7</v>
      </c>
      <c r="GN49" s="28"/>
      <c r="GO49" s="129">
        <v>114</v>
      </c>
      <c r="GP49" s="129">
        <v>8</v>
      </c>
      <c r="GQ49" s="28"/>
      <c r="GR49" s="29"/>
      <c r="GT49" s="120"/>
    </row>
    <row r="50" spans="4:202" ht="15.75" customHeight="1" x14ac:dyDescent="0.25">
      <c r="D50" s="177">
        <v>44</v>
      </c>
      <c r="E50" s="180">
        <v>13.624956884559088</v>
      </c>
      <c r="F50" s="181">
        <v>16.838912886594805</v>
      </c>
      <c r="H50" s="176">
        <v>120</v>
      </c>
      <c r="I50" s="126" t="s">
        <v>77</v>
      </c>
      <c r="J50" s="127" t="s">
        <v>79</v>
      </c>
      <c r="L50" s="29"/>
      <c r="N50" s="72">
        <v>38</v>
      </c>
      <c r="O50" s="82"/>
      <c r="P50" s="83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78">
        <v>0</v>
      </c>
      <c r="BB50" s="78">
        <f t="shared" ref="BB50:GH50" si="39">+SQRT(((BB$6-$BA$6)^2)+((BB$7-$BA$7)^2))</f>
        <v>3.210922040090562</v>
      </c>
      <c r="BC50" s="78">
        <f t="shared" si="39"/>
        <v>4.6242992837208741</v>
      </c>
      <c r="BD50" s="78">
        <f t="shared" si="39"/>
        <v>4.1741693930007333</v>
      </c>
      <c r="BE50" s="78">
        <f t="shared" si="39"/>
        <v>6.4740373793251669</v>
      </c>
      <c r="BF50" s="78">
        <f t="shared" si="39"/>
        <v>12.740807233895588</v>
      </c>
      <c r="BG50" s="78">
        <f t="shared" si="39"/>
        <v>11.699553692737586</v>
      </c>
      <c r="BH50" s="78">
        <f t="shared" si="39"/>
        <v>9.9186985540399082</v>
      </c>
      <c r="BI50" s="78">
        <f t="shared" si="39"/>
        <v>13.515012268412395</v>
      </c>
      <c r="BJ50" s="78">
        <f t="shared" si="39"/>
        <v>14.286061048990295</v>
      </c>
      <c r="BK50" s="78">
        <f t="shared" si="39"/>
        <v>13.298762968409005</v>
      </c>
      <c r="BL50" s="78">
        <f t="shared" si="39"/>
        <v>22.681243228887137</v>
      </c>
      <c r="BM50" s="78">
        <f t="shared" si="39"/>
        <v>27.711976250146318</v>
      </c>
      <c r="BN50" s="78">
        <f t="shared" si="39"/>
        <v>26.419440412831847</v>
      </c>
      <c r="BO50" s="78">
        <f t="shared" si="39"/>
        <v>22.027825011982305</v>
      </c>
      <c r="BP50" s="78">
        <f t="shared" si="39"/>
        <v>23.607586666400199</v>
      </c>
      <c r="BQ50" s="78">
        <f t="shared" si="39"/>
        <v>23.757010261546515</v>
      </c>
      <c r="BR50" s="78">
        <f t="shared" si="39"/>
        <v>22.126588121490872</v>
      </c>
      <c r="BS50" s="78">
        <f t="shared" si="39"/>
        <v>22.596994823266872</v>
      </c>
      <c r="BT50" s="78">
        <f t="shared" si="39"/>
        <v>18.619804321647358</v>
      </c>
      <c r="BU50" s="78">
        <f t="shared" si="39"/>
        <v>5.4540293600976302</v>
      </c>
      <c r="BV50" s="78">
        <f t="shared" si="39"/>
        <v>3.7260150068145013</v>
      </c>
      <c r="BW50" s="78">
        <f t="shared" si="39"/>
        <v>7.0385515891677271</v>
      </c>
      <c r="BX50" s="78">
        <f t="shared" si="39"/>
        <v>7.6881010398405056</v>
      </c>
      <c r="BY50" s="78">
        <f t="shared" si="39"/>
        <v>7.7885022363670613</v>
      </c>
      <c r="BZ50" s="78">
        <f t="shared" si="39"/>
        <v>6.2081240950770002</v>
      </c>
      <c r="CA50" s="78">
        <f t="shared" si="39"/>
        <v>12.251935856547483</v>
      </c>
      <c r="CB50" s="78">
        <f t="shared" si="39"/>
        <v>12.752467778263313</v>
      </c>
      <c r="CC50" s="78">
        <f t="shared" si="39"/>
        <v>11.320801529285792</v>
      </c>
      <c r="CD50" s="78">
        <f t="shared" si="39"/>
        <v>17.083807301946283</v>
      </c>
      <c r="CE50" s="78">
        <f t="shared" si="39"/>
        <v>14.435960401062497</v>
      </c>
      <c r="CF50" s="78">
        <f t="shared" si="39"/>
        <v>17.798316654034327</v>
      </c>
      <c r="CG50" s="78">
        <f t="shared" si="39"/>
        <v>19.935667041158375</v>
      </c>
      <c r="CH50" s="78">
        <f t="shared" si="39"/>
        <v>19.96800367108678</v>
      </c>
      <c r="CI50" s="78">
        <f t="shared" si="39"/>
        <v>19.446097880021686</v>
      </c>
      <c r="CJ50" s="78">
        <f t="shared" si="39"/>
        <v>20.418096259938842</v>
      </c>
      <c r="CK50" s="78">
        <f t="shared" si="39"/>
        <v>20.2405615750443</v>
      </c>
      <c r="CL50" s="78">
        <f t="shared" si="39"/>
        <v>22.707539386820592</v>
      </c>
      <c r="CM50" s="78">
        <f t="shared" si="39"/>
        <v>4.0114042681624618</v>
      </c>
      <c r="CN50" s="156">
        <f t="shared" si="39"/>
        <v>20.902177653064495</v>
      </c>
      <c r="CO50" s="78">
        <f t="shared" si="39"/>
        <v>11.403073103690035</v>
      </c>
      <c r="CP50" s="78">
        <f t="shared" si="39"/>
        <v>8.5100327471309711</v>
      </c>
      <c r="CQ50" s="78">
        <f t="shared" si="39"/>
        <v>4.1312242415061773</v>
      </c>
      <c r="CR50" s="78">
        <f t="shared" si="39"/>
        <v>15.214916976194536</v>
      </c>
      <c r="CS50" s="78">
        <f t="shared" si="39"/>
        <v>11.359966792294752</v>
      </c>
      <c r="CT50" s="78">
        <f t="shared" si="39"/>
        <v>1.9769388659025753</v>
      </c>
      <c r="CU50" s="78">
        <f t="shared" si="39"/>
        <v>20.303179089872014</v>
      </c>
      <c r="CV50" s="78">
        <f t="shared" si="39"/>
        <v>17.154734642376308</v>
      </c>
      <c r="CW50" s="78">
        <f t="shared" si="39"/>
        <v>13.484023094300916</v>
      </c>
      <c r="CX50" s="78">
        <f t="shared" si="39"/>
        <v>16.079154596143994</v>
      </c>
      <c r="CY50" s="78">
        <f t="shared" si="39"/>
        <v>21.983108921084224</v>
      </c>
      <c r="CZ50" s="78">
        <f t="shared" si="39"/>
        <v>16.169912287671604</v>
      </c>
      <c r="DA50" s="78">
        <f t="shared" si="39"/>
        <v>20.834058738958621</v>
      </c>
      <c r="DB50" s="78">
        <f t="shared" si="39"/>
        <v>20.182313365927268</v>
      </c>
      <c r="DC50" s="78">
        <f t="shared" si="39"/>
        <v>13.959004638229645</v>
      </c>
      <c r="DD50" s="78">
        <f t="shared" si="39"/>
        <v>18.420233950250747</v>
      </c>
      <c r="DE50" s="78">
        <f t="shared" si="39"/>
        <v>17.399657473266611</v>
      </c>
      <c r="DF50" s="78">
        <f t="shared" si="39"/>
        <v>5.6922192179701669</v>
      </c>
      <c r="DG50" s="78">
        <f t="shared" si="39"/>
        <v>8.9176786894710869</v>
      </c>
      <c r="DH50" s="78">
        <f t="shared" si="39"/>
        <v>9.6439118763281346</v>
      </c>
      <c r="DI50" s="78">
        <f t="shared" si="39"/>
        <v>9.7344153720028306</v>
      </c>
      <c r="DJ50" s="78">
        <f t="shared" si="39"/>
        <v>2.8800439570312983</v>
      </c>
      <c r="DK50" s="78">
        <f t="shared" si="39"/>
        <v>23.145326028554411</v>
      </c>
      <c r="DL50" s="78">
        <f t="shared" si="39"/>
        <v>8.1224094217540603</v>
      </c>
      <c r="DM50" s="78">
        <f t="shared" si="39"/>
        <v>10.904104258990097</v>
      </c>
      <c r="DN50" s="78">
        <f t="shared" si="39"/>
        <v>15.25995700588612</v>
      </c>
      <c r="DO50" s="78">
        <f t="shared" si="39"/>
        <v>22.704248600039154</v>
      </c>
      <c r="DP50" s="78">
        <f t="shared" si="39"/>
        <v>3.007825831779293</v>
      </c>
      <c r="DQ50" s="78">
        <f t="shared" si="39"/>
        <v>15.314077574849502</v>
      </c>
      <c r="DR50" s="78">
        <f t="shared" si="39"/>
        <v>0.5991056121446553</v>
      </c>
      <c r="DS50" s="78">
        <f t="shared" si="39"/>
        <v>8.9610434102669601</v>
      </c>
      <c r="DT50" s="78">
        <f t="shared" si="39"/>
        <v>17.187447720799703</v>
      </c>
      <c r="DU50" s="78">
        <f t="shared" si="39"/>
        <v>5.1589694037800724</v>
      </c>
      <c r="DV50" s="78">
        <f t="shared" si="39"/>
        <v>9.2418712433064893</v>
      </c>
      <c r="DW50" s="78">
        <f t="shared" si="39"/>
        <v>7.2706216073053369</v>
      </c>
      <c r="DX50" s="78">
        <f t="shared" si="39"/>
        <v>19.388577327007884</v>
      </c>
      <c r="DY50" s="78">
        <f t="shared" si="39"/>
        <v>7.6713361304426053</v>
      </c>
      <c r="DZ50" s="78">
        <f t="shared" si="39"/>
        <v>15.100794213582738</v>
      </c>
      <c r="EA50" s="78">
        <f t="shared" si="39"/>
        <v>2.5493609318583372</v>
      </c>
      <c r="EB50" s="78">
        <f t="shared" si="39"/>
        <v>4.7323984749750219</v>
      </c>
      <c r="EC50" s="78">
        <f t="shared" si="39"/>
        <v>19.001923782741983</v>
      </c>
      <c r="ED50" s="78">
        <f t="shared" si="39"/>
        <v>21.375812436558796</v>
      </c>
      <c r="EE50" s="78">
        <f t="shared" si="39"/>
        <v>19.873851511693445</v>
      </c>
      <c r="EF50" s="78">
        <f t="shared" si="39"/>
        <v>7.2801795837332115</v>
      </c>
      <c r="EG50" s="78">
        <f t="shared" si="39"/>
        <v>14.905323806621562</v>
      </c>
      <c r="EH50" s="78">
        <f t="shared" si="39"/>
        <v>10.793786131301749</v>
      </c>
      <c r="EI50" s="78">
        <f t="shared" si="39"/>
        <v>15.726551277122448</v>
      </c>
      <c r="EJ50" s="78">
        <f t="shared" si="39"/>
        <v>12.295568404270952</v>
      </c>
      <c r="EK50" s="78">
        <f t="shared" si="39"/>
        <v>27.814829930371175</v>
      </c>
      <c r="EL50" s="78">
        <f t="shared" si="39"/>
        <v>22.773328284249398</v>
      </c>
      <c r="EM50" s="78">
        <f t="shared" si="39"/>
        <v>7.3388130313460325</v>
      </c>
      <c r="EN50" s="78">
        <f t="shared" si="39"/>
        <v>16.485013598087932</v>
      </c>
      <c r="EO50" s="78">
        <f t="shared" si="39"/>
        <v>3.7738432361759342</v>
      </c>
      <c r="EP50" s="78">
        <f t="shared" si="39"/>
        <v>7.2338197569548868</v>
      </c>
      <c r="EQ50" s="78">
        <f t="shared" si="39"/>
        <v>21.566157480342561</v>
      </c>
      <c r="ER50" s="78">
        <f t="shared" si="39"/>
        <v>18.690691604899929</v>
      </c>
      <c r="ES50" s="78">
        <f t="shared" si="39"/>
        <v>13.448107433448516</v>
      </c>
      <c r="ET50" s="78">
        <f t="shared" si="39"/>
        <v>9.1403153952569554</v>
      </c>
      <c r="EU50" s="78">
        <f t="shared" si="39"/>
        <v>10.977761383209685</v>
      </c>
      <c r="EV50" s="78">
        <f t="shared" si="39"/>
        <v>12.141357863769178</v>
      </c>
      <c r="EW50" s="78">
        <f t="shared" si="39"/>
        <v>11.16503425195739</v>
      </c>
      <c r="EX50" s="78">
        <f t="shared" si="39"/>
        <v>9.4331971416091278</v>
      </c>
      <c r="EY50" s="78">
        <f t="shared" si="39"/>
        <v>4.9885433542258886</v>
      </c>
      <c r="EZ50" s="78">
        <f t="shared" si="39"/>
        <v>16.712933376445271</v>
      </c>
      <c r="FA50" s="78">
        <f t="shared" si="39"/>
        <v>19.696553960013023</v>
      </c>
      <c r="FB50" s="78">
        <f t="shared" si="39"/>
        <v>7.2269754283269574</v>
      </c>
      <c r="FC50" s="78">
        <f t="shared" si="39"/>
        <v>11.014845305213409</v>
      </c>
      <c r="FD50" s="78">
        <f t="shared" si="39"/>
        <v>7.5488462834252426</v>
      </c>
      <c r="FE50" s="78">
        <f t="shared" si="39"/>
        <v>20.754696194227726</v>
      </c>
      <c r="FF50" s="78">
        <f t="shared" si="39"/>
        <v>15.208150115296101</v>
      </c>
      <c r="FG50" s="78">
        <f t="shared" si="39"/>
        <v>20.896384282052143</v>
      </c>
      <c r="FH50" s="78">
        <f t="shared" si="39"/>
        <v>13.489387904638285</v>
      </c>
      <c r="FI50" s="78">
        <f t="shared" si="39"/>
        <v>10.959573591162819</v>
      </c>
      <c r="FJ50" s="78">
        <f t="shared" si="39"/>
        <v>20.606903291171633</v>
      </c>
      <c r="FK50" s="78">
        <f t="shared" si="39"/>
        <v>20.617921470684902</v>
      </c>
      <c r="FL50" s="78">
        <f t="shared" si="39"/>
        <v>2.8589473282450575</v>
      </c>
      <c r="FM50" s="78">
        <f t="shared" si="39"/>
        <v>5.9859605517462224</v>
      </c>
      <c r="FN50" s="78">
        <f t="shared" si="39"/>
        <v>7.6661239638146395</v>
      </c>
      <c r="FO50" s="78">
        <f t="shared" si="39"/>
        <v>12.860533649153155</v>
      </c>
      <c r="FP50" s="78">
        <f t="shared" si="39"/>
        <v>9.8399548797362488</v>
      </c>
      <c r="FQ50" s="78">
        <f t="shared" si="39"/>
        <v>6.8894273714543894</v>
      </c>
      <c r="FR50" s="78">
        <f t="shared" si="39"/>
        <v>14.959152275340767</v>
      </c>
      <c r="FS50" s="78">
        <f t="shared" si="39"/>
        <v>6.0246801617294938</v>
      </c>
      <c r="FT50" s="78">
        <f t="shared" si="39"/>
        <v>4.4537905535622953</v>
      </c>
      <c r="FU50" s="78">
        <f t="shared" si="39"/>
        <v>7.1328582727894307</v>
      </c>
      <c r="FV50" s="78">
        <f t="shared" si="39"/>
        <v>6.0446523946874802</v>
      </c>
      <c r="FW50" s="78">
        <f t="shared" si="39"/>
        <v>17.552931142603917</v>
      </c>
      <c r="FX50" s="78">
        <f t="shared" si="39"/>
        <v>2.9657005660949487</v>
      </c>
      <c r="FY50" s="78">
        <f t="shared" si="39"/>
        <v>9.481122240861799</v>
      </c>
      <c r="FZ50" s="78">
        <f t="shared" si="39"/>
        <v>10.179437885887822</v>
      </c>
      <c r="GA50" s="78">
        <f t="shared" si="39"/>
        <v>17.740265550335288</v>
      </c>
      <c r="GB50" s="78">
        <f t="shared" si="39"/>
        <v>22.948195053603389</v>
      </c>
      <c r="GC50" s="78">
        <f t="shared" si="39"/>
        <v>14.903281994102343</v>
      </c>
      <c r="GD50" s="78">
        <f t="shared" si="39"/>
        <v>14.804043295796928</v>
      </c>
      <c r="GE50" s="78">
        <f t="shared" si="39"/>
        <v>15.993152314731228</v>
      </c>
      <c r="GF50" s="78">
        <f t="shared" si="39"/>
        <v>14.199622359531269</v>
      </c>
      <c r="GG50" s="78">
        <f t="shared" si="39"/>
        <v>1.0662429548477803</v>
      </c>
      <c r="GH50" s="79">
        <f t="shared" si="39"/>
        <v>12.143511242661344</v>
      </c>
      <c r="GJ50" s="29"/>
      <c r="GK50" s="28"/>
      <c r="GL50" s="129">
        <v>172</v>
      </c>
      <c r="GM50" s="129">
        <v>7</v>
      </c>
      <c r="GN50" s="28"/>
      <c r="GO50" s="129">
        <v>155</v>
      </c>
      <c r="GP50" s="129">
        <v>8</v>
      </c>
      <c r="GQ50" s="28"/>
      <c r="GR50" s="29"/>
      <c r="GT50" s="120"/>
    </row>
    <row r="51" spans="4:202" ht="15.75" customHeight="1" x14ac:dyDescent="0.25">
      <c r="D51" s="177">
        <v>45</v>
      </c>
      <c r="E51" s="182">
        <v>11.853551766823502</v>
      </c>
      <c r="F51" s="183">
        <v>17.170116552195072</v>
      </c>
      <c r="H51" s="176">
        <v>121</v>
      </c>
      <c r="I51" s="126" t="s">
        <v>79</v>
      </c>
      <c r="J51" s="127" t="s">
        <v>74</v>
      </c>
      <c r="L51" s="29"/>
      <c r="N51" s="72">
        <v>39</v>
      </c>
      <c r="O51" s="82"/>
      <c r="P51" s="83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78">
        <v>0</v>
      </c>
      <c r="BC51" s="78">
        <f t="shared" ref="BC51:GH51" si="40">+SQRT(((BC$6-$BB$6)^2)+((BC$7-$BB$7)^2))</f>
        <v>3.0355976627394736</v>
      </c>
      <c r="BD51" s="78">
        <f t="shared" si="40"/>
        <v>1.8135165918549645</v>
      </c>
      <c r="BE51" s="78">
        <f t="shared" si="40"/>
        <v>3.4511621034571673</v>
      </c>
      <c r="BF51" s="78">
        <f t="shared" si="40"/>
        <v>10.571948773052625</v>
      </c>
      <c r="BG51" s="78">
        <f t="shared" si="40"/>
        <v>9.4000692376255195</v>
      </c>
      <c r="BH51" s="78">
        <f t="shared" si="40"/>
        <v>7.6038505090293746</v>
      </c>
      <c r="BI51" s="78">
        <f t="shared" si="40"/>
        <v>11.276595197288044</v>
      </c>
      <c r="BJ51" s="78">
        <f t="shared" si="40"/>
        <v>11.751258220567216</v>
      </c>
      <c r="BK51" s="78">
        <f t="shared" si="40"/>
        <v>10.731133383753768</v>
      </c>
      <c r="BL51" s="78">
        <f t="shared" si="40"/>
        <v>21.783603606636316</v>
      </c>
      <c r="BM51" s="78">
        <f t="shared" si="40"/>
        <v>26.775045892076857</v>
      </c>
      <c r="BN51" s="78">
        <f t="shared" si="40"/>
        <v>25.805634604083625</v>
      </c>
      <c r="BO51" s="78">
        <f t="shared" si="40"/>
        <v>20.986910426340994</v>
      </c>
      <c r="BP51" s="78">
        <f t="shared" si="40"/>
        <v>22.069570332837959</v>
      </c>
      <c r="BQ51" s="78">
        <f t="shared" si="40"/>
        <v>22.270235410346462</v>
      </c>
      <c r="BR51" s="78">
        <f t="shared" si="40"/>
        <v>19.403438161517361</v>
      </c>
      <c r="BS51" s="78">
        <f t="shared" si="40"/>
        <v>19.912756290263903</v>
      </c>
      <c r="BT51" s="78">
        <f t="shared" si="40"/>
        <v>16.060715197610051</v>
      </c>
      <c r="BU51" s="78">
        <f t="shared" si="40"/>
        <v>5.4330054640893657</v>
      </c>
      <c r="BV51" s="78">
        <f t="shared" si="40"/>
        <v>1.3869175431930587</v>
      </c>
      <c r="BW51" s="78">
        <f t="shared" si="40"/>
        <v>4.6648101959638302</v>
      </c>
      <c r="BX51" s="78">
        <f t="shared" si="40"/>
        <v>4.5543395096370398</v>
      </c>
      <c r="BY51" s="78">
        <f t="shared" si="40"/>
        <v>5.0366991465862458</v>
      </c>
      <c r="BZ51" s="78">
        <f t="shared" si="40"/>
        <v>3.2417694320772559</v>
      </c>
      <c r="CA51" s="78">
        <f t="shared" si="40"/>
        <v>9.2613938035008783</v>
      </c>
      <c r="CB51" s="78">
        <f t="shared" si="40"/>
        <v>9.6258140404501855</v>
      </c>
      <c r="CC51" s="78">
        <f t="shared" si="40"/>
        <v>8.1139788295258821</v>
      </c>
      <c r="CD51" s="78">
        <f t="shared" si="40"/>
        <v>14.098828594972321</v>
      </c>
      <c r="CE51" s="78">
        <f t="shared" si="40"/>
        <v>11.422049401112046</v>
      </c>
      <c r="CF51" s="78">
        <f t="shared" si="40"/>
        <v>14.899887036354489</v>
      </c>
      <c r="CG51" s="78">
        <f t="shared" si="40"/>
        <v>16.833020447875825</v>
      </c>
      <c r="CH51" s="78">
        <f t="shared" si="40"/>
        <v>16.931645082002685</v>
      </c>
      <c r="CI51" s="78">
        <f t="shared" si="40"/>
        <v>16.36024746487054</v>
      </c>
      <c r="CJ51" s="78">
        <f t="shared" si="40"/>
        <v>18.737199341756902</v>
      </c>
      <c r="CK51" s="78">
        <f t="shared" si="40"/>
        <v>18.078504641500331</v>
      </c>
      <c r="CL51" s="78">
        <f t="shared" si="40"/>
        <v>20.651477322814248</v>
      </c>
      <c r="CM51" s="78">
        <f t="shared" si="40"/>
        <v>1.5582391304644458</v>
      </c>
      <c r="CN51" s="156">
        <f t="shared" si="40"/>
        <v>18.476405341657806</v>
      </c>
      <c r="CO51" s="78">
        <f t="shared" si="40"/>
        <v>12.197005799119417</v>
      </c>
      <c r="CP51" s="78">
        <f t="shared" si="40"/>
        <v>9.0163449700190572</v>
      </c>
      <c r="CQ51" s="78">
        <f t="shared" si="40"/>
        <v>1.314839838526225</v>
      </c>
      <c r="CR51" s="78">
        <f t="shared" si="40"/>
        <v>14.298577034065277</v>
      </c>
      <c r="CS51" s="78">
        <f t="shared" si="40"/>
        <v>11.06395902881227</v>
      </c>
      <c r="CT51" s="78">
        <f t="shared" si="40"/>
        <v>4.353231871174807</v>
      </c>
      <c r="CU51" s="78">
        <f t="shared" si="40"/>
        <v>19.060491463215776</v>
      </c>
      <c r="CV51" s="78">
        <f t="shared" si="40"/>
        <v>15.318627039072149</v>
      </c>
      <c r="CW51" s="78">
        <f t="shared" si="40"/>
        <v>14.307928964313499</v>
      </c>
      <c r="CX51" s="78">
        <f t="shared" si="40"/>
        <v>15.270998803005273</v>
      </c>
      <c r="CY51" s="78">
        <f t="shared" si="40"/>
        <v>19.140869107584717</v>
      </c>
      <c r="CZ51" s="78">
        <f t="shared" si="40"/>
        <v>17.136617895618134</v>
      </c>
      <c r="DA51" s="78">
        <f t="shared" si="40"/>
        <v>20.062007993343553</v>
      </c>
      <c r="DB51" s="78">
        <f t="shared" si="40"/>
        <v>17.297290983907747</v>
      </c>
      <c r="DC51" s="78">
        <f t="shared" si="40"/>
        <v>11.864021339769446</v>
      </c>
      <c r="DD51" s="78">
        <f t="shared" si="40"/>
        <v>15.381022057225042</v>
      </c>
      <c r="DE51" s="78">
        <f t="shared" si="40"/>
        <v>14.42557677700448</v>
      </c>
      <c r="DF51" s="78">
        <f t="shared" si="40"/>
        <v>2.8243073031026733</v>
      </c>
      <c r="DG51" s="78">
        <f t="shared" si="40"/>
        <v>6.3959050698512918</v>
      </c>
      <c r="DH51" s="78">
        <f t="shared" si="40"/>
        <v>11.779149918834442</v>
      </c>
      <c r="DI51" s="78">
        <f t="shared" si="40"/>
        <v>6.5254076994575856</v>
      </c>
      <c r="DJ51" s="78">
        <f t="shared" si="40"/>
        <v>3.9511278264105081</v>
      </c>
      <c r="DK51" s="78">
        <f t="shared" si="40"/>
        <v>21.447464799660505</v>
      </c>
      <c r="DL51" s="78">
        <f t="shared" si="40"/>
        <v>6.70309940098781</v>
      </c>
      <c r="DM51" s="78">
        <f t="shared" si="40"/>
        <v>8.3078702427619469</v>
      </c>
      <c r="DN51" s="78">
        <f t="shared" si="40"/>
        <v>15.458355118691266</v>
      </c>
      <c r="DO51" s="78">
        <f t="shared" si="40"/>
        <v>19.962094481141154</v>
      </c>
      <c r="DP51" s="78">
        <f t="shared" si="40"/>
        <v>0.58598986550885335</v>
      </c>
      <c r="DQ51" s="78">
        <f t="shared" si="40"/>
        <v>14.830831480525656</v>
      </c>
      <c r="DR51" s="78">
        <f t="shared" si="40"/>
        <v>3.808397183755492</v>
      </c>
      <c r="DS51" s="78">
        <f t="shared" si="40"/>
        <v>5.7804435497288713</v>
      </c>
      <c r="DT51" s="78">
        <f t="shared" si="40"/>
        <v>14.386567256600962</v>
      </c>
      <c r="DU51" s="78">
        <f t="shared" si="40"/>
        <v>5.6284481214308846</v>
      </c>
      <c r="DV51" s="78">
        <f t="shared" si="40"/>
        <v>9.686186227498883</v>
      </c>
      <c r="DW51" s="78">
        <f t="shared" si="40"/>
        <v>4.0611511569543488</v>
      </c>
      <c r="DX51" s="78">
        <f t="shared" si="40"/>
        <v>19.794683845361465</v>
      </c>
      <c r="DY51" s="78">
        <f t="shared" si="40"/>
        <v>9.6923826335606549</v>
      </c>
      <c r="DZ51" s="78">
        <f t="shared" si="40"/>
        <v>17.089498973365188</v>
      </c>
      <c r="EA51" s="78">
        <f t="shared" si="40"/>
        <v>0.7446089011662963</v>
      </c>
      <c r="EB51" s="78">
        <f t="shared" si="40"/>
        <v>2.3288275178027678</v>
      </c>
      <c r="EC51" s="78">
        <f t="shared" si="40"/>
        <v>17.064090953858155</v>
      </c>
      <c r="ED51" s="78">
        <f t="shared" si="40"/>
        <v>20.871243104591244</v>
      </c>
      <c r="EE51" s="78">
        <f t="shared" si="40"/>
        <v>18.600310872120104</v>
      </c>
      <c r="EF51" s="78">
        <f t="shared" si="40"/>
        <v>4.4697545914224799</v>
      </c>
      <c r="EG51" s="78">
        <f t="shared" si="40"/>
        <v>12.410216846760704</v>
      </c>
      <c r="EH51" s="78">
        <f t="shared" si="40"/>
        <v>10.340531090989668</v>
      </c>
      <c r="EI51" s="78">
        <f t="shared" si="40"/>
        <v>17.788293677867856</v>
      </c>
      <c r="EJ51" s="78">
        <f t="shared" si="40"/>
        <v>10.424699069652188</v>
      </c>
      <c r="EK51" s="78">
        <f t="shared" si="40"/>
        <v>26.992921520721907</v>
      </c>
      <c r="EL51" s="78">
        <f t="shared" si="40"/>
        <v>20.771298847238626</v>
      </c>
      <c r="EM51" s="78">
        <f t="shared" si="40"/>
        <v>4.841572122542356</v>
      </c>
      <c r="EN51" s="78">
        <f t="shared" si="40"/>
        <v>16.498358390743228</v>
      </c>
      <c r="EO51" s="78">
        <f t="shared" si="40"/>
        <v>3.6545899404263422</v>
      </c>
      <c r="EP51" s="78">
        <f t="shared" si="40"/>
        <v>5.9382068061518662</v>
      </c>
      <c r="EQ51" s="78">
        <f t="shared" si="40"/>
        <v>21.157851534937077</v>
      </c>
      <c r="ER51" s="78">
        <f t="shared" si="40"/>
        <v>17.539434109669941</v>
      </c>
      <c r="ES51" s="78">
        <f t="shared" si="40"/>
        <v>11.475953257698498</v>
      </c>
      <c r="ET51" s="78">
        <f t="shared" si="40"/>
        <v>11.15463229964899</v>
      </c>
      <c r="EU51" s="78">
        <f t="shared" si="40"/>
        <v>11.282653778425855</v>
      </c>
      <c r="EV51" s="78">
        <f t="shared" si="40"/>
        <v>8.9567576958458055</v>
      </c>
      <c r="EW51" s="78">
        <f t="shared" si="40"/>
        <v>11.801574375925419</v>
      </c>
      <c r="EX51" s="78">
        <f t="shared" si="40"/>
        <v>6.3608626664288206</v>
      </c>
      <c r="EY51" s="78">
        <f t="shared" si="40"/>
        <v>1.7777671235767016</v>
      </c>
      <c r="EZ51" s="78">
        <f t="shared" si="40"/>
        <v>16.27621613495128</v>
      </c>
      <c r="FA51" s="78">
        <f t="shared" si="40"/>
        <v>18.640977311007791</v>
      </c>
      <c r="FB51" s="78">
        <f t="shared" si="40"/>
        <v>4.7548610769401352</v>
      </c>
      <c r="FC51" s="78">
        <f t="shared" si="40"/>
        <v>10.392907385731085</v>
      </c>
      <c r="FD51" s="78">
        <f t="shared" si="40"/>
        <v>7.119869726618532</v>
      </c>
      <c r="FE51" s="78">
        <f t="shared" si="40"/>
        <v>19.442155451983098</v>
      </c>
      <c r="FF51" s="78">
        <f t="shared" si="40"/>
        <v>12.040747346939005</v>
      </c>
      <c r="FG51" s="78">
        <f t="shared" si="40"/>
        <v>19.348573548661353</v>
      </c>
      <c r="FH51" s="78">
        <f t="shared" si="40"/>
        <v>10.724533205149104</v>
      </c>
      <c r="FI51" s="78">
        <f t="shared" si="40"/>
        <v>7.9157992033365332</v>
      </c>
      <c r="FJ51" s="78">
        <f t="shared" si="40"/>
        <v>19.041720720641525</v>
      </c>
      <c r="FK51" s="78">
        <f t="shared" si="40"/>
        <v>17.883119644042072</v>
      </c>
      <c r="FL51" s="78">
        <f t="shared" si="40"/>
        <v>5.5305547150957191</v>
      </c>
      <c r="FM51" s="78">
        <f t="shared" si="40"/>
        <v>4.1914596960572972</v>
      </c>
      <c r="FN51" s="78">
        <f t="shared" si="40"/>
        <v>9.6034577896568276</v>
      </c>
      <c r="FO51" s="78">
        <f t="shared" si="40"/>
        <v>10.420124378982806</v>
      </c>
      <c r="FP51" s="78">
        <f t="shared" si="40"/>
        <v>10.043090703135634</v>
      </c>
      <c r="FQ51" s="78">
        <f t="shared" si="40"/>
        <v>5.7779051737471665</v>
      </c>
      <c r="FR51" s="78">
        <f t="shared" si="40"/>
        <v>15.384027537159763</v>
      </c>
      <c r="FS51" s="78">
        <f t="shared" si="40"/>
        <v>6.3477607340849271</v>
      </c>
      <c r="FT51" s="78">
        <f t="shared" si="40"/>
        <v>7.0893564247646124</v>
      </c>
      <c r="FU51" s="78">
        <f t="shared" si="40"/>
        <v>6.0738185130766542</v>
      </c>
      <c r="FV51" s="78">
        <f t="shared" si="40"/>
        <v>8.2475060563313018</v>
      </c>
      <c r="FW51" s="78">
        <f t="shared" si="40"/>
        <v>15.198570310616001</v>
      </c>
      <c r="FX51" s="78">
        <f t="shared" si="40"/>
        <v>5.1339641650494769</v>
      </c>
      <c r="FY51" s="78">
        <f t="shared" si="40"/>
        <v>7.9954131887708995</v>
      </c>
      <c r="FZ51" s="78">
        <f t="shared" si="40"/>
        <v>6.9848489270557108</v>
      </c>
      <c r="GA51" s="78">
        <f t="shared" si="40"/>
        <v>15.239392917346425</v>
      </c>
      <c r="GB51" s="78">
        <f t="shared" si="40"/>
        <v>19.946625667668059</v>
      </c>
      <c r="GC51" s="78">
        <f t="shared" si="40"/>
        <v>12.873846269327979</v>
      </c>
      <c r="GD51" s="78">
        <f t="shared" si="40"/>
        <v>11.729134914620179</v>
      </c>
      <c r="GE51" s="78">
        <f t="shared" si="40"/>
        <v>12.907584841142292</v>
      </c>
      <c r="GF51" s="78">
        <f t="shared" si="40"/>
        <v>11.826273874645242</v>
      </c>
      <c r="GG51" s="78">
        <f t="shared" si="40"/>
        <v>2.3184380387140036</v>
      </c>
      <c r="GH51" s="79">
        <f t="shared" si="40"/>
        <v>11.098817137813253</v>
      </c>
      <c r="GJ51" s="29"/>
      <c r="GK51" s="28"/>
      <c r="GL51" s="129">
        <v>68</v>
      </c>
      <c r="GM51" s="129">
        <v>7</v>
      </c>
      <c r="GN51" s="28"/>
      <c r="GO51" s="129">
        <v>163</v>
      </c>
      <c r="GP51" s="129">
        <v>8</v>
      </c>
      <c r="GQ51" s="28"/>
      <c r="GR51" s="29"/>
      <c r="GT51" s="120"/>
    </row>
    <row r="52" spans="4:202" ht="15.75" customHeight="1" x14ac:dyDescent="0.25">
      <c r="D52" s="177">
        <v>46</v>
      </c>
      <c r="E52" s="178">
        <v>15.405645990713831</v>
      </c>
      <c r="F52" s="179">
        <v>16.235019178411751</v>
      </c>
      <c r="H52" s="176">
        <v>122</v>
      </c>
      <c r="I52" s="126" t="s">
        <v>79</v>
      </c>
      <c r="J52" s="127" t="s">
        <v>79</v>
      </c>
      <c r="L52" s="29"/>
      <c r="N52" s="72">
        <v>40</v>
      </c>
      <c r="O52" s="82"/>
      <c r="P52" s="83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78">
        <v>0</v>
      </c>
      <c r="BD52" s="78">
        <f t="shared" ref="BD52:GH52" si="41">+SQRT(((BD$6-$BC$6)^2)+((BD$7-$BC$7)^2))</f>
        <v>1.3441473432533577</v>
      </c>
      <c r="BE52" s="78">
        <f t="shared" si="41"/>
        <v>3.1273939800772994</v>
      </c>
      <c r="BF52" s="78">
        <f t="shared" si="41"/>
        <v>8.1179095398948995</v>
      </c>
      <c r="BG52" s="78">
        <f t="shared" si="41"/>
        <v>7.081615353395164</v>
      </c>
      <c r="BH52" s="78">
        <f t="shared" si="41"/>
        <v>5.3134641560616895</v>
      </c>
      <c r="BI52" s="78">
        <f t="shared" si="41"/>
        <v>8.8907252364604865</v>
      </c>
      <c r="BJ52" s="78">
        <f t="shared" si="41"/>
        <v>9.7138167238930908</v>
      </c>
      <c r="BK52" s="78">
        <f t="shared" si="41"/>
        <v>8.748052251665035</v>
      </c>
      <c r="BL52" s="78">
        <f t="shared" si="41"/>
        <v>18.772396539203207</v>
      </c>
      <c r="BM52" s="78">
        <f t="shared" si="41"/>
        <v>23.774707600863731</v>
      </c>
      <c r="BN52" s="78">
        <f t="shared" si="41"/>
        <v>22.772275838650987</v>
      </c>
      <c r="BO52" s="78">
        <f t="shared" si="41"/>
        <v>17.998333926942038</v>
      </c>
      <c r="BP52" s="78">
        <f t="shared" si="41"/>
        <v>19.235762314339532</v>
      </c>
      <c r="BQ52" s="78">
        <f t="shared" si="41"/>
        <v>19.41553185666411</v>
      </c>
      <c r="BR52" s="78">
        <f t="shared" si="41"/>
        <v>17.610974009561609</v>
      </c>
      <c r="BS52" s="78">
        <f t="shared" si="41"/>
        <v>18.057760966504144</v>
      </c>
      <c r="BT52" s="78">
        <f t="shared" si="41"/>
        <v>14.037986267729934</v>
      </c>
      <c r="BU52" s="78">
        <f t="shared" si="41"/>
        <v>8.4306212877572264</v>
      </c>
      <c r="BV52" s="78">
        <f t="shared" si="41"/>
        <v>4.3848021093170351</v>
      </c>
      <c r="BW52" s="78">
        <f t="shared" si="41"/>
        <v>7.2319476919026773</v>
      </c>
      <c r="BX52" s="78">
        <f t="shared" si="41"/>
        <v>4.4326282385714428</v>
      </c>
      <c r="BY52" s="78">
        <f t="shared" si="41"/>
        <v>7.1878119098494393</v>
      </c>
      <c r="BZ52" s="78">
        <f t="shared" si="41"/>
        <v>5.3297760151125093</v>
      </c>
      <c r="CA52" s="78">
        <f t="shared" si="41"/>
        <v>8.1678270184176238</v>
      </c>
      <c r="CB52" s="78">
        <f t="shared" si="41"/>
        <v>9.0144675539491832</v>
      </c>
      <c r="CC52" s="78">
        <f t="shared" si="41"/>
        <v>8.5608023502349617</v>
      </c>
      <c r="CD52" s="78">
        <f t="shared" si="41"/>
        <v>12.883788371157664</v>
      </c>
      <c r="CE52" s="78">
        <f t="shared" si="41"/>
        <v>10.336375091823472</v>
      </c>
      <c r="CF52" s="78">
        <f t="shared" si="41"/>
        <v>13.46451717113812</v>
      </c>
      <c r="CG52" s="78">
        <f t="shared" si="41"/>
        <v>15.959587564258799</v>
      </c>
      <c r="CH52" s="78">
        <f t="shared" si="41"/>
        <v>15.830232561258093</v>
      </c>
      <c r="CI52" s="78">
        <f t="shared" si="41"/>
        <v>15.429056026933814</v>
      </c>
      <c r="CJ52" s="78">
        <f t="shared" si="41"/>
        <v>15.963139219867834</v>
      </c>
      <c r="CK52" s="78">
        <f t="shared" si="41"/>
        <v>15.62690070936033</v>
      </c>
      <c r="CL52" s="78">
        <f t="shared" si="41"/>
        <v>18.117105745936435</v>
      </c>
      <c r="CM52" s="78">
        <f t="shared" si="41"/>
        <v>1.5709328217733973</v>
      </c>
      <c r="CN52" s="156">
        <f t="shared" si="41"/>
        <v>16.285184790842361</v>
      </c>
      <c r="CO52" s="78">
        <f t="shared" si="41"/>
        <v>9.5991687696976875</v>
      </c>
      <c r="CP52" s="78">
        <f t="shared" si="41"/>
        <v>6.3895477982109572</v>
      </c>
      <c r="CQ52" s="78">
        <f t="shared" si="41"/>
        <v>4.1077933424944311</v>
      </c>
      <c r="CR52" s="78">
        <f t="shared" si="41"/>
        <v>11.277796719496992</v>
      </c>
      <c r="CS52" s="78">
        <f t="shared" si="41"/>
        <v>8.0734938551288042</v>
      </c>
      <c r="CT52" s="78">
        <f t="shared" si="41"/>
        <v>4.4005510581511258</v>
      </c>
      <c r="CU52" s="78">
        <f t="shared" si="41"/>
        <v>16.115936809507822</v>
      </c>
      <c r="CV52" s="78">
        <f t="shared" si="41"/>
        <v>12.622313873294292</v>
      </c>
      <c r="CW52" s="78">
        <f t="shared" si="41"/>
        <v>11.67478860246308</v>
      </c>
      <c r="CX52" s="78">
        <f t="shared" si="41"/>
        <v>12.241837004396933</v>
      </c>
      <c r="CY52" s="78">
        <f t="shared" si="41"/>
        <v>17.559594804998213</v>
      </c>
      <c r="CZ52" s="78">
        <f t="shared" si="41"/>
        <v>14.532160804848429</v>
      </c>
      <c r="DA52" s="78">
        <f t="shared" si="41"/>
        <v>17.035238929638915</v>
      </c>
      <c r="DB52" s="78">
        <f t="shared" si="41"/>
        <v>15.81324428843808</v>
      </c>
      <c r="DC52" s="78">
        <f t="shared" si="41"/>
        <v>9.3459316315646053</v>
      </c>
      <c r="DD52" s="78">
        <f t="shared" si="41"/>
        <v>14.305685798732094</v>
      </c>
      <c r="DE52" s="78">
        <f t="shared" si="41"/>
        <v>13.177361946546908</v>
      </c>
      <c r="DF52" s="78">
        <f t="shared" si="41"/>
        <v>5.1612100521316489</v>
      </c>
      <c r="DG52" s="78">
        <f t="shared" si="41"/>
        <v>4.4229160782721832</v>
      </c>
      <c r="DH52" s="78">
        <f t="shared" si="41"/>
        <v>10.257484130724542</v>
      </c>
      <c r="DI52" s="78">
        <f t="shared" si="41"/>
        <v>6.8086470227493257</v>
      </c>
      <c r="DJ52" s="78">
        <f t="shared" si="41"/>
        <v>3.0396539264790339</v>
      </c>
      <c r="DK52" s="78">
        <f t="shared" si="41"/>
        <v>18.687933410356852</v>
      </c>
      <c r="DL52" s="78">
        <f t="shared" si="41"/>
        <v>3.734648174608997</v>
      </c>
      <c r="DM52" s="78">
        <f t="shared" si="41"/>
        <v>6.4022422583642395</v>
      </c>
      <c r="DN52" s="78">
        <f t="shared" si="41"/>
        <v>12.550549372718214</v>
      </c>
      <c r="DO52" s="78">
        <f t="shared" si="41"/>
        <v>18.198757037558568</v>
      </c>
      <c r="DP52" s="78">
        <f t="shared" si="41"/>
        <v>3.5924427562134671</v>
      </c>
      <c r="DQ52" s="78">
        <f t="shared" si="41"/>
        <v>11.800157653347393</v>
      </c>
      <c r="DR52" s="78">
        <f t="shared" si="41"/>
        <v>5.1200112514325333</v>
      </c>
      <c r="DS52" s="78">
        <f t="shared" si="41"/>
        <v>6.7298625081971508</v>
      </c>
      <c r="DT52" s="78">
        <f t="shared" si="41"/>
        <v>12.756684878769788</v>
      </c>
      <c r="DU52" s="78">
        <f t="shared" si="41"/>
        <v>3.3905054792817491</v>
      </c>
      <c r="DV52" s="78">
        <f t="shared" si="41"/>
        <v>6.9928688017248248</v>
      </c>
      <c r="DW52" s="78">
        <f t="shared" si="41"/>
        <v>4.7297777758331092</v>
      </c>
      <c r="DX52" s="78">
        <f t="shared" si="41"/>
        <v>16.921945992677035</v>
      </c>
      <c r="DY52" s="78">
        <f t="shared" si="41"/>
        <v>8.1965082625749464</v>
      </c>
      <c r="DZ52" s="78">
        <f t="shared" si="41"/>
        <v>15.230887585514644</v>
      </c>
      <c r="EA52" s="78">
        <f t="shared" si="41"/>
        <v>3.4640801489042792</v>
      </c>
      <c r="EB52" s="78">
        <f t="shared" si="41"/>
        <v>1.1986976981872228</v>
      </c>
      <c r="EC52" s="78">
        <f t="shared" si="41"/>
        <v>14.438597976923308</v>
      </c>
      <c r="ED52" s="78">
        <f t="shared" si="41"/>
        <v>17.835960067600524</v>
      </c>
      <c r="EE52" s="78">
        <f t="shared" si="41"/>
        <v>15.663533521291695</v>
      </c>
      <c r="EF52" s="78">
        <f t="shared" si="41"/>
        <v>3.2599984479224537</v>
      </c>
      <c r="EG52" s="78">
        <f t="shared" si="41"/>
        <v>10.316013015594061</v>
      </c>
      <c r="EH52" s="78">
        <f t="shared" si="41"/>
        <v>7.3292510334897001</v>
      </c>
      <c r="EI52" s="78">
        <f t="shared" si="41"/>
        <v>15.984904703804681</v>
      </c>
      <c r="EJ52" s="78">
        <f t="shared" si="41"/>
        <v>7.7297377082344561</v>
      </c>
      <c r="EK52" s="78">
        <f t="shared" si="41"/>
        <v>23.976599072872151</v>
      </c>
      <c r="EL52" s="78">
        <f t="shared" si="41"/>
        <v>18.197197630525686</v>
      </c>
      <c r="EM52" s="78">
        <f t="shared" si="41"/>
        <v>2.9197316691600097</v>
      </c>
      <c r="EN52" s="78">
        <f t="shared" si="41"/>
        <v>13.534638813536674</v>
      </c>
      <c r="EO52" s="78">
        <f t="shared" si="41"/>
        <v>6.6066869072021746</v>
      </c>
      <c r="EP52" s="78">
        <f t="shared" si="41"/>
        <v>8.898763623429593</v>
      </c>
      <c r="EQ52" s="78">
        <f t="shared" si="41"/>
        <v>18.125527821768511</v>
      </c>
      <c r="ER52" s="78">
        <f t="shared" si="41"/>
        <v>14.56769303420228</v>
      </c>
      <c r="ES52" s="78">
        <f t="shared" si="41"/>
        <v>8.8583722137269696</v>
      </c>
      <c r="ET52" s="78">
        <f t="shared" si="41"/>
        <v>9.5446261342092384</v>
      </c>
      <c r="EU52" s="78">
        <f t="shared" si="41"/>
        <v>8.4730941980276047</v>
      </c>
      <c r="EV52" s="78">
        <f t="shared" si="41"/>
        <v>8.732588280606377</v>
      </c>
      <c r="EW52" s="78">
        <f t="shared" si="41"/>
        <v>9.1315774079004282</v>
      </c>
      <c r="EX52" s="78">
        <f t="shared" si="41"/>
        <v>5.7139546774267238</v>
      </c>
      <c r="EY52" s="78">
        <f t="shared" si="41"/>
        <v>3.3937508441040918</v>
      </c>
      <c r="EZ52" s="78">
        <f t="shared" si="41"/>
        <v>13.246532648836622</v>
      </c>
      <c r="FA52" s="78">
        <f t="shared" si="41"/>
        <v>15.651138452577111</v>
      </c>
      <c r="FB52" s="78">
        <f t="shared" si="41"/>
        <v>7.2348084851832182</v>
      </c>
      <c r="FC52" s="78">
        <f t="shared" si="41"/>
        <v>7.3627727148010607</v>
      </c>
      <c r="FD52" s="78">
        <f t="shared" si="41"/>
        <v>4.1721703719524612</v>
      </c>
      <c r="FE52" s="78">
        <f t="shared" si="41"/>
        <v>16.519242253776937</v>
      </c>
      <c r="FF52" s="78">
        <f t="shared" si="41"/>
        <v>11.572614546154343</v>
      </c>
      <c r="FG52" s="78">
        <f t="shared" si="41"/>
        <v>16.513209695582518</v>
      </c>
      <c r="FH52" s="78">
        <f t="shared" si="41"/>
        <v>9.0690589458092017</v>
      </c>
      <c r="FI52" s="78">
        <f t="shared" si="41"/>
        <v>7.0516721027369567</v>
      </c>
      <c r="FJ52" s="78">
        <f t="shared" si="41"/>
        <v>16.213236267665287</v>
      </c>
      <c r="FK52" s="78">
        <f t="shared" si="41"/>
        <v>16.11540305461557</v>
      </c>
      <c r="FL52" s="78">
        <f t="shared" si="41"/>
        <v>5.4553200223702172</v>
      </c>
      <c r="FM52" s="78">
        <f t="shared" si="41"/>
        <v>7.0898631457779633</v>
      </c>
      <c r="FN52" s="78">
        <f t="shared" si="41"/>
        <v>8.0310430745682009</v>
      </c>
      <c r="FO52" s="78">
        <f t="shared" si="41"/>
        <v>8.2655431491590718</v>
      </c>
      <c r="FP52" s="78">
        <f t="shared" si="41"/>
        <v>7.2248153376836468</v>
      </c>
      <c r="FQ52" s="78">
        <f t="shared" si="41"/>
        <v>2.7424327735586962</v>
      </c>
      <c r="FR52" s="78">
        <f t="shared" si="41"/>
        <v>12.553963102989453</v>
      </c>
      <c r="FS52" s="78">
        <f t="shared" si="41"/>
        <v>3.857025855753895</v>
      </c>
      <c r="FT52" s="78">
        <f t="shared" si="41"/>
        <v>6.6339464122591796</v>
      </c>
      <c r="FU52" s="78">
        <f t="shared" si="41"/>
        <v>3.0382247062402294</v>
      </c>
      <c r="FV52" s="78">
        <f t="shared" si="41"/>
        <v>7.0983569377666145</v>
      </c>
      <c r="FW52" s="78">
        <f t="shared" si="41"/>
        <v>12.931250768947836</v>
      </c>
      <c r="FX52" s="78">
        <f t="shared" si="41"/>
        <v>4.6381730255812643</v>
      </c>
      <c r="FY52" s="78">
        <f t="shared" si="41"/>
        <v>5.0705258596628555</v>
      </c>
      <c r="FZ52" s="78">
        <f t="shared" si="41"/>
        <v>7.6890155101090336</v>
      </c>
      <c r="GA52" s="78">
        <f t="shared" si="41"/>
        <v>13.143050990765444</v>
      </c>
      <c r="GB52" s="78">
        <f t="shared" si="41"/>
        <v>18.721517299631557</v>
      </c>
      <c r="GC52" s="78">
        <f t="shared" si="41"/>
        <v>10.304792217475994</v>
      </c>
      <c r="GD52" s="78">
        <f t="shared" si="41"/>
        <v>10.837062437561709</v>
      </c>
      <c r="GE52" s="78">
        <f t="shared" si="41"/>
        <v>12.028950659933837</v>
      </c>
      <c r="GF52" s="78">
        <f t="shared" si="41"/>
        <v>9.5848997737847146</v>
      </c>
      <c r="GG52" s="78">
        <f t="shared" si="41"/>
        <v>3.5948616813417855</v>
      </c>
      <c r="GH52" s="79">
        <f t="shared" si="41"/>
        <v>8.0848116731385424</v>
      </c>
      <c r="GJ52" s="29"/>
      <c r="GK52" s="28"/>
      <c r="GL52" s="129">
        <v>4</v>
      </c>
      <c r="GM52" s="129">
        <v>8</v>
      </c>
      <c r="GN52" s="28"/>
      <c r="GO52" s="129">
        <v>15</v>
      </c>
      <c r="GP52" s="129">
        <v>8</v>
      </c>
      <c r="GQ52" s="28"/>
      <c r="GR52" s="29"/>
      <c r="GT52" s="120"/>
    </row>
    <row r="53" spans="4:202" ht="15.75" customHeight="1" x14ac:dyDescent="0.25">
      <c r="D53" s="177">
        <v>47</v>
      </c>
      <c r="E53" s="180">
        <v>16.211379383574908</v>
      </c>
      <c r="F53" s="181">
        <v>17.909770888258418</v>
      </c>
      <c r="H53" s="176">
        <v>123</v>
      </c>
      <c r="I53" s="126" t="s">
        <v>74</v>
      </c>
      <c r="J53" s="127" t="s">
        <v>76</v>
      </c>
      <c r="L53" s="29"/>
      <c r="N53" s="72">
        <v>41</v>
      </c>
      <c r="O53" s="82"/>
      <c r="P53" s="83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78">
        <v>0</v>
      </c>
      <c r="BE53" s="78">
        <f t="shared" ref="BE53:GH53" si="42">+SQRT(((BE$6-$BD$6)^2)+((BE$7-$BD$7)^2))</f>
        <v>2.474302972105642</v>
      </c>
      <c r="BF53" s="78">
        <f t="shared" si="42"/>
        <v>8.855668474306162</v>
      </c>
      <c r="BG53" s="78">
        <f t="shared" si="42"/>
        <v>7.7221280808272761</v>
      </c>
      <c r="BH53" s="78">
        <f t="shared" si="42"/>
        <v>5.9201030517091917</v>
      </c>
      <c r="BI53" s="78">
        <f t="shared" si="42"/>
        <v>9.5853868456639084</v>
      </c>
      <c r="BJ53" s="78">
        <f t="shared" si="42"/>
        <v>10.19229285816445</v>
      </c>
      <c r="BK53" s="78">
        <f t="shared" si="42"/>
        <v>9.1880144866777069</v>
      </c>
      <c r="BL53" s="78">
        <f t="shared" si="42"/>
        <v>19.984641466479676</v>
      </c>
      <c r="BM53" s="78">
        <f t="shared" si="42"/>
        <v>24.970376309362255</v>
      </c>
      <c r="BN53" s="78">
        <f t="shared" si="42"/>
        <v>24.032149572569651</v>
      </c>
      <c r="BO53" s="78">
        <f t="shared" si="42"/>
        <v>19.179128788436838</v>
      </c>
      <c r="BP53" s="78">
        <f t="shared" si="42"/>
        <v>20.266332129405193</v>
      </c>
      <c r="BQ53" s="78">
        <f t="shared" si="42"/>
        <v>20.463659437464027</v>
      </c>
      <c r="BR53" s="78">
        <f t="shared" si="42"/>
        <v>17.976021499627812</v>
      </c>
      <c r="BS53" s="78">
        <f t="shared" si="42"/>
        <v>18.458281540427894</v>
      </c>
      <c r="BT53" s="78">
        <f t="shared" si="42"/>
        <v>14.524452224367055</v>
      </c>
      <c r="BU53" s="78">
        <f t="shared" si="42"/>
        <v>7.2453506997910475</v>
      </c>
      <c r="BV53" s="78">
        <f t="shared" si="42"/>
        <v>3.0944388731016628</v>
      </c>
      <c r="BW53" s="78">
        <f t="shared" si="42"/>
        <v>5.8983389493561091</v>
      </c>
      <c r="BX53" s="78">
        <f t="shared" si="42"/>
        <v>3.7970114991768695</v>
      </c>
      <c r="BY53" s="78">
        <f t="shared" si="42"/>
        <v>5.9146378570618641</v>
      </c>
      <c r="BZ53" s="78">
        <f t="shared" si="42"/>
        <v>4.0420719340851088</v>
      </c>
      <c r="CA53" s="78">
        <f t="shared" si="42"/>
        <v>8.1101367215050306</v>
      </c>
      <c r="CB53" s="78">
        <f t="shared" si="42"/>
        <v>8.7318344894789508</v>
      </c>
      <c r="CC53" s="78">
        <f t="shared" si="42"/>
        <v>7.8189476736487347</v>
      </c>
      <c r="CD53" s="78">
        <f t="shared" si="42"/>
        <v>12.928081273191212</v>
      </c>
      <c r="CE53" s="78">
        <f t="shared" si="42"/>
        <v>10.298087770469536</v>
      </c>
      <c r="CF53" s="78">
        <f t="shared" si="42"/>
        <v>13.625086453831377</v>
      </c>
      <c r="CG53" s="78">
        <f t="shared" si="42"/>
        <v>15.850402989414542</v>
      </c>
      <c r="CH53" s="78">
        <f t="shared" si="42"/>
        <v>15.831003826401204</v>
      </c>
      <c r="CI53" s="78">
        <f t="shared" si="42"/>
        <v>15.345369672172341</v>
      </c>
      <c r="CJ53" s="78">
        <f t="shared" si="42"/>
        <v>16.944687870077569</v>
      </c>
      <c r="CK53" s="78">
        <f t="shared" si="42"/>
        <v>16.380138017115488</v>
      </c>
      <c r="CL53" s="78">
        <f t="shared" si="42"/>
        <v>18.927706071093446</v>
      </c>
      <c r="CM53" s="78">
        <f t="shared" si="42"/>
        <v>0.25555450178612188</v>
      </c>
      <c r="CN53" s="156">
        <f t="shared" si="42"/>
        <v>16.876430565471914</v>
      </c>
      <c r="CO53" s="78">
        <f t="shared" si="42"/>
        <v>10.89210991196016</v>
      </c>
      <c r="CP53" s="78">
        <f t="shared" si="42"/>
        <v>7.6809987151538062</v>
      </c>
      <c r="CQ53" s="78">
        <f t="shared" si="42"/>
        <v>2.7755435659346634</v>
      </c>
      <c r="CR53" s="78">
        <f t="shared" si="42"/>
        <v>12.508784108060084</v>
      </c>
      <c r="CS53" s="78">
        <f t="shared" si="42"/>
        <v>9.4089558845940466</v>
      </c>
      <c r="CT53" s="78">
        <f t="shared" si="42"/>
        <v>4.5450536107162502</v>
      </c>
      <c r="CU53" s="78">
        <f t="shared" si="42"/>
        <v>17.247164251343865</v>
      </c>
      <c r="CV53" s="78">
        <f t="shared" si="42"/>
        <v>13.542258930606936</v>
      </c>
      <c r="CW53" s="78">
        <f t="shared" si="42"/>
        <v>12.979289198896984</v>
      </c>
      <c r="CX53" s="78">
        <f t="shared" si="42"/>
        <v>13.49098663813424</v>
      </c>
      <c r="CY53" s="78">
        <f t="shared" si="42"/>
        <v>17.810668241389553</v>
      </c>
      <c r="CZ53" s="78">
        <f t="shared" si="42"/>
        <v>15.833072681979804</v>
      </c>
      <c r="DA53" s="78">
        <f t="shared" si="42"/>
        <v>18.276814900917824</v>
      </c>
      <c r="DB53" s="78">
        <f t="shared" si="42"/>
        <v>16.008201495993077</v>
      </c>
      <c r="DC53" s="78">
        <f t="shared" si="42"/>
        <v>10.13216189331184</v>
      </c>
      <c r="DD53" s="78">
        <f t="shared" si="42"/>
        <v>14.2872657110309</v>
      </c>
      <c r="DE53" s="78">
        <f t="shared" si="42"/>
        <v>13.240018662514615</v>
      </c>
      <c r="DF53" s="78">
        <f t="shared" si="42"/>
        <v>3.8371534706622903</v>
      </c>
      <c r="DG53" s="78">
        <f t="shared" si="42"/>
        <v>4.8030278017878594</v>
      </c>
      <c r="DH53" s="78">
        <f t="shared" si="42"/>
        <v>11.195432547068551</v>
      </c>
      <c r="DI53" s="78">
        <f t="shared" si="42"/>
        <v>6.095982542787505</v>
      </c>
      <c r="DJ53" s="78">
        <f t="shared" si="42"/>
        <v>3.526093991131142</v>
      </c>
      <c r="DK53" s="78">
        <f t="shared" si="42"/>
        <v>19.659286710496996</v>
      </c>
      <c r="DL53" s="78">
        <f t="shared" si="42"/>
        <v>4.8980642583391418</v>
      </c>
      <c r="DM53" s="78">
        <f t="shared" si="42"/>
        <v>6.7733686341354105</v>
      </c>
      <c r="DN53" s="78">
        <f t="shared" si="42"/>
        <v>13.894695935136003</v>
      </c>
      <c r="DO53" s="78">
        <f t="shared" si="42"/>
        <v>18.549112451957182</v>
      </c>
      <c r="DP53" s="78">
        <f t="shared" si="42"/>
        <v>2.39700043072411</v>
      </c>
      <c r="DQ53" s="78">
        <f t="shared" si="42"/>
        <v>13.103256189241659</v>
      </c>
      <c r="DR53" s="78">
        <f t="shared" si="42"/>
        <v>4.7427523266577793</v>
      </c>
      <c r="DS53" s="78">
        <f t="shared" si="42"/>
        <v>5.770323645121116</v>
      </c>
      <c r="DT53" s="78">
        <f t="shared" si="42"/>
        <v>13.017762376381718</v>
      </c>
      <c r="DU53" s="78">
        <f t="shared" si="42"/>
        <v>4.5132243125820652</v>
      </c>
      <c r="DV53" s="78">
        <f t="shared" si="42"/>
        <v>8.3029169652876433</v>
      </c>
      <c r="DW53" s="78">
        <f t="shared" si="42"/>
        <v>3.7932070743712973</v>
      </c>
      <c r="DX53" s="78">
        <f t="shared" si="42"/>
        <v>18.265469433548358</v>
      </c>
      <c r="DY53" s="78">
        <f t="shared" si="42"/>
        <v>9.1071245066174331</v>
      </c>
      <c r="DZ53" s="78">
        <f t="shared" si="42"/>
        <v>16.311103841230032</v>
      </c>
      <c r="EA53" s="78">
        <f t="shared" si="42"/>
        <v>2.3862718306848869</v>
      </c>
      <c r="EB53" s="78">
        <f t="shared" si="42"/>
        <v>0.57761839012350558</v>
      </c>
      <c r="EC53" s="78">
        <f t="shared" si="42"/>
        <v>15.308722312552531</v>
      </c>
      <c r="ED53" s="78">
        <f t="shared" si="42"/>
        <v>19.120560175147268</v>
      </c>
      <c r="EE53" s="78">
        <f t="shared" si="42"/>
        <v>16.786817335738867</v>
      </c>
      <c r="EF53" s="78">
        <f t="shared" si="42"/>
        <v>3.1130627687657153</v>
      </c>
      <c r="EG53" s="78">
        <f t="shared" si="42"/>
        <v>10.83174702274122</v>
      </c>
      <c r="EH53" s="78">
        <f t="shared" si="42"/>
        <v>8.6560987016666822</v>
      </c>
      <c r="EI53" s="78">
        <f t="shared" si="42"/>
        <v>17.047991136939977</v>
      </c>
      <c r="EJ53" s="78">
        <f t="shared" si="42"/>
        <v>8.6417047858555058</v>
      </c>
      <c r="EK53" s="78">
        <f t="shared" si="42"/>
        <v>25.196535765204242</v>
      </c>
      <c r="EL53" s="78">
        <f t="shared" si="42"/>
        <v>19.03474348912701</v>
      </c>
      <c r="EM53" s="78">
        <f t="shared" si="42"/>
        <v>3.2169554496929837</v>
      </c>
      <c r="EN53" s="78">
        <f t="shared" si="42"/>
        <v>14.87446037360241</v>
      </c>
      <c r="EO53" s="78">
        <f t="shared" si="42"/>
        <v>5.4643648679223356</v>
      </c>
      <c r="EP53" s="78">
        <f t="shared" si="42"/>
        <v>7.5709709399001923</v>
      </c>
      <c r="EQ53" s="78">
        <f t="shared" si="42"/>
        <v>19.422579001430297</v>
      </c>
      <c r="ER53" s="78">
        <f t="shared" si="42"/>
        <v>15.728662941018547</v>
      </c>
      <c r="ES53" s="78">
        <f t="shared" si="42"/>
        <v>9.7144599670285263</v>
      </c>
      <c r="ET53" s="78">
        <f t="shared" si="42"/>
        <v>10.510886228922445</v>
      </c>
      <c r="EU53" s="78">
        <f t="shared" si="42"/>
        <v>9.8080232353060399</v>
      </c>
      <c r="EV53" s="78">
        <f t="shared" si="42"/>
        <v>8.2702881631388134</v>
      </c>
      <c r="EW53" s="78">
        <f t="shared" si="42"/>
        <v>10.440764988699087</v>
      </c>
      <c r="EX53" s="78">
        <f t="shared" si="42"/>
        <v>5.3817029207244937</v>
      </c>
      <c r="EY53" s="78">
        <f t="shared" si="42"/>
        <v>2.1045495951216795</v>
      </c>
      <c r="EZ53" s="78">
        <f t="shared" si="42"/>
        <v>14.550846515320478</v>
      </c>
      <c r="FA53" s="78">
        <f t="shared" si="42"/>
        <v>16.833878145896279</v>
      </c>
      <c r="FB53" s="78">
        <f t="shared" si="42"/>
        <v>5.910503713681269</v>
      </c>
      <c r="FC53" s="78">
        <f t="shared" si="42"/>
        <v>8.6703908678443771</v>
      </c>
      <c r="FD53" s="78">
        <f t="shared" si="42"/>
        <v>5.5162802369817685</v>
      </c>
      <c r="FE53" s="78">
        <f t="shared" si="42"/>
        <v>17.628789691984334</v>
      </c>
      <c r="FF53" s="78">
        <f t="shared" si="42"/>
        <v>11.250164257575941</v>
      </c>
      <c r="FG53" s="78">
        <f t="shared" si="42"/>
        <v>17.544460674536662</v>
      </c>
      <c r="FH53" s="78">
        <f t="shared" si="42"/>
        <v>9.3217577736661745</v>
      </c>
      <c r="FI53" s="78">
        <f t="shared" si="42"/>
        <v>6.8599258288735747</v>
      </c>
      <c r="FJ53" s="78">
        <f t="shared" si="42"/>
        <v>17.238683803204694</v>
      </c>
      <c r="FK53" s="78">
        <f t="shared" si="42"/>
        <v>16.463273012385059</v>
      </c>
      <c r="FL53" s="78">
        <f t="shared" si="42"/>
        <v>5.7079860063369967</v>
      </c>
      <c r="FM53" s="78">
        <f t="shared" si="42"/>
        <v>5.7532641815385253</v>
      </c>
      <c r="FN53" s="78">
        <f t="shared" si="42"/>
        <v>8.9696483282890274</v>
      </c>
      <c r="FO53" s="78">
        <f t="shared" si="42"/>
        <v>8.8075730279928486</v>
      </c>
      <c r="FP53" s="78">
        <f t="shared" si="42"/>
        <v>8.5598098578217581</v>
      </c>
      <c r="FQ53" s="78">
        <f t="shared" si="42"/>
        <v>4.0350894117752008</v>
      </c>
      <c r="FR53" s="78">
        <f t="shared" si="42"/>
        <v>13.893583517176802</v>
      </c>
      <c r="FS53" s="78">
        <f t="shared" si="42"/>
        <v>5.086623723066106</v>
      </c>
      <c r="FT53" s="78">
        <f t="shared" si="42"/>
        <v>7.0890827135737702</v>
      </c>
      <c r="FU53" s="78">
        <f t="shared" si="42"/>
        <v>4.3339171980912052</v>
      </c>
      <c r="FV53" s="78">
        <f t="shared" si="42"/>
        <v>7.8553366864252991</v>
      </c>
      <c r="FW53" s="78">
        <f t="shared" si="42"/>
        <v>13.562131840989485</v>
      </c>
      <c r="FX53" s="78">
        <f t="shared" si="42"/>
        <v>5.0420098309098735</v>
      </c>
      <c r="FY53" s="78">
        <f t="shared" si="42"/>
        <v>6.1826178608360181</v>
      </c>
      <c r="FZ53" s="78">
        <f t="shared" si="42"/>
        <v>6.8357754755936355</v>
      </c>
      <c r="GA53" s="78">
        <f t="shared" si="42"/>
        <v>13.670356927611273</v>
      </c>
      <c r="GB53" s="78">
        <f t="shared" si="42"/>
        <v>18.792642261462913</v>
      </c>
      <c r="GC53" s="78">
        <f t="shared" si="42"/>
        <v>11.129079746775163</v>
      </c>
      <c r="GD53" s="78">
        <f t="shared" si="42"/>
        <v>10.707403637436403</v>
      </c>
      <c r="GE53" s="78">
        <f t="shared" si="42"/>
        <v>11.901818445686974</v>
      </c>
      <c r="GF53" s="78">
        <f t="shared" si="42"/>
        <v>10.188579163309283</v>
      </c>
      <c r="GG53" s="78">
        <f t="shared" si="42"/>
        <v>3.1103083728467813</v>
      </c>
      <c r="GH53" s="79">
        <f t="shared" si="42"/>
        <v>9.3056889908266296</v>
      </c>
      <c r="GJ53" s="29"/>
      <c r="GK53" s="28"/>
      <c r="GL53" s="129">
        <v>135</v>
      </c>
      <c r="GM53" s="129">
        <v>8</v>
      </c>
      <c r="GN53" s="28"/>
      <c r="GO53" s="129">
        <v>60</v>
      </c>
      <c r="GP53" s="129">
        <v>9</v>
      </c>
      <c r="GQ53" s="28"/>
      <c r="GR53" s="29"/>
      <c r="GT53" s="120"/>
    </row>
    <row r="54" spans="4:202" ht="15.75" customHeight="1" x14ac:dyDescent="0.25">
      <c r="D54" s="177">
        <v>48</v>
      </c>
      <c r="E54" s="182">
        <v>15.211010533270251</v>
      </c>
      <c r="F54" s="183">
        <v>18.148110675475607</v>
      </c>
      <c r="H54" s="176">
        <v>124</v>
      </c>
      <c r="I54" s="126" t="s">
        <v>75</v>
      </c>
      <c r="J54" s="127" t="s">
        <v>78</v>
      </c>
      <c r="L54" s="29"/>
      <c r="N54" s="72">
        <v>42</v>
      </c>
      <c r="O54" s="82"/>
      <c r="P54" s="83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78">
        <v>0</v>
      </c>
      <c r="BF54" s="78">
        <f t="shared" ref="BF54:GH54" si="43">+SQRT(((BF$6-$BE$6)^2)+((BF$7-$BE$7)^2))</f>
        <v>7.6338162770615678</v>
      </c>
      <c r="BG54" s="78">
        <f t="shared" si="43"/>
        <v>6.3824834966555741</v>
      </c>
      <c r="BH54" s="78">
        <f t="shared" si="43"/>
        <v>4.6835817173713057</v>
      </c>
      <c r="BI54" s="78">
        <f t="shared" si="43"/>
        <v>8.2470672719764124</v>
      </c>
      <c r="BJ54" s="78">
        <f t="shared" si="43"/>
        <v>8.4678486981899201</v>
      </c>
      <c r="BK54" s="78">
        <f t="shared" si="43"/>
        <v>7.4396015344274495</v>
      </c>
      <c r="BL54" s="78">
        <f t="shared" si="43"/>
        <v>19.767225702333448</v>
      </c>
      <c r="BM54" s="78">
        <f t="shared" si="43"/>
        <v>24.648127841089277</v>
      </c>
      <c r="BN54" s="78">
        <f t="shared" si="43"/>
        <v>24.001253279713524</v>
      </c>
      <c r="BO54" s="78">
        <f t="shared" si="43"/>
        <v>18.846644274385756</v>
      </c>
      <c r="BP54" s="78">
        <f t="shared" si="43"/>
        <v>19.452509817951963</v>
      </c>
      <c r="BQ54" s="78">
        <f t="shared" si="43"/>
        <v>19.695899981893941</v>
      </c>
      <c r="BR54" s="78">
        <f t="shared" si="43"/>
        <v>15.984580471233924</v>
      </c>
      <c r="BS54" s="78">
        <f t="shared" si="43"/>
        <v>16.506629079409972</v>
      </c>
      <c r="BT54" s="78">
        <f t="shared" si="43"/>
        <v>12.724813408523604</v>
      </c>
      <c r="BU54" s="78">
        <f t="shared" si="43"/>
        <v>8.2174733982724923</v>
      </c>
      <c r="BV54" s="78">
        <f t="shared" si="43"/>
        <v>4.0711973658645668</v>
      </c>
      <c r="BW54" s="78">
        <f t="shared" si="43"/>
        <v>5.3838592003787298</v>
      </c>
      <c r="BX54" s="78">
        <f t="shared" si="43"/>
        <v>1.3354213344498029</v>
      </c>
      <c r="BY54" s="78">
        <f t="shared" si="43"/>
        <v>4.8529299469713676</v>
      </c>
      <c r="BZ54" s="78">
        <f t="shared" si="43"/>
        <v>3.2987614929342417</v>
      </c>
      <c r="CA54" s="78">
        <f t="shared" si="43"/>
        <v>5.8158598550934029</v>
      </c>
      <c r="CB54" s="78">
        <f t="shared" si="43"/>
        <v>6.2936465383781641</v>
      </c>
      <c r="CC54" s="78">
        <f t="shared" si="43"/>
        <v>5.4411222598101086</v>
      </c>
      <c r="CD54" s="78">
        <f t="shared" si="43"/>
        <v>10.65569553193207</v>
      </c>
      <c r="CE54" s="78">
        <f t="shared" si="43"/>
        <v>7.9862419809722072</v>
      </c>
      <c r="CF54" s="78">
        <f t="shared" si="43"/>
        <v>11.449077331802604</v>
      </c>
      <c r="CG54" s="78">
        <f t="shared" si="43"/>
        <v>13.461956924334832</v>
      </c>
      <c r="CH54" s="78">
        <f t="shared" si="43"/>
        <v>13.509487240696139</v>
      </c>
      <c r="CI54" s="78">
        <f t="shared" si="43"/>
        <v>12.972466097685539</v>
      </c>
      <c r="CJ54" s="78">
        <f t="shared" si="43"/>
        <v>16.041756696091038</v>
      </c>
      <c r="CK54" s="78">
        <f t="shared" si="43"/>
        <v>14.992252121621132</v>
      </c>
      <c r="CL54" s="78">
        <f t="shared" si="43"/>
        <v>17.621392173211451</v>
      </c>
      <c r="CM54" s="78">
        <f t="shared" si="43"/>
        <v>2.5469524045735046</v>
      </c>
      <c r="CN54" s="156">
        <f t="shared" si="43"/>
        <v>15.205011490753741</v>
      </c>
      <c r="CO54" s="78">
        <f t="shared" si="43"/>
        <v>12.351001190037145</v>
      </c>
      <c r="CP54" s="78">
        <f t="shared" si="43"/>
        <v>9.1970776453364511</v>
      </c>
      <c r="CQ54" s="78">
        <f t="shared" si="43"/>
        <v>3.4903115619351031</v>
      </c>
      <c r="CR54" s="78">
        <f t="shared" si="43"/>
        <v>12.484250047240696</v>
      </c>
      <c r="CS54" s="78">
        <f t="shared" si="43"/>
        <v>10.140957855267853</v>
      </c>
      <c r="CT54" s="78">
        <f t="shared" si="43"/>
        <v>7.0188300044366345</v>
      </c>
      <c r="CU54" s="78">
        <f t="shared" si="43"/>
        <v>16.764957569990056</v>
      </c>
      <c r="CV54" s="78">
        <f t="shared" si="43"/>
        <v>12.549887674245916</v>
      </c>
      <c r="CW54" s="78">
        <f t="shared" si="43"/>
        <v>14.356005871570934</v>
      </c>
      <c r="CX54" s="78">
        <f t="shared" si="43"/>
        <v>13.526848690408267</v>
      </c>
      <c r="CY54" s="78">
        <f t="shared" si="43"/>
        <v>15.693961641554354</v>
      </c>
      <c r="CZ54" s="78">
        <f t="shared" si="43"/>
        <v>17.207976280768957</v>
      </c>
      <c r="DA54" s="78">
        <f t="shared" si="43"/>
        <v>18.205145300250265</v>
      </c>
      <c r="DB54" s="78">
        <f t="shared" si="43"/>
        <v>13.846751456096291</v>
      </c>
      <c r="DC54" s="78">
        <f t="shared" si="43"/>
        <v>8.9499201968151922</v>
      </c>
      <c r="DD54" s="78">
        <f t="shared" si="43"/>
        <v>11.959704585331927</v>
      </c>
      <c r="DE54" s="78">
        <f t="shared" si="43"/>
        <v>10.980117525688588</v>
      </c>
      <c r="DF54" s="78">
        <f t="shared" si="43"/>
        <v>3.4675916848076223</v>
      </c>
      <c r="DG54" s="78">
        <f t="shared" si="43"/>
        <v>3.3328809720429264</v>
      </c>
      <c r="DH54" s="78">
        <f t="shared" si="43"/>
        <v>13.384456324729163</v>
      </c>
      <c r="DI54" s="78">
        <f t="shared" si="43"/>
        <v>3.6925985377010484</v>
      </c>
      <c r="DJ54" s="78">
        <f t="shared" si="43"/>
        <v>5.9460736390747257</v>
      </c>
      <c r="DK54" s="78">
        <f t="shared" si="43"/>
        <v>18.699482535936124</v>
      </c>
      <c r="DL54" s="78">
        <f t="shared" si="43"/>
        <v>5.1025553738483209</v>
      </c>
      <c r="DM54" s="78">
        <f t="shared" si="43"/>
        <v>5.0492253818947015</v>
      </c>
      <c r="DN54" s="78">
        <f t="shared" si="43"/>
        <v>14.773567607600645</v>
      </c>
      <c r="DO54" s="78">
        <f t="shared" si="43"/>
        <v>16.536602159254166</v>
      </c>
      <c r="DP54" s="78">
        <f t="shared" si="43"/>
        <v>3.9327029473494526</v>
      </c>
      <c r="DQ54" s="78">
        <f t="shared" si="43"/>
        <v>13.449152406147054</v>
      </c>
      <c r="DR54" s="78">
        <f t="shared" si="43"/>
        <v>7.0655373320833217</v>
      </c>
      <c r="DS54" s="78">
        <f t="shared" si="43"/>
        <v>3.6763782113194869</v>
      </c>
      <c r="DT54" s="78">
        <f t="shared" si="43"/>
        <v>10.952344304064447</v>
      </c>
      <c r="DU54" s="78">
        <f t="shared" si="43"/>
        <v>6.4916784582292228</v>
      </c>
      <c r="DV54" s="78">
        <f t="shared" si="43"/>
        <v>9.7138650498822052</v>
      </c>
      <c r="DW54" s="78">
        <f t="shared" si="43"/>
        <v>1.7318203009132729</v>
      </c>
      <c r="DX54" s="78">
        <f t="shared" si="43"/>
        <v>19.1689013956838</v>
      </c>
      <c r="DY54" s="78">
        <f t="shared" si="43"/>
        <v>11.32335025184374</v>
      </c>
      <c r="DZ54" s="78">
        <f t="shared" si="43"/>
        <v>18.306520114755067</v>
      </c>
      <c r="EA54" s="78">
        <f t="shared" si="43"/>
        <v>4.1948056936179015</v>
      </c>
      <c r="EB54" s="78">
        <f t="shared" si="43"/>
        <v>2.0901725113704446</v>
      </c>
      <c r="EC54" s="78">
        <f t="shared" si="43"/>
        <v>14.171830701700141</v>
      </c>
      <c r="ED54" s="78">
        <f t="shared" si="43"/>
        <v>19.264920923135271</v>
      </c>
      <c r="EE54" s="78">
        <f t="shared" si="43"/>
        <v>16.285164234690601</v>
      </c>
      <c r="EF54" s="78">
        <f t="shared" si="43"/>
        <v>1.2422452860801971</v>
      </c>
      <c r="EG54" s="78">
        <f t="shared" si="43"/>
        <v>9.1458519172262847</v>
      </c>
      <c r="EH54" s="78">
        <f t="shared" si="43"/>
        <v>9.3161797216781661</v>
      </c>
      <c r="EI54" s="78">
        <f t="shared" si="43"/>
        <v>19.070311465910045</v>
      </c>
      <c r="EJ54" s="78">
        <f t="shared" si="43"/>
        <v>7.8033697896666281</v>
      </c>
      <c r="EK54" s="78">
        <f t="shared" si="43"/>
        <v>24.972144923239824</v>
      </c>
      <c r="EL54" s="78">
        <f t="shared" si="43"/>
        <v>17.781717830494106</v>
      </c>
      <c r="EM54" s="78">
        <f t="shared" si="43"/>
        <v>2.1104657466708461</v>
      </c>
      <c r="EN54" s="78">
        <f t="shared" si="43"/>
        <v>15.569091280901802</v>
      </c>
      <c r="EO54" s="78">
        <f t="shared" si="43"/>
        <v>6.6982035104734425</v>
      </c>
      <c r="EP54" s="78">
        <f t="shared" si="43"/>
        <v>7.6959838929582194</v>
      </c>
      <c r="EQ54" s="78">
        <f t="shared" si="43"/>
        <v>19.642876669692058</v>
      </c>
      <c r="ER54" s="78">
        <f t="shared" si="43"/>
        <v>15.369236825262378</v>
      </c>
      <c r="ES54" s="78">
        <f t="shared" si="43"/>
        <v>8.6964096438833138</v>
      </c>
      <c r="ET54" s="78">
        <f t="shared" si="43"/>
        <v>12.669447320592026</v>
      </c>
      <c r="EU54" s="78">
        <f t="shared" si="43"/>
        <v>10.991659232644256</v>
      </c>
      <c r="EV54" s="78">
        <f t="shared" si="43"/>
        <v>5.7960561467716829</v>
      </c>
      <c r="EW54" s="78">
        <f t="shared" si="43"/>
        <v>11.819592143204604</v>
      </c>
      <c r="EX54" s="78">
        <f t="shared" si="43"/>
        <v>2.9596029834978141</v>
      </c>
      <c r="EY54" s="78">
        <f t="shared" si="43"/>
        <v>2.0637759099315489</v>
      </c>
      <c r="EZ54" s="78">
        <f t="shared" si="43"/>
        <v>14.879855932351457</v>
      </c>
      <c r="FA54" s="78">
        <f t="shared" si="43"/>
        <v>16.536856116967382</v>
      </c>
      <c r="FB54" s="78">
        <f t="shared" si="43"/>
        <v>5.2670059262564957</v>
      </c>
      <c r="FC54" s="78">
        <f t="shared" si="43"/>
        <v>9.1747257800118547</v>
      </c>
      <c r="FD54" s="78">
        <f t="shared" si="43"/>
        <v>6.6317620980069671</v>
      </c>
      <c r="FE54" s="78">
        <f t="shared" si="43"/>
        <v>17.072396242245187</v>
      </c>
      <c r="FF54" s="78">
        <f t="shared" si="43"/>
        <v>8.7909032435097068</v>
      </c>
      <c r="FG54" s="78">
        <f t="shared" si="43"/>
        <v>16.762511585109763</v>
      </c>
      <c r="FH54" s="78">
        <f t="shared" si="43"/>
        <v>7.31526319461934</v>
      </c>
      <c r="FI54" s="78">
        <f t="shared" si="43"/>
        <v>4.4911048881299518</v>
      </c>
      <c r="FJ54" s="78">
        <f t="shared" si="43"/>
        <v>16.445148575004197</v>
      </c>
      <c r="FK54" s="78">
        <f t="shared" si="43"/>
        <v>14.46282521109354</v>
      </c>
      <c r="FL54" s="78">
        <f t="shared" si="43"/>
        <v>8.1817827716982894</v>
      </c>
      <c r="FM54" s="78">
        <f t="shared" si="43"/>
        <v>5.879099761928547</v>
      </c>
      <c r="FN54" s="78">
        <f t="shared" si="43"/>
        <v>11.158380560500348</v>
      </c>
      <c r="FO54" s="78">
        <f t="shared" si="43"/>
        <v>7.2353159375669689</v>
      </c>
      <c r="FP54" s="78">
        <f t="shared" si="43"/>
        <v>9.7709274463992219</v>
      </c>
      <c r="FQ54" s="78">
        <f t="shared" si="43"/>
        <v>4.8468362373629086</v>
      </c>
      <c r="FR54" s="78">
        <f t="shared" si="43"/>
        <v>14.945992458404282</v>
      </c>
      <c r="FS54" s="78">
        <f t="shared" si="43"/>
        <v>6.8589699117675682</v>
      </c>
      <c r="FT54" s="78">
        <f t="shared" si="43"/>
        <v>9.5416153844959162</v>
      </c>
      <c r="FU54" s="78">
        <f t="shared" si="43"/>
        <v>5.1129419327204042</v>
      </c>
      <c r="FV54" s="78">
        <f t="shared" si="43"/>
        <v>10.188335603433947</v>
      </c>
      <c r="FW54" s="78">
        <f t="shared" si="43"/>
        <v>12.000853436921545</v>
      </c>
      <c r="FX54" s="78">
        <f t="shared" si="43"/>
        <v>7.496843599762494</v>
      </c>
      <c r="FY54" s="78">
        <f t="shared" si="43"/>
        <v>6.0640249276209905</v>
      </c>
      <c r="FZ54" s="78">
        <f t="shared" si="43"/>
        <v>4.5681173548060432</v>
      </c>
      <c r="GA54" s="78">
        <f t="shared" si="43"/>
        <v>11.942855304291207</v>
      </c>
      <c r="GB54" s="78">
        <f t="shared" si="43"/>
        <v>16.510860265790559</v>
      </c>
      <c r="GC54" s="78">
        <f t="shared" si="43"/>
        <v>9.9900931920973175</v>
      </c>
      <c r="GD54" s="78">
        <f t="shared" si="43"/>
        <v>8.3308305500809006</v>
      </c>
      <c r="GE54" s="78">
        <f t="shared" si="43"/>
        <v>9.5192019539352852</v>
      </c>
      <c r="GF54" s="78">
        <f t="shared" si="43"/>
        <v>8.6650722412197343</v>
      </c>
      <c r="GG54" s="78">
        <f t="shared" si="43"/>
        <v>5.4423153438601499</v>
      </c>
      <c r="GH54" s="79">
        <f t="shared" si="43"/>
        <v>9.3427124487015956</v>
      </c>
      <c r="GJ54" s="29"/>
      <c r="GK54" s="28"/>
      <c r="GL54" s="129">
        <v>97</v>
      </c>
      <c r="GM54" s="129">
        <v>8</v>
      </c>
      <c r="GN54" s="28"/>
      <c r="GO54" s="129">
        <v>143</v>
      </c>
      <c r="GP54" s="129">
        <v>9</v>
      </c>
      <c r="GQ54" s="28"/>
      <c r="GR54" s="29"/>
    </row>
    <row r="55" spans="4:202" ht="15.75" customHeight="1" x14ac:dyDescent="0.25">
      <c r="D55" s="177">
        <v>49</v>
      </c>
      <c r="E55" s="178">
        <v>20.772696333004877</v>
      </c>
      <c r="F55" s="179">
        <v>4.7119735659813085</v>
      </c>
      <c r="H55" s="176">
        <v>125</v>
      </c>
      <c r="I55" s="126" t="s">
        <v>79</v>
      </c>
      <c r="J55" s="127" t="s">
        <v>79</v>
      </c>
      <c r="L55" s="29"/>
      <c r="N55" s="72">
        <v>43</v>
      </c>
      <c r="O55" s="82"/>
      <c r="P55" s="83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78">
        <v>0</v>
      </c>
      <c r="BG55" s="78">
        <f t="shared" ref="BG55:GH55" si="44">+SQRT(((BG$6-$BF$6)^2)+((BG$7-$BF$7)^2))</f>
        <v>1.2762439415006888</v>
      </c>
      <c r="BH55" s="78">
        <f t="shared" si="44"/>
        <v>2.983255671602886</v>
      </c>
      <c r="BI55" s="78">
        <f t="shared" si="44"/>
        <v>0.82409326833391217</v>
      </c>
      <c r="BJ55" s="78">
        <f t="shared" si="44"/>
        <v>2.4735905694513041</v>
      </c>
      <c r="BK55" s="78">
        <f t="shared" si="44"/>
        <v>2.2062401865090693</v>
      </c>
      <c r="BL55" s="78">
        <f t="shared" si="44"/>
        <v>12.88398631518692</v>
      </c>
      <c r="BM55" s="78">
        <f t="shared" si="44"/>
        <v>17.499353260524877</v>
      </c>
      <c r="BN55" s="78">
        <f t="shared" si="44"/>
        <v>17.310617312287455</v>
      </c>
      <c r="BO55" s="78">
        <f t="shared" si="44"/>
        <v>11.810120709640357</v>
      </c>
      <c r="BP55" s="78">
        <f t="shared" si="44"/>
        <v>11.887313491751788</v>
      </c>
      <c r="BQ55" s="78">
        <f t="shared" si="44"/>
        <v>12.157500112208407</v>
      </c>
      <c r="BR55" s="78">
        <f t="shared" si="44"/>
        <v>10.042116180294535</v>
      </c>
      <c r="BS55" s="78">
        <f t="shared" si="44"/>
        <v>10.374451980046139</v>
      </c>
      <c r="BT55" s="78">
        <f t="shared" si="44"/>
        <v>6.2473478535498703</v>
      </c>
      <c r="BU55" s="78">
        <f t="shared" si="44"/>
        <v>15.796332704766797</v>
      </c>
      <c r="BV55" s="78">
        <f t="shared" si="44"/>
        <v>11.561820235910352</v>
      </c>
      <c r="BW55" s="78">
        <f t="shared" si="44"/>
        <v>12.804025661408373</v>
      </c>
      <c r="BX55" s="78">
        <f t="shared" si="44"/>
        <v>7.4716975870430975</v>
      </c>
      <c r="BY55" s="78">
        <f t="shared" si="44"/>
        <v>11.951484121644881</v>
      </c>
      <c r="BZ55" s="78">
        <f t="shared" si="44"/>
        <v>10.800230302276228</v>
      </c>
      <c r="CA55" s="78">
        <f t="shared" si="44"/>
        <v>5.1126445308988648</v>
      </c>
      <c r="CB55" s="78">
        <f t="shared" si="44"/>
        <v>6.7119959707277479</v>
      </c>
      <c r="CC55" s="78">
        <f t="shared" si="44"/>
        <v>9.1820723295941171</v>
      </c>
      <c r="CD55" s="78">
        <f t="shared" si="44"/>
        <v>7.1880073120220711</v>
      </c>
      <c r="CE55" s="78">
        <f t="shared" si="44"/>
        <v>5.9064217648200659</v>
      </c>
      <c r="CF55" s="78">
        <f t="shared" si="44"/>
        <v>7.0486405630778295</v>
      </c>
      <c r="CG55" s="78">
        <f t="shared" si="44"/>
        <v>10.594937831259688</v>
      </c>
      <c r="CH55" s="78">
        <f t="shared" si="44"/>
        <v>9.9034712884387801</v>
      </c>
      <c r="CI55" s="78">
        <f t="shared" si="44"/>
        <v>9.9973504500251327</v>
      </c>
      <c r="CJ55" s="78">
        <f t="shared" si="44"/>
        <v>8.4517789828894969</v>
      </c>
      <c r="CK55" s="78">
        <f t="shared" si="44"/>
        <v>7.5271369362565572</v>
      </c>
      <c r="CL55" s="78">
        <f t="shared" si="44"/>
        <v>10.079570315047473</v>
      </c>
      <c r="CM55" s="78">
        <f t="shared" si="44"/>
        <v>9.0912311699231783</v>
      </c>
      <c r="CN55" s="156">
        <f t="shared" si="44"/>
        <v>8.2392549686128032</v>
      </c>
      <c r="CO55" s="78">
        <f t="shared" si="44"/>
        <v>11.151970422314584</v>
      </c>
      <c r="CP55" s="78">
        <f t="shared" si="44"/>
        <v>9.2552700657643978</v>
      </c>
      <c r="CQ55" s="78">
        <f t="shared" si="44"/>
        <v>11.030172363011889</v>
      </c>
      <c r="CR55" s="78">
        <f t="shared" si="44"/>
        <v>6.6457483379614022</v>
      </c>
      <c r="CS55" s="78">
        <f t="shared" si="44"/>
        <v>7.2947562898277587</v>
      </c>
      <c r="CT55" s="78">
        <f t="shared" si="44"/>
        <v>12.205390153006181</v>
      </c>
      <c r="CU55" s="78">
        <f t="shared" si="44"/>
        <v>9.5775891471981502</v>
      </c>
      <c r="CV55" s="78">
        <f t="shared" si="44"/>
        <v>4.9469536950954955</v>
      </c>
      <c r="CW55" s="78">
        <f t="shared" si="44"/>
        <v>12.415960867709229</v>
      </c>
      <c r="CX55" s="78">
        <f t="shared" si="44"/>
        <v>7.6610091735298971</v>
      </c>
      <c r="CY55" s="78">
        <f t="shared" si="44"/>
        <v>10.378212569054149</v>
      </c>
      <c r="CZ55" s="78">
        <f t="shared" si="44"/>
        <v>14.807805451691522</v>
      </c>
      <c r="DA55" s="78">
        <f t="shared" si="44"/>
        <v>11.654757780694801</v>
      </c>
      <c r="DB55" s="78">
        <f t="shared" si="44"/>
        <v>8.9699352406803605</v>
      </c>
      <c r="DC55" s="78">
        <f t="shared" si="44"/>
        <v>1.3161044993260782</v>
      </c>
      <c r="DD55" s="78">
        <f t="shared" si="44"/>
        <v>8.689571707612032</v>
      </c>
      <c r="DE55" s="78">
        <f t="shared" si="44"/>
        <v>7.3223065174235611</v>
      </c>
      <c r="DF55" s="78">
        <f t="shared" si="44"/>
        <v>11.062997253354448</v>
      </c>
      <c r="DG55" s="78">
        <f t="shared" si="44"/>
        <v>4.3019497350764579</v>
      </c>
      <c r="DH55" s="78">
        <f t="shared" si="44"/>
        <v>15.008687933494008</v>
      </c>
      <c r="DI55" s="78">
        <f t="shared" si="44"/>
        <v>8.2421001594041421</v>
      </c>
      <c r="DJ55" s="78">
        <f t="shared" si="44"/>
        <v>10.648701765178979</v>
      </c>
      <c r="DK55" s="78">
        <f t="shared" si="44"/>
        <v>11.077183913686202</v>
      </c>
      <c r="DL55" s="78">
        <f t="shared" si="44"/>
        <v>5.0218736491929432</v>
      </c>
      <c r="DM55" s="78">
        <f t="shared" si="44"/>
        <v>2.9426006603733992</v>
      </c>
      <c r="DN55" s="78">
        <f t="shared" si="44"/>
        <v>11.097804021015222</v>
      </c>
      <c r="DO55" s="78">
        <f t="shared" si="44"/>
        <v>10.655826390208849</v>
      </c>
      <c r="DP55" s="78">
        <f t="shared" si="44"/>
        <v>11.147560516690898</v>
      </c>
      <c r="DQ55" s="78">
        <f t="shared" si="44"/>
        <v>8.4343904188817582</v>
      </c>
      <c r="DR55" s="78">
        <f t="shared" si="44"/>
        <v>13.22222417053761</v>
      </c>
      <c r="DS55" s="78">
        <f t="shared" si="44"/>
        <v>9.5169499559469326</v>
      </c>
      <c r="DT55" s="78">
        <f t="shared" si="44"/>
        <v>5.9562008154108304</v>
      </c>
      <c r="DU55" s="78">
        <f t="shared" si="44"/>
        <v>9.3126171677509682</v>
      </c>
      <c r="DV55" s="78">
        <f t="shared" si="44"/>
        <v>9.2115190085573762</v>
      </c>
      <c r="DW55" s="78">
        <f t="shared" si="44"/>
        <v>8.6375991728804351</v>
      </c>
      <c r="DX55" s="78">
        <f t="shared" si="44"/>
        <v>14.999742372688097</v>
      </c>
      <c r="DY55" s="78">
        <f t="shared" si="44"/>
        <v>13.470387183373738</v>
      </c>
      <c r="DZ55" s="78">
        <f t="shared" si="44"/>
        <v>18.298184117750836</v>
      </c>
      <c r="EA55" s="78">
        <f t="shared" si="44"/>
        <v>11.225738358970659</v>
      </c>
      <c r="EB55" s="78">
        <f t="shared" si="44"/>
        <v>8.2875569442868215</v>
      </c>
      <c r="EC55" s="78">
        <f t="shared" si="44"/>
        <v>6.5416329741806845</v>
      </c>
      <c r="ED55" s="78">
        <f t="shared" si="44"/>
        <v>13.104117198002159</v>
      </c>
      <c r="EE55" s="78">
        <f t="shared" si="44"/>
        <v>9.0874784862328308</v>
      </c>
      <c r="EF55" s="78">
        <f t="shared" si="44"/>
        <v>6.3930438577960143</v>
      </c>
      <c r="EG55" s="78">
        <f t="shared" si="44"/>
        <v>2.7396754902635094</v>
      </c>
      <c r="EH55" s="78">
        <f t="shared" si="44"/>
        <v>6.638012850282287</v>
      </c>
      <c r="EI55" s="78">
        <f t="shared" si="44"/>
        <v>19.11733270812331</v>
      </c>
      <c r="EJ55" s="78">
        <f t="shared" si="44"/>
        <v>1.4021241239956703</v>
      </c>
      <c r="EK55" s="78">
        <f t="shared" si="44"/>
        <v>17.95251582690241</v>
      </c>
      <c r="EL55" s="78">
        <f t="shared" si="44"/>
        <v>10.203870231696383</v>
      </c>
      <c r="EM55" s="78">
        <f t="shared" si="44"/>
        <v>5.7513591693412067</v>
      </c>
      <c r="EN55" s="78">
        <f t="shared" si="44"/>
        <v>11.201868034106329</v>
      </c>
      <c r="EO55" s="78">
        <f t="shared" si="44"/>
        <v>14.160077113248656</v>
      </c>
      <c r="EP55" s="78">
        <f t="shared" si="44"/>
        <v>15.275801231717859</v>
      </c>
      <c r="EQ55" s="78">
        <f t="shared" si="44"/>
        <v>13.62861435022042</v>
      </c>
      <c r="ER55" s="78">
        <f t="shared" si="44"/>
        <v>8.4439385500711133</v>
      </c>
      <c r="ES55" s="78">
        <f t="shared" si="44"/>
        <v>1.2582709745846199</v>
      </c>
      <c r="ET55" s="78">
        <f t="shared" si="44"/>
        <v>14.257013571329463</v>
      </c>
      <c r="EU55" s="78">
        <f t="shared" si="44"/>
        <v>9.2604582817810233</v>
      </c>
      <c r="EV55" s="78">
        <f t="shared" si="44"/>
        <v>7.6336506012276919</v>
      </c>
      <c r="EW55" s="78">
        <f t="shared" si="44"/>
        <v>10.485484448431674</v>
      </c>
      <c r="EX55" s="78">
        <f t="shared" si="44"/>
        <v>6.2743491211938798</v>
      </c>
      <c r="EY55" s="78">
        <f t="shared" si="44"/>
        <v>9.650210507505081</v>
      </c>
      <c r="EZ55" s="78">
        <f t="shared" si="44"/>
        <v>9.5793557819376662</v>
      </c>
      <c r="FA55" s="78">
        <f t="shared" si="44"/>
        <v>9.655104199162265</v>
      </c>
      <c r="FB55" s="78">
        <f t="shared" si="44"/>
        <v>12.625140179767959</v>
      </c>
      <c r="FC55" s="78">
        <f t="shared" si="44"/>
        <v>6.0938422765950016</v>
      </c>
      <c r="FD55" s="78">
        <f t="shared" si="44"/>
        <v>7.0385390091308819</v>
      </c>
      <c r="FE55" s="78">
        <f t="shared" si="44"/>
        <v>9.7764952352564354</v>
      </c>
      <c r="FF55" s="78">
        <f t="shared" si="44"/>
        <v>8.4018883894360137</v>
      </c>
      <c r="FG55" s="78">
        <f t="shared" si="44"/>
        <v>9.2428704775428301</v>
      </c>
      <c r="FH55" s="78">
        <f t="shared" si="44"/>
        <v>3.5109910689789348</v>
      </c>
      <c r="FI55" s="78">
        <f t="shared" si="44"/>
        <v>5.654647383560607</v>
      </c>
      <c r="FJ55" s="78">
        <f t="shared" si="44"/>
        <v>8.9207086457168661</v>
      </c>
      <c r="FK55" s="78">
        <f t="shared" si="44"/>
        <v>8.6603625196475118</v>
      </c>
      <c r="FL55" s="78">
        <f t="shared" si="44"/>
        <v>13.024163020800234</v>
      </c>
      <c r="FM55" s="78">
        <f t="shared" si="44"/>
        <v>13.490350391330184</v>
      </c>
      <c r="FN55" s="78">
        <f t="shared" si="44"/>
        <v>13.199504177521224</v>
      </c>
      <c r="FO55" s="78">
        <f t="shared" si="44"/>
        <v>1.4106906251277977</v>
      </c>
      <c r="FP55" s="78">
        <f t="shared" si="44"/>
        <v>8.5978958837170758</v>
      </c>
      <c r="FQ55" s="78">
        <f t="shared" si="44"/>
        <v>6.3182689432302119</v>
      </c>
      <c r="FR55" s="78">
        <f t="shared" si="44"/>
        <v>11.794557351581725</v>
      </c>
      <c r="FS55" s="78">
        <f t="shared" si="44"/>
        <v>8.8759564362842429</v>
      </c>
      <c r="FT55" s="78">
        <f t="shared" si="44"/>
        <v>13.697505640711743</v>
      </c>
      <c r="FU55" s="78">
        <f t="shared" si="44"/>
        <v>6.2067036417131272</v>
      </c>
      <c r="FV55" s="78">
        <f t="shared" si="44"/>
        <v>13.232901091423219</v>
      </c>
      <c r="FW55" s="78">
        <f t="shared" si="44"/>
        <v>4.8665515402935116</v>
      </c>
      <c r="FX55" s="78">
        <f t="shared" si="44"/>
        <v>12.076437377976747</v>
      </c>
      <c r="FY55" s="78">
        <f t="shared" si="44"/>
        <v>3.9342346656056955</v>
      </c>
      <c r="FZ55" s="78">
        <f t="shared" si="44"/>
        <v>9.3862769763409606</v>
      </c>
      <c r="GA55" s="78">
        <f t="shared" si="44"/>
        <v>5.2789454455358245</v>
      </c>
      <c r="GB55" s="78">
        <f t="shared" si="44"/>
        <v>12.210084648910863</v>
      </c>
      <c r="GC55" s="78">
        <f t="shared" si="44"/>
        <v>2.3576419759625082</v>
      </c>
      <c r="GD55" s="78">
        <f t="shared" si="44"/>
        <v>6.7549669140048971</v>
      </c>
      <c r="GE55" s="78">
        <f t="shared" si="44"/>
        <v>7.5342246902588723</v>
      </c>
      <c r="GF55" s="78">
        <f t="shared" si="44"/>
        <v>1.7547664861316321</v>
      </c>
      <c r="GG55" s="78">
        <f t="shared" si="44"/>
        <v>11.711039624148233</v>
      </c>
      <c r="GH55" s="79">
        <f t="shared" si="44"/>
        <v>4.7291919748528306</v>
      </c>
      <c r="GJ55" s="29"/>
      <c r="GK55" s="28"/>
      <c r="GL55" s="129">
        <v>114</v>
      </c>
      <c r="GM55" s="129">
        <v>8</v>
      </c>
      <c r="GN55" s="28"/>
      <c r="GO55" s="129">
        <v>131</v>
      </c>
      <c r="GP55" s="129">
        <v>9</v>
      </c>
      <c r="GQ55" s="28"/>
      <c r="GR55" s="29"/>
    </row>
    <row r="56" spans="4:202" ht="15.75" customHeight="1" x14ac:dyDescent="0.25">
      <c r="D56" s="177">
        <v>50</v>
      </c>
      <c r="E56" s="180">
        <v>24.950378914424242</v>
      </c>
      <c r="F56" s="181">
        <v>1.9092529020342108</v>
      </c>
      <c r="H56" s="176">
        <v>126</v>
      </c>
      <c r="I56" s="126" t="s">
        <v>75</v>
      </c>
      <c r="J56" s="127" t="s">
        <v>76</v>
      </c>
      <c r="L56" s="29"/>
      <c r="N56" s="72">
        <v>44</v>
      </c>
      <c r="O56" s="82"/>
      <c r="P56" s="83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78">
        <v>0</v>
      </c>
      <c r="BH56" s="78">
        <f t="shared" ref="BH56:GH56" si="45">+SQRT(((BH$6-$BG$6)^2)+((BH$7-$BG$7)^2))</f>
        <v>1.8021020945681405</v>
      </c>
      <c r="BI56" s="78">
        <f t="shared" si="45"/>
        <v>1.8803035136810378</v>
      </c>
      <c r="BJ56" s="78">
        <f t="shared" si="45"/>
        <v>2.7993424590682405</v>
      </c>
      <c r="BK56" s="78">
        <f t="shared" si="45"/>
        <v>2.0565906318468858</v>
      </c>
      <c r="BL56" s="78">
        <f t="shared" si="45"/>
        <v>14.076677040719156</v>
      </c>
      <c r="BM56" s="78">
        <f t="shared" si="45"/>
        <v>18.739261762650756</v>
      </c>
      <c r="BN56" s="78">
        <f t="shared" si="45"/>
        <v>18.483618606967852</v>
      </c>
      <c r="BO56" s="78">
        <f t="shared" si="45"/>
        <v>13.024662510734611</v>
      </c>
      <c r="BP56" s="78">
        <f t="shared" si="45"/>
        <v>13.163512304328396</v>
      </c>
      <c r="BQ56" s="78">
        <f t="shared" si="45"/>
        <v>13.433487030442532</v>
      </c>
      <c r="BR56" s="78">
        <f t="shared" si="45"/>
        <v>10.711756575400397</v>
      </c>
      <c r="BS56" s="78">
        <f t="shared" si="45"/>
        <v>11.102344839045424</v>
      </c>
      <c r="BT56" s="78">
        <f t="shared" si="45"/>
        <v>7.0125996326084898</v>
      </c>
      <c r="BU56" s="78">
        <f t="shared" si="45"/>
        <v>14.569260511614337</v>
      </c>
      <c r="BV56" s="78">
        <f t="shared" si="45"/>
        <v>10.347244071630463</v>
      </c>
      <c r="BW56" s="78">
        <f t="shared" si="45"/>
        <v>11.528365483859499</v>
      </c>
      <c r="BX56" s="78">
        <f t="shared" si="45"/>
        <v>6.1954728202322569</v>
      </c>
      <c r="BY56" s="78">
        <f t="shared" si="45"/>
        <v>10.677152363365659</v>
      </c>
      <c r="BZ56" s="78">
        <f t="shared" si="45"/>
        <v>9.5284780388465347</v>
      </c>
      <c r="CA56" s="78">
        <f t="shared" si="45"/>
        <v>4.2025596390160604</v>
      </c>
      <c r="CB56" s="78">
        <f t="shared" si="45"/>
        <v>5.8128346932514647</v>
      </c>
      <c r="CC56" s="78">
        <f t="shared" si="45"/>
        <v>8.0538480061617364</v>
      </c>
      <c r="CD56" s="78">
        <f t="shared" si="45"/>
        <v>7.1128302532051153</v>
      </c>
      <c r="CE56" s="78">
        <f t="shared" si="45"/>
        <v>5.3963486083618024</v>
      </c>
      <c r="CF56" s="78">
        <f t="shared" si="45"/>
        <v>7.2080834214160978</v>
      </c>
      <c r="CG56" s="78">
        <f t="shared" si="45"/>
        <v>10.525693053893153</v>
      </c>
      <c r="CH56" s="78">
        <f t="shared" si="45"/>
        <v>9.9766339713381047</v>
      </c>
      <c r="CI56" s="78">
        <f t="shared" si="45"/>
        <v>9.9324629546776197</v>
      </c>
      <c r="CJ56" s="78">
        <f t="shared" si="45"/>
        <v>9.7274246863836211</v>
      </c>
      <c r="CK56" s="78">
        <f t="shared" si="45"/>
        <v>8.6795090717454997</v>
      </c>
      <c r="CL56" s="78">
        <f t="shared" si="45"/>
        <v>11.271884413559745</v>
      </c>
      <c r="CM56" s="78">
        <f t="shared" si="45"/>
        <v>7.9502886454380395</v>
      </c>
      <c r="CN56" s="156">
        <f t="shared" si="45"/>
        <v>9.2036569286541887</v>
      </c>
      <c r="CO56" s="78">
        <f t="shared" si="45"/>
        <v>11.228624331294791</v>
      </c>
      <c r="CP56" s="78">
        <f t="shared" si="45"/>
        <v>9.021198152231479</v>
      </c>
      <c r="CQ56" s="78">
        <f t="shared" si="45"/>
        <v>9.8054731508211699</v>
      </c>
      <c r="CR56" s="78">
        <f t="shared" si="45"/>
        <v>7.56120808628269</v>
      </c>
      <c r="CS56" s="78">
        <f t="shared" si="45"/>
        <v>7.533694683921583</v>
      </c>
      <c r="CT56" s="78">
        <f t="shared" si="45"/>
        <v>11.295503205520312</v>
      </c>
      <c r="CU56" s="78">
        <f t="shared" si="45"/>
        <v>10.810264310216743</v>
      </c>
      <c r="CV56" s="78">
        <f t="shared" si="45"/>
        <v>6.2224937112994168</v>
      </c>
      <c r="CW56" s="78">
        <f t="shared" si="45"/>
        <v>12.666341049154397</v>
      </c>
      <c r="CX56" s="78">
        <f t="shared" si="45"/>
        <v>8.606827582678207</v>
      </c>
      <c r="CY56" s="78">
        <f t="shared" si="45"/>
        <v>10.883043002096803</v>
      </c>
      <c r="CZ56" s="78">
        <f t="shared" si="45"/>
        <v>15.189622857771054</v>
      </c>
      <c r="DA56" s="78">
        <f t="shared" si="45"/>
        <v>12.784614378432678</v>
      </c>
      <c r="DB56" s="78">
        <f t="shared" si="45"/>
        <v>9.3278981588338254</v>
      </c>
      <c r="DC56" s="78">
        <f t="shared" si="45"/>
        <v>2.5818920154677176</v>
      </c>
      <c r="DD56" s="78">
        <f t="shared" si="45"/>
        <v>8.6418556578160821</v>
      </c>
      <c r="DE56" s="78">
        <f t="shared" si="45"/>
        <v>7.3021698978512743</v>
      </c>
      <c r="DF56" s="78">
        <f t="shared" si="45"/>
        <v>9.79795249022769</v>
      </c>
      <c r="DG56" s="78">
        <f t="shared" si="45"/>
        <v>3.0599308824477642</v>
      </c>
      <c r="DH56" s="78">
        <f t="shared" si="45"/>
        <v>14.691876158464359</v>
      </c>
      <c r="DI56" s="78">
        <f t="shared" si="45"/>
        <v>7.0254849723001822</v>
      </c>
      <c r="DJ56" s="78">
        <f t="shared" si="45"/>
        <v>9.7605382200755422</v>
      </c>
      <c r="DK56" s="78">
        <f t="shared" si="45"/>
        <v>12.346592703602472</v>
      </c>
      <c r="DL56" s="78">
        <f t="shared" si="45"/>
        <v>4.350171919346419</v>
      </c>
      <c r="DM56" s="78">
        <f t="shared" si="45"/>
        <v>1.7178658838041274</v>
      </c>
      <c r="DN56" s="78">
        <f t="shared" si="45"/>
        <v>11.654006748385498</v>
      </c>
      <c r="DO56" s="78">
        <f t="shared" si="45"/>
        <v>11.316943049322093</v>
      </c>
      <c r="DP56" s="78">
        <f t="shared" si="45"/>
        <v>9.9696644897517377</v>
      </c>
      <c r="DQ56" s="78">
        <f t="shared" si="45"/>
        <v>9.2075543990078152</v>
      </c>
      <c r="DR56" s="78">
        <f t="shared" si="45"/>
        <v>12.201622212744455</v>
      </c>
      <c r="DS56" s="78">
        <f t="shared" si="45"/>
        <v>8.267705763373371</v>
      </c>
      <c r="DT56" s="78">
        <f t="shared" si="45"/>
        <v>6.2287639095881016</v>
      </c>
      <c r="DU56" s="78">
        <f t="shared" si="45"/>
        <v>8.6248183056400958</v>
      </c>
      <c r="DV56" s="78">
        <f t="shared" si="45"/>
        <v>9.0787992348556816</v>
      </c>
      <c r="DW56" s="78">
        <f t="shared" si="45"/>
        <v>7.3613890286493779</v>
      </c>
      <c r="DX56" s="78">
        <f t="shared" si="45"/>
        <v>15.711952151967319</v>
      </c>
      <c r="DY56" s="78">
        <f t="shared" si="45"/>
        <v>13.035894806428489</v>
      </c>
      <c r="DZ56" s="78">
        <f t="shared" si="45"/>
        <v>18.306590563209813</v>
      </c>
      <c r="EA56" s="78">
        <f t="shared" si="45"/>
        <v>10.07116690624586</v>
      </c>
      <c r="EB56" s="78">
        <f t="shared" si="45"/>
        <v>7.1479317707240435</v>
      </c>
      <c r="EC56" s="78">
        <f t="shared" si="45"/>
        <v>7.7906593961304944</v>
      </c>
      <c r="ED56" s="78">
        <f t="shared" si="45"/>
        <v>14.171109735592349</v>
      </c>
      <c r="EE56" s="78">
        <f t="shared" si="45"/>
        <v>10.320411229090015</v>
      </c>
      <c r="EF56" s="78">
        <f t="shared" si="45"/>
        <v>5.1452327018720325</v>
      </c>
      <c r="EG56" s="78">
        <f t="shared" si="45"/>
        <v>3.3069979165210555</v>
      </c>
      <c r="EH56" s="78">
        <f t="shared" si="45"/>
        <v>6.7929865320125247</v>
      </c>
      <c r="EI56" s="78">
        <f t="shared" si="45"/>
        <v>19.126040498481636</v>
      </c>
      <c r="EJ56" s="78">
        <f t="shared" si="45"/>
        <v>2.0844431608209879</v>
      </c>
      <c r="EK56" s="78">
        <f t="shared" si="45"/>
        <v>19.175507337661529</v>
      </c>
      <c r="EL56" s="78">
        <f t="shared" si="45"/>
        <v>11.414656288901465</v>
      </c>
      <c r="EM56" s="78">
        <f t="shared" si="45"/>
        <v>4.5600978730079085</v>
      </c>
      <c r="EN56" s="78">
        <f t="shared" si="45"/>
        <v>11.898844429864399</v>
      </c>
      <c r="EO56" s="78">
        <f t="shared" si="45"/>
        <v>12.957453373011552</v>
      </c>
      <c r="EP56" s="78">
        <f t="shared" si="45"/>
        <v>14.006025660453975</v>
      </c>
      <c r="EQ56" s="78">
        <f t="shared" si="45"/>
        <v>14.672026064586257</v>
      </c>
      <c r="ER56" s="78">
        <f t="shared" si="45"/>
        <v>9.6251590126848878</v>
      </c>
      <c r="ES56" s="78">
        <f t="shared" si="45"/>
        <v>2.4769264660196302</v>
      </c>
      <c r="ET56" s="78">
        <f t="shared" si="45"/>
        <v>13.930942600628837</v>
      </c>
      <c r="EU56" s="78">
        <f t="shared" si="45"/>
        <v>9.3679310062619692</v>
      </c>
      <c r="EV56" s="78">
        <f t="shared" si="45"/>
        <v>6.6180596647620131</v>
      </c>
      <c r="EW56" s="78">
        <f t="shared" si="45"/>
        <v>10.564944440454591</v>
      </c>
      <c r="EX56" s="78">
        <f t="shared" si="45"/>
        <v>5.0303981746775897</v>
      </c>
      <c r="EY56" s="78">
        <f t="shared" si="45"/>
        <v>8.4132664304044233</v>
      </c>
      <c r="EZ56" s="78">
        <f t="shared" si="45"/>
        <v>10.438714835125113</v>
      </c>
      <c r="FA56" s="78">
        <f t="shared" si="45"/>
        <v>10.834986883204799</v>
      </c>
      <c r="FB56" s="78">
        <f t="shared" si="45"/>
        <v>11.348956633764015</v>
      </c>
      <c r="FC56" s="78">
        <f t="shared" si="45"/>
        <v>6.3001230404011981</v>
      </c>
      <c r="FD56" s="78">
        <f t="shared" si="45"/>
        <v>6.5779329763915326</v>
      </c>
      <c r="FE56" s="78">
        <f t="shared" si="45"/>
        <v>11.026228718808532</v>
      </c>
      <c r="FF56" s="78">
        <f t="shared" si="45"/>
        <v>7.7593256475668984</v>
      </c>
      <c r="FG56" s="78">
        <f t="shared" si="45"/>
        <v>10.517533088072975</v>
      </c>
      <c r="FH56" s="78">
        <f t="shared" si="45"/>
        <v>3.1013792947981531</v>
      </c>
      <c r="FI56" s="78">
        <f t="shared" si="45"/>
        <v>4.5346751726537358</v>
      </c>
      <c r="FJ56" s="78">
        <f t="shared" si="45"/>
        <v>10.195557112964208</v>
      </c>
      <c r="FK56" s="78">
        <f t="shared" si="45"/>
        <v>9.2660070896566253</v>
      </c>
      <c r="FL56" s="78">
        <f t="shared" si="45"/>
        <v>12.177617740640907</v>
      </c>
      <c r="FM56" s="78">
        <f t="shared" si="45"/>
        <v>12.225998087490682</v>
      </c>
      <c r="FN56" s="78">
        <f t="shared" si="45"/>
        <v>12.775303053605869</v>
      </c>
      <c r="FO56" s="78">
        <f t="shared" si="45"/>
        <v>1.3096316992086887</v>
      </c>
      <c r="FP56" s="78">
        <f t="shared" si="45"/>
        <v>8.5615178799308964</v>
      </c>
      <c r="FQ56" s="78">
        <f t="shared" si="45"/>
        <v>5.5765218403614689</v>
      </c>
      <c r="FR56" s="78">
        <f t="shared" si="45"/>
        <v>12.262563017823611</v>
      </c>
      <c r="FS56" s="78">
        <f t="shared" si="45"/>
        <v>8.2856638439267929</v>
      </c>
      <c r="FT56" s="78">
        <f t="shared" si="45"/>
        <v>12.961746290291906</v>
      </c>
      <c r="FU56" s="78">
        <f t="shared" si="45"/>
        <v>5.5162931990299917</v>
      </c>
      <c r="FV56" s="78">
        <f t="shared" si="45"/>
        <v>12.65248573292528</v>
      </c>
      <c r="FW56" s="78">
        <f t="shared" si="45"/>
        <v>5.85586705020203</v>
      </c>
      <c r="FX56" s="78">
        <f t="shared" si="45"/>
        <v>11.245060764085038</v>
      </c>
      <c r="FY56" s="78">
        <f t="shared" si="45"/>
        <v>3.5281042323617164</v>
      </c>
      <c r="FZ56" s="78">
        <f t="shared" si="45"/>
        <v>8.1860340225228114</v>
      </c>
      <c r="GA56" s="78">
        <f t="shared" si="45"/>
        <v>6.0875883922090024</v>
      </c>
      <c r="GB56" s="78">
        <f t="shared" si="45"/>
        <v>12.497909585815076</v>
      </c>
      <c r="GC56" s="78">
        <f t="shared" si="45"/>
        <v>3.6255657051189663</v>
      </c>
      <c r="GD56" s="78">
        <f t="shared" si="45"/>
        <v>6.2179988213977042</v>
      </c>
      <c r="GE56" s="78">
        <f t="shared" si="45"/>
        <v>7.1413258773064605</v>
      </c>
      <c r="GF56" s="78">
        <f t="shared" si="45"/>
        <v>2.5049026327953565</v>
      </c>
      <c r="GG56" s="78">
        <f t="shared" si="45"/>
        <v>10.654576292779696</v>
      </c>
      <c r="GH56" s="79">
        <f t="shared" si="45"/>
        <v>5.2199257290121066</v>
      </c>
      <c r="GJ56" s="29"/>
      <c r="GK56" s="28"/>
      <c r="GL56" s="129">
        <v>155</v>
      </c>
      <c r="GM56" s="129">
        <v>8</v>
      </c>
      <c r="GN56" s="28"/>
      <c r="GO56" s="129">
        <v>154</v>
      </c>
      <c r="GP56" s="129">
        <v>9</v>
      </c>
      <c r="GQ56" s="28"/>
      <c r="GR56" s="29"/>
    </row>
    <row r="57" spans="4:202" ht="15.75" customHeight="1" x14ac:dyDescent="0.25">
      <c r="D57" s="177">
        <v>51</v>
      </c>
      <c r="E57" s="182">
        <v>22.304114176246138</v>
      </c>
      <c r="F57" s="183">
        <v>0.51970991849603509</v>
      </c>
      <c r="H57" s="176">
        <v>127</v>
      </c>
      <c r="I57" s="126" t="s">
        <v>77</v>
      </c>
      <c r="J57" s="127" t="s">
        <v>74</v>
      </c>
      <c r="L57" s="29"/>
      <c r="N57" s="72">
        <v>45</v>
      </c>
      <c r="O57" s="82"/>
      <c r="P57" s="83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78">
        <v>0</v>
      </c>
      <c r="BI57" s="78">
        <f t="shared" ref="BI57:GH57" si="46">+SQRT(((BI$6-$BH$6)^2)+((BI$7-$BH$7)^2))</f>
        <v>3.6731159080338727</v>
      </c>
      <c r="BJ57" s="78">
        <f t="shared" si="46"/>
        <v>4.420152720684948</v>
      </c>
      <c r="BK57" s="78">
        <f t="shared" si="46"/>
        <v>3.4969989810638191</v>
      </c>
      <c r="BL57" s="78">
        <f t="shared" si="46"/>
        <v>15.321764469452921</v>
      </c>
      <c r="BM57" s="78">
        <f t="shared" si="46"/>
        <v>20.110217320629154</v>
      </c>
      <c r="BN57" s="78">
        <f t="shared" si="46"/>
        <v>19.658339089067685</v>
      </c>
      <c r="BO57" s="78">
        <f t="shared" si="46"/>
        <v>14.335299865463973</v>
      </c>
      <c r="BP57" s="78">
        <f t="shared" si="46"/>
        <v>14.771828457135566</v>
      </c>
      <c r="BQ57" s="78">
        <f t="shared" si="46"/>
        <v>15.019999059800254</v>
      </c>
      <c r="BR57" s="78">
        <f t="shared" si="46"/>
        <v>12.351855209100654</v>
      </c>
      <c r="BS57" s="78">
        <f t="shared" si="46"/>
        <v>12.775396221255365</v>
      </c>
      <c r="BT57" s="78">
        <f t="shared" si="46"/>
        <v>8.7289397784857368</v>
      </c>
      <c r="BU57" s="78">
        <f t="shared" si="46"/>
        <v>12.814729018143597</v>
      </c>
      <c r="BV57" s="78">
        <f t="shared" si="46"/>
        <v>8.5785763429812842</v>
      </c>
      <c r="BW57" s="78">
        <f t="shared" si="46"/>
        <v>9.9590888679953249</v>
      </c>
      <c r="BX57" s="78">
        <f t="shared" si="46"/>
        <v>4.6941472430853306</v>
      </c>
      <c r="BY57" s="78">
        <f t="shared" si="46"/>
        <v>9.2046183583230494</v>
      </c>
      <c r="BZ57" s="78">
        <f t="shared" si="46"/>
        <v>7.914209746778587</v>
      </c>
      <c r="CA57" s="78">
        <f t="shared" si="46"/>
        <v>4.2544587231053832</v>
      </c>
      <c r="CB57" s="78">
        <f t="shared" si="46"/>
        <v>5.7325426316668446</v>
      </c>
      <c r="CC57" s="78">
        <f t="shared" si="46"/>
        <v>7.288626143666618</v>
      </c>
      <c r="CD57" s="78">
        <f t="shared" si="46"/>
        <v>8.1818904053308312</v>
      </c>
      <c r="CE57" s="78">
        <f t="shared" si="46"/>
        <v>6.0208758962188877</v>
      </c>
      <c r="CF57" s="78">
        <f t="shared" si="46"/>
        <v>8.5046206953451424</v>
      </c>
      <c r="CG57" s="78">
        <f t="shared" si="46"/>
        <v>11.516511113005665</v>
      </c>
      <c r="CH57" s="78">
        <f t="shared" si="46"/>
        <v>11.130533347803134</v>
      </c>
      <c r="CI57" s="78">
        <f t="shared" si="46"/>
        <v>10.939161735398393</v>
      </c>
      <c r="CJ57" s="78">
        <f t="shared" si="46"/>
        <v>11.358219379175255</v>
      </c>
      <c r="CK57" s="78">
        <f t="shared" si="46"/>
        <v>10.47495203640668</v>
      </c>
      <c r="CL57" s="78">
        <f t="shared" si="46"/>
        <v>13.05360969656491</v>
      </c>
      <c r="CM57" s="78">
        <f t="shared" si="46"/>
        <v>6.1482372124638296</v>
      </c>
      <c r="CN57" s="156">
        <f t="shared" si="46"/>
        <v>10.986141193202114</v>
      </c>
      <c r="CO57" s="78">
        <f t="shared" si="46"/>
        <v>10.676096780002633</v>
      </c>
      <c r="CP57" s="78">
        <f t="shared" si="46"/>
        <v>8.1057508740680575</v>
      </c>
      <c r="CQ57" s="78">
        <f t="shared" si="46"/>
        <v>8.0486021713550393</v>
      </c>
      <c r="CR57" s="78">
        <f t="shared" si="46"/>
        <v>8.35964197561335</v>
      </c>
      <c r="CS57" s="78">
        <f t="shared" si="46"/>
        <v>7.3291413449887406</v>
      </c>
      <c r="CT57" s="78">
        <f t="shared" si="46"/>
        <v>9.5950444439808749</v>
      </c>
      <c r="CU57" s="78">
        <f t="shared" si="46"/>
        <v>12.188390823402933</v>
      </c>
      <c r="CV57" s="78">
        <f t="shared" si="46"/>
        <v>7.8674698321126524</v>
      </c>
      <c r="CW57" s="78">
        <f t="shared" si="46"/>
        <v>12.328731759637748</v>
      </c>
      <c r="CX57" s="78">
        <f t="shared" si="46"/>
        <v>9.4249633689990127</v>
      </c>
      <c r="CY57" s="78">
        <f t="shared" si="46"/>
        <v>12.408938186637236</v>
      </c>
      <c r="CZ57" s="78">
        <f t="shared" si="46"/>
        <v>15.005058279572257</v>
      </c>
      <c r="DA57" s="78">
        <f t="shared" si="46"/>
        <v>13.888747170657343</v>
      </c>
      <c r="DB57" s="78">
        <f t="shared" si="46"/>
        <v>10.754627581246812</v>
      </c>
      <c r="DC57" s="78">
        <f t="shared" si="46"/>
        <v>4.2930674288525763</v>
      </c>
      <c r="DD57" s="78">
        <f t="shared" si="46"/>
        <v>9.6956649761208027</v>
      </c>
      <c r="DE57" s="78">
        <f t="shared" si="46"/>
        <v>8.422623851331382</v>
      </c>
      <c r="DF57" s="78">
        <f t="shared" si="46"/>
        <v>8.1400808243643983</v>
      </c>
      <c r="DG57" s="78">
        <f t="shared" si="46"/>
        <v>1.3683942061396865</v>
      </c>
      <c r="DH57" s="78">
        <f t="shared" si="46"/>
        <v>13.578746392988512</v>
      </c>
      <c r="DI57" s="78">
        <f t="shared" si="46"/>
        <v>5.9740734771535529</v>
      </c>
      <c r="DJ57" s="78">
        <f t="shared" si="46"/>
        <v>8.0847246160571054</v>
      </c>
      <c r="DK57" s="78">
        <f t="shared" si="46"/>
        <v>14.019054238005435</v>
      </c>
      <c r="DL57" s="78">
        <f t="shared" si="46"/>
        <v>3.0842314719633532</v>
      </c>
      <c r="DM57" s="78">
        <f t="shared" si="46"/>
        <v>1.5038845184370147</v>
      </c>
      <c r="DN57" s="78">
        <f t="shared" si="46"/>
        <v>11.783338714328108</v>
      </c>
      <c r="DO57" s="78">
        <f t="shared" si="46"/>
        <v>12.948463533887358</v>
      </c>
      <c r="DP57" s="78">
        <f t="shared" si="46"/>
        <v>8.175857915545329</v>
      </c>
      <c r="DQ57" s="78">
        <f t="shared" si="46"/>
        <v>9.7292142949721185</v>
      </c>
      <c r="DR57" s="78">
        <f t="shared" si="46"/>
        <v>10.429525344179854</v>
      </c>
      <c r="DS57" s="78">
        <f t="shared" si="46"/>
        <v>7.0245144692532033</v>
      </c>
      <c r="DT57" s="78">
        <f t="shared" si="46"/>
        <v>7.6484572458430549</v>
      </c>
      <c r="DU57" s="78">
        <f t="shared" si="46"/>
        <v>7.1585602661535219</v>
      </c>
      <c r="DV57" s="78">
        <f t="shared" si="46"/>
        <v>8.2967163053129322</v>
      </c>
      <c r="DW57" s="78">
        <f t="shared" si="46"/>
        <v>5.8420629261795014</v>
      </c>
      <c r="DX57" s="78">
        <f t="shared" si="46"/>
        <v>16.02809798953329</v>
      </c>
      <c r="DY57" s="78">
        <f t="shared" si="46"/>
        <v>11.799408153742318</v>
      </c>
      <c r="DZ57" s="78">
        <f t="shared" si="46"/>
        <v>17.573233867182871</v>
      </c>
      <c r="EA57" s="78">
        <f t="shared" si="46"/>
        <v>8.2707784356367178</v>
      </c>
      <c r="EB57" s="78">
        <f t="shared" si="46"/>
        <v>5.3458298262262902</v>
      </c>
      <c r="EC57" s="78">
        <f t="shared" si="46"/>
        <v>9.5197140661897368</v>
      </c>
      <c r="ED57" s="78">
        <f t="shared" si="46"/>
        <v>15.131662198890437</v>
      </c>
      <c r="EE57" s="78">
        <f t="shared" si="46"/>
        <v>11.702781573906215</v>
      </c>
      <c r="EF57" s="78">
        <f t="shared" si="46"/>
        <v>3.442070943517276</v>
      </c>
      <c r="EG57" s="78">
        <f t="shared" si="46"/>
        <v>5.0056730881858869</v>
      </c>
      <c r="EH57" s="78">
        <f t="shared" si="46"/>
        <v>6.5102254115608336</v>
      </c>
      <c r="EI57" s="78">
        <f t="shared" si="46"/>
        <v>18.387277948145304</v>
      </c>
      <c r="EJ57" s="78">
        <f t="shared" si="46"/>
        <v>3.1855119742515505</v>
      </c>
      <c r="EK57" s="78">
        <f t="shared" si="46"/>
        <v>20.488465836697458</v>
      </c>
      <c r="EL57" s="78">
        <f t="shared" si="46"/>
        <v>13.184917145409221</v>
      </c>
      <c r="EM57" s="78">
        <f t="shared" si="46"/>
        <v>2.7704842655772084</v>
      </c>
      <c r="EN57" s="78">
        <f t="shared" si="46"/>
        <v>12.241357793300709</v>
      </c>
      <c r="EO57" s="78">
        <f t="shared" si="46"/>
        <v>11.178384475465672</v>
      </c>
      <c r="EP57" s="78">
        <f t="shared" si="46"/>
        <v>12.366738920985288</v>
      </c>
      <c r="EQ57" s="78">
        <f t="shared" si="46"/>
        <v>15.581380344481595</v>
      </c>
      <c r="ER57" s="78">
        <f t="shared" si="46"/>
        <v>10.876739781320882</v>
      </c>
      <c r="ES57" s="78">
        <f t="shared" si="46"/>
        <v>4.0132110519242516</v>
      </c>
      <c r="ET57" s="78">
        <f t="shared" si="46"/>
        <v>12.814028094725655</v>
      </c>
      <c r="EU57" s="78">
        <f t="shared" si="46"/>
        <v>8.9059074582766904</v>
      </c>
      <c r="EV57" s="78">
        <f t="shared" si="46"/>
        <v>6.2201017771340146</v>
      </c>
      <c r="EW57" s="78">
        <f t="shared" si="46"/>
        <v>10.031267190275871</v>
      </c>
      <c r="EX57" s="78">
        <f t="shared" si="46"/>
        <v>3.9228371266848998</v>
      </c>
      <c r="EY57" s="78">
        <f t="shared" si="46"/>
        <v>6.6761149666313928</v>
      </c>
      <c r="EZ57" s="78">
        <f t="shared" si="46"/>
        <v>11.071248112135939</v>
      </c>
      <c r="FA57" s="78">
        <f t="shared" si="46"/>
        <v>12.070910425824275</v>
      </c>
      <c r="FB57" s="78">
        <f t="shared" si="46"/>
        <v>9.8013522709178815</v>
      </c>
      <c r="FC57" s="78">
        <f t="shared" si="46"/>
        <v>6.1222740707991905</v>
      </c>
      <c r="FD57" s="78">
        <f t="shared" si="46"/>
        <v>5.4533826818656266</v>
      </c>
      <c r="FE57" s="78">
        <f t="shared" si="46"/>
        <v>12.460721661294405</v>
      </c>
      <c r="FF57" s="78">
        <f t="shared" si="46"/>
        <v>8.0497587096013454</v>
      </c>
      <c r="FG57" s="78">
        <f t="shared" si="46"/>
        <v>12.088426812267242</v>
      </c>
      <c r="FH57" s="78">
        <f t="shared" si="46"/>
        <v>4.1109261885100246</v>
      </c>
      <c r="FI57" s="78">
        <f t="shared" si="46"/>
        <v>3.9951995769516393</v>
      </c>
      <c r="FJ57" s="78">
        <f t="shared" si="46"/>
        <v>11.769856522626062</v>
      </c>
      <c r="FK57" s="78">
        <f t="shared" si="46"/>
        <v>10.875429057648271</v>
      </c>
      <c r="FL57" s="78">
        <f t="shared" si="46"/>
        <v>10.523873406594522</v>
      </c>
      <c r="FM57" s="78">
        <f t="shared" si="46"/>
        <v>10.560322459248642</v>
      </c>
      <c r="FN57" s="78">
        <f t="shared" si="46"/>
        <v>11.5536547875511</v>
      </c>
      <c r="FO57" s="78">
        <f t="shared" si="46"/>
        <v>2.9540862632123477</v>
      </c>
      <c r="FP57" s="78">
        <f t="shared" si="46"/>
        <v>7.9276550671110151</v>
      </c>
      <c r="FQ57" s="78">
        <f t="shared" si="46"/>
        <v>4.1296485777803502</v>
      </c>
      <c r="FR57" s="78">
        <f t="shared" si="46"/>
        <v>12.248033180694474</v>
      </c>
      <c r="FS57" s="78">
        <f t="shared" si="46"/>
        <v>6.9387577359258437</v>
      </c>
      <c r="FT57" s="78">
        <f t="shared" si="46"/>
        <v>11.403311049201609</v>
      </c>
      <c r="FU57" s="78">
        <f t="shared" si="46"/>
        <v>4.1390535946819238</v>
      </c>
      <c r="FV57" s="78">
        <f t="shared" si="46"/>
        <v>11.2550777308586</v>
      </c>
      <c r="FW57" s="78">
        <f t="shared" si="46"/>
        <v>7.6502728256033627</v>
      </c>
      <c r="FX57" s="78">
        <f t="shared" si="46"/>
        <v>9.6089356185918735</v>
      </c>
      <c r="FY57" s="78">
        <f t="shared" si="46"/>
        <v>2.8063442640028988</v>
      </c>
      <c r="FZ57" s="78">
        <f t="shared" si="46"/>
        <v>7.1710986510945718</v>
      </c>
      <c r="GA57" s="78">
        <f t="shared" si="46"/>
        <v>7.829599284499472</v>
      </c>
      <c r="GB57" s="78">
        <f t="shared" si="46"/>
        <v>13.828864580265853</v>
      </c>
      <c r="GC57" s="78">
        <f t="shared" si="46"/>
        <v>5.3250182806558941</v>
      </c>
      <c r="GD57" s="78">
        <f t="shared" si="46"/>
        <v>6.7489688839100683</v>
      </c>
      <c r="GE57" s="78">
        <f t="shared" si="46"/>
        <v>7.828523097829577</v>
      </c>
      <c r="GF57" s="78">
        <f t="shared" si="46"/>
        <v>4.2839409800161334</v>
      </c>
      <c r="GG57" s="78">
        <f t="shared" si="46"/>
        <v>8.8687004803185943</v>
      </c>
      <c r="GH57" s="79">
        <f t="shared" si="46"/>
        <v>5.5300531188235817</v>
      </c>
      <c r="GJ57" s="29"/>
      <c r="GK57" s="28"/>
      <c r="GL57" s="129">
        <v>163</v>
      </c>
      <c r="GM57" s="129">
        <v>8</v>
      </c>
      <c r="GN57" s="28"/>
      <c r="GO57" s="129">
        <v>60</v>
      </c>
      <c r="GP57" s="129">
        <v>9</v>
      </c>
      <c r="GQ57" s="28"/>
      <c r="GR57" s="29"/>
    </row>
    <row r="58" spans="4:202" ht="15.75" customHeight="1" x14ac:dyDescent="0.25">
      <c r="D58" s="177">
        <v>52</v>
      </c>
      <c r="E58" s="178">
        <v>20.797140887741925</v>
      </c>
      <c r="F58" s="179">
        <v>5.9668564967932953</v>
      </c>
      <c r="H58" s="176">
        <v>128</v>
      </c>
      <c r="I58" s="126" t="s">
        <v>74</v>
      </c>
      <c r="J58" s="127" t="s">
        <v>79</v>
      </c>
      <c r="L58" s="29"/>
      <c r="N58" s="72">
        <v>46</v>
      </c>
      <c r="O58" s="82"/>
      <c r="P58" s="83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78">
        <v>0</v>
      </c>
      <c r="BJ58" s="78">
        <f t="shared" ref="BJ58:GH58" si="47">+SQRT(((BJ$6-$BI$6)^2)+((BJ$7-$BI$7)^2))</f>
        <v>1.8584939036773187</v>
      </c>
      <c r="BK58" s="78">
        <f t="shared" si="47"/>
        <v>1.9229669881285791</v>
      </c>
      <c r="BL58" s="78">
        <f t="shared" si="47"/>
        <v>12.71164071089326</v>
      </c>
      <c r="BM58" s="78">
        <f t="shared" si="47"/>
        <v>17.214223943888886</v>
      </c>
      <c r="BN58" s="78">
        <f t="shared" si="47"/>
        <v>17.162744781694858</v>
      </c>
      <c r="BO58" s="78">
        <f t="shared" si="47"/>
        <v>11.597559315686294</v>
      </c>
      <c r="BP58" s="78">
        <f t="shared" si="47"/>
        <v>11.419836082506183</v>
      </c>
      <c r="BQ58" s="78">
        <f t="shared" si="47"/>
        <v>11.710488845415577</v>
      </c>
      <c r="BR58" s="78">
        <f t="shared" si="47"/>
        <v>9.2249194476543295</v>
      </c>
      <c r="BS58" s="78">
        <f t="shared" si="47"/>
        <v>9.552303605868218</v>
      </c>
      <c r="BT58" s="78">
        <f t="shared" si="47"/>
        <v>5.4249405461345868</v>
      </c>
      <c r="BU58" s="78">
        <f t="shared" si="47"/>
        <v>16.445056664059535</v>
      </c>
      <c r="BV58" s="78">
        <f t="shared" si="47"/>
        <v>12.226664140427918</v>
      </c>
      <c r="BW58" s="78">
        <f t="shared" si="47"/>
        <v>13.320098509898457</v>
      </c>
      <c r="BX58" s="78">
        <f t="shared" si="47"/>
        <v>7.9838719522086548</v>
      </c>
      <c r="BY58" s="78">
        <f t="shared" si="47"/>
        <v>12.416540670923753</v>
      </c>
      <c r="BZ58" s="78">
        <f t="shared" si="47"/>
        <v>11.349829380970951</v>
      </c>
      <c r="CA58" s="78">
        <f t="shared" si="47"/>
        <v>5.1281408615810404</v>
      </c>
      <c r="CB58" s="78">
        <f t="shared" si="47"/>
        <v>6.6836123642442944</v>
      </c>
      <c r="CC58" s="78">
        <f t="shared" si="47"/>
        <v>9.3570662789049148</v>
      </c>
      <c r="CD58" s="78">
        <f t="shared" si="47"/>
        <v>6.6219520127868599</v>
      </c>
      <c r="CE58" s="78">
        <f t="shared" si="47"/>
        <v>5.6091291787866568</v>
      </c>
      <c r="CF58" s="78">
        <f t="shared" si="47"/>
        <v>6.3790203302425299</v>
      </c>
      <c r="CG58" s="78">
        <f t="shared" si="47"/>
        <v>10.000480554115507</v>
      </c>
      <c r="CH58" s="78">
        <f t="shared" si="47"/>
        <v>9.2503629288253038</v>
      </c>
      <c r="CI58" s="78">
        <f t="shared" si="47"/>
        <v>9.4039877748150538</v>
      </c>
      <c r="CJ58" s="78">
        <f t="shared" si="47"/>
        <v>7.9758907420873237</v>
      </c>
      <c r="CK58" s="78">
        <f t="shared" si="47"/>
        <v>6.8019275302752256</v>
      </c>
      <c r="CL58" s="78">
        <f t="shared" si="47"/>
        <v>9.3920298070691111</v>
      </c>
      <c r="CM58" s="78">
        <f t="shared" si="47"/>
        <v>9.8166374780573253</v>
      </c>
      <c r="CN58" s="156">
        <f t="shared" si="47"/>
        <v>7.4306273661964415</v>
      </c>
      <c r="CO58" s="78">
        <f t="shared" si="47"/>
        <v>11.829558195597206</v>
      </c>
      <c r="CP58" s="78">
        <f t="shared" si="47"/>
        <v>10.027900050145151</v>
      </c>
      <c r="CQ58" s="78">
        <f t="shared" si="47"/>
        <v>11.682848877270233</v>
      </c>
      <c r="CR58" s="78">
        <f t="shared" si="47"/>
        <v>6.8669571892872892</v>
      </c>
      <c r="CS58" s="78">
        <f t="shared" si="47"/>
        <v>7.9298594201993566</v>
      </c>
      <c r="CT58" s="78">
        <f t="shared" si="47"/>
        <v>13.012849752920959</v>
      </c>
      <c r="CU58" s="78">
        <f t="shared" si="47"/>
        <v>9.3316615524968309</v>
      </c>
      <c r="CV58" s="78">
        <f t="shared" si="47"/>
        <v>4.4888459243610983</v>
      </c>
      <c r="CW58" s="78">
        <f t="shared" si="47"/>
        <v>13.019976163359859</v>
      </c>
      <c r="CX58" s="78">
        <f t="shared" si="47"/>
        <v>7.840422881549399</v>
      </c>
      <c r="CY58" s="78">
        <f t="shared" si="47"/>
        <v>9.5870497359278168</v>
      </c>
      <c r="CZ58" s="78">
        <f t="shared" si="47"/>
        <v>15.342265946396722</v>
      </c>
      <c r="DA58" s="78">
        <f t="shared" si="47"/>
        <v>11.589451658479961</v>
      </c>
      <c r="DB58" s="78">
        <f t="shared" si="47"/>
        <v>8.2194713512134481</v>
      </c>
      <c r="DC58" s="78">
        <f t="shared" si="47"/>
        <v>0.92240664580983067</v>
      </c>
      <c r="DD58" s="78">
        <f t="shared" si="47"/>
        <v>8.0965886033915897</v>
      </c>
      <c r="DE58" s="78">
        <f t="shared" si="47"/>
        <v>6.7284500857211498</v>
      </c>
      <c r="DF58" s="78">
        <f t="shared" si="47"/>
        <v>11.63914479694394</v>
      </c>
      <c r="DG58" s="78">
        <f t="shared" si="47"/>
        <v>4.9357407104293625</v>
      </c>
      <c r="DH58" s="78">
        <f t="shared" si="47"/>
        <v>15.790347838243823</v>
      </c>
      <c r="DI58" s="78">
        <f t="shared" si="47"/>
        <v>8.5527362819606303</v>
      </c>
      <c r="DJ58" s="78">
        <f t="shared" si="47"/>
        <v>11.458946574021045</v>
      </c>
      <c r="DK58" s="78">
        <f t="shared" si="47"/>
        <v>10.543905712990025</v>
      </c>
      <c r="DL58" s="78">
        <f t="shared" si="47"/>
        <v>5.8453045110903084</v>
      </c>
      <c r="DM58" s="78">
        <f t="shared" si="47"/>
        <v>3.3554803282792154</v>
      </c>
      <c r="DN58" s="78">
        <f t="shared" si="47"/>
        <v>11.548469880178351</v>
      </c>
      <c r="DO58" s="78">
        <f t="shared" si="47"/>
        <v>9.839163961464676</v>
      </c>
      <c r="DP58" s="78">
        <f t="shared" si="47"/>
        <v>11.847555744940419</v>
      </c>
      <c r="DQ58" s="78">
        <f t="shared" si="47"/>
        <v>8.7555627778539549</v>
      </c>
      <c r="DR58" s="78">
        <f t="shared" si="47"/>
        <v>14.003592126330922</v>
      </c>
      <c r="DS58" s="78">
        <f t="shared" si="47"/>
        <v>9.8898428157583727</v>
      </c>
      <c r="DT58" s="78">
        <f t="shared" si="47"/>
        <v>5.2531461243668831</v>
      </c>
      <c r="DU58" s="78">
        <f t="shared" si="47"/>
        <v>10.136701507725435</v>
      </c>
      <c r="DV58" s="78">
        <f t="shared" si="47"/>
        <v>9.9600965925733629</v>
      </c>
      <c r="DW58" s="78">
        <f t="shared" si="47"/>
        <v>9.1473053741960921</v>
      </c>
      <c r="DX58" s="78">
        <f t="shared" si="47"/>
        <v>15.332379958587271</v>
      </c>
      <c r="DY58" s="78">
        <f t="shared" si="47"/>
        <v>14.273864419703665</v>
      </c>
      <c r="DZ58" s="78">
        <f t="shared" si="47"/>
        <v>18.98633052134041</v>
      </c>
      <c r="EA58" s="78">
        <f t="shared" si="47"/>
        <v>11.943134430068698</v>
      </c>
      <c r="EB58" s="78">
        <f t="shared" si="47"/>
        <v>9.0132871493190958</v>
      </c>
      <c r="EC58" s="78">
        <f t="shared" si="47"/>
        <v>5.9478938566125192</v>
      </c>
      <c r="ED58" s="78">
        <f t="shared" si="47"/>
        <v>13.116675615762299</v>
      </c>
      <c r="EE58" s="78">
        <f t="shared" si="47"/>
        <v>8.8433756065820912</v>
      </c>
      <c r="EF58" s="78">
        <f t="shared" si="47"/>
        <v>7.0143020763297006</v>
      </c>
      <c r="EG58" s="78">
        <f t="shared" si="47"/>
        <v>1.9907422505257781</v>
      </c>
      <c r="EH58" s="78">
        <f t="shared" si="47"/>
        <v>7.3111431782128466</v>
      </c>
      <c r="EI58" s="78">
        <f t="shared" si="47"/>
        <v>19.804474071334123</v>
      </c>
      <c r="EJ58" s="78">
        <f t="shared" si="47"/>
        <v>2.048728102792758</v>
      </c>
      <c r="EK58" s="78">
        <f t="shared" si="47"/>
        <v>17.707970255650309</v>
      </c>
      <c r="EL58" s="78">
        <f t="shared" si="47"/>
        <v>9.5384539601852492</v>
      </c>
      <c r="EM58" s="78">
        <f t="shared" si="47"/>
        <v>6.4387084448324527</v>
      </c>
      <c r="EN58" s="78">
        <f t="shared" si="47"/>
        <v>11.560171056623766</v>
      </c>
      <c r="EO58" s="78">
        <f t="shared" si="47"/>
        <v>14.837722864792848</v>
      </c>
      <c r="EP58" s="78">
        <f t="shared" si="47"/>
        <v>15.831082358387148</v>
      </c>
      <c r="EQ58" s="78">
        <f t="shared" si="47"/>
        <v>13.667426157881396</v>
      </c>
      <c r="ER58" s="78">
        <f t="shared" si="47"/>
        <v>8.3136480979243697</v>
      </c>
      <c r="ES58" s="78">
        <f t="shared" si="47"/>
        <v>1.3632711596667928</v>
      </c>
      <c r="ET58" s="78">
        <f t="shared" si="47"/>
        <v>15.041193289290035</v>
      </c>
      <c r="EU58" s="78">
        <f t="shared" si="47"/>
        <v>9.9341371694361271</v>
      </c>
      <c r="EV58" s="78">
        <f t="shared" si="47"/>
        <v>7.6985361942034656</v>
      </c>
      <c r="EW58" s="78">
        <f t="shared" si="47"/>
        <v>11.164299628865914</v>
      </c>
      <c r="EX58" s="78">
        <f t="shared" si="47"/>
        <v>6.6542917367138417</v>
      </c>
      <c r="EY58" s="78">
        <f t="shared" si="47"/>
        <v>10.286339046541826</v>
      </c>
      <c r="EZ58" s="78">
        <f t="shared" si="47"/>
        <v>9.8213040558891382</v>
      </c>
      <c r="FA58" s="78">
        <f t="shared" si="47"/>
        <v>9.5194566519656547</v>
      </c>
      <c r="FB58" s="78">
        <f t="shared" si="47"/>
        <v>13.129078252723943</v>
      </c>
      <c r="FC58" s="78">
        <f t="shared" si="47"/>
        <v>6.7532051307818071</v>
      </c>
      <c r="FD58" s="78">
        <f t="shared" si="47"/>
        <v>7.8522596708058146</v>
      </c>
      <c r="FE58" s="78">
        <f t="shared" si="47"/>
        <v>9.4811898631455094</v>
      </c>
      <c r="FF58" s="78">
        <f t="shared" si="47"/>
        <v>8.153712666821427</v>
      </c>
      <c r="FG58" s="78">
        <f t="shared" si="47"/>
        <v>8.8254372863025061</v>
      </c>
      <c r="FH58" s="78">
        <f t="shared" si="47"/>
        <v>3.2447853240382822</v>
      </c>
      <c r="FI58" s="78">
        <f t="shared" si="47"/>
        <v>5.8587380867500336</v>
      </c>
      <c r="FJ58" s="78">
        <f t="shared" si="47"/>
        <v>8.5020488538606536</v>
      </c>
      <c r="FK58" s="78">
        <f t="shared" si="47"/>
        <v>7.8530762283024202</v>
      </c>
      <c r="FL58" s="78">
        <f t="shared" si="47"/>
        <v>13.840740385430466</v>
      </c>
      <c r="FM58" s="78">
        <f t="shared" si="47"/>
        <v>14.066852833522617</v>
      </c>
      <c r="FN58" s="78">
        <f t="shared" si="47"/>
        <v>14.001650949924764</v>
      </c>
      <c r="FO58" s="78">
        <f t="shared" si="47"/>
        <v>1.3356597643284873</v>
      </c>
      <c r="FP58" s="78">
        <f t="shared" si="47"/>
        <v>9.3219357820996116</v>
      </c>
      <c r="FQ58" s="78">
        <f t="shared" si="47"/>
        <v>7.1399187584025183</v>
      </c>
      <c r="FR58" s="78">
        <f t="shared" si="47"/>
        <v>12.293003190441418</v>
      </c>
      <c r="FS58" s="78">
        <f t="shared" si="47"/>
        <v>9.6977893876336854</v>
      </c>
      <c r="FT58" s="78">
        <f t="shared" si="47"/>
        <v>14.521251947732841</v>
      </c>
      <c r="FU58" s="78">
        <f t="shared" si="47"/>
        <v>7.0302836154564616</v>
      </c>
      <c r="FV58" s="78">
        <f t="shared" si="47"/>
        <v>14.05250765552683</v>
      </c>
      <c r="FW58" s="78">
        <f t="shared" si="47"/>
        <v>4.0593058027086961</v>
      </c>
      <c r="FX58" s="78">
        <f t="shared" si="47"/>
        <v>12.894305151981301</v>
      </c>
      <c r="FY58" s="78">
        <f t="shared" si="47"/>
        <v>4.7515932826437917</v>
      </c>
      <c r="FZ58" s="78">
        <f t="shared" si="47"/>
        <v>9.662111505947232</v>
      </c>
      <c r="GA58" s="78">
        <f t="shared" si="47"/>
        <v>4.4552149101024447</v>
      </c>
      <c r="GB58" s="78">
        <f t="shared" si="47"/>
        <v>11.472235727493286</v>
      </c>
      <c r="GC58" s="78">
        <f t="shared" si="47"/>
        <v>1.8832468421421074</v>
      </c>
      <c r="GD58" s="78">
        <f t="shared" si="47"/>
        <v>6.4583464761983747</v>
      </c>
      <c r="GE58" s="78">
        <f t="shared" si="47"/>
        <v>7.135962823583923</v>
      </c>
      <c r="GF58" s="78">
        <f t="shared" si="47"/>
        <v>0.9837506633518468</v>
      </c>
      <c r="GG58" s="78">
        <f t="shared" si="47"/>
        <v>12.479141722489629</v>
      </c>
      <c r="GH58" s="79">
        <f t="shared" si="47"/>
        <v>5.283325690308188</v>
      </c>
      <c r="GJ58" s="29"/>
      <c r="GK58" s="28"/>
      <c r="GL58" s="129">
        <v>15</v>
      </c>
      <c r="GM58" s="129">
        <v>8</v>
      </c>
      <c r="GN58" s="28"/>
      <c r="GO58" s="129">
        <v>9</v>
      </c>
      <c r="GP58" s="129">
        <v>10</v>
      </c>
      <c r="GQ58" s="28"/>
      <c r="GR58" s="29"/>
    </row>
    <row r="59" spans="4:202" ht="15.75" customHeight="1" x14ac:dyDescent="0.25">
      <c r="D59" s="177">
        <v>53</v>
      </c>
      <c r="E59" s="180">
        <v>23.836962672536458</v>
      </c>
      <c r="F59" s="181">
        <v>8.5327107476794648</v>
      </c>
      <c r="H59" s="176">
        <v>129</v>
      </c>
      <c r="I59" s="126" t="s">
        <v>77</v>
      </c>
      <c r="J59" s="127" t="s">
        <v>75</v>
      </c>
      <c r="L59" s="29"/>
      <c r="N59" s="72">
        <v>47</v>
      </c>
      <c r="O59" s="82"/>
      <c r="P59" s="83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78">
        <v>0</v>
      </c>
      <c r="BK59" s="78">
        <f t="shared" ref="BK59:GH59" si="48">+SQRT(((BK$6-$BJ$6)^2)+((BK$7-$BJ$7)^2))</f>
        <v>1.0283694330495223</v>
      </c>
      <c r="BL59" s="78">
        <f t="shared" si="48"/>
        <v>13.963791264304332</v>
      </c>
      <c r="BM59" s="78">
        <f t="shared" si="48"/>
        <v>18.231475218085595</v>
      </c>
      <c r="BN59" s="78">
        <f t="shared" si="48"/>
        <v>18.426492823808864</v>
      </c>
      <c r="BO59" s="78">
        <f t="shared" si="48"/>
        <v>12.793061116674339</v>
      </c>
      <c r="BP59" s="78">
        <f t="shared" si="48"/>
        <v>12.086305365037084</v>
      </c>
      <c r="BQ59" s="78">
        <f t="shared" si="48"/>
        <v>12.423595851097446</v>
      </c>
      <c r="BR59" s="78">
        <f t="shared" si="48"/>
        <v>7.9380589828394363</v>
      </c>
      <c r="BS59" s="78">
        <f t="shared" si="48"/>
        <v>8.3552449041677281</v>
      </c>
      <c r="BT59" s="78">
        <f t="shared" si="48"/>
        <v>4.3348354775997819</v>
      </c>
      <c r="BU59" s="78">
        <f t="shared" si="48"/>
        <v>16.653289927857536</v>
      </c>
      <c r="BV59" s="78">
        <f t="shared" si="48"/>
        <v>12.537037082767995</v>
      </c>
      <c r="BW59" s="78">
        <f t="shared" si="48"/>
        <v>13.144219412454206</v>
      </c>
      <c r="BX59" s="78">
        <f t="shared" si="48"/>
        <v>7.9151550009902403</v>
      </c>
      <c r="BY59" s="78">
        <f t="shared" si="48"/>
        <v>12.113215333945472</v>
      </c>
      <c r="BZ59" s="78">
        <f t="shared" si="48"/>
        <v>11.301314684112482</v>
      </c>
      <c r="CA59" s="78">
        <f t="shared" si="48"/>
        <v>4.0661338072757687</v>
      </c>
      <c r="CB59" s="78">
        <f t="shared" si="48"/>
        <v>5.4453099735944743</v>
      </c>
      <c r="CC59" s="78">
        <f t="shared" si="48"/>
        <v>8.4339286067352912</v>
      </c>
      <c r="CD59" s="78">
        <f t="shared" si="48"/>
        <v>4.7635340462199478</v>
      </c>
      <c r="CE59" s="78">
        <f t="shared" si="48"/>
        <v>3.9678997608564055</v>
      </c>
      <c r="CF59" s="78">
        <f t="shared" si="48"/>
        <v>4.5759508664934225</v>
      </c>
      <c r="CG59" s="78">
        <f t="shared" si="48"/>
        <v>8.1479651557975288</v>
      </c>
      <c r="CH59" s="78">
        <f t="shared" si="48"/>
        <v>7.4306057155421747</v>
      </c>
      <c r="CI59" s="78">
        <f t="shared" si="48"/>
        <v>7.5509508994685204</v>
      </c>
      <c r="CJ59" s="78">
        <f t="shared" si="48"/>
        <v>8.6942423136759555</v>
      </c>
      <c r="CK59" s="78">
        <f t="shared" si="48"/>
        <v>6.7184721145394324</v>
      </c>
      <c r="CL59" s="78">
        <f t="shared" si="48"/>
        <v>9.3949619640978774</v>
      </c>
      <c r="CM59" s="78">
        <f t="shared" si="48"/>
        <v>10.400868956752211</v>
      </c>
      <c r="CN59" s="156">
        <f t="shared" si="48"/>
        <v>6.7385728422101296</v>
      </c>
      <c r="CO59" s="78">
        <f t="shared" si="48"/>
        <v>13.625264173258165</v>
      </c>
      <c r="CP59" s="78">
        <f t="shared" si="48"/>
        <v>11.673412941113462</v>
      </c>
      <c r="CQ59" s="78">
        <f t="shared" si="48"/>
        <v>11.958030565606117</v>
      </c>
      <c r="CR59" s="78">
        <f t="shared" si="48"/>
        <v>8.6231306611178837</v>
      </c>
      <c r="CS59" s="78">
        <f t="shared" si="48"/>
        <v>9.75569532169642</v>
      </c>
      <c r="CT59" s="78">
        <f t="shared" si="48"/>
        <v>14.014886582751068</v>
      </c>
      <c r="CU59" s="78">
        <f t="shared" si="48"/>
        <v>10.499780711436179</v>
      </c>
      <c r="CV59" s="78">
        <f t="shared" si="48"/>
        <v>5.4162122818539942</v>
      </c>
      <c r="CW59" s="78">
        <f t="shared" si="48"/>
        <v>14.862727468175006</v>
      </c>
      <c r="CX59" s="78">
        <f t="shared" si="48"/>
        <v>9.5585336181143994</v>
      </c>
      <c r="CY59" s="78">
        <f t="shared" si="48"/>
        <v>8.0849960035286514</v>
      </c>
      <c r="CZ59" s="78">
        <f t="shared" si="48"/>
        <v>17.200391512281307</v>
      </c>
      <c r="DA59" s="78">
        <f t="shared" si="48"/>
        <v>13.01207499062436</v>
      </c>
      <c r="DB59" s="78">
        <f t="shared" si="48"/>
        <v>6.5657979744152568</v>
      </c>
      <c r="DC59" s="78">
        <f t="shared" si="48"/>
        <v>2.5684396318775149</v>
      </c>
      <c r="DD59" s="78">
        <f t="shared" si="48"/>
        <v>6.2429130504196415</v>
      </c>
      <c r="DE59" s="78">
        <f t="shared" si="48"/>
        <v>4.8742580033219642</v>
      </c>
      <c r="DF59" s="78">
        <f t="shared" si="48"/>
        <v>11.665353929589562</v>
      </c>
      <c r="DG59" s="78">
        <f t="shared" si="48"/>
        <v>5.3892875362621471</v>
      </c>
      <c r="DH59" s="78">
        <f t="shared" si="48"/>
        <v>17.400436015883976</v>
      </c>
      <c r="DI59" s="78">
        <f t="shared" si="48"/>
        <v>7.9519969225520706</v>
      </c>
      <c r="DJ59" s="78">
        <f t="shared" si="48"/>
        <v>12.499260891049964</v>
      </c>
      <c r="DK59" s="78">
        <f t="shared" si="48"/>
        <v>11.048837631485439</v>
      </c>
      <c r="DL59" s="78">
        <f t="shared" si="48"/>
        <v>7.1470595494883957</v>
      </c>
      <c r="DM59" s="78">
        <f t="shared" si="48"/>
        <v>3.4438175089221166</v>
      </c>
      <c r="DN59" s="78">
        <f t="shared" si="48"/>
        <v>13.399524760576467</v>
      </c>
      <c r="DO59" s="78">
        <f t="shared" si="48"/>
        <v>8.5384865364777003</v>
      </c>
      <c r="DP59" s="78">
        <f t="shared" si="48"/>
        <v>12.295477206820856</v>
      </c>
      <c r="DQ59" s="78">
        <f t="shared" si="48"/>
        <v>10.56196025664106</v>
      </c>
      <c r="DR59" s="78">
        <f t="shared" si="48"/>
        <v>14.812344720732256</v>
      </c>
      <c r="DS59" s="78">
        <f t="shared" si="48"/>
        <v>9.4002442899253005</v>
      </c>
      <c r="DT59" s="78">
        <f t="shared" si="48"/>
        <v>3.5026336608550199</v>
      </c>
      <c r="DU59" s="78">
        <f t="shared" si="48"/>
        <v>11.423713350595049</v>
      </c>
      <c r="DV59" s="78">
        <f t="shared" si="48"/>
        <v>11.660391249472818</v>
      </c>
      <c r="DW59" s="78">
        <f t="shared" si="48"/>
        <v>9.0341178447636192</v>
      </c>
      <c r="DX59" s="78">
        <f t="shared" si="48"/>
        <v>17.132915965156798</v>
      </c>
      <c r="DY59" s="78">
        <f t="shared" si="48"/>
        <v>15.795570775325611</v>
      </c>
      <c r="DZ59" s="78">
        <f t="shared" si="48"/>
        <v>20.771554596140081</v>
      </c>
      <c r="EA59" s="78">
        <f t="shared" si="48"/>
        <v>12.460208153829999</v>
      </c>
      <c r="EB59" s="78">
        <f t="shared" si="48"/>
        <v>9.6152624828918949</v>
      </c>
      <c r="EC59" s="78">
        <f t="shared" si="48"/>
        <v>6.4198682654523278</v>
      </c>
      <c r="ED59" s="78">
        <f t="shared" si="48"/>
        <v>14.630793929569906</v>
      </c>
      <c r="EE59" s="78">
        <f t="shared" si="48"/>
        <v>10.02322136803018</v>
      </c>
      <c r="EF59" s="78">
        <f t="shared" si="48"/>
        <v>7.306192487960308</v>
      </c>
      <c r="EG59" s="78">
        <f t="shared" si="48"/>
        <v>0.69316495187253335</v>
      </c>
      <c r="EH59" s="78">
        <f t="shared" si="48"/>
        <v>9.1101040089744227</v>
      </c>
      <c r="EI59" s="78">
        <f t="shared" si="48"/>
        <v>21.590752662870358</v>
      </c>
      <c r="EJ59" s="78">
        <f t="shared" si="48"/>
        <v>3.8530431624838828</v>
      </c>
      <c r="EK59" s="78">
        <f t="shared" si="48"/>
        <v>18.800305107657771</v>
      </c>
      <c r="EL59" s="78">
        <f t="shared" si="48"/>
        <v>9.6277253481166021</v>
      </c>
      <c r="EM59" s="78">
        <f t="shared" si="48"/>
        <v>6.9754492679822517</v>
      </c>
      <c r="EN59" s="78">
        <f t="shared" si="48"/>
        <v>13.378939817905895</v>
      </c>
      <c r="EO59" s="78">
        <f t="shared" si="48"/>
        <v>15.165295664152298</v>
      </c>
      <c r="EP59" s="78">
        <f t="shared" si="48"/>
        <v>15.741761318336451</v>
      </c>
      <c r="EQ59" s="78">
        <f t="shared" si="48"/>
        <v>15.210609795272502</v>
      </c>
      <c r="ER59" s="78">
        <f t="shared" si="48"/>
        <v>9.6829983799905239</v>
      </c>
      <c r="ES59" s="78">
        <f t="shared" si="48"/>
        <v>3.193878115220163</v>
      </c>
      <c r="ET59" s="78">
        <f t="shared" si="48"/>
        <v>16.643671690153376</v>
      </c>
      <c r="EU59" s="78">
        <f t="shared" si="48"/>
        <v>11.733178184732926</v>
      </c>
      <c r="EV59" s="78">
        <f t="shared" si="48"/>
        <v>6.6006909289142062</v>
      </c>
      <c r="EW59" s="78">
        <f t="shared" si="48"/>
        <v>12.95882788410742</v>
      </c>
      <c r="EX59" s="78">
        <f t="shared" si="48"/>
        <v>6.3011180121761567</v>
      </c>
      <c r="EY59" s="78">
        <f t="shared" si="48"/>
        <v>10.529644612074627</v>
      </c>
      <c r="EZ59" s="78">
        <f t="shared" si="48"/>
        <v>11.575339166508121</v>
      </c>
      <c r="FA59" s="78">
        <f t="shared" si="48"/>
        <v>10.863033557640843</v>
      </c>
      <c r="FB59" s="78">
        <f t="shared" si="48"/>
        <v>12.921608043069211</v>
      </c>
      <c r="FC59" s="78">
        <f t="shared" si="48"/>
        <v>8.5626473093797166</v>
      </c>
      <c r="FD59" s="78">
        <f t="shared" si="48"/>
        <v>9.335166426780388</v>
      </c>
      <c r="FE59" s="78">
        <f t="shared" si="48"/>
        <v>10.556832132032062</v>
      </c>
      <c r="FF59" s="78">
        <f t="shared" si="48"/>
        <v>6.5276063190358053</v>
      </c>
      <c r="FG59" s="78">
        <f t="shared" si="48"/>
        <v>9.6609397249063402</v>
      </c>
      <c r="FH59" s="78">
        <f t="shared" si="48"/>
        <v>1.8346210057070469</v>
      </c>
      <c r="FI59" s="78">
        <f t="shared" si="48"/>
        <v>5.1440171059065207</v>
      </c>
      <c r="FJ59" s="78">
        <f t="shared" si="48"/>
        <v>9.3425261519942122</v>
      </c>
      <c r="FK59" s="78">
        <f t="shared" si="48"/>
        <v>6.4761253518193689</v>
      </c>
      <c r="FL59" s="78">
        <f t="shared" si="48"/>
        <v>14.931859698933888</v>
      </c>
      <c r="FM59" s="78">
        <f t="shared" si="48"/>
        <v>14.060284387042111</v>
      </c>
      <c r="FN59" s="78">
        <f t="shared" si="48"/>
        <v>15.530918423319468</v>
      </c>
      <c r="FO59" s="78">
        <f t="shared" si="48"/>
        <v>1.4957984888831066</v>
      </c>
      <c r="FP59" s="78">
        <f t="shared" si="48"/>
        <v>11.063920664486428</v>
      </c>
      <c r="FQ59" s="78">
        <f t="shared" si="48"/>
        <v>8.374185210440503</v>
      </c>
      <c r="FR59" s="78">
        <f t="shared" si="48"/>
        <v>14.150833379088743</v>
      </c>
      <c r="FS59" s="78">
        <f t="shared" si="48"/>
        <v>11.079319295708771</v>
      </c>
      <c r="FT59" s="78">
        <f t="shared" si="48"/>
        <v>15.752310378639134</v>
      </c>
      <c r="FU59" s="78">
        <f t="shared" si="48"/>
        <v>8.3155355087577174</v>
      </c>
      <c r="FV59" s="78">
        <f t="shared" si="48"/>
        <v>15.447741893967208</v>
      </c>
      <c r="FW59" s="78">
        <f t="shared" si="48"/>
        <v>3.5947359167151043</v>
      </c>
      <c r="FX59" s="78">
        <f t="shared" si="48"/>
        <v>14.008247198536768</v>
      </c>
      <c r="FY59" s="78">
        <f t="shared" si="48"/>
        <v>6.242086601156636</v>
      </c>
      <c r="FZ59" s="78">
        <f t="shared" si="48"/>
        <v>8.950159279412329</v>
      </c>
      <c r="GA59" s="78">
        <f t="shared" si="48"/>
        <v>3.4881505269004265</v>
      </c>
      <c r="GB59" s="78">
        <f t="shared" si="48"/>
        <v>9.7774078125884909</v>
      </c>
      <c r="GC59" s="78">
        <f t="shared" si="48"/>
        <v>3.1410809144048222</v>
      </c>
      <c r="GD59" s="78">
        <f t="shared" si="48"/>
        <v>4.7974501610835487</v>
      </c>
      <c r="GE59" s="78">
        <f t="shared" si="48"/>
        <v>5.3554573409900748</v>
      </c>
      <c r="GF59" s="78">
        <f t="shared" si="48"/>
        <v>1.01145902919928</v>
      </c>
      <c r="GG59" s="78">
        <f t="shared" si="48"/>
        <v>13.226523451066175</v>
      </c>
      <c r="GH59" s="79">
        <f t="shared" si="48"/>
        <v>7.1360514320846962</v>
      </c>
      <c r="GJ59" s="29"/>
      <c r="GK59" s="28"/>
      <c r="GL59" s="129">
        <v>60</v>
      </c>
      <c r="GM59" s="129">
        <v>9</v>
      </c>
      <c r="GN59" s="28"/>
      <c r="GO59" s="129">
        <v>86</v>
      </c>
      <c r="GP59" s="129">
        <v>10</v>
      </c>
      <c r="GQ59" s="28"/>
      <c r="GR59" s="29"/>
    </row>
    <row r="60" spans="4:202" ht="15.75" customHeight="1" x14ac:dyDescent="0.25">
      <c r="D60" s="177">
        <v>54</v>
      </c>
      <c r="E60" s="182">
        <v>23.813028895547642</v>
      </c>
      <c r="F60" s="183">
        <v>8.0832425812452868</v>
      </c>
      <c r="H60" s="176">
        <v>130</v>
      </c>
      <c r="I60" s="126" t="s">
        <v>77</v>
      </c>
      <c r="J60" s="127" t="s">
        <v>79</v>
      </c>
      <c r="L60" s="29"/>
      <c r="N60" s="72">
        <v>48</v>
      </c>
      <c r="O60" s="82"/>
      <c r="P60" s="83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78">
        <v>0</v>
      </c>
      <c r="BL60" s="78">
        <f t="shared" ref="BL60:GH60" si="49">+SQRT(((BL$6-$BK$6)^2)+((BL$7-$BK$7)^2))</f>
        <v>14.541737494539626</v>
      </c>
      <c r="BM60" s="78">
        <f t="shared" si="49"/>
        <v>18.9355696573903</v>
      </c>
      <c r="BN60" s="78">
        <f t="shared" si="49"/>
        <v>19.001911286464733</v>
      </c>
      <c r="BO60" s="78">
        <f t="shared" si="49"/>
        <v>13.401037486061112</v>
      </c>
      <c r="BP60" s="78">
        <f t="shared" si="49"/>
        <v>12.917544893685228</v>
      </c>
      <c r="BQ60" s="78">
        <f t="shared" si="49"/>
        <v>13.23995051573883</v>
      </c>
      <c r="BR60" s="78">
        <f t="shared" si="49"/>
        <v>8.8676021235869502</v>
      </c>
      <c r="BS60" s="78">
        <f t="shared" si="49"/>
        <v>9.3099681885470247</v>
      </c>
      <c r="BT60" s="78">
        <f t="shared" si="49"/>
        <v>5.3377771371419769</v>
      </c>
      <c r="BU60" s="78">
        <f t="shared" si="49"/>
        <v>15.626110091699363</v>
      </c>
      <c r="BV60" s="78">
        <f t="shared" si="49"/>
        <v>11.509071900770444</v>
      </c>
      <c r="BW60" s="78">
        <f t="shared" si="49"/>
        <v>12.147547709157237</v>
      </c>
      <c r="BX60" s="78">
        <f t="shared" si="49"/>
        <v>6.8974005132089156</v>
      </c>
      <c r="BY60" s="78">
        <f t="shared" si="49"/>
        <v>11.135982326901557</v>
      </c>
      <c r="BZ60" s="78">
        <f t="shared" si="49"/>
        <v>10.287104460668647</v>
      </c>
      <c r="CA60" s="78">
        <f t="shared" si="49"/>
        <v>3.3029352553050519</v>
      </c>
      <c r="CB60" s="78">
        <f t="shared" si="49"/>
        <v>4.8052915553745308</v>
      </c>
      <c r="CC60" s="78">
        <f t="shared" si="49"/>
        <v>7.6345414327688284</v>
      </c>
      <c r="CD60" s="78">
        <f t="shared" si="49"/>
        <v>5.0927814677157333</v>
      </c>
      <c r="CE60" s="78">
        <f t="shared" si="49"/>
        <v>3.7171580141258831</v>
      </c>
      <c r="CF60" s="78">
        <f t="shared" si="49"/>
        <v>5.1523079867338026</v>
      </c>
      <c r="CG60" s="78">
        <f t="shared" si="49"/>
        <v>8.5120027701291168</v>
      </c>
      <c r="CH60" s="78">
        <f t="shared" si="49"/>
        <v>7.9261202696849162</v>
      </c>
      <c r="CI60" s="78">
        <f t="shared" si="49"/>
        <v>7.9161355559355977</v>
      </c>
      <c r="CJ60" s="78">
        <f t="shared" si="49"/>
        <v>9.4964130284386048</v>
      </c>
      <c r="CK60" s="78">
        <f t="shared" si="49"/>
        <v>7.7048149105084924</v>
      </c>
      <c r="CL60" s="78">
        <f t="shared" si="49"/>
        <v>10.377570872685638</v>
      </c>
      <c r="CM60" s="78">
        <f t="shared" si="49"/>
        <v>9.3933163135425612</v>
      </c>
      <c r="CN60" s="156">
        <f t="shared" si="49"/>
        <v>7.7661603430926753</v>
      </c>
      <c r="CO60" s="78">
        <f t="shared" si="49"/>
        <v>13.203772374584641</v>
      </c>
      <c r="CP60" s="78">
        <f t="shared" si="49"/>
        <v>11.073130873366162</v>
      </c>
      <c r="CQ60" s="78">
        <f t="shared" si="49"/>
        <v>10.929735064659436</v>
      </c>
      <c r="CR60" s="78">
        <f t="shared" si="49"/>
        <v>8.767037507326771</v>
      </c>
      <c r="CS60" s="78">
        <f t="shared" si="49"/>
        <v>9.4192425435993936</v>
      </c>
      <c r="CT60" s="78">
        <f t="shared" si="49"/>
        <v>13.078977927583583</v>
      </c>
      <c r="CU60" s="78">
        <f t="shared" si="49"/>
        <v>11.117446771010211</v>
      </c>
      <c r="CV60" s="78">
        <f t="shared" si="49"/>
        <v>6.1135741773218415</v>
      </c>
      <c r="CW60" s="78">
        <f t="shared" si="49"/>
        <v>14.555688687639568</v>
      </c>
      <c r="CX60" s="78">
        <f t="shared" si="49"/>
        <v>9.7530643690695573</v>
      </c>
      <c r="CY60" s="78">
        <f t="shared" si="49"/>
        <v>8.9187202169461628</v>
      </c>
      <c r="CZ60" s="78">
        <f t="shared" si="49"/>
        <v>16.992093396110572</v>
      </c>
      <c r="DA60" s="78">
        <f t="shared" si="49"/>
        <v>13.479720097803513</v>
      </c>
      <c r="DB60" s="78">
        <f t="shared" si="49"/>
        <v>7.3052442210542106</v>
      </c>
      <c r="DC60" s="78">
        <f t="shared" si="49"/>
        <v>2.8194425312922768</v>
      </c>
      <c r="DD60" s="78">
        <f t="shared" si="49"/>
        <v>6.6169382575199984</v>
      </c>
      <c r="DE60" s="78">
        <f t="shared" si="49"/>
        <v>5.2655331340184972</v>
      </c>
      <c r="DF60" s="78">
        <f t="shared" si="49"/>
        <v>10.645178889884066</v>
      </c>
      <c r="DG60" s="78">
        <f t="shared" si="49"/>
        <v>4.3871303561114905</v>
      </c>
      <c r="DH60" s="78">
        <f t="shared" si="49"/>
        <v>16.748137662683824</v>
      </c>
      <c r="DI60" s="78">
        <f t="shared" si="49"/>
        <v>7.0327149352737628</v>
      </c>
      <c r="DJ60" s="78">
        <f t="shared" si="49"/>
        <v>11.57834423878527</v>
      </c>
      <c r="DK60" s="78">
        <f t="shared" si="49"/>
        <v>11.926687805979007</v>
      </c>
      <c r="DL60" s="78">
        <f t="shared" si="49"/>
        <v>6.3653229233610755</v>
      </c>
      <c r="DM60" s="78">
        <f t="shared" si="49"/>
        <v>2.423940399720061</v>
      </c>
      <c r="DN60" s="78">
        <f t="shared" si="49"/>
        <v>13.303851688487603</v>
      </c>
      <c r="DO60" s="78">
        <f t="shared" si="49"/>
        <v>9.4601470245230725</v>
      </c>
      <c r="DP60" s="78">
        <f t="shared" si="49"/>
        <v>11.273051524644288</v>
      </c>
      <c r="DQ60" s="78">
        <f t="shared" si="49"/>
        <v>10.613082463948677</v>
      </c>
      <c r="DR60" s="78">
        <f t="shared" si="49"/>
        <v>13.830993184828358</v>
      </c>
      <c r="DS60" s="78">
        <f t="shared" si="49"/>
        <v>8.4567622515103942</v>
      </c>
      <c r="DT60" s="78">
        <f t="shared" si="49"/>
        <v>4.1967150797127477</v>
      </c>
      <c r="DU60" s="78">
        <f t="shared" si="49"/>
        <v>10.597771681384897</v>
      </c>
      <c r="DV60" s="78">
        <f t="shared" si="49"/>
        <v>11.11515970841084</v>
      </c>
      <c r="DW60" s="78">
        <f t="shared" si="49"/>
        <v>8.0230402631793485</v>
      </c>
      <c r="DX60" s="78">
        <f t="shared" si="49"/>
        <v>17.186374525591152</v>
      </c>
      <c r="DY60" s="78">
        <f t="shared" si="49"/>
        <v>15.081385624001307</v>
      </c>
      <c r="DZ60" s="78">
        <f t="shared" si="49"/>
        <v>20.313862394848574</v>
      </c>
      <c r="EA60" s="78">
        <f t="shared" si="49"/>
        <v>11.442780030910679</v>
      </c>
      <c r="EB60" s="78">
        <f t="shared" si="49"/>
        <v>8.6117664163590053</v>
      </c>
      <c r="EC60" s="78">
        <f t="shared" si="49"/>
        <v>7.2842953484801365</v>
      </c>
      <c r="ED60" s="78">
        <f t="shared" si="49"/>
        <v>15.029733228720332</v>
      </c>
      <c r="EE60" s="78">
        <f t="shared" si="49"/>
        <v>10.633407540947207</v>
      </c>
      <c r="EF60" s="78">
        <f t="shared" si="49"/>
        <v>6.2807886138701514</v>
      </c>
      <c r="EG60" s="78">
        <f t="shared" si="49"/>
        <v>1.7129743510436506</v>
      </c>
      <c r="EH60" s="78">
        <f t="shared" si="49"/>
        <v>8.7205875296858792</v>
      </c>
      <c r="EI60" s="78">
        <f t="shared" si="49"/>
        <v>21.133635696429319</v>
      </c>
      <c r="EJ60" s="78">
        <f t="shared" si="49"/>
        <v>3.5907013628497384</v>
      </c>
      <c r="EK60" s="78">
        <f t="shared" si="49"/>
        <v>19.469061467864595</v>
      </c>
      <c r="EL60" s="78">
        <f t="shared" si="49"/>
        <v>10.596577130537245</v>
      </c>
      <c r="EM60" s="78">
        <f t="shared" si="49"/>
        <v>5.9732514889128323</v>
      </c>
      <c r="EN60" s="78">
        <f t="shared" si="49"/>
        <v>13.395621407586733</v>
      </c>
      <c r="EO60" s="78">
        <f t="shared" si="49"/>
        <v>14.137226634244261</v>
      </c>
      <c r="EP60" s="78">
        <f t="shared" si="49"/>
        <v>14.736120716321969</v>
      </c>
      <c r="EQ60" s="78">
        <f t="shared" si="49"/>
        <v>15.585246850798784</v>
      </c>
      <c r="ER60" s="78">
        <f t="shared" si="49"/>
        <v>10.181786153448476</v>
      </c>
      <c r="ES60" s="78">
        <f t="shared" si="49"/>
        <v>3.2542872535562122</v>
      </c>
      <c r="ET60" s="78">
        <f t="shared" si="49"/>
        <v>15.986999065399258</v>
      </c>
      <c r="EU60" s="78">
        <f t="shared" si="49"/>
        <v>11.326246633194112</v>
      </c>
      <c r="EV60" s="78">
        <f t="shared" si="49"/>
        <v>5.8799890957446639</v>
      </c>
      <c r="EW60" s="78">
        <f t="shared" si="49"/>
        <v>12.537812924007332</v>
      </c>
      <c r="EX60" s="78">
        <f t="shared" si="49"/>
        <v>5.3146578550138655</v>
      </c>
      <c r="EY60" s="78">
        <f t="shared" si="49"/>
        <v>9.501288763176742</v>
      </c>
      <c r="EZ60" s="78">
        <f t="shared" si="49"/>
        <v>11.717404657038765</v>
      </c>
      <c r="FA60" s="78">
        <f t="shared" si="49"/>
        <v>11.380745255934293</v>
      </c>
      <c r="FB60" s="78">
        <f t="shared" si="49"/>
        <v>11.929356599907742</v>
      </c>
      <c r="FC60" s="78">
        <f t="shared" si="49"/>
        <v>8.1987008663046925</v>
      </c>
      <c r="FD60" s="78">
        <f t="shared" si="49"/>
        <v>8.6281394770531499</v>
      </c>
      <c r="FE60" s="78">
        <f t="shared" si="49"/>
        <v>11.220820992255689</v>
      </c>
      <c r="FF60" s="78">
        <f t="shared" si="49"/>
        <v>6.243977138841605</v>
      </c>
      <c r="FG60" s="78">
        <f t="shared" si="49"/>
        <v>10.424639858621971</v>
      </c>
      <c r="FH60" s="78">
        <f t="shared" si="49"/>
        <v>1.3290524825711805</v>
      </c>
      <c r="FI60" s="78">
        <f t="shared" si="49"/>
        <v>4.2401951895385634</v>
      </c>
      <c r="FJ60" s="78">
        <f t="shared" si="49"/>
        <v>10.103052508272945</v>
      </c>
      <c r="FK60" s="78">
        <f t="shared" si="49"/>
        <v>7.3826371308649703</v>
      </c>
      <c r="FL60" s="78">
        <f t="shared" si="49"/>
        <v>14.019923188704707</v>
      </c>
      <c r="FM60" s="78">
        <f t="shared" si="49"/>
        <v>13.044689655526572</v>
      </c>
      <c r="FN60" s="78">
        <f t="shared" si="49"/>
        <v>14.822649550182842</v>
      </c>
      <c r="FO60" s="78">
        <f t="shared" si="49"/>
        <v>0.834419979507244</v>
      </c>
      <c r="FP60" s="78">
        <f t="shared" si="49"/>
        <v>10.572089294439657</v>
      </c>
      <c r="FQ60" s="78">
        <f t="shared" si="49"/>
        <v>7.5466273721897377</v>
      </c>
      <c r="FR60" s="78">
        <f t="shared" si="49"/>
        <v>13.993495111523297</v>
      </c>
      <c r="FS60" s="78">
        <f t="shared" si="49"/>
        <v>10.301087737215274</v>
      </c>
      <c r="FT60" s="78">
        <f t="shared" si="49"/>
        <v>14.887930594639485</v>
      </c>
      <c r="FU60" s="78">
        <f t="shared" si="49"/>
        <v>7.511300845212916</v>
      </c>
      <c r="FV60" s="78">
        <f t="shared" si="49"/>
        <v>14.659206284113898</v>
      </c>
      <c r="FW60" s="78">
        <f t="shared" si="49"/>
        <v>4.6060189893843431</v>
      </c>
      <c r="FX60" s="78">
        <f t="shared" si="49"/>
        <v>13.105929257347565</v>
      </c>
      <c r="FY60" s="78">
        <f t="shared" si="49"/>
        <v>5.5839619139366841</v>
      </c>
      <c r="FZ60" s="78">
        <f t="shared" si="49"/>
        <v>8.070216779664948</v>
      </c>
      <c r="GA60" s="78">
        <f t="shared" si="49"/>
        <v>4.5110286418928052</v>
      </c>
      <c r="GB60" s="78">
        <f t="shared" si="49"/>
        <v>10.450762154479701</v>
      </c>
      <c r="GC60" s="78">
        <f t="shared" si="49"/>
        <v>3.6366854995449072</v>
      </c>
      <c r="GD60" s="78">
        <f t="shared" si="49"/>
        <v>4.5676307236162836</v>
      </c>
      <c r="GE60" s="78">
        <f t="shared" si="49"/>
        <v>5.3285819092124713</v>
      </c>
      <c r="GF60" s="78">
        <f t="shared" si="49"/>
        <v>1.5480514115994104</v>
      </c>
      <c r="GG60" s="78">
        <f t="shared" si="49"/>
        <v>12.236910888001521</v>
      </c>
      <c r="GH60" s="79">
        <f t="shared" si="49"/>
        <v>6.9204104331177092</v>
      </c>
      <c r="GJ60" s="29"/>
      <c r="GK60" s="28"/>
      <c r="GL60" s="129">
        <v>143</v>
      </c>
      <c r="GM60" s="129">
        <v>9</v>
      </c>
      <c r="GN60" s="28"/>
      <c r="GO60" s="129">
        <v>159</v>
      </c>
      <c r="GP60" s="129">
        <v>10</v>
      </c>
      <c r="GQ60" s="28"/>
      <c r="GR60" s="29"/>
    </row>
    <row r="61" spans="4:202" ht="15.75" customHeight="1" x14ac:dyDescent="0.25">
      <c r="D61" s="177">
        <v>55</v>
      </c>
      <c r="E61" s="178">
        <v>23.931168648609749</v>
      </c>
      <c r="F61" s="179">
        <v>19.758455317383817</v>
      </c>
      <c r="H61" s="176">
        <v>131</v>
      </c>
      <c r="I61" s="126" t="s">
        <v>76</v>
      </c>
      <c r="J61" s="127" t="s">
        <v>76</v>
      </c>
      <c r="L61" s="29"/>
      <c r="N61" s="72">
        <v>49</v>
      </c>
      <c r="O61" s="82"/>
      <c r="P61" s="83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78">
        <v>0</v>
      </c>
      <c r="BM61" s="78">
        <f t="shared" ref="BM61:GH61" si="50">+SQRT(((BM$6-$BL$6)^2)+((BM$7-$BL$7)^2))</f>
        <v>5.0307330351759703</v>
      </c>
      <c r="BN61" s="78">
        <f t="shared" si="50"/>
        <v>4.4632180207361865</v>
      </c>
      <c r="BO61" s="78">
        <f t="shared" si="50"/>
        <v>1.2551209926933635</v>
      </c>
      <c r="BP61" s="78">
        <f t="shared" si="50"/>
        <v>4.8977301692924087</v>
      </c>
      <c r="BQ61" s="78">
        <f t="shared" si="50"/>
        <v>4.5397221130964409</v>
      </c>
      <c r="BR61" s="78">
        <f t="shared" si="50"/>
        <v>15.374412524182221</v>
      </c>
      <c r="BS61" s="78">
        <f t="shared" si="50"/>
        <v>15.059285521351155</v>
      </c>
      <c r="BT61" s="78">
        <f t="shared" si="50"/>
        <v>13.259569624603721</v>
      </c>
      <c r="BU61" s="78">
        <f t="shared" si="50"/>
        <v>27.202735784585908</v>
      </c>
      <c r="BV61" s="78">
        <f t="shared" si="50"/>
        <v>23.067607479249766</v>
      </c>
      <c r="BW61" s="78">
        <f t="shared" si="50"/>
        <v>25.150679401563636</v>
      </c>
      <c r="BX61" s="78">
        <f t="shared" si="50"/>
        <v>20.004547078154854</v>
      </c>
      <c r="BY61" s="78">
        <f t="shared" si="50"/>
        <v>24.499969803220875</v>
      </c>
      <c r="BZ61" s="78">
        <f t="shared" si="50"/>
        <v>23.065668362100578</v>
      </c>
      <c r="CA61" s="78">
        <f t="shared" si="50"/>
        <v>17.82814845168819</v>
      </c>
      <c r="CB61" s="78">
        <f t="shared" si="50"/>
        <v>19.344712270818636</v>
      </c>
      <c r="CC61" s="78">
        <f t="shared" si="50"/>
        <v>22.052258063222407</v>
      </c>
      <c r="CD61" s="78">
        <f t="shared" si="50"/>
        <v>17.639168920028631</v>
      </c>
      <c r="CE61" s="78">
        <f t="shared" si="50"/>
        <v>17.874669030353157</v>
      </c>
      <c r="CF61" s="78">
        <f t="shared" si="50"/>
        <v>16.647916194104258</v>
      </c>
      <c r="CG61" s="78">
        <f t="shared" si="50"/>
        <v>20.201347799571884</v>
      </c>
      <c r="CH61" s="78">
        <f t="shared" si="50"/>
        <v>18.990045646483839</v>
      </c>
      <c r="CI61" s="78">
        <f t="shared" si="50"/>
        <v>19.710666057353407</v>
      </c>
      <c r="CJ61" s="78">
        <f t="shared" si="50"/>
        <v>6.1674998386421063</v>
      </c>
      <c r="CK61" s="78">
        <f t="shared" si="50"/>
        <v>9.80702216619766</v>
      </c>
      <c r="CL61" s="78">
        <f t="shared" si="50"/>
        <v>8.9844821239611985</v>
      </c>
      <c r="CM61" s="78">
        <f t="shared" si="50"/>
        <v>20.239192146180788</v>
      </c>
      <c r="CN61" s="156">
        <f t="shared" si="50"/>
        <v>12.087465129919343</v>
      </c>
      <c r="CO61" s="78">
        <f t="shared" si="50"/>
        <v>13.515571903227325</v>
      </c>
      <c r="CP61" s="78">
        <f t="shared" si="50"/>
        <v>14.870268470044916</v>
      </c>
      <c r="CQ61" s="78">
        <f t="shared" si="50"/>
        <v>22.671847590924482</v>
      </c>
      <c r="CR61" s="78">
        <f t="shared" si="50"/>
        <v>7.5036779952447601</v>
      </c>
      <c r="CS61" s="78">
        <f t="shared" si="50"/>
        <v>11.477343555238743</v>
      </c>
      <c r="CT61" s="78">
        <f t="shared" si="50"/>
        <v>21.254671469558865</v>
      </c>
      <c r="CU61" s="78">
        <f t="shared" si="50"/>
        <v>3.4960947583343858</v>
      </c>
      <c r="CV61" s="78">
        <f t="shared" si="50"/>
        <v>8.6017101244457344</v>
      </c>
      <c r="CW61" s="78">
        <f t="shared" si="50"/>
        <v>12.603966132303993</v>
      </c>
      <c r="CX61" s="78">
        <f t="shared" si="50"/>
        <v>6.6020936986355956</v>
      </c>
      <c r="CY61" s="78">
        <f t="shared" si="50"/>
        <v>16.786640765199628</v>
      </c>
      <c r="CZ61" s="78">
        <f t="shared" si="50"/>
        <v>12.496443565250189</v>
      </c>
      <c r="DA61" s="78">
        <f t="shared" si="50"/>
        <v>1.9866057236736063</v>
      </c>
      <c r="DB61" s="78">
        <f t="shared" si="50"/>
        <v>16.861175662260326</v>
      </c>
      <c r="DC61" s="78">
        <f t="shared" si="50"/>
        <v>11.790273260308933</v>
      </c>
      <c r="DD61" s="78">
        <f t="shared" si="50"/>
        <v>18.635654079365978</v>
      </c>
      <c r="DE61" s="78">
        <f t="shared" si="50"/>
        <v>17.533987375811073</v>
      </c>
      <c r="DF61" s="78">
        <f t="shared" si="50"/>
        <v>23.18969835806654</v>
      </c>
      <c r="DG61" s="78">
        <f t="shared" si="50"/>
        <v>16.657121937188101</v>
      </c>
      <c r="DH61" s="78">
        <f t="shared" si="50"/>
        <v>18.893250744958575</v>
      </c>
      <c r="DI61" s="78">
        <f t="shared" si="50"/>
        <v>21.101694295182323</v>
      </c>
      <c r="DJ61" s="78">
        <f t="shared" si="50"/>
        <v>19.860155729772817</v>
      </c>
      <c r="DK61" s="78">
        <f t="shared" si="50"/>
        <v>6.0752215369377414</v>
      </c>
      <c r="DL61" s="78">
        <f t="shared" si="50"/>
        <v>15.087767460255852</v>
      </c>
      <c r="DM61" s="78">
        <f t="shared" si="50"/>
        <v>15.793929463569153</v>
      </c>
      <c r="DN61" s="78">
        <f t="shared" si="50"/>
        <v>9.3734715601144423</v>
      </c>
      <c r="DO61" s="78">
        <f t="shared" si="50"/>
        <v>15.766785945499846</v>
      </c>
      <c r="DP61" s="78">
        <f t="shared" si="50"/>
        <v>22.354845914067525</v>
      </c>
      <c r="DQ61" s="78">
        <f t="shared" si="50"/>
        <v>7.5824476015051578</v>
      </c>
      <c r="DR61" s="78">
        <f t="shared" si="50"/>
        <v>22.938757634313188</v>
      </c>
      <c r="DS61" s="78">
        <f t="shared" si="50"/>
        <v>22.303010721391633</v>
      </c>
      <c r="DT61" s="78">
        <f t="shared" si="50"/>
        <v>15.567387850358962</v>
      </c>
      <c r="DU61" s="78">
        <f t="shared" si="50"/>
        <v>17.645869653268619</v>
      </c>
      <c r="DV61" s="78">
        <f t="shared" si="50"/>
        <v>14.209195749193002</v>
      </c>
      <c r="DW61" s="78">
        <f t="shared" si="50"/>
        <v>21.13410058374582</v>
      </c>
      <c r="DX61" s="78">
        <f t="shared" si="50"/>
        <v>8.9029291022196766</v>
      </c>
      <c r="DY61" s="78">
        <f t="shared" si="50"/>
        <v>18.744165626623769</v>
      </c>
      <c r="DZ61" s="78">
        <f t="shared" si="50"/>
        <v>18.382087695887609</v>
      </c>
      <c r="EA61" s="78">
        <f t="shared" si="50"/>
        <v>22.232618545162268</v>
      </c>
      <c r="EB61" s="78">
        <f t="shared" si="50"/>
        <v>19.534689940790482</v>
      </c>
      <c r="EC61" s="78">
        <f t="shared" si="50"/>
        <v>8.3875954302179654</v>
      </c>
      <c r="ED61" s="78">
        <f t="shared" si="50"/>
        <v>2.9369532750462897</v>
      </c>
      <c r="EE61" s="78">
        <f t="shared" si="50"/>
        <v>3.9543414195381312</v>
      </c>
      <c r="EF61" s="78">
        <f t="shared" si="50"/>
        <v>18.588076183215012</v>
      </c>
      <c r="EG61" s="78">
        <f t="shared" si="50"/>
        <v>13.490391191494037</v>
      </c>
      <c r="EH61" s="78">
        <f t="shared" si="50"/>
        <v>11.925711720639294</v>
      </c>
      <c r="EI61" s="78">
        <f t="shared" si="50"/>
        <v>18.985696544357165</v>
      </c>
      <c r="EJ61" s="78">
        <f t="shared" si="50"/>
        <v>12.157053333987735</v>
      </c>
      <c r="EK61" s="78">
        <f t="shared" si="50"/>
        <v>5.2167389966964812</v>
      </c>
      <c r="EL61" s="78">
        <f t="shared" si="50"/>
        <v>8.5313614572886962</v>
      </c>
      <c r="EM61" s="78">
        <f t="shared" si="50"/>
        <v>17.659430149848042</v>
      </c>
      <c r="EN61" s="78">
        <f t="shared" si="50"/>
        <v>7.954350761197615</v>
      </c>
      <c r="EO61" s="78">
        <f t="shared" si="50"/>
        <v>25.37574462295866</v>
      </c>
      <c r="EP61" s="78">
        <f t="shared" si="50"/>
        <v>27.366786184334025</v>
      </c>
      <c r="EQ61" s="78">
        <f t="shared" si="50"/>
        <v>3.5025598414672197</v>
      </c>
      <c r="ER61" s="78">
        <f t="shared" si="50"/>
        <v>4.4549562835647381</v>
      </c>
      <c r="ES61" s="78">
        <f t="shared" si="50"/>
        <v>11.627195437607673</v>
      </c>
      <c r="ET61" s="78">
        <f t="shared" si="50"/>
        <v>18.444373479596624</v>
      </c>
      <c r="EU61" s="78">
        <f t="shared" si="50"/>
        <v>12.629904302155254</v>
      </c>
      <c r="EV61" s="78">
        <f t="shared" si="50"/>
        <v>20.404930907932044</v>
      </c>
      <c r="EW61" s="78">
        <f t="shared" si="50"/>
        <v>13.230223186954882</v>
      </c>
      <c r="EX61" s="78">
        <f t="shared" si="50"/>
        <v>19.090309477213385</v>
      </c>
      <c r="EY61" s="78">
        <f t="shared" si="50"/>
        <v>21.505954148235318</v>
      </c>
      <c r="EZ61" s="78">
        <f t="shared" si="50"/>
        <v>6.4063765336925274</v>
      </c>
      <c r="FA61" s="78">
        <f t="shared" si="50"/>
        <v>3.2516778137023494</v>
      </c>
      <c r="FB61" s="78">
        <f t="shared" si="50"/>
        <v>25.024939519598181</v>
      </c>
      <c r="FC61" s="78">
        <f t="shared" si="50"/>
        <v>11.667817039653157</v>
      </c>
      <c r="FD61" s="78">
        <f t="shared" si="50"/>
        <v>15.132431782809439</v>
      </c>
      <c r="FE61" s="78">
        <f t="shared" si="50"/>
        <v>3.6110724554000826</v>
      </c>
      <c r="FF61" s="78">
        <f t="shared" si="50"/>
        <v>20.392887605863017</v>
      </c>
      <c r="FG61" s="78">
        <f t="shared" si="50"/>
        <v>5.0944547190297875</v>
      </c>
      <c r="FH61" s="78">
        <f t="shared" si="50"/>
        <v>15.761181008474338</v>
      </c>
      <c r="FI61" s="78">
        <f t="shared" si="50"/>
        <v>18.531119351587957</v>
      </c>
      <c r="FJ61" s="78">
        <f t="shared" si="50"/>
        <v>5.3096269608035875</v>
      </c>
      <c r="FK61" s="78">
        <f t="shared" si="50"/>
        <v>15.163897028985728</v>
      </c>
      <c r="FL61" s="78">
        <f t="shared" si="50"/>
        <v>21.46055090864472</v>
      </c>
      <c r="FM61" s="78">
        <f t="shared" si="50"/>
        <v>25.518246574433633</v>
      </c>
      <c r="FN61" s="78">
        <f t="shared" si="50"/>
        <v>18.479441585415771</v>
      </c>
      <c r="FO61" s="78">
        <f t="shared" si="50"/>
        <v>14.046451168744676</v>
      </c>
      <c r="FP61" s="78">
        <f t="shared" si="50"/>
        <v>13.38160227109109</v>
      </c>
      <c r="FQ61" s="78">
        <f t="shared" si="50"/>
        <v>16.054411589083251</v>
      </c>
      <c r="FR61" s="78">
        <f t="shared" si="50"/>
        <v>10.381024062578625</v>
      </c>
      <c r="FS61" s="78">
        <f t="shared" si="50"/>
        <v>16.800705222207792</v>
      </c>
      <c r="FT61" s="78">
        <f t="shared" si="50"/>
        <v>21.176106825579822</v>
      </c>
      <c r="FU61" s="78">
        <f t="shared" si="50"/>
        <v>15.769071853401531</v>
      </c>
      <c r="FV61" s="78">
        <f t="shared" si="50"/>
        <v>19.667854597942316</v>
      </c>
      <c r="FW61" s="78">
        <f t="shared" si="50"/>
        <v>11.737420957893891</v>
      </c>
      <c r="FX61" s="78">
        <f t="shared" si="50"/>
        <v>20.594432060093208</v>
      </c>
      <c r="FY61" s="78">
        <f t="shared" si="50"/>
        <v>13.846956856885717</v>
      </c>
      <c r="FZ61" s="78">
        <f t="shared" si="50"/>
        <v>22.261083584470942</v>
      </c>
      <c r="GA61" s="78">
        <f t="shared" si="50"/>
        <v>12.84008014004351</v>
      </c>
      <c r="GB61" s="78">
        <f t="shared" si="50"/>
        <v>19.465364222302682</v>
      </c>
      <c r="GC61" s="78">
        <f t="shared" si="50"/>
        <v>10.905120191851321</v>
      </c>
      <c r="GD61" s="78">
        <f t="shared" si="50"/>
        <v>18.662575345389982</v>
      </c>
      <c r="GE61" s="78">
        <f t="shared" si="50"/>
        <v>18.939759989437757</v>
      </c>
      <c r="GF61" s="78">
        <f t="shared" si="50"/>
        <v>13.044226338309054</v>
      </c>
      <c r="GG61" s="78">
        <f t="shared" si="50"/>
        <v>21.904328188083159</v>
      </c>
      <c r="GH61" s="79">
        <f t="shared" si="50"/>
        <v>10.687658929251169</v>
      </c>
      <c r="GJ61" s="29"/>
      <c r="GK61" s="28"/>
      <c r="GL61" s="129">
        <v>131</v>
      </c>
      <c r="GM61" s="129">
        <v>9</v>
      </c>
      <c r="GN61" s="28"/>
      <c r="GO61" s="129">
        <v>103</v>
      </c>
      <c r="GP61" s="129">
        <v>10</v>
      </c>
      <c r="GQ61" s="28"/>
      <c r="GR61" s="29"/>
    </row>
    <row r="62" spans="4:202" ht="15.75" customHeight="1" x14ac:dyDescent="0.25">
      <c r="D62" s="177">
        <v>56</v>
      </c>
      <c r="E62" s="180">
        <v>24.447431770825375</v>
      </c>
      <c r="F62" s="181">
        <v>19.316027793338954</v>
      </c>
      <c r="H62" s="176">
        <v>132</v>
      </c>
      <c r="I62" s="126" t="s">
        <v>75</v>
      </c>
      <c r="J62" s="127" t="s">
        <v>75</v>
      </c>
      <c r="L62" s="29"/>
      <c r="N62" s="72">
        <v>50</v>
      </c>
      <c r="O62" s="82"/>
      <c r="P62" s="83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78">
        <v>0</v>
      </c>
      <c r="BN62" s="78">
        <f t="shared" ref="BN62:GH62" si="51">+SQRT(((BN$6-$BM$6)^2)+((BN$7-$BM$7)^2))</f>
        <v>2.9889039408493883</v>
      </c>
      <c r="BO62" s="78">
        <f t="shared" si="51"/>
        <v>5.8063355947173658</v>
      </c>
      <c r="BP62" s="78">
        <f t="shared" si="51"/>
        <v>6.7163896224637814</v>
      </c>
      <c r="BQ62" s="78">
        <f t="shared" si="51"/>
        <v>6.2778749290220395</v>
      </c>
      <c r="BR62" s="78">
        <f t="shared" si="51"/>
        <v>17.878277781432526</v>
      </c>
      <c r="BS62" s="78">
        <f t="shared" si="51"/>
        <v>17.414039391990919</v>
      </c>
      <c r="BT62" s="78">
        <f t="shared" si="51"/>
        <v>16.653381159968589</v>
      </c>
      <c r="BU62" s="78">
        <f t="shared" si="51"/>
        <v>32.20148990113357</v>
      </c>
      <c r="BV62" s="78">
        <f t="shared" si="51"/>
        <v>28.044136979263719</v>
      </c>
      <c r="BW62" s="78">
        <f t="shared" si="51"/>
        <v>30.021452340597762</v>
      </c>
      <c r="BX62" s="78">
        <f t="shared" si="51"/>
        <v>24.804231755874905</v>
      </c>
      <c r="BY62" s="78">
        <f t="shared" si="51"/>
        <v>29.314635529160014</v>
      </c>
      <c r="BZ62" s="78">
        <f t="shared" si="51"/>
        <v>27.944539062838881</v>
      </c>
      <c r="CA62" s="78">
        <f t="shared" si="51"/>
        <v>22.236586202146249</v>
      </c>
      <c r="CB62" s="78">
        <f t="shared" si="51"/>
        <v>23.676358519609842</v>
      </c>
      <c r="CC62" s="78">
        <f t="shared" si="51"/>
        <v>26.554827791601905</v>
      </c>
      <c r="CD62" s="78">
        <f t="shared" si="51"/>
        <v>21.326975468969366</v>
      </c>
      <c r="CE62" s="78">
        <f t="shared" si="51"/>
        <v>21.990189067220875</v>
      </c>
      <c r="CF62" s="78">
        <f t="shared" si="51"/>
        <v>20.193713343976924</v>
      </c>
      <c r="CG62" s="78">
        <f t="shared" si="51"/>
        <v>23.449624986387473</v>
      </c>
      <c r="CH62" s="78">
        <f t="shared" si="51"/>
        <v>22.1719640088841</v>
      </c>
      <c r="CI62" s="78">
        <f t="shared" si="51"/>
        <v>23.026786440827387</v>
      </c>
      <c r="CJ62" s="78">
        <f t="shared" si="51"/>
        <v>9.6655177967212698</v>
      </c>
      <c r="CK62" s="78">
        <f t="shared" si="51"/>
        <v>12.886470752942028</v>
      </c>
      <c r="CL62" s="78">
        <f t="shared" si="51"/>
        <v>11.120960854043489</v>
      </c>
      <c r="CM62" s="78">
        <f t="shared" si="51"/>
        <v>25.225488062767401</v>
      </c>
      <c r="CN62" s="156">
        <f t="shared" si="51"/>
        <v>14.867041166241835</v>
      </c>
      <c r="CO62" s="78">
        <f t="shared" si="51"/>
        <v>18.268928594628754</v>
      </c>
      <c r="CP62" s="78">
        <f t="shared" si="51"/>
        <v>19.837262946877765</v>
      </c>
      <c r="CQ62" s="78">
        <f t="shared" si="51"/>
        <v>27.634234312865011</v>
      </c>
      <c r="CR62" s="78">
        <f t="shared" si="51"/>
        <v>12.524383195814567</v>
      </c>
      <c r="CS62" s="78">
        <f t="shared" si="51"/>
        <v>16.484368990296282</v>
      </c>
      <c r="CT62" s="78">
        <f t="shared" si="51"/>
        <v>26.277479324341801</v>
      </c>
      <c r="CU62" s="78">
        <f t="shared" si="51"/>
        <v>7.9319887786486341</v>
      </c>
      <c r="CV62" s="78">
        <f t="shared" si="51"/>
        <v>12.82746197556669</v>
      </c>
      <c r="CW62" s="78">
        <f t="shared" si="51"/>
        <v>17.122320741151558</v>
      </c>
      <c r="CX62" s="78">
        <f t="shared" si="51"/>
        <v>11.63282541591377</v>
      </c>
      <c r="CY62" s="78">
        <f t="shared" si="51"/>
        <v>19.404384001239375</v>
      </c>
      <c r="CZ62" s="78">
        <f t="shared" si="51"/>
        <v>16.498748608782542</v>
      </c>
      <c r="DA62" s="78">
        <f t="shared" si="51"/>
        <v>6.9251885974165432</v>
      </c>
      <c r="DB62" s="78">
        <f t="shared" si="51"/>
        <v>19.910683510663208</v>
      </c>
      <c r="DC62" s="78">
        <f t="shared" si="51"/>
        <v>16.310763251929416</v>
      </c>
      <c r="DD62" s="78">
        <f t="shared" si="51"/>
        <v>22.101624960539368</v>
      </c>
      <c r="DE62" s="78">
        <f t="shared" si="51"/>
        <v>21.163744696982508</v>
      </c>
      <c r="DF62" s="78">
        <f t="shared" si="51"/>
        <v>28.093916167593072</v>
      </c>
      <c r="DG62" s="78">
        <f t="shared" si="51"/>
        <v>21.465741783631255</v>
      </c>
      <c r="DH62" s="78">
        <f t="shared" si="51"/>
        <v>23.556409094194599</v>
      </c>
      <c r="DI62" s="78">
        <f t="shared" si="51"/>
        <v>25.738045255276116</v>
      </c>
      <c r="DJ62" s="78">
        <f t="shared" si="51"/>
        <v>24.889382123996278</v>
      </c>
      <c r="DK62" s="78">
        <f t="shared" si="51"/>
        <v>8.1049864032050269</v>
      </c>
      <c r="DL62" s="78">
        <f t="shared" si="51"/>
        <v>20.072673980258465</v>
      </c>
      <c r="DM62" s="78">
        <f t="shared" si="51"/>
        <v>20.440678741362465</v>
      </c>
      <c r="DN62" s="78">
        <f t="shared" si="51"/>
        <v>13.968089117015181</v>
      </c>
      <c r="DO62" s="78">
        <f t="shared" si="51"/>
        <v>18.133351414512276</v>
      </c>
      <c r="DP62" s="78">
        <f t="shared" si="51"/>
        <v>27.349394363181588</v>
      </c>
      <c r="DQ62" s="78">
        <f t="shared" si="51"/>
        <v>12.555432979402443</v>
      </c>
      <c r="DR62" s="78">
        <f t="shared" si="51"/>
        <v>27.968322355122289</v>
      </c>
      <c r="DS62" s="78">
        <f t="shared" si="51"/>
        <v>27.006698263971753</v>
      </c>
      <c r="DT62" s="78">
        <f t="shared" si="51"/>
        <v>19.235254577765179</v>
      </c>
      <c r="DU62" s="78">
        <f t="shared" si="51"/>
        <v>22.670421812447074</v>
      </c>
      <c r="DV62" s="78">
        <f t="shared" si="51"/>
        <v>19.161102191260731</v>
      </c>
      <c r="DW62" s="78">
        <f t="shared" si="51"/>
        <v>25.95014787801809</v>
      </c>
      <c r="DX62" s="78">
        <f t="shared" si="51"/>
        <v>12.364021682451414</v>
      </c>
      <c r="DY62" s="78">
        <f t="shared" si="51"/>
        <v>23.57172218032305</v>
      </c>
      <c r="DZ62" s="78">
        <f t="shared" si="51"/>
        <v>22.398020434194212</v>
      </c>
      <c r="EA62" s="78">
        <f t="shared" si="51"/>
        <v>27.237758539584778</v>
      </c>
      <c r="EB62" s="78">
        <f t="shared" si="51"/>
        <v>24.509005385686763</v>
      </c>
      <c r="EC62" s="78">
        <f t="shared" si="51"/>
        <v>12.053485040383951</v>
      </c>
      <c r="ED62" s="78">
        <f t="shared" si="51"/>
        <v>6.9714859813349781</v>
      </c>
      <c r="EE62" s="78">
        <f t="shared" si="51"/>
        <v>8.4210374129008834</v>
      </c>
      <c r="EF62" s="78">
        <f t="shared" si="51"/>
        <v>23.448090985006619</v>
      </c>
      <c r="EG62" s="78">
        <f t="shared" si="51"/>
        <v>17.677604949751874</v>
      </c>
      <c r="EH62" s="78">
        <f t="shared" si="51"/>
        <v>16.951036235265807</v>
      </c>
      <c r="EI62" s="78">
        <f t="shared" si="51"/>
        <v>22.911795480325555</v>
      </c>
      <c r="EJ62" s="78">
        <f t="shared" si="51"/>
        <v>16.925070902167842</v>
      </c>
      <c r="EK62" s="78">
        <f t="shared" si="51"/>
        <v>1.0301829172767665</v>
      </c>
      <c r="EL62" s="78">
        <f t="shared" si="51"/>
        <v>10.644932309024998</v>
      </c>
      <c r="EM62" s="78">
        <f t="shared" si="51"/>
        <v>22.549835417548827</v>
      </c>
      <c r="EN62" s="78">
        <f t="shared" si="51"/>
        <v>12.507506140447422</v>
      </c>
      <c r="EO62" s="78">
        <f t="shared" si="51"/>
        <v>30.381041325694945</v>
      </c>
      <c r="EP62" s="78">
        <f t="shared" si="51"/>
        <v>32.293455476186267</v>
      </c>
      <c r="EQ62" s="78">
        <f t="shared" si="51"/>
        <v>7.1580848869457929</v>
      </c>
      <c r="ER62" s="78">
        <f t="shared" si="51"/>
        <v>9.2831638129228864</v>
      </c>
      <c r="ES62" s="78">
        <f t="shared" si="51"/>
        <v>16.26284719925436</v>
      </c>
      <c r="ET62" s="78">
        <f t="shared" si="51"/>
        <v>23.163026380373292</v>
      </c>
      <c r="EU62" s="78">
        <f t="shared" si="51"/>
        <v>17.53779663167651</v>
      </c>
      <c r="EV62" s="78">
        <f t="shared" si="51"/>
        <v>24.807961463565384</v>
      </c>
      <c r="EW62" s="78">
        <f t="shared" si="51"/>
        <v>18.04497709834995</v>
      </c>
      <c r="EX62" s="78">
        <f t="shared" si="51"/>
        <v>23.76876524599405</v>
      </c>
      <c r="EY62" s="78">
        <f t="shared" si="51"/>
        <v>26.438350330061716</v>
      </c>
      <c r="EZ62" s="78">
        <f t="shared" si="51"/>
        <v>11.296043715229409</v>
      </c>
      <c r="FA62" s="78">
        <f t="shared" si="51"/>
        <v>8.1413964063521593</v>
      </c>
      <c r="FB62" s="78">
        <f t="shared" si="51"/>
        <v>29.882823818630396</v>
      </c>
      <c r="FC62" s="78">
        <f t="shared" si="51"/>
        <v>16.69833930783712</v>
      </c>
      <c r="FD62" s="78">
        <f t="shared" si="51"/>
        <v>20.163161528071178</v>
      </c>
      <c r="FE62" s="78">
        <f t="shared" si="51"/>
        <v>7.7332683597398413</v>
      </c>
      <c r="FF62" s="78">
        <f t="shared" si="51"/>
        <v>24.417883499426647</v>
      </c>
      <c r="FG62" s="78">
        <f t="shared" si="51"/>
        <v>8.618220646217905</v>
      </c>
      <c r="FH62" s="78">
        <f t="shared" si="51"/>
        <v>20.064221012359198</v>
      </c>
      <c r="FI62" s="78">
        <f t="shared" si="51"/>
        <v>23.072654072606625</v>
      </c>
      <c r="FJ62" s="78">
        <f t="shared" si="51"/>
        <v>8.926018967054917</v>
      </c>
      <c r="FK62" s="78">
        <f t="shared" si="51"/>
        <v>18.057707281891119</v>
      </c>
      <c r="FL62" s="78">
        <f t="shared" si="51"/>
        <v>26.463250738786943</v>
      </c>
      <c r="FM62" s="78">
        <f t="shared" si="51"/>
        <v>30.448028035296481</v>
      </c>
      <c r="FN62" s="78">
        <f t="shared" si="51"/>
        <v>23.315324679694527</v>
      </c>
      <c r="FO62" s="78">
        <f t="shared" si="51"/>
        <v>18.541787665676821</v>
      </c>
      <c r="FP62" s="78">
        <f t="shared" si="51"/>
        <v>18.349886126766801</v>
      </c>
      <c r="FQ62" s="78">
        <f t="shared" si="51"/>
        <v>21.066499241272151</v>
      </c>
      <c r="FR62" s="78">
        <f t="shared" si="51"/>
        <v>14.880904578473713</v>
      </c>
      <c r="FS62" s="78">
        <f t="shared" si="51"/>
        <v>21.822697877289968</v>
      </c>
      <c r="FT62" s="78">
        <f t="shared" si="51"/>
        <v>26.132314996940757</v>
      </c>
      <c r="FU62" s="78">
        <f t="shared" si="51"/>
        <v>20.783301236560217</v>
      </c>
      <c r="FV62" s="78">
        <f t="shared" si="51"/>
        <v>24.574909015266925</v>
      </c>
      <c r="FW62" s="78">
        <f t="shared" si="51"/>
        <v>15.472708891018538</v>
      </c>
      <c r="FX62" s="78">
        <f t="shared" si="51"/>
        <v>25.605907423397152</v>
      </c>
      <c r="FY62" s="78">
        <f t="shared" si="51"/>
        <v>18.808022049419112</v>
      </c>
      <c r="FZ62" s="78">
        <f t="shared" si="51"/>
        <v>26.868331698941414</v>
      </c>
      <c r="GA62" s="78">
        <f t="shared" si="51"/>
        <v>16.463617067268459</v>
      </c>
      <c r="GB62" s="78">
        <f t="shared" si="51"/>
        <v>22.035477297374598</v>
      </c>
      <c r="GC62" s="78">
        <f t="shared" si="51"/>
        <v>15.344424741575176</v>
      </c>
      <c r="GD62" s="78">
        <f t="shared" si="51"/>
        <v>22.723445476933254</v>
      </c>
      <c r="GE62" s="78">
        <f t="shared" si="51"/>
        <v>22.824718600984344</v>
      </c>
      <c r="GF62" s="78">
        <f t="shared" si="51"/>
        <v>17.395053556371028</v>
      </c>
      <c r="GG62" s="78">
        <f t="shared" si="51"/>
        <v>26.932876458027916</v>
      </c>
      <c r="GH62" s="79">
        <f t="shared" si="51"/>
        <v>15.692873173795949</v>
      </c>
      <c r="GJ62" s="29"/>
      <c r="GK62" s="28"/>
      <c r="GL62" s="129">
        <v>154</v>
      </c>
      <c r="GM62" s="129">
        <v>9</v>
      </c>
      <c r="GN62" s="28"/>
      <c r="GO62" s="129">
        <v>23</v>
      </c>
      <c r="GP62" s="129">
        <v>10</v>
      </c>
      <c r="GQ62" s="28"/>
      <c r="GR62" s="29"/>
    </row>
    <row r="63" spans="4:202" ht="15.75" customHeight="1" x14ac:dyDescent="0.25">
      <c r="D63" s="177">
        <v>57</v>
      </c>
      <c r="E63" s="182">
        <v>20.545801938379046</v>
      </c>
      <c r="F63" s="183">
        <v>17.969601768770865</v>
      </c>
      <c r="H63" s="176">
        <v>133</v>
      </c>
      <c r="I63" s="126" t="s">
        <v>79</v>
      </c>
      <c r="J63" s="127" t="s">
        <v>74</v>
      </c>
      <c r="L63" s="29"/>
      <c r="N63" s="72">
        <v>51</v>
      </c>
      <c r="O63" s="82"/>
      <c r="P63" s="83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78">
        <v>0</v>
      </c>
      <c r="BO63" s="78">
        <f t="shared" ref="BO63:GH63" si="52">+SQRT(((BO$6-$BN$6)^2)+((BO$7-$BN$7)^2))</f>
        <v>5.6517585172865221</v>
      </c>
      <c r="BP63" s="78">
        <f t="shared" si="52"/>
        <v>8.1582968076108759</v>
      </c>
      <c r="BQ63" s="78">
        <f t="shared" si="52"/>
        <v>7.7125773883053856</v>
      </c>
      <c r="BR63" s="78">
        <f t="shared" si="52"/>
        <v>19.307424239894463</v>
      </c>
      <c r="BS63" s="78">
        <f t="shared" si="52"/>
        <v>18.918122950318626</v>
      </c>
      <c r="BT63" s="78">
        <f t="shared" si="52"/>
        <v>17.538254973403742</v>
      </c>
      <c r="BU63" s="78">
        <f t="shared" si="52"/>
        <v>31.180168586858699</v>
      </c>
      <c r="BV63" s="78">
        <f t="shared" si="52"/>
        <v>27.126526833994436</v>
      </c>
      <c r="BW63" s="78">
        <f t="shared" si="52"/>
        <v>29.379397519136276</v>
      </c>
      <c r="BX63" s="78">
        <f t="shared" si="52"/>
        <v>24.315182148355543</v>
      </c>
      <c r="BY63" s="78">
        <f t="shared" si="52"/>
        <v>28.786046720368958</v>
      </c>
      <c r="BZ63" s="78">
        <f t="shared" si="52"/>
        <v>27.290772663383891</v>
      </c>
      <c r="CA63" s="78">
        <f t="shared" si="52"/>
        <v>22.284346853728501</v>
      </c>
      <c r="CB63" s="78">
        <f t="shared" si="52"/>
        <v>23.805916144432075</v>
      </c>
      <c r="CC63" s="78">
        <f t="shared" si="52"/>
        <v>26.48931008771504</v>
      </c>
      <c r="CD63" s="78">
        <f t="shared" si="52"/>
        <v>22.023351735790961</v>
      </c>
      <c r="CE63" s="78">
        <f t="shared" si="52"/>
        <v>22.331479827777258</v>
      </c>
      <c r="CF63" s="78">
        <f t="shared" si="52"/>
        <v>20.991460059767771</v>
      </c>
      <c r="CG63" s="78">
        <f t="shared" si="52"/>
        <v>24.46546546290277</v>
      </c>
      <c r="CH63" s="78">
        <f t="shared" si="52"/>
        <v>23.226637714901884</v>
      </c>
      <c r="CI63" s="78">
        <f t="shared" si="52"/>
        <v>23.995524885414884</v>
      </c>
      <c r="CJ63" s="78">
        <f t="shared" si="52"/>
        <v>10.386590896423661</v>
      </c>
      <c r="CK63" s="78">
        <f t="shared" si="52"/>
        <v>13.930217867378595</v>
      </c>
      <c r="CL63" s="78">
        <f t="shared" si="52"/>
        <v>12.633782285189081</v>
      </c>
      <c r="CM63" s="78">
        <f t="shared" si="52"/>
        <v>24.283837978766329</v>
      </c>
      <c r="CN63" s="156">
        <f t="shared" si="52"/>
        <v>16.112494756670227</v>
      </c>
      <c r="CO63" s="78">
        <f t="shared" si="52"/>
        <v>16.30241128978556</v>
      </c>
      <c r="CP63" s="78">
        <f t="shared" si="52"/>
        <v>18.226116232291147</v>
      </c>
      <c r="CQ63" s="78">
        <f t="shared" si="52"/>
        <v>26.765682169478787</v>
      </c>
      <c r="CR63" s="78">
        <f t="shared" si="52"/>
        <v>11.549770800947678</v>
      </c>
      <c r="CS63" s="78">
        <f t="shared" si="52"/>
        <v>15.062674932814339</v>
      </c>
      <c r="CT63" s="78">
        <f t="shared" si="52"/>
        <v>24.854736840194075</v>
      </c>
      <c r="CU63" s="78">
        <f t="shared" si="52"/>
        <v>7.9414732886883614</v>
      </c>
      <c r="CV63" s="78">
        <f t="shared" si="52"/>
        <v>13.053762235768508</v>
      </c>
      <c r="CW63" s="78">
        <f t="shared" si="52"/>
        <v>14.936122170610966</v>
      </c>
      <c r="CX63" s="78">
        <f t="shared" si="52"/>
        <v>10.543868300293443</v>
      </c>
      <c r="CY63" s="78">
        <f t="shared" si="52"/>
        <v>20.783039281388557</v>
      </c>
      <c r="CZ63" s="78">
        <f t="shared" si="52"/>
        <v>13.988468932734367</v>
      </c>
      <c r="DA63" s="78">
        <f t="shared" si="52"/>
        <v>5.7961084946882373</v>
      </c>
      <c r="DB63" s="78">
        <f t="shared" si="52"/>
        <v>21.03857142540954</v>
      </c>
      <c r="DC63" s="78">
        <f t="shared" si="52"/>
        <v>16.240606598482437</v>
      </c>
      <c r="DD63" s="78">
        <f t="shared" si="52"/>
        <v>22.963283903884051</v>
      </c>
      <c r="DE63" s="78">
        <f t="shared" si="52"/>
        <v>21.903358836391629</v>
      </c>
      <c r="DF63" s="78">
        <f t="shared" si="52"/>
        <v>27.381964189705226</v>
      </c>
      <c r="DG63" s="78">
        <f t="shared" si="52"/>
        <v>20.973035583076463</v>
      </c>
      <c r="DH63" s="78">
        <f t="shared" si="52"/>
        <v>21.426659117951608</v>
      </c>
      <c r="DI63" s="78">
        <f t="shared" si="52"/>
        <v>25.500562013082661</v>
      </c>
      <c r="DJ63" s="78">
        <f t="shared" si="52"/>
        <v>23.552424555675458</v>
      </c>
      <c r="DK63" s="78">
        <f t="shared" si="52"/>
        <v>9.5499795921817672</v>
      </c>
      <c r="DL63" s="78">
        <f t="shared" si="52"/>
        <v>19.167943319855663</v>
      </c>
      <c r="DM63" s="78">
        <f t="shared" si="52"/>
        <v>20.201295793827583</v>
      </c>
      <c r="DN63" s="78">
        <f t="shared" si="52"/>
        <v>11.922206270667873</v>
      </c>
      <c r="DO63" s="78">
        <f t="shared" si="52"/>
        <v>19.637814446488616</v>
      </c>
      <c r="DP63" s="78">
        <f t="shared" si="52"/>
        <v>26.36439760393662</v>
      </c>
      <c r="DQ63" s="78">
        <f t="shared" si="52"/>
        <v>11.105568519436451</v>
      </c>
      <c r="DR63" s="78">
        <f t="shared" si="52"/>
        <v>26.621161877577656</v>
      </c>
      <c r="DS63" s="78">
        <f t="shared" si="52"/>
        <v>26.668975801403501</v>
      </c>
      <c r="DT63" s="78">
        <f t="shared" si="52"/>
        <v>19.939784477053522</v>
      </c>
      <c r="DU63" s="78">
        <f t="shared" si="52"/>
        <v>21.288382353010597</v>
      </c>
      <c r="DV63" s="78">
        <f t="shared" si="52"/>
        <v>17.5179163851294</v>
      </c>
      <c r="DW63" s="78">
        <f t="shared" si="52"/>
        <v>25.427997455559691</v>
      </c>
      <c r="DX63" s="78">
        <f t="shared" si="52"/>
        <v>9.716133516852258</v>
      </c>
      <c r="DY63" s="78">
        <f t="shared" si="52"/>
        <v>21.645634476720112</v>
      </c>
      <c r="DZ63" s="78">
        <f t="shared" si="52"/>
        <v>19.825428532957012</v>
      </c>
      <c r="EA63" s="78">
        <f t="shared" si="52"/>
        <v>26.203828274940783</v>
      </c>
      <c r="EB63" s="78">
        <f t="shared" si="52"/>
        <v>23.61460500266756</v>
      </c>
      <c r="EC63" s="78">
        <f t="shared" si="52"/>
        <v>12.708940286375977</v>
      </c>
      <c r="ED63" s="78">
        <f t="shared" si="52"/>
        <v>5.0657454651994342</v>
      </c>
      <c r="EE63" s="78">
        <f t="shared" si="52"/>
        <v>8.4094100997460153</v>
      </c>
      <c r="EF63" s="78">
        <f t="shared" si="52"/>
        <v>22.849806426258965</v>
      </c>
      <c r="EG63" s="78">
        <f t="shared" si="52"/>
        <v>17.948653062433472</v>
      </c>
      <c r="EH63" s="78">
        <f t="shared" si="52"/>
        <v>15.639275294763415</v>
      </c>
      <c r="EI63" s="78">
        <f t="shared" si="52"/>
        <v>20.293580686390683</v>
      </c>
      <c r="EJ63" s="78">
        <f t="shared" si="52"/>
        <v>16.522913872085653</v>
      </c>
      <c r="EK63" s="78">
        <f t="shared" si="52"/>
        <v>2.1992734539264487</v>
      </c>
      <c r="EL63" s="78">
        <f t="shared" si="52"/>
        <v>12.155379499459057</v>
      </c>
      <c r="EM63" s="78">
        <f t="shared" si="52"/>
        <v>21.891133044266148</v>
      </c>
      <c r="EN63" s="78">
        <f t="shared" si="52"/>
        <v>10.472916280913831</v>
      </c>
      <c r="EO63" s="78">
        <f t="shared" si="52"/>
        <v>29.333852987752309</v>
      </c>
      <c r="EP63" s="78">
        <f t="shared" si="52"/>
        <v>31.51334213581486</v>
      </c>
      <c r="EQ63" s="78">
        <f t="shared" si="52"/>
        <v>5.0013570286549411</v>
      </c>
      <c r="ER63" s="78">
        <f t="shared" si="52"/>
        <v>8.8667671864089623</v>
      </c>
      <c r="ES63" s="78">
        <f t="shared" si="52"/>
        <v>16.052388563842438</v>
      </c>
      <c r="ET63" s="78">
        <f t="shared" si="52"/>
        <v>21.097649741385808</v>
      </c>
      <c r="EU63" s="78">
        <f t="shared" si="52"/>
        <v>15.820381329035872</v>
      </c>
      <c r="EV63" s="78">
        <f t="shared" si="52"/>
        <v>24.859681874496985</v>
      </c>
      <c r="EW63" s="78">
        <f t="shared" si="52"/>
        <v>16.163916242902676</v>
      </c>
      <c r="EX63" s="78">
        <f t="shared" si="52"/>
        <v>23.475880440514288</v>
      </c>
      <c r="EY63" s="78">
        <f t="shared" si="52"/>
        <v>25.661349280256196</v>
      </c>
      <c r="EZ63" s="78">
        <f t="shared" si="52"/>
        <v>9.7156007969281397</v>
      </c>
      <c r="FA63" s="78">
        <f t="shared" si="52"/>
        <v>7.6556648005022128</v>
      </c>
      <c r="FB63" s="78">
        <f t="shared" si="52"/>
        <v>29.268250361291695</v>
      </c>
      <c r="FC63" s="78">
        <f t="shared" si="52"/>
        <v>15.477757598353458</v>
      </c>
      <c r="FD63" s="78">
        <f t="shared" si="52"/>
        <v>18.920388480649276</v>
      </c>
      <c r="FE63" s="78">
        <f t="shared" si="52"/>
        <v>7.9789205376564478</v>
      </c>
      <c r="FF63" s="78">
        <f t="shared" si="52"/>
        <v>24.843056170104973</v>
      </c>
      <c r="FG63" s="78">
        <f t="shared" si="52"/>
        <v>9.2899377731180284</v>
      </c>
      <c r="FH63" s="78">
        <f t="shared" si="52"/>
        <v>20.224306040840794</v>
      </c>
      <c r="FI63" s="78">
        <f t="shared" si="52"/>
        <v>22.964072374819327</v>
      </c>
      <c r="FJ63" s="78">
        <f t="shared" si="52"/>
        <v>9.5504362028447538</v>
      </c>
      <c r="FK63" s="78">
        <f t="shared" si="52"/>
        <v>19.267864096217636</v>
      </c>
      <c r="FL63" s="78">
        <f t="shared" si="52"/>
        <v>24.920610989115865</v>
      </c>
      <c r="FM63" s="78">
        <f t="shared" si="52"/>
        <v>29.66465614097968</v>
      </c>
      <c r="FN63" s="78">
        <f t="shared" si="52"/>
        <v>21.404104836596037</v>
      </c>
      <c r="FO63" s="78">
        <f t="shared" si="52"/>
        <v>18.496193883306109</v>
      </c>
      <c r="FP63" s="78">
        <f t="shared" si="52"/>
        <v>16.761597066782336</v>
      </c>
      <c r="FQ63" s="78">
        <f t="shared" si="52"/>
        <v>20.031039329022065</v>
      </c>
      <c r="FR63" s="78">
        <f t="shared" si="52"/>
        <v>12.726343412297682</v>
      </c>
      <c r="FS63" s="78">
        <f t="shared" si="52"/>
        <v>20.425269282011495</v>
      </c>
      <c r="FT63" s="78">
        <f t="shared" si="52"/>
        <v>24.436202005079704</v>
      </c>
      <c r="FU63" s="78">
        <f t="shared" si="52"/>
        <v>19.737313134294457</v>
      </c>
      <c r="FV63" s="78">
        <f t="shared" si="52"/>
        <v>22.777471526780147</v>
      </c>
      <c r="FW63" s="78">
        <f t="shared" si="52"/>
        <v>16.108940334069789</v>
      </c>
      <c r="FX63" s="78">
        <f t="shared" si="52"/>
        <v>24.111703272359918</v>
      </c>
      <c r="FY63" s="78">
        <f t="shared" si="52"/>
        <v>17.992796968233982</v>
      </c>
      <c r="FZ63" s="78">
        <f t="shared" si="52"/>
        <v>26.668657755680165</v>
      </c>
      <c r="GA63" s="78">
        <f t="shared" si="52"/>
        <v>17.187542284037765</v>
      </c>
      <c r="GB63" s="78">
        <f t="shared" si="52"/>
        <v>23.456962472557091</v>
      </c>
      <c r="GC63" s="78">
        <f t="shared" si="52"/>
        <v>15.365746575924309</v>
      </c>
      <c r="GD63" s="78">
        <f t="shared" si="52"/>
        <v>23.114994490593929</v>
      </c>
      <c r="GE63" s="78">
        <f t="shared" si="52"/>
        <v>23.367960005769344</v>
      </c>
      <c r="GF63" s="78">
        <f t="shared" si="52"/>
        <v>17.507130564577423</v>
      </c>
      <c r="GG63" s="78">
        <f t="shared" si="52"/>
        <v>25.718283795924211</v>
      </c>
      <c r="GH63" s="79">
        <f t="shared" si="52"/>
        <v>14.748765468009179</v>
      </c>
      <c r="GJ63" s="29"/>
      <c r="GK63" s="28"/>
      <c r="GL63" s="129">
        <v>60</v>
      </c>
      <c r="GM63" s="129">
        <v>9</v>
      </c>
      <c r="GN63" s="28"/>
      <c r="GO63" s="129">
        <v>71</v>
      </c>
      <c r="GP63" s="129">
        <v>11</v>
      </c>
      <c r="GQ63" s="28"/>
      <c r="GR63" s="29"/>
    </row>
    <row r="64" spans="4:202" ht="15.75" customHeight="1" x14ac:dyDescent="0.25">
      <c r="D64" s="177">
        <v>58</v>
      </c>
      <c r="E64" s="178">
        <v>0.20888882420850685</v>
      </c>
      <c r="F64" s="179">
        <v>22.519799230760285</v>
      </c>
      <c r="H64" s="176">
        <v>134</v>
      </c>
      <c r="I64" s="126" t="s">
        <v>79</v>
      </c>
      <c r="J64" s="127" t="s">
        <v>79</v>
      </c>
      <c r="L64" s="29"/>
      <c r="N64" s="72">
        <v>52</v>
      </c>
      <c r="O64" s="82"/>
      <c r="P64" s="83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78">
        <v>0</v>
      </c>
      <c r="BP64" s="78">
        <f t="shared" ref="BP64:GH64" si="53">+SQRT(((BP$6-$BO$6)^2)+((BP$7-$BO$7)^2))</f>
        <v>3.9779548162469176</v>
      </c>
      <c r="BQ64" s="78">
        <f t="shared" si="53"/>
        <v>3.6843819745092077</v>
      </c>
      <c r="BR64" s="78">
        <f t="shared" si="53"/>
        <v>14.143207841009906</v>
      </c>
      <c r="BS64" s="78">
        <f t="shared" si="53"/>
        <v>13.83925568213987</v>
      </c>
      <c r="BT64" s="78">
        <f t="shared" si="53"/>
        <v>12.005376517687679</v>
      </c>
      <c r="BU64" s="78">
        <f t="shared" si="53"/>
        <v>26.41734347328623</v>
      </c>
      <c r="BV64" s="78">
        <f t="shared" si="53"/>
        <v>22.246834803012817</v>
      </c>
      <c r="BW64" s="78">
        <f t="shared" si="53"/>
        <v>24.223448961633082</v>
      </c>
      <c r="BX64" s="78">
        <f t="shared" si="53"/>
        <v>19.028141484913313</v>
      </c>
      <c r="BY64" s="78">
        <f t="shared" si="53"/>
        <v>23.534617298696183</v>
      </c>
      <c r="BZ64" s="78">
        <f t="shared" si="53"/>
        <v>22.14421013365374</v>
      </c>
      <c r="CA64" s="78">
        <f t="shared" si="53"/>
        <v>16.696849740027211</v>
      </c>
      <c r="CB64" s="78">
        <f t="shared" si="53"/>
        <v>18.196821897342183</v>
      </c>
      <c r="CC64" s="78">
        <f t="shared" si="53"/>
        <v>20.952213857142521</v>
      </c>
      <c r="CD64" s="78">
        <f t="shared" si="53"/>
        <v>16.401052113031213</v>
      </c>
      <c r="CE64" s="78">
        <f t="shared" si="53"/>
        <v>16.68369073203932</v>
      </c>
      <c r="CF64" s="78">
        <f t="shared" si="53"/>
        <v>15.400785200390976</v>
      </c>
      <c r="CG64" s="78">
        <f t="shared" si="53"/>
        <v>18.947235413278058</v>
      </c>
      <c r="CH64" s="78">
        <f t="shared" si="53"/>
        <v>17.735067075881528</v>
      </c>
      <c r="CI64" s="78">
        <f t="shared" si="53"/>
        <v>18.457640359329361</v>
      </c>
      <c r="CJ64" s="78">
        <f t="shared" si="53"/>
        <v>4.9157513863624871</v>
      </c>
      <c r="CK64" s="78">
        <f t="shared" si="53"/>
        <v>8.559483794205601</v>
      </c>
      <c r="CL64" s="78">
        <f t="shared" si="53"/>
        <v>7.8300698392366117</v>
      </c>
      <c r="CM64" s="78">
        <f t="shared" si="53"/>
        <v>19.434480977187587</v>
      </c>
      <c r="CN64" s="156">
        <f t="shared" si="53"/>
        <v>10.848317377494666</v>
      </c>
      <c r="CO64" s="78">
        <f t="shared" si="53"/>
        <v>13.346321056777375</v>
      </c>
      <c r="CP64" s="78">
        <f t="shared" si="53"/>
        <v>14.443209551591021</v>
      </c>
      <c r="CQ64" s="78">
        <f t="shared" si="53"/>
        <v>21.832024180623787</v>
      </c>
      <c r="CR64" s="78">
        <f t="shared" si="53"/>
        <v>6.8143630235299524</v>
      </c>
      <c r="CS64" s="78">
        <f t="shared" si="53"/>
        <v>10.983803235236284</v>
      </c>
      <c r="CT64" s="78">
        <f t="shared" si="53"/>
        <v>20.672110219230127</v>
      </c>
      <c r="CU64" s="78">
        <f t="shared" si="53"/>
        <v>2.2940645948099485</v>
      </c>
      <c r="CV64" s="78">
        <f t="shared" si="53"/>
        <v>7.4046220567593775</v>
      </c>
      <c r="CW64" s="78">
        <f t="shared" si="53"/>
        <v>12.622444896463609</v>
      </c>
      <c r="CX64" s="78">
        <f t="shared" si="53"/>
        <v>6.0155055680709033</v>
      </c>
      <c r="CY64" s="78">
        <f t="shared" si="53"/>
        <v>15.546302326311149</v>
      </c>
      <c r="CZ64" s="78">
        <f t="shared" si="53"/>
        <v>12.796758772147143</v>
      </c>
      <c r="DA64" s="78">
        <f t="shared" si="53"/>
        <v>2.1160787685808522</v>
      </c>
      <c r="DB64" s="78">
        <f t="shared" si="53"/>
        <v>15.606845063922341</v>
      </c>
      <c r="DC64" s="78">
        <f t="shared" si="53"/>
        <v>10.679513209882643</v>
      </c>
      <c r="DD64" s="78">
        <f t="shared" si="53"/>
        <v>17.38657798903872</v>
      </c>
      <c r="DE64" s="78">
        <f t="shared" si="53"/>
        <v>16.292042980004002</v>
      </c>
      <c r="DF64" s="78">
        <f t="shared" si="53"/>
        <v>22.289193281067462</v>
      </c>
      <c r="DG64" s="78">
        <f t="shared" si="53"/>
        <v>15.684085071420947</v>
      </c>
      <c r="DH64" s="78">
        <f t="shared" si="53"/>
        <v>18.759850855631548</v>
      </c>
      <c r="DI64" s="78">
        <f t="shared" si="53"/>
        <v>20.047118785909021</v>
      </c>
      <c r="DJ64" s="78">
        <f t="shared" si="53"/>
        <v>19.240506053702756</v>
      </c>
      <c r="DK64" s="78">
        <f t="shared" si="53"/>
        <v>5.0207768558250407</v>
      </c>
      <c r="DL64" s="78">
        <f t="shared" si="53"/>
        <v>14.28402699842721</v>
      </c>
      <c r="DM64" s="78">
        <f t="shared" si="53"/>
        <v>14.737809736400177</v>
      </c>
      <c r="DN64" s="78">
        <f t="shared" si="53"/>
        <v>9.3904789392673109</v>
      </c>
      <c r="DO64" s="78">
        <f t="shared" si="53"/>
        <v>14.543883755308755</v>
      </c>
      <c r="DP64" s="78">
        <f t="shared" si="53"/>
        <v>21.563437121220304</v>
      </c>
      <c r="DQ64" s="78">
        <f t="shared" si="53"/>
        <v>7.2167086212902856</v>
      </c>
      <c r="DR64" s="78">
        <f t="shared" si="53"/>
        <v>22.310998808682893</v>
      </c>
      <c r="DS64" s="78">
        <f t="shared" si="53"/>
        <v>21.277954044724886</v>
      </c>
      <c r="DT64" s="78">
        <f t="shared" si="53"/>
        <v>14.32573903258678</v>
      </c>
      <c r="DU64" s="78">
        <f t="shared" si="53"/>
        <v>17.062409646260708</v>
      </c>
      <c r="DV64" s="78">
        <f t="shared" si="53"/>
        <v>13.810687059430592</v>
      </c>
      <c r="DW64" s="78">
        <f t="shared" si="53"/>
        <v>20.16826305926925</v>
      </c>
      <c r="DX64" s="78">
        <f t="shared" si="53"/>
        <v>9.494820725285928</v>
      </c>
      <c r="DY64" s="78">
        <f t="shared" si="53"/>
        <v>18.472894499006859</v>
      </c>
      <c r="DZ64" s="78">
        <f t="shared" si="53"/>
        <v>18.615177183070358</v>
      </c>
      <c r="EA64" s="78">
        <f t="shared" si="53"/>
        <v>21.46240580140498</v>
      </c>
      <c r="EB64" s="78">
        <f t="shared" si="53"/>
        <v>18.711848824254485</v>
      </c>
      <c r="EC64" s="78">
        <f t="shared" si="53"/>
        <v>7.1348888289281529</v>
      </c>
      <c r="ED64" s="78">
        <f t="shared" si="53"/>
        <v>3.688517445729556</v>
      </c>
      <c r="EE64" s="78">
        <f t="shared" si="53"/>
        <v>2.770667868346425</v>
      </c>
      <c r="EF64" s="78">
        <f t="shared" si="53"/>
        <v>17.651054675572375</v>
      </c>
      <c r="EG64" s="78">
        <f t="shared" si="53"/>
        <v>12.303320311569186</v>
      </c>
      <c r="EH64" s="78">
        <f t="shared" si="53"/>
        <v>11.358849797692963</v>
      </c>
      <c r="EI64" s="78">
        <f t="shared" si="53"/>
        <v>19.253752071872551</v>
      </c>
      <c r="EJ64" s="78">
        <f t="shared" si="53"/>
        <v>11.154788593095708</v>
      </c>
      <c r="EK64" s="78">
        <f t="shared" si="53"/>
        <v>6.1564225150529985</v>
      </c>
      <c r="EL64" s="78">
        <f t="shared" si="53"/>
        <v>7.387666174756224</v>
      </c>
      <c r="EM64" s="78">
        <f t="shared" si="53"/>
        <v>16.746172429553038</v>
      </c>
      <c r="EN64" s="78">
        <f t="shared" si="53"/>
        <v>8.0371165281487826</v>
      </c>
      <c r="EO64" s="78">
        <f t="shared" si="53"/>
        <v>24.604339609609731</v>
      </c>
      <c r="EP64" s="78">
        <f t="shared" si="53"/>
        <v>26.487191555900807</v>
      </c>
      <c r="EQ64" s="78">
        <f t="shared" si="53"/>
        <v>4.3378374401831534</v>
      </c>
      <c r="ER64" s="78">
        <f t="shared" si="53"/>
        <v>3.4779055691152583</v>
      </c>
      <c r="ES64" s="78">
        <f t="shared" si="53"/>
        <v>10.558709598005054</v>
      </c>
      <c r="ET64" s="78">
        <f t="shared" si="53"/>
        <v>18.270519271979932</v>
      </c>
      <c r="EU64" s="78">
        <f t="shared" si="53"/>
        <v>12.305424769746486</v>
      </c>
      <c r="EV64" s="78">
        <f t="shared" si="53"/>
        <v>19.27548605917632</v>
      </c>
      <c r="EW64" s="78">
        <f t="shared" si="53"/>
        <v>13.006009700590665</v>
      </c>
      <c r="EX64" s="78">
        <f t="shared" si="53"/>
        <v>18.051455846661653</v>
      </c>
      <c r="EY64" s="78">
        <f t="shared" si="53"/>
        <v>20.632089319935051</v>
      </c>
      <c r="EZ64" s="78">
        <f t="shared" si="53"/>
        <v>6.2101203252052199</v>
      </c>
      <c r="FA64" s="78">
        <f t="shared" si="53"/>
        <v>2.3472145250195489</v>
      </c>
      <c r="FB64" s="78">
        <f t="shared" si="53"/>
        <v>24.088276148254785</v>
      </c>
      <c r="FC64" s="78">
        <f t="shared" si="53"/>
        <v>11.051846089775095</v>
      </c>
      <c r="FD64" s="78">
        <f t="shared" si="53"/>
        <v>14.493571259425272</v>
      </c>
      <c r="FE64" s="78">
        <f t="shared" si="53"/>
        <v>2.3594420545721038</v>
      </c>
      <c r="FF64" s="78">
        <f t="shared" si="53"/>
        <v>19.191744129950191</v>
      </c>
      <c r="FG64" s="78">
        <f t="shared" si="53"/>
        <v>3.8486436266173181</v>
      </c>
      <c r="FH64" s="78">
        <f t="shared" si="53"/>
        <v>14.601528256147041</v>
      </c>
      <c r="FI64" s="78">
        <f t="shared" si="53"/>
        <v>17.439702447180967</v>
      </c>
      <c r="FJ64" s="78">
        <f t="shared" si="53"/>
        <v>4.0574062976905871</v>
      </c>
      <c r="FK64" s="78">
        <f t="shared" si="53"/>
        <v>13.914150364237145</v>
      </c>
      <c r="FL64" s="78">
        <f t="shared" si="53"/>
        <v>20.940376653117074</v>
      </c>
      <c r="FM64" s="78">
        <f t="shared" si="53"/>
        <v>24.64169390436825</v>
      </c>
      <c r="FN64" s="78">
        <f t="shared" si="53"/>
        <v>18.201110140425275</v>
      </c>
      <c r="FO64" s="78">
        <f t="shared" si="53"/>
        <v>12.933157706378196</v>
      </c>
      <c r="FP64" s="78">
        <f t="shared" si="53"/>
        <v>12.960724592869619</v>
      </c>
      <c r="FQ64" s="78">
        <f t="shared" si="53"/>
        <v>15.306520594839153</v>
      </c>
      <c r="FR64" s="78">
        <f t="shared" si="53"/>
        <v>10.44521481219101</v>
      </c>
      <c r="FS64" s="78">
        <f t="shared" si="53"/>
        <v>16.231551569885767</v>
      </c>
      <c r="FT64" s="78">
        <f t="shared" si="53"/>
        <v>20.743574792946699</v>
      </c>
      <c r="FU64" s="78">
        <f t="shared" si="53"/>
        <v>15.027620488954229</v>
      </c>
      <c r="FV64" s="78">
        <f t="shared" si="53"/>
        <v>19.306648203603391</v>
      </c>
      <c r="FW64" s="78">
        <f t="shared" si="53"/>
        <v>10.494396531121632</v>
      </c>
      <c r="FX64" s="78">
        <f t="shared" si="53"/>
        <v>20.052867365878654</v>
      </c>
      <c r="FY64" s="78">
        <f t="shared" si="53"/>
        <v>13.00843654429822</v>
      </c>
      <c r="FZ64" s="78">
        <f t="shared" si="53"/>
        <v>21.196319430074464</v>
      </c>
      <c r="GA64" s="78">
        <f t="shared" si="53"/>
        <v>11.592617256673687</v>
      </c>
      <c r="GB64" s="78">
        <f t="shared" si="53"/>
        <v>18.223945222623655</v>
      </c>
      <c r="GC64" s="78">
        <f t="shared" si="53"/>
        <v>9.7669397366599942</v>
      </c>
      <c r="GD64" s="78">
        <f t="shared" si="53"/>
        <v>17.464424543594234</v>
      </c>
      <c r="GE64" s="78">
        <f t="shared" si="53"/>
        <v>17.720125556700282</v>
      </c>
      <c r="GF64" s="78">
        <f t="shared" si="53"/>
        <v>11.889529749031892</v>
      </c>
      <c r="GG64" s="78">
        <f t="shared" si="53"/>
        <v>21.216534650132097</v>
      </c>
      <c r="GH64" s="79">
        <f t="shared" si="53"/>
        <v>9.9322375208130627</v>
      </c>
      <c r="GJ64" s="29"/>
      <c r="GK64" s="28"/>
      <c r="GL64" s="129">
        <v>9</v>
      </c>
      <c r="GM64" s="129">
        <v>10</v>
      </c>
      <c r="GN64" s="28"/>
      <c r="GO64" s="129">
        <v>93</v>
      </c>
      <c r="GP64" s="129">
        <v>11</v>
      </c>
      <c r="GQ64" s="28"/>
      <c r="GR64" s="29"/>
    </row>
    <row r="65" spans="4:200" ht="15.75" customHeight="1" x14ac:dyDescent="0.25">
      <c r="D65" s="177">
        <v>59</v>
      </c>
      <c r="E65" s="180">
        <v>3.9420506818254082</v>
      </c>
      <c r="F65" s="181">
        <v>20.486759833350302</v>
      </c>
      <c r="H65" s="176">
        <v>135</v>
      </c>
      <c r="I65" s="126" t="s">
        <v>79</v>
      </c>
      <c r="J65" s="127" t="s">
        <v>75</v>
      </c>
      <c r="L65" s="29"/>
      <c r="N65" s="72">
        <v>53</v>
      </c>
      <c r="O65" s="82"/>
      <c r="P65" s="83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78">
        <v>0</v>
      </c>
      <c r="BQ65" s="78">
        <f t="shared" ref="BQ65:GH65" si="54">+SQRT(((BQ$6-$BP$6)^2)+((BQ$7-$BP$7)^2))</f>
        <v>0.45010494145104901</v>
      </c>
      <c r="BR65" s="78">
        <f t="shared" si="54"/>
        <v>11.226139849038701</v>
      </c>
      <c r="BS65" s="78">
        <f t="shared" si="54"/>
        <v>10.800583272544875</v>
      </c>
      <c r="BT65" s="78">
        <f t="shared" si="54"/>
        <v>9.9943309491938983</v>
      </c>
      <c r="BU65" s="78">
        <f t="shared" si="54"/>
        <v>27.45768595522156</v>
      </c>
      <c r="BV65" s="78">
        <f t="shared" si="54"/>
        <v>23.210058437254443</v>
      </c>
      <c r="BW65" s="78">
        <f t="shared" si="54"/>
        <v>24.690124627588069</v>
      </c>
      <c r="BX65" s="78">
        <f t="shared" si="54"/>
        <v>19.358976935651892</v>
      </c>
      <c r="BY65" s="78">
        <f t="shared" si="54"/>
        <v>23.827857831466346</v>
      </c>
      <c r="BZ65" s="78">
        <f t="shared" si="54"/>
        <v>22.673694679526747</v>
      </c>
      <c r="CA65" s="78">
        <f t="shared" si="54"/>
        <v>16.152318426987591</v>
      </c>
      <c r="CB65" s="78">
        <f t="shared" si="54"/>
        <v>17.47831490255118</v>
      </c>
      <c r="CC65" s="78">
        <f t="shared" si="54"/>
        <v>20.519807972864534</v>
      </c>
      <c r="CD65" s="78">
        <f t="shared" si="54"/>
        <v>14.719502752545857</v>
      </c>
      <c r="CE65" s="78">
        <f t="shared" si="54"/>
        <v>15.619816200635864</v>
      </c>
      <c r="CF65" s="78">
        <f t="shared" si="54"/>
        <v>13.546521475711913</v>
      </c>
      <c r="CG65" s="78">
        <f t="shared" si="54"/>
        <v>16.737339373374947</v>
      </c>
      <c r="CH65" s="78">
        <f t="shared" si="54"/>
        <v>15.457262918779348</v>
      </c>
      <c r="CI65" s="78">
        <f t="shared" si="54"/>
        <v>16.32118139451876</v>
      </c>
      <c r="CJ65" s="78">
        <f t="shared" si="54"/>
        <v>3.443946450163462</v>
      </c>
      <c r="CK65" s="78">
        <f t="shared" si="54"/>
        <v>6.2014772401031726</v>
      </c>
      <c r="CL65" s="78">
        <f t="shared" si="54"/>
        <v>4.4906711883958357</v>
      </c>
      <c r="CM65" s="78">
        <f t="shared" si="54"/>
        <v>20.518886646652874</v>
      </c>
      <c r="CN65" s="156">
        <f t="shared" si="54"/>
        <v>8.1539388659580698</v>
      </c>
      <c r="CO65" s="78">
        <f t="shared" si="54"/>
        <v>16.346646505095944</v>
      </c>
      <c r="CP65" s="78">
        <f t="shared" si="54"/>
        <v>16.84841891643816</v>
      </c>
      <c r="CQ65" s="78">
        <f t="shared" si="54"/>
        <v>22.725012512541024</v>
      </c>
      <c r="CR65" s="78">
        <f t="shared" si="54"/>
        <v>8.9747305926584744</v>
      </c>
      <c r="CS65" s="78">
        <f t="shared" si="54"/>
        <v>13.349860484157857</v>
      </c>
      <c r="CT65" s="78">
        <f t="shared" si="54"/>
        <v>22.502056301467178</v>
      </c>
      <c r="CU65" s="78">
        <f t="shared" si="54"/>
        <v>3.8326854693668282</v>
      </c>
      <c r="CV65" s="78">
        <f t="shared" si="54"/>
        <v>6.9437765831834772</v>
      </c>
      <c r="CW65" s="78">
        <f t="shared" si="54"/>
        <v>15.960145153667801</v>
      </c>
      <c r="CX65" s="78">
        <f t="shared" si="54"/>
        <v>8.5444242360514266</v>
      </c>
      <c r="CY65" s="78">
        <f t="shared" si="54"/>
        <v>12.73444429554406</v>
      </c>
      <c r="CZ65" s="78">
        <f t="shared" si="54"/>
        <v>16.494869298189464</v>
      </c>
      <c r="DA65" s="78">
        <f t="shared" si="54"/>
        <v>6.0266560576112891</v>
      </c>
      <c r="DB65" s="78">
        <f t="shared" si="54"/>
        <v>13.194303273457921</v>
      </c>
      <c r="DC65" s="78">
        <f t="shared" si="54"/>
        <v>10.592738579005385</v>
      </c>
      <c r="DD65" s="78">
        <f t="shared" si="54"/>
        <v>15.423129435184856</v>
      </c>
      <c r="DE65" s="78">
        <f t="shared" si="54"/>
        <v>14.53634657049569</v>
      </c>
      <c r="DF65" s="78">
        <f t="shared" si="54"/>
        <v>22.911856178018766</v>
      </c>
      <c r="DG65" s="78">
        <f t="shared" si="54"/>
        <v>16.134552024535544</v>
      </c>
      <c r="DH65" s="78">
        <f t="shared" si="54"/>
        <v>21.734823915790425</v>
      </c>
      <c r="DI65" s="78">
        <f t="shared" si="54"/>
        <v>19.923143411364848</v>
      </c>
      <c r="DJ65" s="78">
        <f t="shared" si="54"/>
        <v>20.981982436935439</v>
      </c>
      <c r="DK65" s="78">
        <f t="shared" si="54"/>
        <v>1.4088206063755937</v>
      </c>
      <c r="DL65" s="78">
        <f t="shared" si="54"/>
        <v>15.529381442961109</v>
      </c>
      <c r="DM65" s="78">
        <f t="shared" si="54"/>
        <v>14.770491439477825</v>
      </c>
      <c r="DN65" s="78">
        <f t="shared" si="54"/>
        <v>12.803378575406885</v>
      </c>
      <c r="DO65" s="78">
        <f t="shared" si="54"/>
        <v>11.52181215909626</v>
      </c>
      <c r="DP65" s="78">
        <f t="shared" si="54"/>
        <v>22.655554805973726</v>
      </c>
      <c r="DQ65" s="78">
        <f t="shared" si="54"/>
        <v>10.101843903846193</v>
      </c>
      <c r="DR65" s="78">
        <f t="shared" si="54"/>
        <v>23.97048455805108</v>
      </c>
      <c r="DS65" s="78">
        <f t="shared" si="54"/>
        <v>21.297896492752542</v>
      </c>
      <c r="DT65" s="78">
        <f t="shared" si="54"/>
        <v>12.640275098146899</v>
      </c>
      <c r="DU65" s="78">
        <f t="shared" si="54"/>
        <v>18.965712054259022</v>
      </c>
      <c r="DV65" s="78">
        <f t="shared" si="54"/>
        <v>16.304883959016514</v>
      </c>
      <c r="DW65" s="78">
        <f t="shared" si="54"/>
        <v>20.52490130529532</v>
      </c>
      <c r="DX65" s="78">
        <f t="shared" si="54"/>
        <v>13.432215123911744</v>
      </c>
      <c r="DY65" s="78">
        <f t="shared" si="54"/>
        <v>21.161646722903562</v>
      </c>
      <c r="DZ65" s="78">
        <f t="shared" si="54"/>
        <v>22.187484976973277</v>
      </c>
      <c r="EA65" s="78">
        <f t="shared" si="54"/>
        <v>22.637740049145972</v>
      </c>
      <c r="EB65" s="78">
        <f t="shared" si="54"/>
        <v>19.741556975340604</v>
      </c>
      <c r="EC65" s="78">
        <f t="shared" si="54"/>
        <v>5.677209172221664</v>
      </c>
      <c r="ED65" s="78">
        <f t="shared" si="54"/>
        <v>7.6622989288904595</v>
      </c>
      <c r="EE65" s="78">
        <f t="shared" si="54"/>
        <v>4.0887266866065053</v>
      </c>
      <c r="EF65" s="78">
        <f t="shared" si="54"/>
        <v>18.212663958319645</v>
      </c>
      <c r="EG65" s="78">
        <f t="shared" si="54"/>
        <v>11.466341136170907</v>
      </c>
      <c r="EH65" s="78">
        <f t="shared" si="54"/>
        <v>13.511163780707964</v>
      </c>
      <c r="EI65" s="78">
        <f t="shared" si="54"/>
        <v>22.866354902524975</v>
      </c>
      <c r="EJ65" s="78">
        <f t="shared" si="54"/>
        <v>11.686562676848391</v>
      </c>
      <c r="EK65" s="78">
        <f t="shared" si="54"/>
        <v>7.547668421607086</v>
      </c>
      <c r="EL65" s="78">
        <f t="shared" si="54"/>
        <v>4.0104887151306334</v>
      </c>
      <c r="EM65" s="78">
        <f t="shared" si="54"/>
        <v>17.445688821966456</v>
      </c>
      <c r="EN65" s="78">
        <f t="shared" si="54"/>
        <v>11.577255511913595</v>
      </c>
      <c r="EO65" s="78">
        <f t="shared" si="54"/>
        <v>25.72329641711989</v>
      </c>
      <c r="EP65" s="78">
        <f t="shared" si="54"/>
        <v>27.137479610050278</v>
      </c>
      <c r="EQ65" s="78">
        <f t="shared" si="54"/>
        <v>8.3004423604439292</v>
      </c>
      <c r="ER65" s="78">
        <f t="shared" si="54"/>
        <v>5.4501424613607377</v>
      </c>
      <c r="ES65" s="78">
        <f t="shared" si="54"/>
        <v>10.759897981738639</v>
      </c>
      <c r="ET65" s="78">
        <f t="shared" si="54"/>
        <v>21.171017405679017</v>
      </c>
      <c r="EU65" s="78">
        <f t="shared" si="54"/>
        <v>15.017856529973537</v>
      </c>
      <c r="EV65" s="78">
        <f t="shared" si="54"/>
        <v>18.672333820656434</v>
      </c>
      <c r="EW65" s="78">
        <f t="shared" si="54"/>
        <v>15.907579333592802</v>
      </c>
      <c r="EX65" s="78">
        <f t="shared" si="54"/>
        <v>18.070962912738647</v>
      </c>
      <c r="EY65" s="78">
        <f t="shared" si="54"/>
        <v>21.405092274561834</v>
      </c>
      <c r="EZ65" s="78">
        <f t="shared" si="54"/>
        <v>9.4642304529505559</v>
      </c>
      <c r="FA65" s="78">
        <f t="shared" si="54"/>
        <v>5.0345935065436729</v>
      </c>
      <c r="FB65" s="78">
        <f t="shared" si="54"/>
        <v>24.512453242693272</v>
      </c>
      <c r="FC65" s="78">
        <f t="shared" si="54"/>
        <v>13.079798537536256</v>
      </c>
      <c r="FD65" s="78">
        <f t="shared" si="54"/>
        <v>16.302304511340271</v>
      </c>
      <c r="FE65" s="78">
        <f t="shared" si="54"/>
        <v>3.218571546167567</v>
      </c>
      <c r="FF65" s="78">
        <f t="shared" si="54"/>
        <v>17.953483018528381</v>
      </c>
      <c r="FG65" s="78">
        <f t="shared" si="54"/>
        <v>2.723004105717505</v>
      </c>
      <c r="FH65" s="78">
        <f t="shared" si="54"/>
        <v>13.906337273559833</v>
      </c>
      <c r="FI65" s="78">
        <f t="shared" si="54"/>
        <v>17.153198234934887</v>
      </c>
      <c r="FJ65" s="78">
        <f t="shared" si="54"/>
        <v>3.0278543435790568</v>
      </c>
      <c r="FK65" s="78">
        <f t="shared" si="54"/>
        <v>11.344755851248575</v>
      </c>
      <c r="FL65" s="78">
        <f t="shared" si="54"/>
        <v>22.952049072003657</v>
      </c>
      <c r="FM65" s="78">
        <f t="shared" si="54"/>
        <v>25.331291210360504</v>
      </c>
      <c r="FN65" s="78">
        <f t="shared" si="54"/>
        <v>20.878351828623604</v>
      </c>
      <c r="FO65" s="78">
        <f t="shared" si="54"/>
        <v>12.67980210606064</v>
      </c>
      <c r="FP65" s="78">
        <f t="shared" si="54"/>
        <v>15.427764449624547</v>
      </c>
      <c r="FQ65" s="78">
        <f t="shared" si="54"/>
        <v>16.720878110515006</v>
      </c>
      <c r="FR65" s="78">
        <f t="shared" si="54"/>
        <v>13.895218575194924</v>
      </c>
      <c r="FS65" s="78">
        <f t="shared" si="54"/>
        <v>18.19920791350836</v>
      </c>
      <c r="FT65" s="78">
        <f t="shared" si="54"/>
        <v>23.00174145162012</v>
      </c>
      <c r="FU65" s="78">
        <f t="shared" si="54"/>
        <v>16.474735221777816</v>
      </c>
      <c r="FV65" s="78">
        <f t="shared" si="54"/>
        <v>21.770293465344889</v>
      </c>
      <c r="FW65" s="78">
        <f t="shared" si="54"/>
        <v>8.9807416420603676</v>
      </c>
      <c r="FX65" s="78">
        <f t="shared" si="54"/>
        <v>22.017379275159982</v>
      </c>
      <c r="FY65" s="78">
        <f t="shared" si="54"/>
        <v>14.174545852439664</v>
      </c>
      <c r="FZ65" s="78">
        <f t="shared" si="54"/>
        <v>20.985583841032685</v>
      </c>
      <c r="GA65" s="78">
        <f t="shared" si="54"/>
        <v>9.8903030730925643</v>
      </c>
      <c r="GB65" s="78">
        <f t="shared" si="54"/>
        <v>15.388285438702843</v>
      </c>
      <c r="GC65" s="78">
        <f t="shared" si="54"/>
        <v>9.5555897508076004</v>
      </c>
      <c r="GD65" s="78">
        <f t="shared" si="54"/>
        <v>16.302078764029833</v>
      </c>
      <c r="GE65" s="78">
        <f t="shared" si="54"/>
        <v>16.293685889082056</v>
      </c>
      <c r="GF65" s="78">
        <f t="shared" si="54"/>
        <v>11.377652356912304</v>
      </c>
      <c r="GG65" s="78">
        <f t="shared" si="54"/>
        <v>22.694025924217435</v>
      </c>
      <c r="GH65" s="79">
        <f t="shared" si="54"/>
        <v>11.590000904323251</v>
      </c>
      <c r="GJ65" s="29"/>
      <c r="GK65" s="28"/>
      <c r="GL65" s="129">
        <v>86</v>
      </c>
      <c r="GM65" s="129">
        <v>10</v>
      </c>
      <c r="GN65" s="28"/>
      <c r="GO65" s="129">
        <v>91</v>
      </c>
      <c r="GP65" s="129">
        <v>11</v>
      </c>
      <c r="GQ65" s="28"/>
      <c r="GR65" s="29"/>
    </row>
    <row r="66" spans="4:200" ht="15.75" customHeight="1" x14ac:dyDescent="0.25">
      <c r="D66" s="177">
        <v>60</v>
      </c>
      <c r="E66" s="182">
        <v>4.5102811743851312</v>
      </c>
      <c r="F66" s="183">
        <v>23.897659052013132</v>
      </c>
      <c r="H66" s="176">
        <v>136</v>
      </c>
      <c r="I66" s="126" t="s">
        <v>76</v>
      </c>
      <c r="J66" s="127" t="s">
        <v>74</v>
      </c>
      <c r="L66" s="29"/>
      <c r="N66" s="72">
        <v>54</v>
      </c>
      <c r="O66" s="82"/>
      <c r="P66" s="83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78">
        <v>0</v>
      </c>
      <c r="BR66" s="78">
        <f t="shared" ref="BR66:GH66" si="55">+SQRT(((BR$6-$BQ$6)^2)+((BR$7-$BQ$7)^2))</f>
        <v>11.675810440194073</v>
      </c>
      <c r="BS66" s="78">
        <f t="shared" si="55"/>
        <v>11.250685784839554</v>
      </c>
      <c r="BT66" s="78">
        <f t="shared" si="55"/>
        <v>10.412246154140833</v>
      </c>
      <c r="BU66" s="78">
        <f t="shared" si="55"/>
        <v>27.668928356588975</v>
      </c>
      <c r="BV66" s="78">
        <f t="shared" si="55"/>
        <v>23.424410673344386</v>
      </c>
      <c r="BW66" s="78">
        <f t="shared" si="55"/>
        <v>24.953794058173557</v>
      </c>
      <c r="BX66" s="78">
        <f t="shared" si="55"/>
        <v>19.62762292230698</v>
      </c>
      <c r="BY66" s="78">
        <f t="shared" si="55"/>
        <v>24.106153977660796</v>
      </c>
      <c r="BZ66" s="78">
        <f t="shared" si="55"/>
        <v>22.929189964145888</v>
      </c>
      <c r="CA66" s="78">
        <f t="shared" si="55"/>
        <v>16.488038106510228</v>
      </c>
      <c r="CB66" s="78">
        <f t="shared" si="55"/>
        <v>17.829535694568694</v>
      </c>
      <c r="CC66" s="78">
        <f t="shared" si="55"/>
        <v>20.854007518402344</v>
      </c>
      <c r="CD66" s="78">
        <f t="shared" si="55"/>
        <v>15.128466853932588</v>
      </c>
      <c r="CE66" s="78">
        <f t="shared" si="55"/>
        <v>15.992209282990212</v>
      </c>
      <c r="CF66" s="78">
        <f t="shared" si="55"/>
        <v>13.962976988917543</v>
      </c>
      <c r="CG66" s="78">
        <f t="shared" si="55"/>
        <v>17.172578749165343</v>
      </c>
      <c r="CH66" s="78">
        <f t="shared" si="55"/>
        <v>15.89413097622784</v>
      </c>
      <c r="CI66" s="78">
        <f t="shared" si="55"/>
        <v>16.753350983245568</v>
      </c>
      <c r="CJ66" s="78">
        <f t="shared" si="55"/>
        <v>3.7458421737053489</v>
      </c>
      <c r="CK66" s="78">
        <f t="shared" si="55"/>
        <v>6.6247272465444382</v>
      </c>
      <c r="CL66" s="78">
        <f t="shared" si="55"/>
        <v>4.9405479890815505</v>
      </c>
      <c r="CM66" s="78">
        <f t="shared" si="55"/>
        <v>20.716935210568597</v>
      </c>
      <c r="CN66" s="156">
        <f t="shared" si="55"/>
        <v>8.5973398565138197</v>
      </c>
      <c r="CO66" s="78">
        <f t="shared" si="55"/>
        <v>16.297999401755149</v>
      </c>
      <c r="CP66" s="78">
        <f t="shared" si="55"/>
        <v>16.885615998559864</v>
      </c>
      <c r="CQ66" s="78">
        <f t="shared" si="55"/>
        <v>22.945722248198415</v>
      </c>
      <c r="CR66" s="78">
        <f t="shared" si="55"/>
        <v>9.0049000433194966</v>
      </c>
      <c r="CS66" s="78">
        <f t="shared" si="55"/>
        <v>13.381515350685234</v>
      </c>
      <c r="CT66" s="78">
        <f t="shared" si="55"/>
        <v>22.621213664107579</v>
      </c>
      <c r="CU66" s="78">
        <f t="shared" si="55"/>
        <v>3.7875117399667459</v>
      </c>
      <c r="CV66" s="78">
        <f t="shared" si="55"/>
        <v>7.2247276458863894</v>
      </c>
      <c r="CW66" s="78">
        <f t="shared" si="55"/>
        <v>15.854424721357706</v>
      </c>
      <c r="CX66" s="78">
        <f t="shared" si="55"/>
        <v>8.5251038243730743</v>
      </c>
      <c r="CY66" s="78">
        <f t="shared" si="55"/>
        <v>13.183348092820429</v>
      </c>
      <c r="CZ66" s="78">
        <f t="shared" si="55"/>
        <v>16.314777089803833</v>
      </c>
      <c r="DA66" s="78">
        <f t="shared" si="55"/>
        <v>5.7669031717642172</v>
      </c>
      <c r="DB66" s="78">
        <f t="shared" si="55"/>
        <v>13.634131821863168</v>
      </c>
      <c r="DC66" s="78">
        <f t="shared" si="55"/>
        <v>10.871013282268295</v>
      </c>
      <c r="DD66" s="78">
        <f t="shared" si="55"/>
        <v>15.847139206162899</v>
      </c>
      <c r="DE66" s="78">
        <f t="shared" si="55"/>
        <v>14.949047690259384</v>
      </c>
      <c r="DF66" s="78">
        <f t="shared" si="55"/>
        <v>23.158947599451587</v>
      </c>
      <c r="DG66" s="78">
        <f t="shared" si="55"/>
        <v>16.385323426660459</v>
      </c>
      <c r="DH66" s="78">
        <f t="shared" si="55"/>
        <v>21.698408235856263</v>
      </c>
      <c r="DI66" s="78">
        <f t="shared" si="55"/>
        <v>20.231959779529447</v>
      </c>
      <c r="DJ66" s="78">
        <f t="shared" si="55"/>
        <v>21.109182917217375</v>
      </c>
      <c r="DK66" s="78">
        <f t="shared" si="55"/>
        <v>1.8587372989051054</v>
      </c>
      <c r="DL66" s="78">
        <f t="shared" si="55"/>
        <v>15.69925775859352</v>
      </c>
      <c r="DM66" s="78">
        <f t="shared" si="55"/>
        <v>15.055239121395322</v>
      </c>
      <c r="DN66" s="78">
        <f t="shared" si="55"/>
        <v>12.67730129466249</v>
      </c>
      <c r="DO66" s="78">
        <f t="shared" si="55"/>
        <v>11.971915513652988</v>
      </c>
      <c r="DP66" s="78">
        <f t="shared" si="55"/>
        <v>22.856080494669495</v>
      </c>
      <c r="DQ66" s="78">
        <f t="shared" si="55"/>
        <v>10.047838711777075</v>
      </c>
      <c r="DR66" s="78">
        <f t="shared" si="55"/>
        <v>24.111338855033836</v>
      </c>
      <c r="DS66" s="78">
        <f t="shared" si="55"/>
        <v>21.596669015813312</v>
      </c>
      <c r="DT66" s="78">
        <f t="shared" si="55"/>
        <v>13.046045735367128</v>
      </c>
      <c r="DU66" s="78">
        <f t="shared" si="55"/>
        <v>19.070298035327554</v>
      </c>
      <c r="DV66" s="78">
        <f t="shared" si="55"/>
        <v>16.328944857770264</v>
      </c>
      <c r="DW66" s="78">
        <f t="shared" si="55"/>
        <v>20.793145815661997</v>
      </c>
      <c r="DX66" s="78">
        <f t="shared" si="55"/>
        <v>13.17048980557356</v>
      </c>
      <c r="DY66" s="78">
        <f t="shared" si="55"/>
        <v>21.167630604691102</v>
      </c>
      <c r="DZ66" s="78">
        <f t="shared" si="55"/>
        <v>22.0415116499201</v>
      </c>
      <c r="EA66" s="78">
        <f t="shared" si="55"/>
        <v>22.829629622445164</v>
      </c>
      <c r="EB66" s="78">
        <f t="shared" si="55"/>
        <v>19.943832315871838</v>
      </c>
      <c r="EC66" s="78">
        <f t="shared" si="55"/>
        <v>6.0308723521862317</v>
      </c>
      <c r="ED66" s="78">
        <f t="shared" si="55"/>
        <v>7.3507137648271605</v>
      </c>
      <c r="EE66" s="78">
        <f t="shared" si="55"/>
        <v>4.0894131543895549</v>
      </c>
      <c r="EF66" s="78">
        <f t="shared" si="55"/>
        <v>18.457840960787834</v>
      </c>
      <c r="EG66" s="78">
        <f t="shared" si="55"/>
        <v>11.811439089449278</v>
      </c>
      <c r="EH66" s="78">
        <f t="shared" si="55"/>
        <v>13.570312672146633</v>
      </c>
      <c r="EI66" s="78">
        <f t="shared" si="55"/>
        <v>22.711576186843043</v>
      </c>
      <c r="EJ66" s="78">
        <f t="shared" si="55"/>
        <v>11.9131515661648</v>
      </c>
      <c r="EK66" s="78">
        <f t="shared" si="55"/>
        <v>7.101869406160616</v>
      </c>
      <c r="EL66" s="78">
        <f t="shared" si="55"/>
        <v>4.4603323259223702</v>
      </c>
      <c r="EM66" s="78">
        <f t="shared" si="55"/>
        <v>17.676022186250751</v>
      </c>
      <c r="EN66" s="78">
        <f t="shared" si="55"/>
        <v>11.423790973717916</v>
      </c>
      <c r="EO66" s="78">
        <f t="shared" si="55"/>
        <v>25.924781244518858</v>
      </c>
      <c r="EP66" s="78">
        <f t="shared" si="55"/>
        <v>27.386560583777452</v>
      </c>
      <c r="EQ66" s="78">
        <f t="shared" si="55"/>
        <v>7.9779954589966424</v>
      </c>
      <c r="ER66" s="78">
        <f t="shared" si="55"/>
        <v>5.4399764477492214</v>
      </c>
      <c r="ES66" s="78">
        <f t="shared" si="55"/>
        <v>11.012775145974555</v>
      </c>
      <c r="ET66" s="78">
        <f t="shared" si="55"/>
        <v>21.145547704202858</v>
      </c>
      <c r="EU66" s="78">
        <f t="shared" si="55"/>
        <v>15.008556627751542</v>
      </c>
      <c r="EV66" s="78">
        <f t="shared" si="55"/>
        <v>19.016895540990561</v>
      </c>
      <c r="EW66" s="78">
        <f t="shared" si="55"/>
        <v>15.873061315238038</v>
      </c>
      <c r="EX66" s="78">
        <f t="shared" si="55"/>
        <v>18.364605605171061</v>
      </c>
      <c r="EY66" s="78">
        <f t="shared" si="55"/>
        <v>21.635684519275117</v>
      </c>
      <c r="EZ66" s="78">
        <f t="shared" si="55"/>
        <v>9.3518377933961414</v>
      </c>
      <c r="FA66" s="78">
        <f t="shared" si="55"/>
        <v>4.9285538200953045</v>
      </c>
      <c r="FB66" s="78">
        <f t="shared" si="55"/>
        <v>24.779793398405889</v>
      </c>
      <c r="FC66" s="78">
        <f t="shared" si="55"/>
        <v>13.15229830001377</v>
      </c>
      <c r="FD66" s="78">
        <f t="shared" si="55"/>
        <v>16.411825695717607</v>
      </c>
      <c r="FE66" s="78">
        <f t="shared" si="55"/>
        <v>3.1963874663977134</v>
      </c>
      <c r="FF66" s="78">
        <f t="shared" si="55"/>
        <v>18.340681524764321</v>
      </c>
      <c r="FG66" s="78">
        <f t="shared" si="55"/>
        <v>2.9343179228054121</v>
      </c>
      <c r="FH66" s="78">
        <f t="shared" si="55"/>
        <v>14.248359659318776</v>
      </c>
      <c r="FI66" s="78">
        <f t="shared" si="55"/>
        <v>17.470536914704859</v>
      </c>
      <c r="FJ66" s="78">
        <f t="shared" si="55"/>
        <v>3.2507564886490421</v>
      </c>
      <c r="FK66" s="78">
        <f t="shared" si="55"/>
        <v>11.787912947079974</v>
      </c>
      <c r="FL66" s="78">
        <f t="shared" si="55"/>
        <v>23.049993864932965</v>
      </c>
      <c r="FM66" s="78">
        <f t="shared" si="55"/>
        <v>25.574873500419255</v>
      </c>
      <c r="FN66" s="78">
        <f t="shared" si="55"/>
        <v>20.885597470155478</v>
      </c>
      <c r="FO66" s="78">
        <f t="shared" si="55"/>
        <v>12.982286624891982</v>
      </c>
      <c r="FP66" s="78">
        <f t="shared" si="55"/>
        <v>15.453133274973942</v>
      </c>
      <c r="FQ66" s="78">
        <f t="shared" si="55"/>
        <v>16.875964346226731</v>
      </c>
      <c r="FR66" s="78">
        <f t="shared" si="55"/>
        <v>13.764767617030923</v>
      </c>
      <c r="FS66" s="78">
        <f t="shared" si="55"/>
        <v>18.294505286695955</v>
      </c>
      <c r="FT66" s="78">
        <f t="shared" si="55"/>
        <v>23.068760060056018</v>
      </c>
      <c r="FU66" s="78">
        <f t="shared" si="55"/>
        <v>16.625585676050346</v>
      </c>
      <c r="FV66" s="78">
        <f t="shared" si="55"/>
        <v>21.808510248728236</v>
      </c>
      <c r="FW66" s="78">
        <f t="shared" si="55"/>
        <v>9.3646982636317997</v>
      </c>
      <c r="FX66" s="78">
        <f t="shared" si="55"/>
        <v>22.11977557061735</v>
      </c>
      <c r="FY66" s="78">
        <f t="shared" si="55"/>
        <v>14.348231412797302</v>
      </c>
      <c r="FZ66" s="78">
        <f t="shared" si="55"/>
        <v>21.302957149630643</v>
      </c>
      <c r="GA66" s="78">
        <f t="shared" si="55"/>
        <v>10.290148088435892</v>
      </c>
      <c r="GB66" s="78">
        <f t="shared" si="55"/>
        <v>15.837894588006526</v>
      </c>
      <c r="GC66" s="78">
        <f t="shared" si="55"/>
        <v>9.8385022432292821</v>
      </c>
      <c r="GD66" s="78">
        <f t="shared" si="55"/>
        <v>16.682162055177397</v>
      </c>
      <c r="GE66" s="78">
        <f t="shared" si="55"/>
        <v>16.690236640155415</v>
      </c>
      <c r="GF66" s="78">
        <f t="shared" si="55"/>
        <v>11.696485280609716</v>
      </c>
      <c r="GG66" s="78">
        <f t="shared" si="55"/>
        <v>22.853608857689114</v>
      </c>
      <c r="GH66" s="79">
        <f t="shared" si="55"/>
        <v>11.698183003498265</v>
      </c>
      <c r="GJ66" s="29"/>
      <c r="GK66" s="28"/>
      <c r="GL66" s="129">
        <v>159</v>
      </c>
      <c r="GM66" s="129">
        <v>10</v>
      </c>
      <c r="GN66" s="28"/>
      <c r="GO66" s="129">
        <v>71</v>
      </c>
      <c r="GP66" s="129">
        <v>11</v>
      </c>
      <c r="GQ66" s="28"/>
      <c r="GR66" s="29"/>
    </row>
    <row r="67" spans="4:200" ht="15.75" customHeight="1" x14ac:dyDescent="0.25">
      <c r="D67" s="177">
        <v>61</v>
      </c>
      <c r="E67" s="178">
        <v>8.8263428590523141</v>
      </c>
      <c r="F67" s="179">
        <v>20.757737570150617</v>
      </c>
      <c r="H67" s="176">
        <v>137</v>
      </c>
      <c r="I67" s="126" t="s">
        <v>75</v>
      </c>
      <c r="J67" s="127" t="s">
        <v>77</v>
      </c>
      <c r="L67" s="29"/>
      <c r="N67" s="72">
        <v>55</v>
      </c>
      <c r="O67" s="82"/>
      <c r="P67" s="83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78">
        <v>0</v>
      </c>
      <c r="BS67" s="78">
        <f t="shared" ref="BS67:GH67" si="56">+SQRT(((BS$6-$BR$6)^2)+((BS$7-$BR$7)^2))</f>
        <v>0.67990420309944744</v>
      </c>
      <c r="BT67" s="78">
        <f t="shared" si="56"/>
        <v>3.8289299786132678</v>
      </c>
      <c r="BU67" s="78">
        <f t="shared" si="56"/>
        <v>23.882453397319452</v>
      </c>
      <c r="BV67" s="78">
        <f t="shared" si="56"/>
        <v>20.002381472164704</v>
      </c>
      <c r="BW67" s="78">
        <f t="shared" si="56"/>
        <v>19.857086338213467</v>
      </c>
      <c r="BX67" s="78">
        <f t="shared" si="56"/>
        <v>15.137844204297192</v>
      </c>
      <c r="BY67" s="78">
        <f t="shared" si="56"/>
        <v>18.641898284320561</v>
      </c>
      <c r="BZ67" s="78">
        <f t="shared" si="56"/>
        <v>18.329945530305178</v>
      </c>
      <c r="CA67" s="78">
        <f t="shared" si="56"/>
        <v>10.39272797241706</v>
      </c>
      <c r="CB67" s="78">
        <f t="shared" si="56"/>
        <v>10.792675441530237</v>
      </c>
      <c r="CC67" s="78">
        <f t="shared" si="56"/>
        <v>13.917017644732962</v>
      </c>
      <c r="CD67" s="78">
        <f t="shared" si="56"/>
        <v>6.1094082882241318</v>
      </c>
      <c r="CE67" s="78">
        <f t="shared" si="56"/>
        <v>8.5328740967583308</v>
      </c>
      <c r="CF67" s="78">
        <f t="shared" si="56"/>
        <v>4.8871162331859095</v>
      </c>
      <c r="CG67" s="78">
        <f t="shared" si="56"/>
        <v>6.2555210035188749</v>
      </c>
      <c r="CH67" s="78">
        <f t="shared" si="56"/>
        <v>4.9944501122584795</v>
      </c>
      <c r="CI67" s="78">
        <f t="shared" si="56"/>
        <v>6.0548425690770484</v>
      </c>
      <c r="CJ67" s="78">
        <f t="shared" si="56"/>
        <v>9.2831288131206851</v>
      </c>
      <c r="CK67" s="78">
        <f t="shared" si="56"/>
        <v>5.6636870964028283</v>
      </c>
      <c r="CL67" s="78">
        <f t="shared" si="56"/>
        <v>6.7583064362812051</v>
      </c>
      <c r="CM67" s="78">
        <f t="shared" si="56"/>
        <v>18.165831539516731</v>
      </c>
      <c r="CN67" s="156">
        <f t="shared" si="56"/>
        <v>3.3237892103072526</v>
      </c>
      <c r="CO67" s="78">
        <f t="shared" si="56"/>
        <v>20.531391152396818</v>
      </c>
      <c r="CP67" s="78">
        <f t="shared" si="56"/>
        <v>19.151370171709054</v>
      </c>
      <c r="CQ67" s="78">
        <f t="shared" si="56"/>
        <v>19.399292660641429</v>
      </c>
      <c r="CR67" s="78">
        <f t="shared" si="56"/>
        <v>13.7508806003771</v>
      </c>
      <c r="CS67" s="78">
        <f t="shared" si="56"/>
        <v>16.577179786557927</v>
      </c>
      <c r="CT67" s="78">
        <f t="shared" si="56"/>
        <v>21.944681810032336</v>
      </c>
      <c r="CU67" s="78">
        <f t="shared" si="56"/>
        <v>12.269260561055408</v>
      </c>
      <c r="CV67" s="78">
        <f t="shared" si="56"/>
        <v>8.6338976370685927</v>
      </c>
      <c r="CW67" s="78">
        <f t="shared" si="56"/>
        <v>21.308586451484352</v>
      </c>
      <c r="CX67" s="78">
        <f t="shared" si="56"/>
        <v>14.273260938492776</v>
      </c>
      <c r="CY67" s="78">
        <f t="shared" si="56"/>
        <v>1.5491145679794502</v>
      </c>
      <c r="CZ67" s="78">
        <f t="shared" si="56"/>
        <v>23.135681236658897</v>
      </c>
      <c r="DA67" s="78">
        <f t="shared" si="56"/>
        <v>15.455853078384193</v>
      </c>
      <c r="DB67" s="78">
        <f t="shared" si="56"/>
        <v>2.8791966276563259</v>
      </c>
      <c r="DC67" s="78">
        <f t="shared" si="56"/>
        <v>9.2725116706743318</v>
      </c>
      <c r="DD67" s="78">
        <f t="shared" si="56"/>
        <v>5.7715682526304146</v>
      </c>
      <c r="DE67" s="78">
        <f t="shared" si="56"/>
        <v>5.7677423012355691</v>
      </c>
      <c r="DF67" s="78">
        <f t="shared" si="56"/>
        <v>18.789010528207669</v>
      </c>
      <c r="DG67" s="78">
        <f t="shared" si="56"/>
        <v>13.214667857920139</v>
      </c>
      <c r="DH67" s="78">
        <f t="shared" si="56"/>
        <v>24.922238228285782</v>
      </c>
      <c r="DI67" s="78">
        <f t="shared" si="56"/>
        <v>14.294867942755692</v>
      </c>
      <c r="DJ67" s="78">
        <f t="shared" si="56"/>
        <v>20.435630605516391</v>
      </c>
      <c r="DK67" s="78">
        <f t="shared" si="56"/>
        <v>9.8174273347973742</v>
      </c>
      <c r="DL67" s="78">
        <f t="shared" si="56"/>
        <v>15.017167388642642</v>
      </c>
      <c r="DM67" s="78">
        <f t="shared" si="56"/>
        <v>11.225858178172953</v>
      </c>
      <c r="DN67" s="78">
        <f t="shared" si="56"/>
        <v>19.04590712746014</v>
      </c>
      <c r="DO67" s="78">
        <f t="shared" si="56"/>
        <v>0.61593306450559915</v>
      </c>
      <c r="DP67" s="78">
        <f t="shared" si="56"/>
        <v>19.911549231645949</v>
      </c>
      <c r="DQ67" s="78">
        <f t="shared" si="56"/>
        <v>15.817027031186104</v>
      </c>
      <c r="DR67" s="78">
        <f t="shared" si="56"/>
        <v>22.670481219477779</v>
      </c>
      <c r="DS67" s="78">
        <f t="shared" si="56"/>
        <v>15.786867040217073</v>
      </c>
      <c r="DT67" s="78">
        <f t="shared" si="56"/>
        <v>5.0563835134289654</v>
      </c>
      <c r="DU67" s="78">
        <f t="shared" si="56"/>
        <v>19.314600423146558</v>
      </c>
      <c r="DV67" s="78">
        <f t="shared" si="56"/>
        <v>18.999330180459587</v>
      </c>
      <c r="DW67" s="78">
        <f t="shared" si="56"/>
        <v>16.10928132271766</v>
      </c>
      <c r="DX67" s="78">
        <f t="shared" si="56"/>
        <v>21.773793976638188</v>
      </c>
      <c r="DY67" s="78">
        <f t="shared" si="56"/>
        <v>23.479702145274292</v>
      </c>
      <c r="DZ67" s="78">
        <f t="shared" si="56"/>
        <v>27.625827701218483</v>
      </c>
      <c r="EA67" s="78">
        <f t="shared" si="56"/>
        <v>20.136412896227803</v>
      </c>
      <c r="EB67" s="78">
        <f t="shared" si="56"/>
        <v>17.405926650511635</v>
      </c>
      <c r="EC67" s="78">
        <f t="shared" si="56"/>
        <v>7.5163259578400288</v>
      </c>
      <c r="ED67" s="78">
        <f t="shared" si="56"/>
        <v>17.346264676021999</v>
      </c>
      <c r="EE67" s="78">
        <f t="shared" si="56"/>
        <v>11.981060609774897</v>
      </c>
      <c r="EF67" s="78">
        <f t="shared" si="56"/>
        <v>14.943143597970131</v>
      </c>
      <c r="EG67" s="78">
        <f t="shared" si="56"/>
        <v>7.4083553046009465</v>
      </c>
      <c r="EH67" s="78">
        <f t="shared" si="56"/>
        <v>16.131219429120129</v>
      </c>
      <c r="EI67" s="78">
        <f t="shared" si="56"/>
        <v>28.428772859007903</v>
      </c>
      <c r="EJ67" s="78">
        <f t="shared" si="56"/>
        <v>11.142746205731262</v>
      </c>
      <c r="EK67" s="78">
        <f t="shared" si="56"/>
        <v>18.755756319870219</v>
      </c>
      <c r="EL67" s="78">
        <f t="shared" si="56"/>
        <v>7.2359522827018017</v>
      </c>
      <c r="EM67" s="78">
        <f t="shared" si="56"/>
        <v>14.788179470502676</v>
      </c>
      <c r="EN67" s="78">
        <f t="shared" si="56"/>
        <v>18.498275713814486</v>
      </c>
      <c r="EO67" s="78">
        <f t="shared" si="56"/>
        <v>22.588816781186075</v>
      </c>
      <c r="EP67" s="78">
        <f t="shared" si="56"/>
        <v>22.501063356030084</v>
      </c>
      <c r="EQ67" s="78">
        <f t="shared" si="56"/>
        <v>18.029020623745375</v>
      </c>
      <c r="ER67" s="78">
        <f t="shared" si="56"/>
        <v>12.57245565175015</v>
      </c>
      <c r="ES67" s="78">
        <f t="shared" si="56"/>
        <v>10.030497241124289</v>
      </c>
      <c r="ET67" s="78">
        <f t="shared" si="56"/>
        <v>24.184647080531814</v>
      </c>
      <c r="EU67" s="78">
        <f t="shared" si="56"/>
        <v>18.667461286836335</v>
      </c>
      <c r="EV67" s="78">
        <f t="shared" si="56"/>
        <v>11.998734461837296</v>
      </c>
      <c r="EW67" s="78">
        <f t="shared" si="56"/>
        <v>19.887842535468664</v>
      </c>
      <c r="EX67" s="78">
        <f t="shared" si="56"/>
        <v>13.310549849627233</v>
      </c>
      <c r="EY67" s="78">
        <f t="shared" si="56"/>
        <v>17.982684436780623</v>
      </c>
      <c r="EZ67" s="78">
        <f t="shared" si="56"/>
        <v>16.253580934972973</v>
      </c>
      <c r="FA67" s="78">
        <f t="shared" si="56"/>
        <v>13.337200798205849</v>
      </c>
      <c r="FB67" s="78">
        <f t="shared" si="56"/>
        <v>19.587114139273172</v>
      </c>
      <c r="FC67" s="78">
        <f t="shared" si="56"/>
        <v>15.548400079002777</v>
      </c>
      <c r="FD67" s="78">
        <f t="shared" si="56"/>
        <v>17.076689482759178</v>
      </c>
      <c r="FE67" s="78">
        <f t="shared" si="56"/>
        <v>11.906521254602087</v>
      </c>
      <c r="FF67" s="78">
        <f t="shared" si="56"/>
        <v>9.6927424954535262</v>
      </c>
      <c r="FG67" s="78">
        <f t="shared" si="56"/>
        <v>10.305268427085714</v>
      </c>
      <c r="FH67" s="78">
        <f t="shared" si="56"/>
        <v>8.6791354149230493</v>
      </c>
      <c r="FI67" s="78">
        <f t="shared" si="56"/>
        <v>11.798121794459805</v>
      </c>
      <c r="FJ67" s="78">
        <f t="shared" si="56"/>
        <v>10.130927981135057</v>
      </c>
      <c r="FK67" s="78">
        <f t="shared" si="56"/>
        <v>1.5220679411180702</v>
      </c>
      <c r="FL67" s="78">
        <f t="shared" si="56"/>
        <v>22.869862924807357</v>
      </c>
      <c r="FM67" s="78">
        <f t="shared" si="56"/>
        <v>21.030161247717981</v>
      </c>
      <c r="FN67" s="78">
        <f t="shared" si="56"/>
        <v>23.204377363543731</v>
      </c>
      <c r="FO67" s="78">
        <f t="shared" si="56"/>
        <v>9.4280786800895005</v>
      </c>
      <c r="FP67" s="78">
        <f t="shared" si="56"/>
        <v>18.277541099893114</v>
      </c>
      <c r="FQ67" s="78">
        <f t="shared" si="56"/>
        <v>16.27822620900784</v>
      </c>
      <c r="FR67" s="78">
        <f t="shared" si="56"/>
        <v>20.018627537448484</v>
      </c>
      <c r="FS67" s="78">
        <f t="shared" si="56"/>
        <v>18.912954571325578</v>
      </c>
      <c r="FT67" s="78">
        <f t="shared" si="56"/>
        <v>23.671010898665688</v>
      </c>
      <c r="FU67" s="78">
        <f t="shared" si="56"/>
        <v>16.198753345315307</v>
      </c>
      <c r="FV67" s="78">
        <f t="shared" si="56"/>
        <v>23.274243821843761</v>
      </c>
      <c r="FW67" s="78">
        <f t="shared" si="56"/>
        <v>5.6044376047214426</v>
      </c>
      <c r="FX67" s="78">
        <f t="shared" si="56"/>
        <v>21.945845427401181</v>
      </c>
      <c r="FY67" s="78">
        <f t="shared" si="56"/>
        <v>13.975960830166162</v>
      </c>
      <c r="FZ67" s="78">
        <f t="shared" si="56"/>
        <v>14.899173569172291</v>
      </c>
      <c r="GA67" s="78">
        <f t="shared" si="56"/>
        <v>4.8149868117541637</v>
      </c>
      <c r="GB67" s="78">
        <f t="shared" si="56"/>
        <v>4.1623100020757109</v>
      </c>
      <c r="GC67" s="78">
        <f t="shared" si="56"/>
        <v>8.8368480850726279</v>
      </c>
      <c r="GD67" s="78">
        <f t="shared" si="56"/>
        <v>8.6937202619832856</v>
      </c>
      <c r="GE67" s="78">
        <f t="shared" si="56"/>
        <v>7.9255697201565543</v>
      </c>
      <c r="GF67" s="78">
        <f t="shared" si="56"/>
        <v>8.3086662782220628</v>
      </c>
      <c r="GG67" s="78">
        <f t="shared" si="56"/>
        <v>21.061160730970094</v>
      </c>
      <c r="GH67" s="79">
        <f t="shared" si="56"/>
        <v>13.829840831869094</v>
      </c>
      <c r="GJ67" s="29"/>
      <c r="GK67" s="28"/>
      <c r="GL67" s="129">
        <v>103</v>
      </c>
      <c r="GM67" s="129">
        <v>10</v>
      </c>
      <c r="GN67" s="28"/>
      <c r="GO67" s="129">
        <v>30</v>
      </c>
      <c r="GP67" s="129">
        <v>12</v>
      </c>
      <c r="GQ67" s="28"/>
      <c r="GR67" s="29"/>
    </row>
    <row r="68" spans="4:200" ht="15.75" customHeight="1" x14ac:dyDescent="0.25">
      <c r="D68" s="177">
        <v>62</v>
      </c>
      <c r="E68" s="180">
        <v>5.8035974253865552</v>
      </c>
      <c r="F68" s="181">
        <v>24.107194581805661</v>
      </c>
      <c r="H68" s="176">
        <v>138</v>
      </c>
      <c r="I68" s="126" t="s">
        <v>76</v>
      </c>
      <c r="J68" s="127" t="s">
        <v>79</v>
      </c>
      <c r="L68" s="29"/>
      <c r="N68" s="72">
        <v>56</v>
      </c>
      <c r="O68" s="82"/>
      <c r="P68" s="83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0"/>
      <c r="BK68" s="80"/>
      <c r="BL68" s="80"/>
      <c r="BM68" s="80"/>
      <c r="BN68" s="80"/>
      <c r="BO68" s="80"/>
      <c r="BP68" s="80"/>
      <c r="BQ68" s="80"/>
      <c r="BR68" s="80"/>
      <c r="BS68" s="78">
        <v>0</v>
      </c>
      <c r="BT68" s="78">
        <f t="shared" ref="BT68:GH68" si="57">+SQRT(((BT$6-$BS$6)^2)+((BT$7-$BS$7)^2))</f>
        <v>4.1274178839886559</v>
      </c>
      <c r="BU68" s="78">
        <f t="shared" si="57"/>
        <v>24.449358183768897</v>
      </c>
      <c r="BV68" s="78">
        <f t="shared" si="57"/>
        <v>20.538774722817003</v>
      </c>
      <c r="BW68" s="78">
        <f t="shared" si="57"/>
        <v>20.456815952039015</v>
      </c>
      <c r="BX68" s="78">
        <f t="shared" si="57"/>
        <v>15.687477358392382</v>
      </c>
      <c r="BY68" s="78">
        <f t="shared" si="57"/>
        <v>19.249619172728341</v>
      </c>
      <c r="BZ68" s="78">
        <f t="shared" si="57"/>
        <v>18.904760207687904</v>
      </c>
      <c r="CA68" s="78">
        <f t="shared" si="57"/>
        <v>10.966085095415897</v>
      </c>
      <c r="CB68" s="78">
        <f t="shared" si="57"/>
        <v>11.412258812921161</v>
      </c>
      <c r="CC68" s="78">
        <f t="shared" si="57"/>
        <v>14.553033986935013</v>
      </c>
      <c r="CD68" s="78">
        <f t="shared" si="57"/>
        <v>6.7617562818691628</v>
      </c>
      <c r="CE68" s="78">
        <f t="shared" si="57"/>
        <v>9.1464435394707753</v>
      </c>
      <c r="CF68" s="78">
        <f t="shared" si="57"/>
        <v>5.5222603481632282</v>
      </c>
      <c r="CG68" s="78">
        <f t="shared" si="57"/>
        <v>6.9149527173818752</v>
      </c>
      <c r="CH68" s="78">
        <f t="shared" si="57"/>
        <v>5.6622296755671417</v>
      </c>
      <c r="CI68" s="78">
        <f t="shared" si="57"/>
        <v>6.7261934319103913</v>
      </c>
      <c r="CJ68" s="78">
        <f t="shared" si="57"/>
        <v>9.026822031287729</v>
      </c>
      <c r="CK68" s="78">
        <f t="shared" si="57"/>
        <v>5.4649543108952443</v>
      </c>
      <c r="CL68" s="78">
        <f t="shared" si="57"/>
        <v>6.3133801319530285</v>
      </c>
      <c r="CM68" s="78">
        <f t="shared" si="57"/>
        <v>18.652484610535556</v>
      </c>
      <c r="CN68" s="156">
        <f t="shared" si="57"/>
        <v>3.1427847979147905</v>
      </c>
      <c r="CO68" s="78">
        <f t="shared" si="57"/>
        <v>20.688368999773949</v>
      </c>
      <c r="CP68" s="78">
        <f t="shared" si="57"/>
        <v>19.403370496784891</v>
      </c>
      <c r="CQ68" s="78">
        <f t="shared" si="57"/>
        <v>19.937574514616177</v>
      </c>
      <c r="CR68" s="78">
        <f t="shared" si="57"/>
        <v>13.772914998429814</v>
      </c>
      <c r="CS68" s="78">
        <f t="shared" si="57"/>
        <v>16.744962961860239</v>
      </c>
      <c r="CT68" s="78">
        <f t="shared" si="57"/>
        <v>22.369927731825118</v>
      </c>
      <c r="CU68" s="78">
        <f t="shared" si="57"/>
        <v>12.030694215437691</v>
      </c>
      <c r="CV68" s="78">
        <f t="shared" si="57"/>
        <v>8.6378579039729413</v>
      </c>
      <c r="CW68" s="78">
        <f t="shared" si="57"/>
        <v>21.402521647903072</v>
      </c>
      <c r="CX68" s="78">
        <f t="shared" si="57"/>
        <v>14.249633698462727</v>
      </c>
      <c r="CY68" s="78">
        <f t="shared" si="57"/>
        <v>2.137723245477654</v>
      </c>
      <c r="CZ68" s="78">
        <f t="shared" si="57"/>
        <v>23.161770804277211</v>
      </c>
      <c r="DA68" s="78">
        <f t="shared" si="57"/>
        <v>15.221412245764203</v>
      </c>
      <c r="DB68" s="78">
        <f t="shared" si="57"/>
        <v>3.558715846197519</v>
      </c>
      <c r="DC68" s="78">
        <f t="shared" si="57"/>
        <v>9.5399024781262085</v>
      </c>
      <c r="DD68" s="78">
        <f t="shared" si="57"/>
        <v>6.4507409238859648</v>
      </c>
      <c r="DE68" s="78">
        <f t="shared" si="57"/>
        <v>6.4227502004159689</v>
      </c>
      <c r="DF68" s="78">
        <f t="shared" si="57"/>
        <v>19.357255224806156</v>
      </c>
      <c r="DG68" s="78">
        <f t="shared" si="57"/>
        <v>13.679565251696399</v>
      </c>
      <c r="DH68" s="78">
        <f t="shared" si="57"/>
        <v>25.168171768482498</v>
      </c>
      <c r="DI68" s="78">
        <f t="shared" si="57"/>
        <v>14.897826701979341</v>
      </c>
      <c r="DJ68" s="78">
        <f t="shared" si="57"/>
        <v>20.850588675439333</v>
      </c>
      <c r="DK68" s="78">
        <f t="shared" si="57"/>
        <v>9.3928462033870019</v>
      </c>
      <c r="DL68" s="78">
        <f t="shared" si="57"/>
        <v>15.376158605743447</v>
      </c>
      <c r="DM68" s="78">
        <f t="shared" si="57"/>
        <v>11.693079579459582</v>
      </c>
      <c r="DN68" s="78">
        <f t="shared" si="57"/>
        <v>19.06338859909453</v>
      </c>
      <c r="DO68" s="78">
        <f t="shared" si="57"/>
        <v>0.72126492779538831</v>
      </c>
      <c r="DP68" s="78">
        <f t="shared" si="57"/>
        <v>20.427288503534271</v>
      </c>
      <c r="DQ68" s="78">
        <f t="shared" si="57"/>
        <v>15.823943141278781</v>
      </c>
      <c r="DR68" s="78">
        <f t="shared" si="57"/>
        <v>23.135279712485477</v>
      </c>
      <c r="DS68" s="78">
        <f t="shared" si="57"/>
        <v>16.393772649975055</v>
      </c>
      <c r="DT68" s="78">
        <f t="shared" si="57"/>
        <v>5.6207789076962511</v>
      </c>
      <c r="DU68" s="78">
        <f t="shared" si="57"/>
        <v>19.674774442836238</v>
      </c>
      <c r="DV68" s="78">
        <f t="shared" si="57"/>
        <v>19.22763551301907</v>
      </c>
      <c r="DW68" s="78">
        <f t="shared" si="57"/>
        <v>16.674413948003924</v>
      </c>
      <c r="DX68" s="78">
        <f t="shared" si="57"/>
        <v>21.674723404984345</v>
      </c>
      <c r="DY68" s="78">
        <f t="shared" si="57"/>
        <v>23.765186911921653</v>
      </c>
      <c r="DZ68" s="78">
        <f t="shared" si="57"/>
        <v>27.753108891276337</v>
      </c>
      <c r="EA68" s="78">
        <f t="shared" si="57"/>
        <v>20.642582734904586</v>
      </c>
      <c r="EB68" s="78">
        <f t="shared" si="57"/>
        <v>17.885901501662662</v>
      </c>
      <c r="EC68" s="78">
        <f t="shared" si="57"/>
        <v>7.3924221877719205</v>
      </c>
      <c r="ED68" s="78">
        <f t="shared" si="57"/>
        <v>17.113275893370847</v>
      </c>
      <c r="EE68" s="78">
        <f t="shared" si="57"/>
        <v>11.764041418818229</v>
      </c>
      <c r="EF68" s="78">
        <f t="shared" si="57"/>
        <v>15.446367599053469</v>
      </c>
      <c r="EG68" s="78">
        <f t="shared" si="57"/>
        <v>7.7957004930545848</v>
      </c>
      <c r="EH68" s="78">
        <f t="shared" si="57"/>
        <v>16.327909010949273</v>
      </c>
      <c r="EI68" s="78">
        <f t="shared" si="57"/>
        <v>28.551893492180714</v>
      </c>
      <c r="EJ68" s="78">
        <f t="shared" si="57"/>
        <v>11.424245556172846</v>
      </c>
      <c r="EK68" s="78">
        <f t="shared" si="57"/>
        <v>18.306204359178178</v>
      </c>
      <c r="EL68" s="78">
        <f t="shared" si="57"/>
        <v>6.7934803060720688</v>
      </c>
      <c r="EM68" s="78">
        <f t="shared" si="57"/>
        <v>15.259153505711465</v>
      </c>
      <c r="EN68" s="78">
        <f t="shared" si="57"/>
        <v>18.467007811094195</v>
      </c>
      <c r="EO68" s="78">
        <f t="shared" si="57"/>
        <v>23.133727360545787</v>
      </c>
      <c r="EP68" s="78">
        <f t="shared" si="57"/>
        <v>23.102381608514548</v>
      </c>
      <c r="EQ68" s="78">
        <f t="shared" si="57"/>
        <v>17.79813377507228</v>
      </c>
      <c r="ER68" s="78">
        <f t="shared" si="57"/>
        <v>12.420487305602467</v>
      </c>
      <c r="ES68" s="78">
        <f t="shared" si="57"/>
        <v>10.287199448476485</v>
      </c>
      <c r="ET68" s="78">
        <f t="shared" si="57"/>
        <v>24.436000488737349</v>
      </c>
      <c r="EU68" s="78">
        <f t="shared" si="57"/>
        <v>18.837134759385911</v>
      </c>
      <c r="EV68" s="78">
        <f t="shared" si="57"/>
        <v>12.626773137325584</v>
      </c>
      <c r="EW68" s="78">
        <f t="shared" si="57"/>
        <v>20.050829265116416</v>
      </c>
      <c r="EX68" s="78">
        <f t="shared" si="57"/>
        <v>13.868820397460551</v>
      </c>
      <c r="EY68" s="78">
        <f t="shared" si="57"/>
        <v>18.516956614366531</v>
      </c>
      <c r="EZ68" s="78">
        <f t="shared" si="57"/>
        <v>16.201568519262427</v>
      </c>
      <c r="FA68" s="78">
        <f t="shared" si="57"/>
        <v>13.136303136187498</v>
      </c>
      <c r="FB68" s="78">
        <f t="shared" si="57"/>
        <v>20.189149260782568</v>
      </c>
      <c r="FC68" s="78">
        <f t="shared" si="57"/>
        <v>15.744754883655897</v>
      </c>
      <c r="FD68" s="78">
        <f t="shared" si="57"/>
        <v>17.391224055704029</v>
      </c>
      <c r="FE68" s="78">
        <f t="shared" si="57"/>
        <v>11.641282025393132</v>
      </c>
      <c r="FF68" s="78">
        <f t="shared" si="57"/>
        <v>10.35861411638308</v>
      </c>
      <c r="FG68" s="78">
        <f t="shared" si="57"/>
        <v>10.021130735428887</v>
      </c>
      <c r="FH68" s="78">
        <f t="shared" si="57"/>
        <v>9.1922122930100922</v>
      </c>
      <c r="FI68" s="78">
        <f t="shared" si="57"/>
        <v>12.36872148313018</v>
      </c>
      <c r="FJ68" s="78">
        <f t="shared" si="57"/>
        <v>9.8639105965868605</v>
      </c>
      <c r="FK68" s="78">
        <f t="shared" si="57"/>
        <v>2.091832948569933</v>
      </c>
      <c r="FL68" s="78">
        <f t="shared" si="57"/>
        <v>23.277041330305252</v>
      </c>
      <c r="FM68" s="78">
        <f t="shared" si="57"/>
        <v>21.614748739989182</v>
      </c>
      <c r="FN68" s="78">
        <f t="shared" si="57"/>
        <v>23.48766821264557</v>
      </c>
      <c r="FO68" s="78">
        <f t="shared" si="57"/>
        <v>9.8344628402154211</v>
      </c>
      <c r="FP68" s="78">
        <f t="shared" si="57"/>
        <v>18.489130535370936</v>
      </c>
      <c r="FQ68" s="78">
        <f t="shared" si="57"/>
        <v>16.649840226672222</v>
      </c>
      <c r="FR68" s="78">
        <f t="shared" si="57"/>
        <v>20.053234016971572</v>
      </c>
      <c r="FS68" s="78">
        <f t="shared" si="57"/>
        <v>19.250091640944486</v>
      </c>
      <c r="FT68" s="78">
        <f t="shared" si="57"/>
        <v>24.044867055473041</v>
      </c>
      <c r="FU68" s="78">
        <f t="shared" si="57"/>
        <v>16.560361446178163</v>
      </c>
      <c r="FV68" s="78">
        <f t="shared" si="57"/>
        <v>23.602306860523598</v>
      </c>
      <c r="FW68" s="78">
        <f t="shared" si="57"/>
        <v>5.7873188266474314</v>
      </c>
      <c r="FX68" s="78">
        <f t="shared" si="57"/>
        <v>22.346989106865539</v>
      </c>
      <c r="FY68" s="78">
        <f t="shared" si="57"/>
        <v>14.300722728806361</v>
      </c>
      <c r="FZ68" s="78">
        <f t="shared" si="57"/>
        <v>15.522372482430859</v>
      </c>
      <c r="GA68" s="78">
        <f t="shared" si="57"/>
        <v>5.1035375626872668</v>
      </c>
      <c r="GB68" s="78">
        <f t="shared" si="57"/>
        <v>4.6345211047210464</v>
      </c>
      <c r="GC68" s="78">
        <f t="shared" si="57"/>
        <v>9.039346851510496</v>
      </c>
      <c r="GD68" s="78">
        <f t="shared" si="57"/>
        <v>9.3319311998659558</v>
      </c>
      <c r="GE68" s="78">
        <f t="shared" si="57"/>
        <v>8.585222877548528</v>
      </c>
      <c r="GF68" s="78">
        <f t="shared" si="57"/>
        <v>8.6616527831045378</v>
      </c>
      <c r="GG68" s="78">
        <f t="shared" si="57"/>
        <v>21.532773221295564</v>
      </c>
      <c r="GH68" s="79">
        <f t="shared" si="57"/>
        <v>14.00739215436723</v>
      </c>
      <c r="GJ68" s="29"/>
      <c r="GK68" s="28"/>
      <c r="GL68" s="129">
        <v>23</v>
      </c>
      <c r="GM68" s="129">
        <v>10</v>
      </c>
      <c r="GN68" s="28"/>
      <c r="GO68" s="129">
        <v>132</v>
      </c>
      <c r="GP68" s="129">
        <v>12</v>
      </c>
      <c r="GQ68" s="28"/>
      <c r="GR68" s="29"/>
    </row>
    <row r="69" spans="4:200" ht="15.75" customHeight="1" x14ac:dyDescent="0.25">
      <c r="D69" s="177">
        <v>63</v>
      </c>
      <c r="E69" s="182">
        <v>5.7687084094539793</v>
      </c>
      <c r="F69" s="183">
        <v>22.230689368811902</v>
      </c>
      <c r="H69" s="176">
        <v>139</v>
      </c>
      <c r="I69" s="126" t="s">
        <v>74</v>
      </c>
      <c r="J69" s="127" t="s">
        <v>79</v>
      </c>
      <c r="L69" s="29"/>
      <c r="N69" s="72">
        <v>57</v>
      </c>
      <c r="O69" s="82"/>
      <c r="P69" s="83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78">
        <v>0</v>
      </c>
      <c r="BU69" s="78">
        <f t="shared" ref="BU69:GH69" si="58">+SQRT(((BU$6-$BT$6)^2)+((BU$7-$BT$7)^2))</f>
        <v>20.839729651711334</v>
      </c>
      <c r="BV69" s="78">
        <f t="shared" si="58"/>
        <v>16.793470174790674</v>
      </c>
      <c r="BW69" s="78">
        <f t="shared" si="58"/>
        <v>17.096192246400413</v>
      </c>
      <c r="BX69" s="78">
        <f t="shared" si="58"/>
        <v>12.04655230175627</v>
      </c>
      <c r="BY69" s="78">
        <f t="shared" si="58"/>
        <v>15.968802066576959</v>
      </c>
      <c r="BZ69" s="78">
        <f t="shared" si="58"/>
        <v>15.379185956929664</v>
      </c>
      <c r="CA69" s="78">
        <f t="shared" si="58"/>
        <v>7.5783652087574929</v>
      </c>
      <c r="CB69" s="78">
        <f t="shared" si="58"/>
        <v>8.4315110058814557</v>
      </c>
      <c r="CC69" s="78">
        <f t="shared" si="58"/>
        <v>11.66254255986928</v>
      </c>
      <c r="CD69" s="78">
        <f t="shared" si="58"/>
        <v>4.7615832932602711</v>
      </c>
      <c r="CE69" s="78">
        <f t="shared" si="58"/>
        <v>6.2355296191958001</v>
      </c>
      <c r="CF69" s="78">
        <f t="shared" si="58"/>
        <v>3.5530249187024321</v>
      </c>
      <c r="CG69" s="78">
        <f t="shared" si="58"/>
        <v>6.9418747772281373</v>
      </c>
      <c r="CH69" s="78">
        <f t="shared" si="58"/>
        <v>5.7411294137447966</v>
      </c>
      <c r="CI69" s="78">
        <f t="shared" si="58"/>
        <v>6.4586618256374608</v>
      </c>
      <c r="CJ69" s="78">
        <f t="shared" si="58"/>
        <v>7.1517942332951288</v>
      </c>
      <c r="CK69" s="78">
        <f t="shared" si="58"/>
        <v>3.7999285290580027</v>
      </c>
      <c r="CL69" s="78">
        <f t="shared" si="58"/>
        <v>6.1782631585487282</v>
      </c>
      <c r="CM69" s="78">
        <f t="shared" si="58"/>
        <v>14.730857028537461</v>
      </c>
      <c r="CN69" s="156">
        <f t="shared" si="58"/>
        <v>2.6478436664727267</v>
      </c>
      <c r="CO69" s="78">
        <f t="shared" si="58"/>
        <v>16.761907675647397</v>
      </c>
      <c r="CP69" s="78">
        <f t="shared" si="58"/>
        <v>15.32283735214618</v>
      </c>
      <c r="CQ69" s="78">
        <f t="shared" si="58"/>
        <v>16.204265204066207</v>
      </c>
      <c r="CR69" s="78">
        <f t="shared" si="58"/>
        <v>10.271893472341782</v>
      </c>
      <c r="CS69" s="78">
        <f t="shared" si="58"/>
        <v>12.801561688234628</v>
      </c>
      <c r="CT69" s="78">
        <f t="shared" si="58"/>
        <v>18.30517176606245</v>
      </c>
      <c r="CU69" s="78">
        <f t="shared" si="58"/>
        <v>9.8559819209543349</v>
      </c>
      <c r="CV69" s="78">
        <f t="shared" si="58"/>
        <v>5.3441215172971583</v>
      </c>
      <c r="CW69" s="78">
        <f t="shared" si="58"/>
        <v>17.628003979549387</v>
      </c>
      <c r="CX69" s="78">
        <f t="shared" si="58"/>
        <v>10.920192062793239</v>
      </c>
      <c r="CY69" s="78">
        <f t="shared" si="58"/>
        <v>4.4706210631890437</v>
      </c>
      <c r="CZ69" s="78">
        <f t="shared" si="58"/>
        <v>19.586758200948186</v>
      </c>
      <c r="DA69" s="78">
        <f t="shared" si="58"/>
        <v>12.917234958121297</v>
      </c>
      <c r="DB69" s="78">
        <f t="shared" si="58"/>
        <v>3.7536260692947172</v>
      </c>
      <c r="DC69" s="78">
        <f t="shared" si="58"/>
        <v>5.4436778573464606</v>
      </c>
      <c r="DD69" s="78">
        <f t="shared" si="58"/>
        <v>5.4534463072424186</v>
      </c>
      <c r="DE69" s="78">
        <f t="shared" si="58"/>
        <v>4.5544702793454386</v>
      </c>
      <c r="DF69" s="78">
        <f t="shared" si="58"/>
        <v>15.786786938577174</v>
      </c>
      <c r="DG69" s="78">
        <f t="shared" si="58"/>
        <v>9.7218044979534337</v>
      </c>
      <c r="DH69" s="78">
        <f t="shared" si="58"/>
        <v>21.094101323933277</v>
      </c>
      <c r="DI69" s="78">
        <f t="shared" si="58"/>
        <v>11.64127351268786</v>
      </c>
      <c r="DJ69" s="78">
        <f t="shared" si="58"/>
        <v>16.773070616369978</v>
      </c>
      <c r="DK69" s="78">
        <f t="shared" si="58"/>
        <v>8.6874731833082119</v>
      </c>
      <c r="DL69" s="78">
        <f t="shared" si="58"/>
        <v>11.254493436705273</v>
      </c>
      <c r="DM69" s="78">
        <f t="shared" si="58"/>
        <v>7.7598754049035126</v>
      </c>
      <c r="DN69" s="78">
        <f t="shared" si="58"/>
        <v>15.534983326539642</v>
      </c>
      <c r="DO69" s="78">
        <f t="shared" si="58"/>
        <v>4.4447797646960838</v>
      </c>
      <c r="DP69" s="78">
        <f t="shared" si="58"/>
        <v>16.596778382355371</v>
      </c>
      <c r="DQ69" s="78">
        <f t="shared" si="58"/>
        <v>12.356924012123891</v>
      </c>
      <c r="DR69" s="78">
        <f t="shared" si="58"/>
        <v>19.143738359418428</v>
      </c>
      <c r="DS69" s="78">
        <f t="shared" si="58"/>
        <v>13.144947309707071</v>
      </c>
      <c r="DT69" s="78">
        <f t="shared" si="58"/>
        <v>2.7492941980364289</v>
      </c>
      <c r="DU69" s="78">
        <f t="shared" si="58"/>
        <v>15.552195810394688</v>
      </c>
      <c r="DV69" s="78">
        <f t="shared" si="58"/>
        <v>15.176514516631945</v>
      </c>
      <c r="DW69" s="78">
        <f t="shared" si="58"/>
        <v>13.111122354051691</v>
      </c>
      <c r="DX69" s="78">
        <f t="shared" si="58"/>
        <v>18.589234021047023</v>
      </c>
      <c r="DY69" s="78">
        <f t="shared" si="58"/>
        <v>19.655214399135474</v>
      </c>
      <c r="DZ69" s="78">
        <f t="shared" si="58"/>
        <v>23.885256424875589</v>
      </c>
      <c r="EA69" s="78">
        <f t="shared" si="58"/>
        <v>16.776357032278359</v>
      </c>
      <c r="EB69" s="78">
        <f t="shared" si="58"/>
        <v>13.947788458966107</v>
      </c>
      <c r="EC69" s="78">
        <f t="shared" si="58"/>
        <v>4.8768248417340159</v>
      </c>
      <c r="ED69" s="78">
        <f t="shared" si="58"/>
        <v>14.759848901433424</v>
      </c>
      <c r="EE69" s="78">
        <f t="shared" si="58"/>
        <v>9.4719345818622198</v>
      </c>
      <c r="EF69" s="78">
        <f t="shared" si="58"/>
        <v>11.598311500379381</v>
      </c>
      <c r="EG69" s="78">
        <f t="shared" si="58"/>
        <v>3.7233029054844891</v>
      </c>
      <c r="EH69" s="78">
        <f t="shared" si="58"/>
        <v>12.328754458897789</v>
      </c>
      <c r="EI69" s="78">
        <f t="shared" si="58"/>
        <v>24.693047645872745</v>
      </c>
      <c r="EJ69" s="78">
        <f t="shared" si="58"/>
        <v>7.3153756702693506</v>
      </c>
      <c r="EK69" s="78">
        <f t="shared" si="58"/>
        <v>17.402926774067815</v>
      </c>
      <c r="EL69" s="78">
        <f t="shared" si="58"/>
        <v>6.5519519773382404</v>
      </c>
      <c r="EM69" s="78">
        <f t="shared" si="58"/>
        <v>11.30827559565061</v>
      </c>
      <c r="EN69" s="78">
        <f t="shared" si="58"/>
        <v>15.123285182487239</v>
      </c>
      <c r="EO69" s="78">
        <f t="shared" si="58"/>
        <v>19.41545616845281</v>
      </c>
      <c r="EP69" s="78">
        <f t="shared" si="58"/>
        <v>19.733237561507401</v>
      </c>
      <c r="EQ69" s="78">
        <f t="shared" si="58"/>
        <v>15.420432237112426</v>
      </c>
      <c r="ER69" s="78">
        <f t="shared" si="58"/>
        <v>9.7375071795576922</v>
      </c>
      <c r="ES69" s="78">
        <f t="shared" si="58"/>
        <v>6.202828468090293</v>
      </c>
      <c r="ET69" s="78">
        <f t="shared" si="58"/>
        <v>20.355967942059738</v>
      </c>
      <c r="EU69" s="78">
        <f t="shared" si="58"/>
        <v>14.886612412863128</v>
      </c>
      <c r="EV69" s="78">
        <f t="shared" si="58"/>
        <v>9.6958993410119287</v>
      </c>
      <c r="EW69" s="78">
        <f t="shared" si="58"/>
        <v>16.112518823586008</v>
      </c>
      <c r="EX69" s="78">
        <f t="shared" si="58"/>
        <v>10.303805234534583</v>
      </c>
      <c r="EY69" s="78">
        <f t="shared" si="58"/>
        <v>14.774129072283671</v>
      </c>
      <c r="EZ69" s="78">
        <f t="shared" si="58"/>
        <v>12.964243358564568</v>
      </c>
      <c r="FA69" s="78">
        <f t="shared" si="58"/>
        <v>10.698656430362735</v>
      </c>
      <c r="FB69" s="78">
        <f t="shared" si="58"/>
        <v>16.84985254904441</v>
      </c>
      <c r="FC69" s="78">
        <f t="shared" si="58"/>
        <v>11.746909825110279</v>
      </c>
      <c r="FD69" s="78">
        <f t="shared" si="58"/>
        <v>13.26650992150074</v>
      </c>
      <c r="FE69" s="78">
        <f t="shared" si="58"/>
        <v>9.6498886005436653</v>
      </c>
      <c r="FF69" s="78">
        <f t="shared" si="58"/>
        <v>8.2171208930600059</v>
      </c>
      <c r="FG69" s="78">
        <f t="shared" si="58"/>
        <v>8.2484732999999721</v>
      </c>
      <c r="FH69" s="78">
        <f t="shared" si="58"/>
        <v>5.499622379617259</v>
      </c>
      <c r="FI69" s="78">
        <f t="shared" si="58"/>
        <v>8.9166012142700026</v>
      </c>
      <c r="FJ69" s="78">
        <f t="shared" si="58"/>
        <v>7.9906279641875875</v>
      </c>
      <c r="FK69" s="78">
        <f t="shared" si="58"/>
        <v>2.603243714000516</v>
      </c>
      <c r="FL69" s="78">
        <f t="shared" si="58"/>
        <v>19.188030845331962</v>
      </c>
      <c r="FM69" s="78">
        <f t="shared" si="58"/>
        <v>18.132172968148968</v>
      </c>
      <c r="FN69" s="78">
        <f t="shared" si="58"/>
        <v>19.379178413022572</v>
      </c>
      <c r="FO69" s="78">
        <f t="shared" si="58"/>
        <v>5.7749269973678263</v>
      </c>
      <c r="FP69" s="78">
        <f t="shared" si="58"/>
        <v>14.463073037250865</v>
      </c>
      <c r="FQ69" s="78">
        <f t="shared" si="58"/>
        <v>12.53418087642682</v>
      </c>
      <c r="FR69" s="78">
        <f t="shared" si="58"/>
        <v>16.461891176408088</v>
      </c>
      <c r="FS69" s="78">
        <f t="shared" si="58"/>
        <v>15.122721473139181</v>
      </c>
      <c r="FT69" s="78">
        <f t="shared" si="58"/>
        <v>19.927677209603928</v>
      </c>
      <c r="FU69" s="78">
        <f t="shared" si="58"/>
        <v>12.439353216656011</v>
      </c>
      <c r="FV69" s="78">
        <f t="shared" si="58"/>
        <v>19.475364181804625</v>
      </c>
      <c r="FW69" s="78">
        <f t="shared" si="58"/>
        <v>1.9269093527484311</v>
      </c>
      <c r="FX69" s="78">
        <f t="shared" si="58"/>
        <v>18.252075462297981</v>
      </c>
      <c r="FY69" s="78">
        <f t="shared" si="58"/>
        <v>10.173654153484872</v>
      </c>
      <c r="FZ69" s="78">
        <f t="shared" si="58"/>
        <v>12.453051772584276</v>
      </c>
      <c r="GA69" s="78">
        <f t="shared" si="58"/>
        <v>0.98606424977224738</v>
      </c>
      <c r="GB69" s="78">
        <f t="shared" si="58"/>
        <v>6.8425324611309302</v>
      </c>
      <c r="GC69" s="78">
        <f t="shared" si="58"/>
        <v>5.0487722137531605</v>
      </c>
      <c r="GD69" s="78">
        <f t="shared" si="58"/>
        <v>6.729121093786592</v>
      </c>
      <c r="GE69" s="78">
        <f t="shared" si="58"/>
        <v>6.4551395731299088</v>
      </c>
      <c r="GF69" s="78">
        <f t="shared" si="58"/>
        <v>4.5440046117848558</v>
      </c>
      <c r="GG69" s="78">
        <f t="shared" si="58"/>
        <v>17.560890298476433</v>
      </c>
      <c r="GH69" s="79">
        <f t="shared" si="58"/>
        <v>10.049397273601045</v>
      </c>
      <c r="GJ69" s="29"/>
      <c r="GK69" s="28"/>
      <c r="GL69" s="129">
        <v>71</v>
      </c>
      <c r="GM69" s="129">
        <v>11</v>
      </c>
      <c r="GN69" s="28"/>
      <c r="GO69" s="129">
        <v>119</v>
      </c>
      <c r="GP69" s="129">
        <v>12</v>
      </c>
      <c r="GQ69" s="28"/>
      <c r="GR69" s="29"/>
    </row>
    <row r="70" spans="4:200" ht="15.75" customHeight="1" x14ac:dyDescent="0.25">
      <c r="D70" s="177">
        <v>64</v>
      </c>
      <c r="E70" s="178">
        <v>13.617940415805098</v>
      </c>
      <c r="F70" s="179">
        <v>21.041466668362865</v>
      </c>
      <c r="H70" s="176">
        <v>140</v>
      </c>
      <c r="I70" s="126" t="s">
        <v>74</v>
      </c>
      <c r="J70" s="127" t="s">
        <v>77</v>
      </c>
      <c r="L70" s="29"/>
      <c r="N70" s="72">
        <v>58</v>
      </c>
      <c r="O70" s="82"/>
      <c r="P70" s="83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80"/>
      <c r="BO70" s="80"/>
      <c r="BP70" s="80"/>
      <c r="BQ70" s="80"/>
      <c r="BR70" s="80"/>
      <c r="BS70" s="80"/>
      <c r="BT70" s="80"/>
      <c r="BU70" s="78">
        <v>0</v>
      </c>
      <c r="BV70" s="78">
        <f t="shared" ref="BV70:GH70" si="59">+SQRT(((BV$6-$BU$6)^2)+((BV$7-$BU$7)^2))</f>
        <v>4.2508524611643272</v>
      </c>
      <c r="BW70" s="78">
        <f t="shared" si="59"/>
        <v>4.5166883706074872</v>
      </c>
      <c r="BX70" s="78">
        <f t="shared" si="59"/>
        <v>8.7957589404460315</v>
      </c>
      <c r="BY70" s="78">
        <f t="shared" si="59"/>
        <v>5.8155471223794679</v>
      </c>
      <c r="BZ70" s="78">
        <f t="shared" si="59"/>
        <v>5.5673313474909101</v>
      </c>
      <c r="CA70" s="78">
        <f t="shared" si="59"/>
        <v>13.490297689493126</v>
      </c>
      <c r="CB70" s="78">
        <f t="shared" si="59"/>
        <v>13.325095417652687</v>
      </c>
      <c r="CC70" s="78">
        <f t="shared" si="59"/>
        <v>10.758607224896657</v>
      </c>
      <c r="CD70" s="78">
        <f t="shared" si="59"/>
        <v>18.116497245457904</v>
      </c>
      <c r="CE70" s="78">
        <f t="shared" si="59"/>
        <v>15.461844946057486</v>
      </c>
      <c r="CF70" s="78">
        <f t="shared" si="59"/>
        <v>19.121961536869662</v>
      </c>
      <c r="CG70" s="78">
        <f t="shared" si="59"/>
        <v>20.313985706963134</v>
      </c>
      <c r="CH70" s="78">
        <f t="shared" si="59"/>
        <v>20.690999588142027</v>
      </c>
      <c r="CI70" s="78">
        <f t="shared" si="59"/>
        <v>19.935399341794142</v>
      </c>
      <c r="CJ70" s="78">
        <f t="shared" si="59"/>
        <v>24.097192184215455</v>
      </c>
      <c r="CK70" s="78">
        <f t="shared" si="59"/>
        <v>23.208823096717961</v>
      </c>
      <c r="CL70" s="78">
        <f t="shared" si="59"/>
        <v>25.832003371567367</v>
      </c>
      <c r="CM70" s="78">
        <f t="shared" si="59"/>
        <v>6.9898153985775613</v>
      </c>
      <c r="CN70" s="156">
        <f t="shared" si="59"/>
        <v>23.37309556015385</v>
      </c>
      <c r="CO70" s="78">
        <f t="shared" si="59"/>
        <v>16.790365915384733</v>
      </c>
      <c r="CP70" s="78">
        <f t="shared" si="59"/>
        <v>13.781452897015029</v>
      </c>
      <c r="CQ70" s="78">
        <f t="shared" si="59"/>
        <v>4.7661893853192785</v>
      </c>
      <c r="CR70" s="78">
        <f t="shared" si="59"/>
        <v>19.707837455641172</v>
      </c>
      <c r="CS70" s="78">
        <f t="shared" si="59"/>
        <v>16.281055694122696</v>
      </c>
      <c r="CT70" s="78">
        <f t="shared" si="59"/>
        <v>7.4267409702208447</v>
      </c>
      <c r="CU70" s="78">
        <f t="shared" si="59"/>
        <v>24.491867561902573</v>
      </c>
      <c r="CV70" s="78">
        <f t="shared" si="59"/>
        <v>20.643924478679292</v>
      </c>
      <c r="CW70" s="78">
        <f t="shared" si="59"/>
        <v>18.888544120857429</v>
      </c>
      <c r="CX70" s="78">
        <f t="shared" si="59"/>
        <v>20.665152580809799</v>
      </c>
      <c r="CY70" s="78">
        <f t="shared" si="59"/>
        <v>23.392445581211259</v>
      </c>
      <c r="CZ70" s="78">
        <f t="shared" si="59"/>
        <v>21.606211368475169</v>
      </c>
      <c r="DA70" s="78">
        <f t="shared" si="59"/>
        <v>25.460387800000174</v>
      </c>
      <c r="DB70" s="78">
        <f t="shared" si="59"/>
        <v>21.489444021129032</v>
      </c>
      <c r="DC70" s="78">
        <f t="shared" si="59"/>
        <v>17.107794741190187</v>
      </c>
      <c r="DD70" s="78">
        <f t="shared" si="59"/>
        <v>19.176627886955835</v>
      </c>
      <c r="DE70" s="78">
        <f t="shared" si="59"/>
        <v>18.464172275867675</v>
      </c>
      <c r="DF70" s="78">
        <f t="shared" si="59"/>
        <v>5.0935461247018283</v>
      </c>
      <c r="DG70" s="78">
        <f t="shared" si="59"/>
        <v>11.509723942839768</v>
      </c>
      <c r="DH70" s="78">
        <f t="shared" si="59"/>
        <v>14.937898042966573</v>
      </c>
      <c r="DI70" s="78">
        <f t="shared" si="59"/>
        <v>9.7688343023413076</v>
      </c>
      <c r="DJ70" s="78">
        <f t="shared" si="59"/>
        <v>8.1287175638738649</v>
      </c>
      <c r="DK70" s="78">
        <f t="shared" si="59"/>
        <v>26.792468805937915</v>
      </c>
      <c r="DL70" s="78">
        <f t="shared" si="59"/>
        <v>12.133564261061531</v>
      </c>
      <c r="DM70" s="78">
        <f t="shared" si="59"/>
        <v>13.261001758726605</v>
      </c>
      <c r="DN70" s="78">
        <f t="shared" si="59"/>
        <v>20.470797222214234</v>
      </c>
      <c r="DO70" s="78">
        <f t="shared" si="59"/>
        <v>24.398575150471007</v>
      </c>
      <c r="DP70" s="78">
        <f t="shared" si="59"/>
        <v>4.8541824580129598</v>
      </c>
      <c r="DQ70" s="78">
        <f t="shared" si="59"/>
        <v>20.14141678394201</v>
      </c>
      <c r="DR70" s="78">
        <f t="shared" si="59"/>
        <v>5.6182743610067352</v>
      </c>
      <c r="DS70" s="78">
        <f t="shared" si="59"/>
        <v>8.3996076223554841</v>
      </c>
      <c r="DT70" s="78">
        <f t="shared" si="59"/>
        <v>18.830075663681658</v>
      </c>
      <c r="DU70" s="78">
        <f t="shared" si="59"/>
        <v>10.328109037187177</v>
      </c>
      <c r="DV70" s="78">
        <f t="shared" si="59"/>
        <v>14.50093790370769</v>
      </c>
      <c r="DW70" s="78">
        <f t="shared" si="59"/>
        <v>7.774970072769575</v>
      </c>
      <c r="DX70" s="78">
        <f t="shared" si="59"/>
        <v>24.698441828965262</v>
      </c>
      <c r="DY70" s="78">
        <f t="shared" si="59"/>
        <v>13.047251981223681</v>
      </c>
      <c r="DZ70" s="78">
        <f t="shared" si="59"/>
        <v>20.396710399750887</v>
      </c>
      <c r="EA70" s="78">
        <f t="shared" si="59"/>
        <v>4.9775436466697673</v>
      </c>
      <c r="EB70" s="78">
        <f t="shared" si="59"/>
        <v>7.7386912838047612</v>
      </c>
      <c r="EC70" s="78">
        <f t="shared" si="59"/>
        <v>22.334058404215362</v>
      </c>
      <c r="ED70" s="78">
        <f t="shared" si="59"/>
        <v>26.208550367069261</v>
      </c>
      <c r="EE70" s="78">
        <f t="shared" si="59"/>
        <v>24.030481677457754</v>
      </c>
      <c r="EF70" s="78">
        <f t="shared" si="59"/>
        <v>9.4356949678263788</v>
      </c>
      <c r="EG70" s="78">
        <f t="shared" si="59"/>
        <v>17.338284942399838</v>
      </c>
      <c r="EH70" s="78">
        <f t="shared" si="59"/>
        <v>15.609232527738953</v>
      </c>
      <c r="EI70" s="78">
        <f t="shared" si="59"/>
        <v>20.979512327091108</v>
      </c>
      <c r="EJ70" s="78">
        <f t="shared" si="59"/>
        <v>15.780087774403309</v>
      </c>
      <c r="EK70" s="78">
        <f t="shared" si="59"/>
        <v>32.407059124122171</v>
      </c>
      <c r="EL70" s="78">
        <f t="shared" si="59"/>
        <v>25.983358673850812</v>
      </c>
      <c r="EM70" s="78">
        <f t="shared" si="59"/>
        <v>10.06001248065914</v>
      </c>
      <c r="EN70" s="78">
        <f t="shared" si="59"/>
        <v>21.614734400142293</v>
      </c>
      <c r="EO70" s="78">
        <f t="shared" si="59"/>
        <v>1.8570881354215318</v>
      </c>
      <c r="EP70" s="78">
        <f t="shared" si="59"/>
        <v>2.6995243084725424</v>
      </c>
      <c r="EQ70" s="78">
        <f t="shared" si="59"/>
        <v>26.466054856283826</v>
      </c>
      <c r="ER70" s="78">
        <f t="shared" si="59"/>
        <v>22.972206520868426</v>
      </c>
      <c r="ES70" s="78">
        <f t="shared" si="59"/>
        <v>16.782614494389634</v>
      </c>
      <c r="ET70" s="78">
        <f t="shared" si="59"/>
        <v>14.494329880100262</v>
      </c>
      <c r="EU70" s="78">
        <f t="shared" si="59"/>
        <v>16.202191688844792</v>
      </c>
      <c r="EV70" s="78">
        <f t="shared" si="59"/>
        <v>12.304803097559454</v>
      </c>
      <c r="EW70" s="78">
        <f t="shared" si="59"/>
        <v>16.508834563907726</v>
      </c>
      <c r="EX70" s="78">
        <f t="shared" si="59"/>
        <v>10.584744624169019</v>
      </c>
      <c r="EY70" s="78">
        <f t="shared" si="59"/>
        <v>6.1614623181495576</v>
      </c>
      <c r="EZ70" s="78">
        <f t="shared" si="59"/>
        <v>21.578221398318419</v>
      </c>
      <c r="FA70" s="78">
        <f t="shared" si="59"/>
        <v>24.070873468090443</v>
      </c>
      <c r="FB70" s="78">
        <f t="shared" si="59"/>
        <v>4.8219768199871842</v>
      </c>
      <c r="FC70" s="78">
        <f t="shared" si="59"/>
        <v>15.716294875800209</v>
      </c>
      <c r="FD70" s="78">
        <f t="shared" si="59"/>
        <v>12.32981035576061</v>
      </c>
      <c r="FE70" s="78">
        <f t="shared" si="59"/>
        <v>24.869018105719832</v>
      </c>
      <c r="FF70" s="78">
        <f t="shared" si="59"/>
        <v>15.321422066990921</v>
      </c>
      <c r="FG70" s="78">
        <f t="shared" si="59"/>
        <v>24.740921312321262</v>
      </c>
      <c r="FH70" s="78">
        <f t="shared" si="59"/>
        <v>15.352412121096201</v>
      </c>
      <c r="FI70" s="78">
        <f t="shared" si="59"/>
        <v>12.0843904555752</v>
      </c>
      <c r="FJ70" s="78">
        <f t="shared" si="59"/>
        <v>24.431041954702557</v>
      </c>
      <c r="FK70" s="78">
        <f t="shared" si="59"/>
        <v>22.368016423370047</v>
      </c>
      <c r="FL70" s="78">
        <f t="shared" si="59"/>
        <v>8.1528419232034111</v>
      </c>
      <c r="FM70" s="78">
        <f t="shared" si="59"/>
        <v>3.0527528586982631</v>
      </c>
      <c r="FN70" s="78">
        <f t="shared" si="59"/>
        <v>13.06633436657817</v>
      </c>
      <c r="FO70" s="78">
        <f t="shared" si="59"/>
        <v>15.452319138335266</v>
      </c>
      <c r="FP70" s="78">
        <f t="shared" si="59"/>
        <v>15.007372909978736</v>
      </c>
      <c r="FQ70" s="78">
        <f t="shared" si="59"/>
        <v>11.159692585979966</v>
      </c>
      <c r="FR70" s="78">
        <f t="shared" si="59"/>
        <v>20.258315292330654</v>
      </c>
      <c r="FS70" s="78">
        <f t="shared" si="59"/>
        <v>11.164626803781827</v>
      </c>
      <c r="FT70" s="78">
        <f t="shared" si="59"/>
        <v>9.6334278949383219</v>
      </c>
      <c r="FU70" s="78">
        <f t="shared" si="59"/>
        <v>11.450243198402939</v>
      </c>
      <c r="FV70" s="78">
        <f t="shared" si="59"/>
        <v>11.393328544580838</v>
      </c>
      <c r="FW70" s="78">
        <f t="shared" si="59"/>
        <v>20.210081203495264</v>
      </c>
      <c r="FX70" s="78">
        <f t="shared" si="59"/>
        <v>8.4127890954441007</v>
      </c>
      <c r="FY70" s="78">
        <f t="shared" si="59"/>
        <v>13.427967049949608</v>
      </c>
      <c r="FZ70" s="78">
        <f t="shared" si="59"/>
        <v>9.5518780828433894</v>
      </c>
      <c r="GA70" s="78">
        <f t="shared" si="59"/>
        <v>20.102600714619815</v>
      </c>
      <c r="GB70" s="78">
        <f t="shared" si="59"/>
        <v>23.755241012490249</v>
      </c>
      <c r="GC70" s="78">
        <f t="shared" si="59"/>
        <v>18.137869147419337</v>
      </c>
      <c r="GD70" s="78">
        <f t="shared" si="59"/>
        <v>15.536623711980598</v>
      </c>
      <c r="GE70" s="78">
        <f t="shared" si="59"/>
        <v>16.613692418164909</v>
      </c>
      <c r="GF70" s="78">
        <f t="shared" si="59"/>
        <v>16.882407822468306</v>
      </c>
      <c r="GG70" s="78">
        <f t="shared" si="59"/>
        <v>5.7364900408843864</v>
      </c>
      <c r="GH70" s="79">
        <f t="shared" si="59"/>
        <v>16.515080114378154</v>
      </c>
      <c r="GJ70" s="29"/>
      <c r="GK70" s="28"/>
      <c r="GL70" s="129">
        <v>93</v>
      </c>
      <c r="GM70" s="129">
        <v>11</v>
      </c>
      <c r="GN70" s="28"/>
      <c r="GO70" s="129">
        <v>141</v>
      </c>
      <c r="GP70" s="129">
        <v>12</v>
      </c>
      <c r="GQ70" s="28"/>
      <c r="GR70" s="29"/>
    </row>
    <row r="71" spans="4:200" ht="15.75" customHeight="1" x14ac:dyDescent="0.25">
      <c r="D71" s="177">
        <v>65</v>
      </c>
      <c r="E71" s="180">
        <v>13.533338064339635</v>
      </c>
      <c r="F71" s="181">
        <v>22.651025511350923</v>
      </c>
      <c r="H71" s="176">
        <v>141</v>
      </c>
      <c r="I71" s="126" t="s">
        <v>76</v>
      </c>
      <c r="J71" s="127" t="s">
        <v>79</v>
      </c>
      <c r="L71" s="29"/>
      <c r="N71" s="72">
        <v>59</v>
      </c>
      <c r="O71" s="82"/>
      <c r="P71" s="83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80"/>
      <c r="BN71" s="80"/>
      <c r="BO71" s="80"/>
      <c r="BP71" s="80"/>
      <c r="BQ71" s="80"/>
      <c r="BR71" s="80"/>
      <c r="BS71" s="80"/>
      <c r="BT71" s="80"/>
      <c r="BU71" s="80"/>
      <c r="BV71" s="78">
        <v>0</v>
      </c>
      <c r="BW71" s="78">
        <f t="shared" ref="BW71:GH71" si="60">+SQRT(((BW$6-$BV$6)^2)+((BW$7-$BV$7)^2))</f>
        <v>3.4579067906103793</v>
      </c>
      <c r="BX71" s="78">
        <f t="shared" si="60"/>
        <v>4.891803246897954</v>
      </c>
      <c r="BY71" s="78">
        <f t="shared" si="60"/>
        <v>4.0709831793175137</v>
      </c>
      <c r="BZ71" s="78">
        <f t="shared" si="60"/>
        <v>2.5254640521220031</v>
      </c>
      <c r="CA71" s="78">
        <f t="shared" si="60"/>
        <v>9.6917770205955112</v>
      </c>
      <c r="CB71" s="78">
        <f t="shared" si="60"/>
        <v>9.8324381299323758</v>
      </c>
      <c r="CC71" s="78">
        <f t="shared" si="60"/>
        <v>7.8917280174263338</v>
      </c>
      <c r="CD71" s="78">
        <f t="shared" si="60"/>
        <v>14.479506664714398</v>
      </c>
      <c r="CE71" s="78">
        <f t="shared" si="60"/>
        <v>11.791413410295172</v>
      </c>
      <c r="CF71" s="78">
        <f t="shared" si="60"/>
        <v>15.370666323681455</v>
      </c>
      <c r="CG71" s="78">
        <f t="shared" si="60"/>
        <v>17.024306117572802</v>
      </c>
      <c r="CH71" s="78">
        <f t="shared" si="60"/>
        <v>17.22671914282094</v>
      </c>
      <c r="CI71" s="78">
        <f t="shared" si="60"/>
        <v>16.583120514733356</v>
      </c>
      <c r="CJ71" s="78">
        <f t="shared" si="60"/>
        <v>19.846449339810235</v>
      </c>
      <c r="CK71" s="78">
        <f t="shared" si="60"/>
        <v>19.011287176303998</v>
      </c>
      <c r="CL71" s="78">
        <f t="shared" si="60"/>
        <v>21.618645727704763</v>
      </c>
      <c r="CM71" s="78">
        <f t="shared" si="60"/>
        <v>2.8434707316463075</v>
      </c>
      <c r="CN71" s="156">
        <f t="shared" si="60"/>
        <v>19.275116678126693</v>
      </c>
      <c r="CO71" s="78">
        <f t="shared" si="60"/>
        <v>13.560632857145398</v>
      </c>
      <c r="CP71" s="78">
        <f t="shared" si="60"/>
        <v>10.389501570819137</v>
      </c>
      <c r="CQ71" s="78">
        <f t="shared" si="60"/>
        <v>0.60894216932515721</v>
      </c>
      <c r="CR71" s="78">
        <f t="shared" si="60"/>
        <v>15.599904506964481</v>
      </c>
      <c r="CS71" s="78">
        <f t="shared" si="60"/>
        <v>12.439727529994126</v>
      </c>
      <c r="CT71" s="78">
        <f t="shared" si="60"/>
        <v>5.2823139722618704</v>
      </c>
      <c r="CU71" s="78">
        <f t="shared" si="60"/>
        <v>20.284013528312087</v>
      </c>
      <c r="CV71" s="78">
        <f t="shared" si="60"/>
        <v>16.394182321514979</v>
      </c>
      <c r="CW71" s="78">
        <f t="shared" si="60"/>
        <v>15.673606187385337</v>
      </c>
      <c r="CX71" s="78">
        <f t="shared" si="60"/>
        <v>16.584923677193238</v>
      </c>
      <c r="CY71" s="78">
        <f t="shared" si="60"/>
        <v>19.640964514663317</v>
      </c>
      <c r="CZ71" s="78">
        <f t="shared" si="60"/>
        <v>18.495249500691742</v>
      </c>
      <c r="DA71" s="78">
        <f t="shared" si="60"/>
        <v>21.369194434895398</v>
      </c>
      <c r="DB71" s="78">
        <f t="shared" si="60"/>
        <v>17.766117971998398</v>
      </c>
      <c r="DC71" s="78">
        <f t="shared" si="60"/>
        <v>12.870117901584521</v>
      </c>
      <c r="DD71" s="78">
        <f t="shared" si="60"/>
        <v>15.681258466481863</v>
      </c>
      <c r="DE71" s="78">
        <f t="shared" si="60"/>
        <v>14.816874638998787</v>
      </c>
      <c r="DF71" s="78">
        <f t="shared" si="60"/>
        <v>1.9840155865341564</v>
      </c>
      <c r="DG71" s="78">
        <f t="shared" si="60"/>
        <v>7.2937683197305194</v>
      </c>
      <c r="DH71" s="78">
        <f t="shared" si="60"/>
        <v>12.911871069087995</v>
      </c>
      <c r="DI71" s="78">
        <f t="shared" si="60"/>
        <v>6.4734124641978816</v>
      </c>
      <c r="DJ71" s="78">
        <f t="shared" si="60"/>
        <v>5.1664462078838271</v>
      </c>
      <c r="DK71" s="78">
        <f t="shared" si="60"/>
        <v>22.541867798359522</v>
      </c>
      <c r="DL71" s="78">
        <f t="shared" si="60"/>
        <v>7.9806731238420587</v>
      </c>
      <c r="DM71" s="78">
        <f t="shared" si="60"/>
        <v>9.1087396242833627</v>
      </c>
      <c r="DN71" s="78">
        <f t="shared" si="60"/>
        <v>16.845010954614597</v>
      </c>
      <c r="DO71" s="78">
        <f t="shared" si="60"/>
        <v>20.54364517888445</v>
      </c>
      <c r="DP71" s="78">
        <f t="shared" si="60"/>
        <v>0.9751755656736435</v>
      </c>
      <c r="DQ71" s="78">
        <f t="shared" si="60"/>
        <v>16.18402317415007</v>
      </c>
      <c r="DR71" s="78">
        <f t="shared" si="60"/>
        <v>4.2723218928527373</v>
      </c>
      <c r="DS71" s="78">
        <f t="shared" si="60"/>
        <v>5.4518240616282228</v>
      </c>
      <c r="DT71" s="78">
        <f t="shared" si="60"/>
        <v>14.952581028502909</v>
      </c>
      <c r="DU71" s="78">
        <f t="shared" si="60"/>
        <v>6.9798350045135464</v>
      </c>
      <c r="DV71" s="78">
        <f t="shared" si="60"/>
        <v>11.064462979604636</v>
      </c>
      <c r="DW71" s="78">
        <f t="shared" si="60"/>
        <v>4.0959804387304688</v>
      </c>
      <c r="DX71" s="78">
        <f t="shared" si="60"/>
        <v>21.18130221645805</v>
      </c>
      <c r="DY71" s="78">
        <f t="shared" si="60"/>
        <v>10.842985277362237</v>
      </c>
      <c r="DZ71" s="78">
        <f t="shared" si="60"/>
        <v>18.280973110538802</v>
      </c>
      <c r="EA71" s="78">
        <f t="shared" si="60"/>
        <v>1.4137449231258832</v>
      </c>
      <c r="EB71" s="78">
        <f t="shared" si="60"/>
        <v>3.535161252453765</v>
      </c>
      <c r="EC71" s="78">
        <f t="shared" si="60"/>
        <v>18.093607974669293</v>
      </c>
      <c r="ED71" s="78">
        <f t="shared" si="60"/>
        <v>22.211514191624367</v>
      </c>
      <c r="EE71" s="78">
        <f t="shared" si="60"/>
        <v>19.818385057146095</v>
      </c>
      <c r="EF71" s="78">
        <f t="shared" si="60"/>
        <v>5.2474245237251624</v>
      </c>
      <c r="EG71" s="78">
        <f t="shared" si="60"/>
        <v>13.212848369401929</v>
      </c>
      <c r="EH71" s="78">
        <f t="shared" si="60"/>
        <v>11.708694997877803</v>
      </c>
      <c r="EI71" s="78">
        <f t="shared" si="60"/>
        <v>18.961970701032136</v>
      </c>
      <c r="EJ71" s="78">
        <f t="shared" si="60"/>
        <v>11.52979148553959</v>
      </c>
      <c r="EK71" s="78">
        <f t="shared" si="60"/>
        <v>28.281589738955482</v>
      </c>
      <c r="EL71" s="78">
        <f t="shared" si="60"/>
        <v>21.759914145702073</v>
      </c>
      <c r="EM71" s="78">
        <f t="shared" si="60"/>
        <v>5.8156576737076628</v>
      </c>
      <c r="EN71" s="78">
        <f t="shared" si="60"/>
        <v>17.880694273300435</v>
      </c>
      <c r="EO71" s="78">
        <f t="shared" si="60"/>
        <v>2.6287087544479446</v>
      </c>
      <c r="EP71" s="78">
        <f t="shared" si="60"/>
        <v>4.5513499684476333</v>
      </c>
      <c r="EQ71" s="78">
        <f t="shared" si="60"/>
        <v>22.507795674525696</v>
      </c>
      <c r="ER71" s="78">
        <f t="shared" si="60"/>
        <v>18.787165744482397</v>
      </c>
      <c r="ES71" s="78">
        <f t="shared" si="60"/>
        <v>12.533838545112793</v>
      </c>
      <c r="ET71" s="78">
        <f t="shared" si="60"/>
        <v>12.317221220243969</v>
      </c>
      <c r="EU71" s="78">
        <f t="shared" si="60"/>
        <v>12.667906704573086</v>
      </c>
      <c r="EV71" s="78">
        <f t="shared" si="60"/>
        <v>9.0126695320523691</v>
      </c>
      <c r="EW71" s="78">
        <f t="shared" si="60"/>
        <v>13.174755135094381</v>
      </c>
      <c r="EX71" s="78">
        <f t="shared" si="60"/>
        <v>6.7418209135907627</v>
      </c>
      <c r="EY71" s="78">
        <f t="shared" si="60"/>
        <v>2.0232195878491059</v>
      </c>
      <c r="EZ71" s="78">
        <f t="shared" si="60"/>
        <v>17.63074873039038</v>
      </c>
      <c r="FA71" s="78">
        <f t="shared" si="60"/>
        <v>19.904028415392769</v>
      </c>
      <c r="FB71" s="78">
        <f t="shared" si="60"/>
        <v>3.5982348902930514</v>
      </c>
      <c r="FC71" s="78">
        <f t="shared" si="60"/>
        <v>11.747188234772983</v>
      </c>
      <c r="FD71" s="78">
        <f t="shared" si="60"/>
        <v>8.5011803982834468</v>
      </c>
      <c r="FE71" s="78">
        <f t="shared" si="60"/>
        <v>20.648583664227157</v>
      </c>
      <c r="FF71" s="78">
        <f t="shared" si="60"/>
        <v>12.119178115246028</v>
      </c>
      <c r="FG71" s="78">
        <f t="shared" si="60"/>
        <v>20.494786878191547</v>
      </c>
      <c r="FH71" s="78">
        <f t="shared" si="60"/>
        <v>11.359590881555812</v>
      </c>
      <c r="FI71" s="78">
        <f t="shared" si="60"/>
        <v>8.2996729417755581</v>
      </c>
      <c r="FJ71" s="78">
        <f t="shared" si="60"/>
        <v>20.184126288278552</v>
      </c>
      <c r="FK71" s="78">
        <f t="shared" si="60"/>
        <v>18.480565085127385</v>
      </c>
      <c r="FL71" s="78">
        <f t="shared" si="60"/>
        <v>6.4022137508268324</v>
      </c>
      <c r="FM71" s="78">
        <f t="shared" si="60"/>
        <v>2.8178861750875797</v>
      </c>
      <c r="FN71" s="78">
        <f t="shared" si="60"/>
        <v>10.774701469841553</v>
      </c>
      <c r="FO71" s="78">
        <f t="shared" si="60"/>
        <v>11.278549324369317</v>
      </c>
      <c r="FP71" s="78">
        <f t="shared" si="60"/>
        <v>11.429125285236308</v>
      </c>
      <c r="FQ71" s="78">
        <f t="shared" si="60"/>
        <v>7.1185867382425867</v>
      </c>
      <c r="FR71" s="78">
        <f t="shared" si="60"/>
        <v>16.769305222699053</v>
      </c>
      <c r="FS71" s="78">
        <f t="shared" si="60"/>
        <v>7.7178016433814847</v>
      </c>
      <c r="FT71" s="78">
        <f t="shared" si="60"/>
        <v>8.0045500401074587</v>
      </c>
      <c r="FU71" s="78">
        <f t="shared" si="60"/>
        <v>7.4164185733234698</v>
      </c>
      <c r="FV71" s="78">
        <f t="shared" si="60"/>
        <v>9.3326433471616888</v>
      </c>
      <c r="FW71" s="78">
        <f t="shared" si="60"/>
        <v>16.055603810891586</v>
      </c>
      <c r="FX71" s="78">
        <f t="shared" si="60"/>
        <v>6.163273744369766</v>
      </c>
      <c r="FY71" s="78">
        <f t="shared" si="60"/>
        <v>9.2387370981840498</v>
      </c>
      <c r="FZ71" s="78">
        <f t="shared" si="60"/>
        <v>6.6958810450305668</v>
      </c>
      <c r="GA71" s="78">
        <f t="shared" si="60"/>
        <v>16.013951960192568</v>
      </c>
      <c r="GB71" s="78">
        <f t="shared" si="60"/>
        <v>20.27367784453179</v>
      </c>
      <c r="GC71" s="78">
        <f t="shared" si="60"/>
        <v>13.896592695320853</v>
      </c>
      <c r="GD71" s="78">
        <f t="shared" si="60"/>
        <v>12.005457548672728</v>
      </c>
      <c r="GE71" s="78">
        <f t="shared" si="60"/>
        <v>13.154887797259564</v>
      </c>
      <c r="GF71" s="78">
        <f t="shared" si="60"/>
        <v>12.703401816246005</v>
      </c>
      <c r="GG71" s="78">
        <f t="shared" si="60"/>
        <v>3.1314705740012512</v>
      </c>
      <c r="GH71" s="79">
        <f t="shared" si="60"/>
        <v>12.395817743615504</v>
      </c>
      <c r="GJ71" s="29"/>
      <c r="GK71" s="28"/>
      <c r="GL71" s="129">
        <v>91</v>
      </c>
      <c r="GM71" s="129">
        <v>11</v>
      </c>
      <c r="GN71" s="28"/>
      <c r="GO71" s="129">
        <v>22</v>
      </c>
      <c r="GP71" s="129">
        <v>12</v>
      </c>
      <c r="GQ71" s="28"/>
      <c r="GR71" s="29"/>
    </row>
    <row r="72" spans="4:200" ht="15.75" customHeight="1" x14ac:dyDescent="0.25">
      <c r="D72" s="177">
        <v>66</v>
      </c>
      <c r="E72" s="182">
        <v>10.804945640751773</v>
      </c>
      <c r="F72" s="183">
        <v>24.382917412783513</v>
      </c>
      <c r="H72" s="176">
        <v>142</v>
      </c>
      <c r="I72" s="126" t="s">
        <v>78</v>
      </c>
      <c r="J72" s="127" t="s">
        <v>74</v>
      </c>
      <c r="L72" s="29"/>
      <c r="N72" s="72">
        <v>60</v>
      </c>
      <c r="O72" s="82"/>
      <c r="P72" s="83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80"/>
      <c r="BJ72" s="80"/>
      <c r="BK72" s="80"/>
      <c r="BL72" s="80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78">
        <v>0</v>
      </c>
      <c r="BX72" s="78">
        <f t="shared" ref="BX72:GH72" si="61">+SQRT(((BX$6-$BW$6)^2)+((BX$7-$BW$7)^2))</f>
        <v>5.3373678323789733</v>
      </c>
      <c r="BY72" s="78">
        <f t="shared" si="61"/>
        <v>1.3101801644620537</v>
      </c>
      <c r="BZ72" s="78">
        <f t="shared" si="61"/>
        <v>2.0886423893704342</v>
      </c>
      <c r="CA72" s="78">
        <f t="shared" si="61"/>
        <v>9.5450139753823464</v>
      </c>
      <c r="CB72" s="78">
        <f t="shared" si="61"/>
        <v>9.1087677994369489</v>
      </c>
      <c r="CC72" s="78">
        <f t="shared" si="61"/>
        <v>6.3133411456087494</v>
      </c>
      <c r="CD72" s="78">
        <f t="shared" si="61"/>
        <v>13.91830251619001</v>
      </c>
      <c r="CE72" s="78">
        <f t="shared" si="61"/>
        <v>11.334047753136121</v>
      </c>
      <c r="CF72" s="78">
        <f t="shared" si="61"/>
        <v>15.008814508791795</v>
      </c>
      <c r="CG72" s="78">
        <f t="shared" si="61"/>
        <v>15.903762144077188</v>
      </c>
      <c r="CH72" s="78">
        <f t="shared" si="61"/>
        <v>16.356991347095672</v>
      </c>
      <c r="CI72" s="78">
        <f t="shared" si="61"/>
        <v>15.552662838043762</v>
      </c>
      <c r="CJ72" s="78">
        <f t="shared" si="61"/>
        <v>21.255760808499996</v>
      </c>
      <c r="CK72" s="78">
        <f t="shared" si="61"/>
        <v>19.852204434167355</v>
      </c>
      <c r="CL72" s="78">
        <f t="shared" si="61"/>
        <v>22.523326383845934</v>
      </c>
      <c r="CM72" s="78">
        <f t="shared" si="61"/>
        <v>5.6986091936334038</v>
      </c>
      <c r="CN72" s="156">
        <f t="shared" si="61"/>
        <v>19.707332437324546</v>
      </c>
      <c r="CO72" s="78">
        <f t="shared" si="61"/>
        <v>16.76259284794769</v>
      </c>
      <c r="CP72" s="78">
        <f t="shared" si="61"/>
        <v>13.556610262165831</v>
      </c>
      <c r="CQ72" s="78">
        <f t="shared" si="61"/>
        <v>3.3501824364057882</v>
      </c>
      <c r="CR72" s="78">
        <f t="shared" si="61"/>
        <v>17.848847062889103</v>
      </c>
      <c r="CS72" s="78">
        <f t="shared" si="61"/>
        <v>15.199397315261745</v>
      </c>
      <c r="CT72" s="78">
        <f t="shared" si="61"/>
        <v>8.7232011604946837</v>
      </c>
      <c r="CU72" s="78">
        <f t="shared" si="61"/>
        <v>22.123137514541494</v>
      </c>
      <c r="CV72" s="78">
        <f t="shared" si="61"/>
        <v>17.750848846788465</v>
      </c>
      <c r="CW72" s="78">
        <f t="shared" si="61"/>
        <v>18.860526484677102</v>
      </c>
      <c r="CX72" s="78">
        <f t="shared" si="61"/>
        <v>18.883882459281981</v>
      </c>
      <c r="CY72" s="78">
        <f t="shared" si="61"/>
        <v>19.238415973506328</v>
      </c>
      <c r="CZ72" s="78">
        <f t="shared" si="61"/>
        <v>21.707914314995318</v>
      </c>
      <c r="DA72" s="78">
        <f t="shared" si="61"/>
        <v>23.583629173644944</v>
      </c>
      <c r="DB72" s="78">
        <f t="shared" si="61"/>
        <v>17.326046209123497</v>
      </c>
      <c r="DC72" s="78">
        <f t="shared" si="61"/>
        <v>14.106540845211647</v>
      </c>
      <c r="DD72" s="78">
        <f t="shared" si="61"/>
        <v>14.871796800879629</v>
      </c>
      <c r="DE72" s="78">
        <f t="shared" si="61"/>
        <v>14.269686563533764</v>
      </c>
      <c r="DF72" s="78">
        <f t="shared" si="61"/>
        <v>2.082334760570022</v>
      </c>
      <c r="DG72" s="78">
        <f t="shared" si="61"/>
        <v>8.5910764692770716</v>
      </c>
      <c r="DH72" s="78">
        <f t="shared" si="61"/>
        <v>16.369035767285439</v>
      </c>
      <c r="DI72" s="78">
        <f t="shared" si="61"/>
        <v>5.5635809504410823</v>
      </c>
      <c r="DJ72" s="78">
        <f t="shared" si="61"/>
        <v>8.5933576275964807</v>
      </c>
      <c r="DK72" s="78">
        <f t="shared" si="61"/>
        <v>23.86190461087239</v>
      </c>
      <c r="DL72" s="78">
        <f t="shared" si="61"/>
        <v>10.334209577165225</v>
      </c>
      <c r="DM72" s="78">
        <f t="shared" si="61"/>
        <v>9.9744699011998303</v>
      </c>
      <c r="DN72" s="78">
        <f t="shared" si="61"/>
        <v>19.752571301785501</v>
      </c>
      <c r="DO72" s="78">
        <f t="shared" si="61"/>
        <v>20.340316203806456</v>
      </c>
      <c r="DP72" s="78">
        <f t="shared" si="61"/>
        <v>4.4100783841321176</v>
      </c>
      <c r="DQ72" s="78">
        <f t="shared" si="61"/>
        <v>18.718792761683318</v>
      </c>
      <c r="DR72" s="78">
        <f t="shared" si="61"/>
        <v>7.5246093003110612</v>
      </c>
      <c r="DS72" s="78">
        <f t="shared" si="61"/>
        <v>4.0876299120540942</v>
      </c>
      <c r="DT72" s="78">
        <f t="shared" si="61"/>
        <v>14.857356661292386</v>
      </c>
      <c r="DU72" s="78">
        <f t="shared" si="61"/>
        <v>10.250434194266854</v>
      </c>
      <c r="DV72" s="78">
        <f t="shared" si="61"/>
        <v>14.193280718221279</v>
      </c>
      <c r="DW72" s="78">
        <f t="shared" si="61"/>
        <v>4.1728344778397588</v>
      </c>
      <c r="DX72" s="78">
        <f t="shared" si="61"/>
        <v>24.137094070862279</v>
      </c>
      <c r="DY72" s="78">
        <f t="shared" si="61"/>
        <v>14.297476267152179</v>
      </c>
      <c r="DZ72" s="78">
        <f t="shared" si="61"/>
        <v>21.727333132160044</v>
      </c>
      <c r="EA72" s="78">
        <f t="shared" si="61"/>
        <v>4.8692745083705304</v>
      </c>
      <c r="EB72" s="78">
        <f t="shared" si="61"/>
        <v>6.1107159910216753</v>
      </c>
      <c r="EC72" s="78">
        <f t="shared" si="61"/>
        <v>19.261428958540449</v>
      </c>
      <c r="ED72" s="78">
        <f t="shared" si="61"/>
        <v>24.610704291599493</v>
      </c>
      <c r="EE72" s="78">
        <f t="shared" si="61"/>
        <v>21.640704497026292</v>
      </c>
      <c r="EF72" s="78">
        <f t="shared" si="61"/>
        <v>6.5734127859432645</v>
      </c>
      <c r="EG72" s="78">
        <f t="shared" si="61"/>
        <v>13.836965600034521</v>
      </c>
      <c r="EH72" s="78">
        <f t="shared" si="61"/>
        <v>14.410740318278458</v>
      </c>
      <c r="EI72" s="78">
        <f t="shared" si="61"/>
        <v>22.413772570168369</v>
      </c>
      <c r="EJ72" s="78">
        <f t="shared" si="61"/>
        <v>13.131047981132646</v>
      </c>
      <c r="EK72" s="78">
        <f t="shared" si="61"/>
        <v>30.354058520617027</v>
      </c>
      <c r="EL72" s="78">
        <f t="shared" si="61"/>
        <v>22.731771727380089</v>
      </c>
      <c r="EM72" s="78">
        <f t="shared" si="61"/>
        <v>7.4934638299251359</v>
      </c>
      <c r="EN72" s="78">
        <f t="shared" si="61"/>
        <v>20.675001770741979</v>
      </c>
      <c r="EO72" s="78">
        <f t="shared" si="61"/>
        <v>4.2113290415024824</v>
      </c>
      <c r="EP72" s="78">
        <f t="shared" si="61"/>
        <v>2.6470006760910123</v>
      </c>
      <c r="EQ72" s="78">
        <f t="shared" si="61"/>
        <v>24.969952535712515</v>
      </c>
      <c r="ER72" s="78">
        <f t="shared" si="61"/>
        <v>20.7471555215199</v>
      </c>
      <c r="ES72" s="78">
        <f t="shared" si="61"/>
        <v>13.944805941311277</v>
      </c>
      <c r="ET72" s="78">
        <f t="shared" si="61"/>
        <v>15.770029988096221</v>
      </c>
      <c r="EU72" s="78">
        <f t="shared" si="61"/>
        <v>15.704711220436677</v>
      </c>
      <c r="EV72" s="78">
        <f t="shared" si="61"/>
        <v>7.9930571812121425</v>
      </c>
      <c r="EW72" s="78">
        <f t="shared" si="61"/>
        <v>16.328596139494302</v>
      </c>
      <c r="EX72" s="78">
        <f t="shared" si="61"/>
        <v>6.8463937441738878</v>
      </c>
      <c r="EY72" s="78">
        <f t="shared" si="61"/>
        <v>3.8773923327892352</v>
      </c>
      <c r="EZ72" s="78">
        <f t="shared" si="61"/>
        <v>20.160916271892091</v>
      </c>
      <c r="FA72" s="78">
        <f t="shared" si="61"/>
        <v>21.918312243782999</v>
      </c>
      <c r="FB72" s="78">
        <f t="shared" si="61"/>
        <v>0.30548058099611164</v>
      </c>
      <c r="FC72" s="78">
        <f t="shared" si="61"/>
        <v>14.349656083142044</v>
      </c>
      <c r="FD72" s="78">
        <f t="shared" si="61"/>
        <v>11.384536851569079</v>
      </c>
      <c r="FE72" s="78">
        <f t="shared" si="61"/>
        <v>22.41338934116995</v>
      </c>
      <c r="FF72" s="78">
        <f t="shared" si="61"/>
        <v>10.916666000847563</v>
      </c>
      <c r="FG72" s="78">
        <f t="shared" si="61"/>
        <v>22.028935068506403</v>
      </c>
      <c r="FH72" s="78">
        <f t="shared" si="61"/>
        <v>11.620303984784371</v>
      </c>
      <c r="FI72" s="78">
        <f t="shared" si="61"/>
        <v>8.1806149157364469</v>
      </c>
      <c r="FJ72" s="78">
        <f t="shared" si="61"/>
        <v>21.708454121512716</v>
      </c>
      <c r="FK72" s="78">
        <f t="shared" si="61"/>
        <v>18.364985138263748</v>
      </c>
      <c r="FL72" s="78">
        <f t="shared" si="61"/>
        <v>9.816586025132704</v>
      </c>
      <c r="FM72" s="78">
        <f t="shared" si="61"/>
        <v>1.4975365598473833</v>
      </c>
      <c r="FN72" s="78">
        <f t="shared" si="61"/>
        <v>14.22484819392475</v>
      </c>
      <c r="FO72" s="78">
        <f t="shared" si="61"/>
        <v>12.154084384658496</v>
      </c>
      <c r="FP72" s="78">
        <f t="shared" si="61"/>
        <v>14.45640653743939</v>
      </c>
      <c r="FQ72" s="78">
        <f t="shared" si="61"/>
        <v>9.7730721253989312</v>
      </c>
      <c r="FR72" s="78">
        <f t="shared" si="61"/>
        <v>19.784272150252789</v>
      </c>
      <c r="FS72" s="78">
        <f t="shared" si="61"/>
        <v>10.918981150482509</v>
      </c>
      <c r="FT72" s="78">
        <f t="shared" si="61"/>
        <v>11.424962985930605</v>
      </c>
      <c r="FU72" s="78">
        <f t="shared" si="61"/>
        <v>10.067953158118925</v>
      </c>
      <c r="FV72" s="78">
        <f t="shared" si="61"/>
        <v>12.790148952036766</v>
      </c>
      <c r="FW72" s="78">
        <f t="shared" si="61"/>
        <v>16.737492344806626</v>
      </c>
      <c r="FX72" s="78">
        <f t="shared" si="61"/>
        <v>9.6185367889322926</v>
      </c>
      <c r="FY72" s="78">
        <f t="shared" si="61"/>
        <v>11.407577874355887</v>
      </c>
      <c r="FZ72" s="78">
        <f t="shared" si="61"/>
        <v>5.1370631405297686</v>
      </c>
      <c r="GA72" s="78">
        <f t="shared" si="61"/>
        <v>16.457911521628862</v>
      </c>
      <c r="GB72" s="78">
        <f t="shared" si="61"/>
        <v>19.412515909947249</v>
      </c>
      <c r="GC72" s="78">
        <f t="shared" si="61"/>
        <v>15.148941634395626</v>
      </c>
      <c r="GD72" s="78">
        <f t="shared" si="61"/>
        <v>11.299675297895375</v>
      </c>
      <c r="GE72" s="78">
        <f t="shared" si="61"/>
        <v>12.31503411002744</v>
      </c>
      <c r="GF72" s="78">
        <f t="shared" si="61"/>
        <v>13.562457281650168</v>
      </c>
      <c r="GG72" s="78">
        <f t="shared" si="61"/>
        <v>6.5724723628932127</v>
      </c>
      <c r="GH72" s="79">
        <f t="shared" si="61"/>
        <v>14.682980800920269</v>
      </c>
      <c r="GJ72" s="29"/>
      <c r="GK72" s="28"/>
      <c r="GL72" s="129">
        <v>71</v>
      </c>
      <c r="GM72" s="129">
        <v>11</v>
      </c>
      <c r="GN72" s="28"/>
      <c r="GO72" s="129">
        <v>36</v>
      </c>
      <c r="GP72" s="129">
        <v>13</v>
      </c>
      <c r="GQ72" s="28"/>
      <c r="GR72" s="29"/>
    </row>
    <row r="73" spans="4:200" ht="15.75" customHeight="1" x14ac:dyDescent="0.25">
      <c r="D73" s="177">
        <v>67</v>
      </c>
      <c r="E73" s="178">
        <v>18.322200922018276</v>
      </c>
      <c r="F73" s="179">
        <v>22.180097461524234</v>
      </c>
      <c r="H73" s="176">
        <v>143</v>
      </c>
      <c r="I73" s="126" t="s">
        <v>77</v>
      </c>
      <c r="J73" s="127" t="s">
        <v>79</v>
      </c>
      <c r="L73" s="29"/>
      <c r="N73" s="72">
        <v>61</v>
      </c>
      <c r="O73" s="82"/>
      <c r="P73" s="83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78">
        <v>0</v>
      </c>
      <c r="BY73" s="78">
        <f t="shared" ref="BY73:GH73" si="62">+SQRT(((BY$6-$BX$6)^2)+((BY$7-$BX$7)^2))</f>
        <v>4.5117460289418263</v>
      </c>
      <c r="BZ73" s="78">
        <f t="shared" si="62"/>
        <v>3.3939233091733265</v>
      </c>
      <c r="CA73" s="78">
        <f t="shared" si="62"/>
        <v>4.799990556975251</v>
      </c>
      <c r="CB73" s="78">
        <f t="shared" si="62"/>
        <v>5.073494169789921</v>
      </c>
      <c r="CC73" s="78">
        <f t="shared" si="62"/>
        <v>4.1299876342648663</v>
      </c>
      <c r="CD73" s="78">
        <f t="shared" si="62"/>
        <v>9.601792958223168</v>
      </c>
      <c r="CE73" s="78">
        <f t="shared" si="62"/>
        <v>6.9143753147848015</v>
      </c>
      <c r="CF73" s="78">
        <f t="shared" si="62"/>
        <v>10.47889301766288</v>
      </c>
      <c r="CG73" s="78">
        <f t="shared" si="62"/>
        <v>12.278701628420286</v>
      </c>
      <c r="CH73" s="78">
        <f t="shared" si="62"/>
        <v>12.394482144469881</v>
      </c>
      <c r="CI73" s="78">
        <f t="shared" si="62"/>
        <v>11.807101841940726</v>
      </c>
      <c r="CJ73" s="78">
        <f t="shared" si="62"/>
        <v>15.92193768306438</v>
      </c>
      <c r="CK73" s="78">
        <f t="shared" si="62"/>
        <v>14.57889411604838</v>
      </c>
      <c r="CL73" s="78">
        <f t="shared" si="62"/>
        <v>17.239790171369279</v>
      </c>
      <c r="CM73" s="78">
        <f t="shared" si="62"/>
        <v>3.8507570185289004</v>
      </c>
      <c r="CN73" s="156">
        <f t="shared" si="62"/>
        <v>14.597363801742844</v>
      </c>
      <c r="CO73" s="78">
        <f t="shared" si="62"/>
        <v>13.4115177406714</v>
      </c>
      <c r="CP73" s="78">
        <f t="shared" si="62"/>
        <v>10.307144288067688</v>
      </c>
      <c r="CQ73" s="78">
        <f t="shared" si="62"/>
        <v>4.2835589134621053</v>
      </c>
      <c r="CR73" s="78">
        <f t="shared" si="62"/>
        <v>12.893032681341836</v>
      </c>
      <c r="CS73" s="78">
        <f t="shared" si="62"/>
        <v>10.940998198856445</v>
      </c>
      <c r="CT73" s="78">
        <f t="shared" si="62"/>
        <v>8.3344831934964212</v>
      </c>
      <c r="CU73" s="78">
        <f t="shared" si="62"/>
        <v>16.880580167159177</v>
      </c>
      <c r="CV73" s="78">
        <f t="shared" si="62"/>
        <v>12.417102428006926</v>
      </c>
      <c r="CW73" s="78">
        <f t="shared" si="62"/>
        <v>15.371947287894427</v>
      </c>
      <c r="CX73" s="78">
        <f t="shared" si="62"/>
        <v>13.951825575783833</v>
      </c>
      <c r="CY73" s="78">
        <f t="shared" si="62"/>
        <v>14.749976836478499</v>
      </c>
      <c r="CZ73" s="78">
        <f t="shared" si="62"/>
        <v>18.208472689008779</v>
      </c>
      <c r="DA73" s="78">
        <f t="shared" si="62"/>
        <v>18.529905930989088</v>
      </c>
      <c r="DB73" s="78">
        <f t="shared" si="62"/>
        <v>12.874380024671275</v>
      </c>
      <c r="DC73" s="78">
        <f t="shared" si="62"/>
        <v>8.7707481551268653</v>
      </c>
      <c r="DD73" s="78">
        <f t="shared" si="62"/>
        <v>10.844446598898625</v>
      </c>
      <c r="DE73" s="78">
        <f t="shared" si="62"/>
        <v>9.9361002733264332</v>
      </c>
      <c r="DF73" s="78">
        <f t="shared" si="62"/>
        <v>3.7524520027605348</v>
      </c>
      <c r="DG73" s="78">
        <f t="shared" si="62"/>
        <v>3.3474253314118587</v>
      </c>
      <c r="DH73" s="78">
        <f t="shared" si="62"/>
        <v>14.676263916684967</v>
      </c>
      <c r="DI73" s="78">
        <f t="shared" si="62"/>
        <v>2.3771179683407406</v>
      </c>
      <c r="DJ73" s="78">
        <f t="shared" si="62"/>
        <v>7.281436384116069</v>
      </c>
      <c r="DK73" s="78">
        <f t="shared" si="62"/>
        <v>18.524597642549846</v>
      </c>
      <c r="DL73" s="78">
        <f t="shared" si="62"/>
        <v>5.8618177144487777</v>
      </c>
      <c r="DM73" s="78">
        <f t="shared" si="62"/>
        <v>4.6455145347499736</v>
      </c>
      <c r="DN73" s="78">
        <f t="shared" si="62"/>
        <v>15.581214236810327</v>
      </c>
      <c r="DO73" s="78">
        <f t="shared" si="62"/>
        <v>15.671023435675385</v>
      </c>
      <c r="DP73" s="78">
        <f t="shared" si="62"/>
        <v>4.9633826717234024</v>
      </c>
      <c r="DQ73" s="78">
        <f t="shared" si="62"/>
        <v>14.027180577518441</v>
      </c>
      <c r="DR73" s="78">
        <f t="shared" si="62"/>
        <v>8.2850636809773057</v>
      </c>
      <c r="DS73" s="78">
        <f t="shared" si="62"/>
        <v>2.6324170440680787</v>
      </c>
      <c r="DT73" s="78">
        <f t="shared" si="62"/>
        <v>10.082256216044197</v>
      </c>
      <c r="DU73" s="78">
        <f t="shared" si="62"/>
        <v>7.7605422791369811</v>
      </c>
      <c r="DV73" s="78">
        <f t="shared" si="62"/>
        <v>10.782140523677937</v>
      </c>
      <c r="DW73" s="78">
        <f t="shared" si="62"/>
        <v>1.1659841212590278</v>
      </c>
      <c r="DX73" s="78">
        <f t="shared" si="62"/>
        <v>19.959632457703233</v>
      </c>
      <c r="DY73" s="78">
        <f t="shared" si="62"/>
        <v>12.624978832768777</v>
      </c>
      <c r="DZ73" s="78">
        <f t="shared" si="62"/>
        <v>19.533339790088494</v>
      </c>
      <c r="EA73" s="78">
        <f t="shared" si="62"/>
        <v>5.2932116412320873</v>
      </c>
      <c r="EB73" s="78">
        <f t="shared" si="62"/>
        <v>3.4254515265311372</v>
      </c>
      <c r="EC73" s="78">
        <f t="shared" si="62"/>
        <v>13.928190718475291</v>
      </c>
      <c r="ED73" s="78">
        <f t="shared" si="62"/>
        <v>19.693340008131997</v>
      </c>
      <c r="EE73" s="78">
        <f t="shared" si="62"/>
        <v>16.394309753416604</v>
      </c>
      <c r="EF73" s="78">
        <f t="shared" si="62"/>
        <v>1.668258800002135</v>
      </c>
      <c r="EG73" s="78">
        <f t="shared" si="62"/>
        <v>8.6067917398804568</v>
      </c>
      <c r="EH73" s="78">
        <f t="shared" si="62"/>
        <v>10.10170857488667</v>
      </c>
      <c r="EI73" s="78">
        <f t="shared" si="62"/>
        <v>20.304856507824422</v>
      </c>
      <c r="EJ73" s="78">
        <f t="shared" si="62"/>
        <v>7.8791893780412092</v>
      </c>
      <c r="EK73" s="78">
        <f t="shared" si="62"/>
        <v>25.179730051059632</v>
      </c>
      <c r="EL73" s="78">
        <f t="shared" si="62"/>
        <v>17.432860985919287</v>
      </c>
      <c r="EM73" s="78">
        <f t="shared" si="62"/>
        <v>2.7053478548460124</v>
      </c>
      <c r="EN73" s="78">
        <f t="shared" si="62"/>
        <v>16.288372075783723</v>
      </c>
      <c r="EO73" s="78">
        <f t="shared" si="62"/>
        <v>7.4522810360801843</v>
      </c>
      <c r="EP73" s="78">
        <f t="shared" si="62"/>
        <v>7.8649660976288729</v>
      </c>
      <c r="EQ73" s="78">
        <f t="shared" si="62"/>
        <v>20.107153370814853</v>
      </c>
      <c r="ER73" s="78">
        <f t="shared" si="62"/>
        <v>15.565651632701995</v>
      </c>
      <c r="ES73" s="78">
        <f t="shared" si="62"/>
        <v>8.6303913349660686</v>
      </c>
      <c r="ET73" s="78">
        <f t="shared" si="62"/>
        <v>13.954520263004154</v>
      </c>
      <c r="EU73" s="78">
        <f t="shared" si="62"/>
        <v>11.96147170226171</v>
      </c>
      <c r="EV73" s="78">
        <f t="shared" si="62"/>
        <v>4.4886839230830766</v>
      </c>
      <c r="EW73" s="78">
        <f t="shared" si="62"/>
        <v>12.854818032324513</v>
      </c>
      <c r="EX73" s="78">
        <f t="shared" si="62"/>
        <v>1.8505117033069356</v>
      </c>
      <c r="EY73" s="78">
        <f t="shared" si="62"/>
        <v>2.9059548123585857</v>
      </c>
      <c r="EZ73" s="78">
        <f t="shared" si="62"/>
        <v>15.434212661241139</v>
      </c>
      <c r="FA73" s="78">
        <f t="shared" si="62"/>
        <v>16.755765128830753</v>
      </c>
      <c r="FB73" s="78">
        <f t="shared" si="62"/>
        <v>5.1536065226668963</v>
      </c>
      <c r="FC73" s="78">
        <f t="shared" si="62"/>
        <v>9.8964310923041818</v>
      </c>
      <c r="FD73" s="78">
        <f t="shared" si="62"/>
        <v>7.6578439725642404</v>
      </c>
      <c r="FE73" s="78">
        <f t="shared" si="62"/>
        <v>17.143938204877131</v>
      </c>
      <c r="FF73" s="78">
        <f t="shared" si="62"/>
        <v>7.5237153528304894</v>
      </c>
      <c r="FG73" s="78">
        <f t="shared" si="62"/>
        <v>16.707594526509041</v>
      </c>
      <c r="FH73" s="78">
        <f t="shared" si="62"/>
        <v>6.5567001856154752</v>
      </c>
      <c r="FI73" s="78">
        <f t="shared" si="62"/>
        <v>3.41142643706032</v>
      </c>
      <c r="FJ73" s="78">
        <f t="shared" si="62"/>
        <v>16.386258432918538</v>
      </c>
      <c r="FK73" s="78">
        <f t="shared" si="62"/>
        <v>13.617654153906543</v>
      </c>
      <c r="FL73" s="78">
        <f t="shared" si="62"/>
        <v>9.5035392900547162</v>
      </c>
      <c r="FM73" s="78">
        <f t="shared" si="62"/>
        <v>6.1479836312652534</v>
      </c>
      <c r="FN73" s="78">
        <f t="shared" si="62"/>
        <v>12.45385060944945</v>
      </c>
      <c r="FO73" s="78">
        <f t="shared" si="62"/>
        <v>6.8381720908613479</v>
      </c>
      <c r="FP73" s="78">
        <f t="shared" si="62"/>
        <v>10.76671279003914</v>
      </c>
      <c r="FQ73" s="78">
        <f t="shared" si="62"/>
        <v>5.8480422349500873</v>
      </c>
      <c r="FR73" s="78">
        <f t="shared" si="62"/>
        <v>15.826632530995813</v>
      </c>
      <c r="FS73" s="78">
        <f t="shared" si="62"/>
        <v>8.0746761126575048</v>
      </c>
      <c r="FT73" s="78">
        <f t="shared" si="62"/>
        <v>10.87513620695464</v>
      </c>
      <c r="FU73" s="78">
        <f t="shared" si="62"/>
        <v>6.0880964086932678</v>
      </c>
      <c r="FV73" s="78">
        <f t="shared" si="62"/>
        <v>11.514509152920596</v>
      </c>
      <c r="FW73" s="78">
        <f t="shared" si="62"/>
        <v>11.503353716980435</v>
      </c>
      <c r="FX73" s="78">
        <f t="shared" si="62"/>
        <v>8.8296094154093687</v>
      </c>
      <c r="FY73" s="78">
        <f t="shared" si="62"/>
        <v>6.6156012720526993</v>
      </c>
      <c r="FZ73" s="78">
        <f t="shared" si="62"/>
        <v>3.3377078289955828</v>
      </c>
      <c r="GA73" s="78">
        <f t="shared" si="62"/>
        <v>11.326697950174538</v>
      </c>
      <c r="GB73" s="78">
        <f t="shared" si="62"/>
        <v>15.424240869301718</v>
      </c>
      <c r="GC73" s="78">
        <f t="shared" si="62"/>
        <v>9.8125799741520154</v>
      </c>
      <c r="GD73" s="78">
        <f t="shared" si="62"/>
        <v>7.1815808987290453</v>
      </c>
      <c r="GE73" s="78">
        <f t="shared" si="62"/>
        <v>8.355696180526504</v>
      </c>
      <c r="GF73" s="78">
        <f t="shared" si="62"/>
        <v>8.2582782084532802</v>
      </c>
      <c r="GG73" s="78">
        <f t="shared" si="62"/>
        <v>6.6814812954023974</v>
      </c>
      <c r="GH73" s="79">
        <f t="shared" si="62"/>
        <v>9.8437502784735287</v>
      </c>
      <c r="GJ73" s="29"/>
      <c r="GK73" s="28"/>
      <c r="GL73" s="129">
        <v>30</v>
      </c>
      <c r="GM73" s="129">
        <v>12</v>
      </c>
      <c r="GN73" s="28"/>
      <c r="GO73" s="129">
        <v>164</v>
      </c>
      <c r="GP73" s="129">
        <v>13</v>
      </c>
      <c r="GQ73" s="28"/>
      <c r="GR73" s="29"/>
    </row>
    <row r="74" spans="4:200" ht="15.75" customHeight="1" x14ac:dyDescent="0.25">
      <c r="D74" s="177">
        <v>68</v>
      </c>
      <c r="E74" s="180">
        <v>15.655719479052696</v>
      </c>
      <c r="F74" s="181">
        <v>21.838571033685859</v>
      </c>
      <c r="H74" s="176">
        <v>144</v>
      </c>
      <c r="I74" s="126" t="s">
        <v>80</v>
      </c>
      <c r="J74" s="127" t="s">
        <v>79</v>
      </c>
      <c r="L74" s="29"/>
      <c r="N74" s="72">
        <v>62</v>
      </c>
      <c r="O74" s="82"/>
      <c r="P74" s="83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0"/>
      <c r="BD74" s="80"/>
      <c r="BE74" s="80"/>
      <c r="BF74" s="80"/>
      <c r="BG74" s="80"/>
      <c r="BH74" s="80"/>
      <c r="BI74" s="80"/>
      <c r="BJ74" s="80"/>
      <c r="BK74" s="80"/>
      <c r="BL74" s="80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78">
        <v>0</v>
      </c>
      <c r="BZ74" s="78">
        <f t="shared" ref="BZ74:GH74" si="63">+SQRT(((BZ$6-$BY$6)^2)+((BZ$7-$BY$7)^2))</f>
        <v>1.8768295228457745</v>
      </c>
      <c r="CA74" s="78">
        <f t="shared" si="63"/>
        <v>8.3942030003548123</v>
      </c>
      <c r="CB74" s="78">
        <f t="shared" si="63"/>
        <v>7.8657052263119915</v>
      </c>
      <c r="CC74" s="78">
        <f t="shared" si="63"/>
        <v>5.0089427078835005</v>
      </c>
      <c r="CD74" s="78">
        <f t="shared" si="63"/>
        <v>12.666062403796882</v>
      </c>
      <c r="CE74" s="78">
        <f t="shared" si="63"/>
        <v>10.109943707232913</v>
      </c>
      <c r="CF74" s="78">
        <f t="shared" si="63"/>
        <v>13.77819461429905</v>
      </c>
      <c r="CG74" s="78">
        <f t="shared" si="63"/>
        <v>14.600285412163974</v>
      </c>
      <c r="CH74" s="78">
        <f t="shared" si="63"/>
        <v>15.067957039484609</v>
      </c>
      <c r="CI74" s="78">
        <f t="shared" si="63"/>
        <v>14.254127361464073</v>
      </c>
      <c r="CJ74" s="78">
        <f t="shared" si="63"/>
        <v>20.3855519005125</v>
      </c>
      <c r="CK74" s="78">
        <f t="shared" si="63"/>
        <v>18.831641581997321</v>
      </c>
      <c r="CL74" s="78">
        <f t="shared" si="63"/>
        <v>21.507796332745585</v>
      </c>
      <c r="CM74" s="78">
        <f t="shared" si="63"/>
        <v>5.7556428514316593</v>
      </c>
      <c r="CN74" s="156">
        <f t="shared" si="63"/>
        <v>18.594825132506163</v>
      </c>
      <c r="CO74" s="78">
        <f t="shared" si="63"/>
        <v>16.786980202195664</v>
      </c>
      <c r="CP74" s="78">
        <f t="shared" si="63"/>
        <v>13.577037781675035</v>
      </c>
      <c r="CQ74" s="78">
        <f t="shared" si="63"/>
        <v>3.7744891465580794</v>
      </c>
      <c r="CR74" s="78">
        <f t="shared" si="63"/>
        <v>17.305985953189857</v>
      </c>
      <c r="CS74" s="78">
        <f t="shared" si="63"/>
        <v>14.93065684058195</v>
      </c>
      <c r="CT74" s="78">
        <f t="shared" si="63"/>
        <v>9.3151632412222529</v>
      </c>
      <c r="CU74" s="78">
        <f t="shared" si="63"/>
        <v>21.392189891922154</v>
      </c>
      <c r="CV74" s="78">
        <f t="shared" si="63"/>
        <v>16.884585433982156</v>
      </c>
      <c r="CW74" s="78">
        <f t="shared" si="63"/>
        <v>18.859393180227784</v>
      </c>
      <c r="CX74" s="78">
        <f t="shared" si="63"/>
        <v>18.355422827883931</v>
      </c>
      <c r="CY74" s="78">
        <f t="shared" si="63"/>
        <v>17.990065460514007</v>
      </c>
      <c r="CZ74" s="78">
        <f t="shared" si="63"/>
        <v>21.717914147459187</v>
      </c>
      <c r="DA74" s="78">
        <f t="shared" si="63"/>
        <v>22.993305282701563</v>
      </c>
      <c r="DB74" s="78">
        <f t="shared" si="63"/>
        <v>16.077634349523688</v>
      </c>
      <c r="DC74" s="78">
        <f t="shared" si="63"/>
        <v>13.235935151408709</v>
      </c>
      <c r="DD74" s="78">
        <f t="shared" si="63"/>
        <v>13.590560131557954</v>
      </c>
      <c r="DE74" s="78">
        <f t="shared" si="63"/>
        <v>13.017800473271331</v>
      </c>
      <c r="DF74" s="78">
        <f t="shared" si="63"/>
        <v>2.2126663194971403</v>
      </c>
      <c r="DG74" s="78">
        <f t="shared" si="63"/>
        <v>7.8505932312351234</v>
      </c>
      <c r="DH74" s="78">
        <f t="shared" si="63"/>
        <v>16.811786709975944</v>
      </c>
      <c r="DI74" s="78">
        <f t="shared" si="63"/>
        <v>4.3571150128017679</v>
      </c>
      <c r="DJ74" s="78">
        <f t="shared" si="63"/>
        <v>8.9732962180029094</v>
      </c>
      <c r="DK74" s="78">
        <f t="shared" si="63"/>
        <v>22.954127697298169</v>
      </c>
      <c r="DL74" s="78">
        <f t="shared" si="63"/>
        <v>9.9414026732449212</v>
      </c>
      <c r="DM74" s="78">
        <f t="shared" si="63"/>
        <v>9.0611891215668585</v>
      </c>
      <c r="DN74" s="78">
        <f t="shared" si="63"/>
        <v>19.538454219176224</v>
      </c>
      <c r="DO74" s="78">
        <f t="shared" si="63"/>
        <v>19.115617501568877</v>
      </c>
      <c r="DP74" s="78">
        <f t="shared" si="63"/>
        <v>4.9261953250834623</v>
      </c>
      <c r="DQ74" s="78">
        <f t="shared" si="63"/>
        <v>18.301934138956192</v>
      </c>
      <c r="DR74" s="78">
        <f t="shared" si="63"/>
        <v>8.3182400406410206</v>
      </c>
      <c r="DS74" s="78">
        <f t="shared" si="63"/>
        <v>2.8559278848364462</v>
      </c>
      <c r="DT74" s="78">
        <f t="shared" si="63"/>
        <v>13.668345974141763</v>
      </c>
      <c r="DU74" s="78">
        <f t="shared" si="63"/>
        <v>10.405144535508263</v>
      </c>
      <c r="DV74" s="78">
        <f t="shared" si="63"/>
        <v>14.176486370703744</v>
      </c>
      <c r="DW74" s="78">
        <f t="shared" si="63"/>
        <v>3.3666845033382859</v>
      </c>
      <c r="DX74" s="78">
        <f t="shared" si="63"/>
        <v>23.935246043306158</v>
      </c>
      <c r="DY74" s="78">
        <f t="shared" si="63"/>
        <v>14.722067902795125</v>
      </c>
      <c r="DZ74" s="78">
        <f t="shared" si="63"/>
        <v>22.088895761378705</v>
      </c>
      <c r="EA74" s="78">
        <f t="shared" si="63"/>
        <v>5.4098727922908791</v>
      </c>
      <c r="EB74" s="78">
        <f t="shared" si="63"/>
        <v>6.0050461048248094</v>
      </c>
      <c r="EC74" s="78">
        <f t="shared" si="63"/>
        <v>18.330314894150632</v>
      </c>
      <c r="ED74" s="78">
        <f t="shared" si="63"/>
        <v>24.098362781147255</v>
      </c>
      <c r="EE74" s="78">
        <f t="shared" si="63"/>
        <v>20.906010317364963</v>
      </c>
      <c r="EF74" s="78">
        <f t="shared" si="63"/>
        <v>5.9428468279323186</v>
      </c>
      <c r="EG74" s="78">
        <f t="shared" si="63"/>
        <v>12.803120828638274</v>
      </c>
      <c r="EH74" s="78">
        <f t="shared" si="63"/>
        <v>14.118708411695854</v>
      </c>
      <c r="EI74" s="78">
        <f t="shared" si="63"/>
        <v>22.799521853533033</v>
      </c>
      <c r="EJ74" s="78">
        <f t="shared" si="63"/>
        <v>12.390088636541284</v>
      </c>
      <c r="EK74" s="78">
        <f t="shared" si="63"/>
        <v>29.683418098052424</v>
      </c>
      <c r="EL74" s="78">
        <f t="shared" si="63"/>
        <v>21.73247638511781</v>
      </c>
      <c r="EM74" s="78">
        <f t="shared" si="63"/>
        <v>6.9336719183671152</v>
      </c>
      <c r="EN74" s="78">
        <f t="shared" si="63"/>
        <v>20.386392357269379</v>
      </c>
      <c r="EO74" s="78">
        <f t="shared" si="63"/>
        <v>5.3597788208886969</v>
      </c>
      <c r="EP74" s="78">
        <f t="shared" si="63"/>
        <v>3.8797191022944744</v>
      </c>
      <c r="EQ74" s="78">
        <f t="shared" si="63"/>
        <v>24.486043785743057</v>
      </c>
      <c r="ER74" s="78">
        <f t="shared" si="63"/>
        <v>20.068138153595797</v>
      </c>
      <c r="ES74" s="78">
        <f t="shared" si="63"/>
        <v>13.130226056170212</v>
      </c>
      <c r="ET74" s="78">
        <f t="shared" si="63"/>
        <v>16.178354620191861</v>
      </c>
      <c r="EU74" s="78">
        <f t="shared" si="63"/>
        <v>15.605503960989275</v>
      </c>
      <c r="EV74" s="78">
        <f t="shared" si="63"/>
        <v>6.7233713479080102</v>
      </c>
      <c r="EW74" s="78">
        <f t="shared" si="63"/>
        <v>16.314306268100616</v>
      </c>
      <c r="EX74" s="78">
        <f t="shared" si="63"/>
        <v>5.8229911059245412</v>
      </c>
      <c r="EY74" s="78">
        <f t="shared" si="63"/>
        <v>3.8101382239263049</v>
      </c>
      <c r="EZ74" s="78">
        <f t="shared" si="63"/>
        <v>19.732705726190169</v>
      </c>
      <c r="FA74" s="78">
        <f t="shared" si="63"/>
        <v>21.25415721283337</v>
      </c>
      <c r="FB74" s="78">
        <f t="shared" si="63"/>
        <v>1.0072251308224409</v>
      </c>
      <c r="FC74" s="78">
        <f t="shared" si="63"/>
        <v>14.006082448080289</v>
      </c>
      <c r="FD74" s="78">
        <f t="shared" si="63"/>
        <v>11.238640432191968</v>
      </c>
      <c r="FE74" s="78">
        <f t="shared" si="63"/>
        <v>21.654578449565786</v>
      </c>
      <c r="FF74" s="78">
        <f t="shared" si="63"/>
        <v>9.616421232402697</v>
      </c>
      <c r="FG74" s="78">
        <f t="shared" si="63"/>
        <v>21.194349731782335</v>
      </c>
      <c r="FH74" s="78">
        <f t="shared" si="63"/>
        <v>10.526349891450428</v>
      </c>
      <c r="FI74" s="78">
        <f t="shared" si="63"/>
        <v>7.0612310693202378</v>
      </c>
      <c r="FJ74" s="78">
        <f t="shared" si="63"/>
        <v>20.872185005699205</v>
      </c>
      <c r="FK74" s="78">
        <f t="shared" si="63"/>
        <v>17.158479380412547</v>
      </c>
      <c r="FL74" s="78">
        <f t="shared" si="63"/>
        <v>10.457363340574336</v>
      </c>
      <c r="FM74" s="78">
        <f t="shared" si="63"/>
        <v>2.7712817585732559</v>
      </c>
      <c r="FN74" s="78">
        <f t="shared" si="63"/>
        <v>14.625707094684216</v>
      </c>
      <c r="FO74" s="78">
        <f t="shared" si="63"/>
        <v>11.204646151577887</v>
      </c>
      <c r="FP74" s="78">
        <f t="shared" si="63"/>
        <v>14.361916730837637</v>
      </c>
      <c r="FQ74" s="78">
        <f t="shared" si="63"/>
        <v>9.5374152744126803</v>
      </c>
      <c r="FR74" s="78">
        <f t="shared" si="63"/>
        <v>19.642444674637996</v>
      </c>
      <c r="FS74" s="78">
        <f t="shared" si="63"/>
        <v>11.001254099518372</v>
      </c>
      <c r="FT74" s="78">
        <f t="shared" si="63"/>
        <v>12.051482356574324</v>
      </c>
      <c r="FU74" s="78">
        <f t="shared" si="63"/>
        <v>9.8231590428408317</v>
      </c>
      <c r="FV74" s="78">
        <f t="shared" si="63"/>
        <v>13.28308605494078</v>
      </c>
      <c r="FW74" s="78">
        <f t="shared" si="63"/>
        <v>15.695108024297701</v>
      </c>
      <c r="FX74" s="78">
        <f t="shared" si="63"/>
        <v>10.150892877963027</v>
      </c>
      <c r="FY74" s="78">
        <f t="shared" si="63"/>
        <v>10.910960257143991</v>
      </c>
      <c r="FZ74" s="78">
        <f t="shared" si="63"/>
        <v>3.8445525681142105</v>
      </c>
      <c r="GA74" s="78">
        <f t="shared" si="63"/>
        <v>15.363276234441109</v>
      </c>
      <c r="GB74" s="78">
        <f t="shared" si="63"/>
        <v>18.120145069357648</v>
      </c>
      <c r="GC74" s="78">
        <f t="shared" si="63"/>
        <v>14.272311527273661</v>
      </c>
      <c r="GD74" s="78">
        <f t="shared" si="63"/>
        <v>10.042334981326238</v>
      </c>
      <c r="GE74" s="78">
        <f t="shared" si="63"/>
        <v>11.038465198013862</v>
      </c>
      <c r="GF74" s="78">
        <f t="shared" si="63"/>
        <v>12.591071927035351</v>
      </c>
      <c r="GG74" s="78">
        <f t="shared" si="63"/>
        <v>7.1779701601032766</v>
      </c>
      <c r="GH74" s="79">
        <f t="shared" si="63"/>
        <v>14.186647924309089</v>
      </c>
      <c r="GJ74" s="29"/>
      <c r="GK74" s="28"/>
      <c r="GL74" s="129">
        <v>132</v>
      </c>
      <c r="GM74" s="129">
        <v>12</v>
      </c>
      <c r="GN74" s="28"/>
      <c r="GO74" s="129">
        <v>168</v>
      </c>
      <c r="GP74" s="129">
        <v>13</v>
      </c>
      <c r="GQ74" s="28"/>
      <c r="GR74" s="29"/>
    </row>
    <row r="75" spans="4:200" ht="15.75" customHeight="1" x14ac:dyDescent="0.25">
      <c r="D75" s="177">
        <v>69</v>
      </c>
      <c r="E75" s="182">
        <v>19.291511924894397</v>
      </c>
      <c r="F75" s="183">
        <v>21.293867497468423</v>
      </c>
      <c r="H75" s="176">
        <v>145</v>
      </c>
      <c r="I75" s="126" t="s">
        <v>79</v>
      </c>
      <c r="J75" s="127" t="s">
        <v>78</v>
      </c>
      <c r="L75" s="29"/>
      <c r="N75" s="72">
        <v>63</v>
      </c>
      <c r="O75" s="82"/>
      <c r="P75" s="83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  <c r="BA75" s="80"/>
      <c r="BB75" s="80"/>
      <c r="BC75" s="80"/>
      <c r="BD75" s="80"/>
      <c r="BE75" s="80"/>
      <c r="BF75" s="80"/>
      <c r="BG75" s="80"/>
      <c r="BH75" s="80"/>
      <c r="BI75" s="80"/>
      <c r="BJ75" s="80"/>
      <c r="BK75" s="80"/>
      <c r="BL75" s="80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78">
        <v>0</v>
      </c>
      <c r="CA75" s="78">
        <f t="shared" ref="CA75:GH75" si="64">+SQRT(((CA$6-$BZ$6)^2)+((CA$7-$BZ$7)^2))</f>
        <v>7.9388093389871823</v>
      </c>
      <c r="CB75" s="78">
        <f t="shared" si="64"/>
        <v>7.7759987236530792</v>
      </c>
      <c r="CC75" s="78">
        <f t="shared" si="64"/>
        <v>5.4768395086188111</v>
      </c>
      <c r="CD75" s="78">
        <f t="shared" si="64"/>
        <v>12.553594457528524</v>
      </c>
      <c r="CE75" s="78">
        <f t="shared" si="64"/>
        <v>9.894783710577487</v>
      </c>
      <c r="CF75" s="78">
        <f t="shared" si="64"/>
        <v>13.555214868670848</v>
      </c>
      <c r="CG75" s="78">
        <f t="shared" si="64"/>
        <v>14.856623829662585</v>
      </c>
      <c r="CH75" s="78">
        <f t="shared" si="64"/>
        <v>15.168894511277653</v>
      </c>
      <c r="CI75" s="78">
        <f t="shared" si="64"/>
        <v>14.451013309198204</v>
      </c>
      <c r="CJ75" s="78">
        <f t="shared" si="64"/>
        <v>19.247000773852875</v>
      </c>
      <c r="CK75" s="78">
        <f t="shared" si="64"/>
        <v>17.972815551294705</v>
      </c>
      <c r="CL75" s="78">
        <f t="shared" si="64"/>
        <v>20.633284010295583</v>
      </c>
      <c r="CM75" s="78">
        <f t="shared" si="64"/>
        <v>3.8794522958943736</v>
      </c>
      <c r="CN75" s="156">
        <f t="shared" si="64"/>
        <v>17.955287568999108</v>
      </c>
      <c r="CO75" s="78">
        <f t="shared" si="64"/>
        <v>14.925733838731052</v>
      </c>
      <c r="CP75" s="78">
        <f t="shared" si="64"/>
        <v>11.714668855536257</v>
      </c>
      <c r="CQ75" s="78">
        <f t="shared" si="64"/>
        <v>2.079128538889838</v>
      </c>
      <c r="CR75" s="78">
        <f t="shared" si="64"/>
        <v>15.76095195626398</v>
      </c>
      <c r="CS75" s="78">
        <f t="shared" si="64"/>
        <v>13.178298124934898</v>
      </c>
      <c r="CT75" s="78">
        <f t="shared" si="64"/>
        <v>7.582196672464228</v>
      </c>
      <c r="CU75" s="78">
        <f t="shared" si="64"/>
        <v>20.054130341434721</v>
      </c>
      <c r="CV75" s="78">
        <f t="shared" si="64"/>
        <v>15.744253729041487</v>
      </c>
      <c r="CW75" s="78">
        <f t="shared" si="64"/>
        <v>17.004521845468592</v>
      </c>
      <c r="CX75" s="78">
        <f t="shared" si="64"/>
        <v>16.797014327246128</v>
      </c>
      <c r="CY75" s="78">
        <f t="shared" si="64"/>
        <v>17.825125339634543</v>
      </c>
      <c r="CZ75" s="78">
        <f t="shared" si="64"/>
        <v>19.861578932003816</v>
      </c>
      <c r="DA75" s="78">
        <f t="shared" si="64"/>
        <v>21.495032763035095</v>
      </c>
      <c r="DB75" s="78">
        <f t="shared" si="64"/>
        <v>15.922284260562945</v>
      </c>
      <c r="DC75" s="78">
        <f t="shared" si="64"/>
        <v>12.110366453631984</v>
      </c>
      <c r="DD75" s="78">
        <f t="shared" si="64"/>
        <v>13.642702532758829</v>
      </c>
      <c r="DE75" s="78">
        <f t="shared" si="64"/>
        <v>12.900489160582499</v>
      </c>
      <c r="DF75" s="78">
        <f t="shared" si="64"/>
        <v>0.56636131160295045</v>
      </c>
      <c r="DG75" s="78">
        <f t="shared" si="64"/>
        <v>6.5463734532661926</v>
      </c>
      <c r="DH75" s="78">
        <f t="shared" si="64"/>
        <v>14.978036724354459</v>
      </c>
      <c r="DI75" s="78">
        <f t="shared" si="64"/>
        <v>4.2477281172247112</v>
      </c>
      <c r="DJ75" s="78">
        <f t="shared" si="64"/>
        <v>7.1371475217783908</v>
      </c>
      <c r="DK75" s="78">
        <f t="shared" si="64"/>
        <v>21.87486747534545</v>
      </c>
      <c r="DL75" s="78">
        <f t="shared" si="64"/>
        <v>8.264505199948184</v>
      </c>
      <c r="DM75" s="78">
        <f t="shared" si="64"/>
        <v>8.03007845625031</v>
      </c>
      <c r="DN75" s="78">
        <f t="shared" si="64"/>
        <v>17.760555451103677</v>
      </c>
      <c r="DO75" s="78">
        <f t="shared" si="64"/>
        <v>18.840257468326698</v>
      </c>
      <c r="DP75" s="78">
        <f t="shared" si="64"/>
        <v>3.2295796850233178</v>
      </c>
      <c r="DQ75" s="78">
        <f t="shared" si="64"/>
        <v>16.649629256556686</v>
      </c>
      <c r="DR75" s="78">
        <f t="shared" si="64"/>
        <v>6.7725124756571695</v>
      </c>
      <c r="DS75" s="78">
        <f t="shared" si="64"/>
        <v>3.0218318619511475</v>
      </c>
      <c r="DT75" s="78">
        <f t="shared" si="64"/>
        <v>13.284020440510352</v>
      </c>
      <c r="DU75" s="78">
        <f t="shared" si="64"/>
        <v>8.5283193391801735</v>
      </c>
      <c r="DV75" s="78">
        <f t="shared" si="64"/>
        <v>12.322593206871188</v>
      </c>
      <c r="DW75" s="78">
        <f t="shared" si="64"/>
        <v>2.2719300169338736</v>
      </c>
      <c r="DX75" s="78">
        <f t="shared" si="64"/>
        <v>22.153367457280478</v>
      </c>
      <c r="DY75" s="78">
        <f t="shared" si="64"/>
        <v>12.885212317191433</v>
      </c>
      <c r="DZ75" s="78">
        <f t="shared" si="64"/>
        <v>20.229104410103393</v>
      </c>
      <c r="EA75" s="78">
        <f t="shared" si="64"/>
        <v>3.7122852284181995</v>
      </c>
      <c r="EB75" s="78">
        <f t="shared" si="64"/>
        <v>4.1593611331379243</v>
      </c>
      <c r="EC75" s="78">
        <f t="shared" si="64"/>
        <v>17.297723208294929</v>
      </c>
      <c r="ED75" s="78">
        <f t="shared" si="64"/>
        <v>22.526117355860915</v>
      </c>
      <c r="EE75" s="78">
        <f t="shared" si="64"/>
        <v>19.572948483465684</v>
      </c>
      <c r="EF75" s="78">
        <f t="shared" si="64"/>
        <v>4.5018481196836291</v>
      </c>
      <c r="EG75" s="78">
        <f t="shared" si="64"/>
        <v>11.993818403640175</v>
      </c>
      <c r="EH75" s="78">
        <f t="shared" si="64"/>
        <v>12.379086445343805</v>
      </c>
      <c r="EI75" s="78">
        <f t="shared" si="64"/>
        <v>20.944805304909398</v>
      </c>
      <c r="EJ75" s="78">
        <f t="shared" si="64"/>
        <v>11.072840800618041</v>
      </c>
      <c r="EK75" s="78">
        <f t="shared" si="64"/>
        <v>28.270905533831414</v>
      </c>
      <c r="EL75" s="78">
        <f t="shared" si="64"/>
        <v>20.82418575952309</v>
      </c>
      <c r="EM75" s="78">
        <f t="shared" si="64"/>
        <v>5.4067082882193915</v>
      </c>
      <c r="EN75" s="78">
        <f t="shared" si="64"/>
        <v>18.648981263421046</v>
      </c>
      <c r="EO75" s="78">
        <f t="shared" si="64"/>
        <v>4.5362484863086134</v>
      </c>
      <c r="EP75" s="78">
        <f t="shared" si="64"/>
        <v>4.4812871843513786</v>
      </c>
      <c r="EQ75" s="78">
        <f t="shared" si="64"/>
        <v>22.889196422548899</v>
      </c>
      <c r="ER75" s="78">
        <f t="shared" si="64"/>
        <v>18.667099535020096</v>
      </c>
      <c r="ES75" s="78">
        <f t="shared" si="64"/>
        <v>11.91645120012366</v>
      </c>
      <c r="ET75" s="78">
        <f t="shared" si="64"/>
        <v>14.334455344333485</v>
      </c>
      <c r="EU75" s="78">
        <f t="shared" si="64"/>
        <v>13.776891858842729</v>
      </c>
      <c r="EV75" s="78">
        <f t="shared" si="64"/>
        <v>6.8103577932381141</v>
      </c>
      <c r="EW75" s="78">
        <f t="shared" si="64"/>
        <v>14.461259544363424</v>
      </c>
      <c r="EX75" s="78">
        <f t="shared" si="64"/>
        <v>5.0765577794849497</v>
      </c>
      <c r="EY75" s="78">
        <f t="shared" si="64"/>
        <v>1.9396839684627813</v>
      </c>
      <c r="EZ75" s="78">
        <f t="shared" si="64"/>
        <v>18.089639199962221</v>
      </c>
      <c r="FA75" s="78">
        <f t="shared" si="64"/>
        <v>19.835575450516053</v>
      </c>
      <c r="FB75" s="78">
        <f t="shared" si="64"/>
        <v>1.9975947771031624</v>
      </c>
      <c r="FC75" s="78">
        <f t="shared" si="64"/>
        <v>12.298867524847664</v>
      </c>
      <c r="FD75" s="78">
        <f t="shared" si="64"/>
        <v>9.4225097733461052</v>
      </c>
      <c r="FE75" s="78">
        <f t="shared" si="64"/>
        <v>20.352595543263298</v>
      </c>
      <c r="FF75" s="78">
        <f t="shared" si="64"/>
        <v>9.8856138810673695</v>
      </c>
      <c r="FG75" s="78">
        <f t="shared" si="64"/>
        <v>19.999775413444905</v>
      </c>
      <c r="FH75" s="78">
        <f t="shared" si="64"/>
        <v>9.8796078033168708</v>
      </c>
      <c r="FI75" s="78">
        <f t="shared" si="64"/>
        <v>6.536695370957367</v>
      </c>
      <c r="FJ75" s="78">
        <f t="shared" si="64"/>
        <v>19.680420074474704</v>
      </c>
      <c r="FK75" s="78">
        <f t="shared" si="64"/>
        <v>16.819095160567983</v>
      </c>
      <c r="FL75" s="78">
        <f t="shared" si="64"/>
        <v>8.7483586138922806</v>
      </c>
      <c r="FM75" s="78">
        <f t="shared" si="64"/>
        <v>2.7601869259174965</v>
      </c>
      <c r="FN75" s="78">
        <f t="shared" si="64"/>
        <v>12.781603913218687</v>
      </c>
      <c r="FO75" s="78">
        <f t="shared" si="64"/>
        <v>10.227964694366015</v>
      </c>
      <c r="FP75" s="78">
        <f t="shared" si="64"/>
        <v>12.530631893058748</v>
      </c>
      <c r="FQ75" s="78">
        <f t="shared" si="64"/>
        <v>7.7594342929224229</v>
      </c>
      <c r="FR75" s="78">
        <f t="shared" si="64"/>
        <v>17.832367264283423</v>
      </c>
      <c r="FS75" s="78">
        <f t="shared" si="64"/>
        <v>9.1280726800498897</v>
      </c>
      <c r="FT75" s="78">
        <f t="shared" si="64"/>
        <v>10.322244310192652</v>
      </c>
      <c r="FU75" s="78">
        <f t="shared" si="64"/>
        <v>8.0506429380194486</v>
      </c>
      <c r="FV75" s="78">
        <f t="shared" si="64"/>
        <v>11.475441418635864</v>
      </c>
      <c r="FW75" s="78">
        <f t="shared" si="64"/>
        <v>14.892847000000653</v>
      </c>
      <c r="FX75" s="78">
        <f t="shared" si="64"/>
        <v>8.3756114970381592</v>
      </c>
      <c r="FY75" s="78">
        <f t="shared" si="64"/>
        <v>9.3213538933181255</v>
      </c>
      <c r="FZ75" s="78">
        <f t="shared" si="64"/>
        <v>4.2594719574000894</v>
      </c>
      <c r="GA75" s="78">
        <f t="shared" si="64"/>
        <v>14.688196592088447</v>
      </c>
      <c r="GB75" s="78">
        <f t="shared" si="64"/>
        <v>18.232574279564535</v>
      </c>
      <c r="GC75" s="78">
        <f t="shared" si="64"/>
        <v>13.154034378054661</v>
      </c>
      <c r="GD75" s="78">
        <f t="shared" si="64"/>
        <v>9.9862465370340985</v>
      </c>
      <c r="GE75" s="78">
        <f t="shared" si="64"/>
        <v>11.083920274540572</v>
      </c>
      <c r="GF75" s="78">
        <f t="shared" si="64"/>
        <v>11.650564344152935</v>
      </c>
      <c r="GG75" s="78">
        <f t="shared" si="64"/>
        <v>5.483112045273832</v>
      </c>
      <c r="GH75" s="79">
        <f t="shared" si="64"/>
        <v>12.598132693972515</v>
      </c>
      <c r="GJ75" s="29"/>
      <c r="GK75" s="28"/>
      <c r="GL75" s="129">
        <v>119</v>
      </c>
      <c r="GM75" s="129">
        <v>12</v>
      </c>
      <c r="GN75" s="28"/>
      <c r="GO75" s="129">
        <v>77</v>
      </c>
      <c r="GP75" s="129">
        <v>13</v>
      </c>
      <c r="GQ75" s="28"/>
      <c r="GR75" s="29"/>
    </row>
    <row r="76" spans="4:200" ht="15.75" customHeight="1" x14ac:dyDescent="0.25">
      <c r="D76" s="177">
        <v>70</v>
      </c>
      <c r="E76" s="178">
        <v>20.381820114964874</v>
      </c>
      <c r="F76" s="179">
        <v>24.909539476294324</v>
      </c>
      <c r="H76" s="176">
        <v>146</v>
      </c>
      <c r="I76" s="126" t="s">
        <v>74</v>
      </c>
      <c r="J76" s="127" t="s">
        <v>79</v>
      </c>
      <c r="L76" s="29"/>
      <c r="N76" s="72">
        <v>64</v>
      </c>
      <c r="O76" s="82"/>
      <c r="P76" s="83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  <c r="BE76" s="80"/>
      <c r="BF76" s="80"/>
      <c r="BG76" s="80"/>
      <c r="BH76" s="80"/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0"/>
      <c r="CA76" s="78">
        <v>0</v>
      </c>
      <c r="CB76" s="78">
        <f t="shared" ref="CB76:GH76" si="65">+SQRT(((CB$6-$CA$6)^2)+((CB$7-$CA$7)^2))</f>
        <v>1.6117807626704512</v>
      </c>
      <c r="CC76" s="78">
        <f t="shared" si="65"/>
        <v>4.3678636290372674</v>
      </c>
      <c r="CD76" s="78">
        <f t="shared" si="65"/>
        <v>4.8400978289134144</v>
      </c>
      <c r="CE76" s="78">
        <f t="shared" si="65"/>
        <v>2.1881313671320628</v>
      </c>
      <c r="CF76" s="78">
        <f t="shared" si="65"/>
        <v>5.6791830263941137</v>
      </c>
      <c r="CG76" s="78">
        <f t="shared" si="65"/>
        <v>7.7917941343547126</v>
      </c>
      <c r="CH76" s="78">
        <f t="shared" si="65"/>
        <v>7.7209540366687301</v>
      </c>
      <c r="CI76" s="78">
        <f t="shared" si="65"/>
        <v>7.264538647579017</v>
      </c>
      <c r="CJ76" s="78">
        <f t="shared" si="65"/>
        <v>12.754156039966873</v>
      </c>
      <c r="CK76" s="78">
        <f t="shared" si="65"/>
        <v>10.640780835800319</v>
      </c>
      <c r="CL76" s="78">
        <f t="shared" si="65"/>
        <v>13.307029072217606</v>
      </c>
      <c r="CM76" s="78">
        <f t="shared" si="65"/>
        <v>8.2489382931122446</v>
      </c>
      <c r="CN76" s="156">
        <f t="shared" si="65"/>
        <v>10.213051325368847</v>
      </c>
      <c r="CO76" s="78">
        <f t="shared" si="65"/>
        <v>14.93038544700652</v>
      </c>
      <c r="CP76" s="78">
        <f t="shared" si="65"/>
        <v>12.306271257057572</v>
      </c>
      <c r="CQ76" s="78">
        <f t="shared" si="65"/>
        <v>9.0834342702917965</v>
      </c>
      <c r="CR76" s="78">
        <f t="shared" si="65"/>
        <v>11.725602064322135</v>
      </c>
      <c r="CS76" s="78">
        <f t="shared" si="65"/>
        <v>11.499181714993602</v>
      </c>
      <c r="CT76" s="78">
        <f t="shared" si="65"/>
        <v>12.527643087875637</v>
      </c>
      <c r="CU76" s="78">
        <f t="shared" si="65"/>
        <v>14.416476006384753</v>
      </c>
      <c r="CV76" s="78">
        <f t="shared" si="65"/>
        <v>9.4109913420416476</v>
      </c>
      <c r="CW76" s="78">
        <f t="shared" si="65"/>
        <v>16.55821525366272</v>
      </c>
      <c r="CX76" s="78">
        <f t="shared" si="65"/>
        <v>12.756608867013927</v>
      </c>
      <c r="CY76" s="78">
        <f t="shared" si="65"/>
        <v>9.952173111600187</v>
      </c>
      <c r="CZ76" s="78">
        <f t="shared" si="65"/>
        <v>19.193475034204599</v>
      </c>
      <c r="DA76" s="78">
        <f t="shared" si="65"/>
        <v>16.712145544648678</v>
      </c>
      <c r="DB76" s="78">
        <f t="shared" si="65"/>
        <v>8.0744105562770834</v>
      </c>
      <c r="DC76" s="78">
        <f t="shared" si="65"/>
        <v>6.0500934013136973</v>
      </c>
      <c r="DD76" s="78">
        <f t="shared" si="65"/>
        <v>6.1775219719301813</v>
      </c>
      <c r="DE76" s="78">
        <f t="shared" si="65"/>
        <v>5.1644940639836197</v>
      </c>
      <c r="DF76" s="78">
        <f t="shared" si="65"/>
        <v>8.3967523154966983</v>
      </c>
      <c r="DG76" s="78">
        <f t="shared" si="65"/>
        <v>4.0767681911204674</v>
      </c>
      <c r="DH76" s="78">
        <f t="shared" si="65"/>
        <v>17.610448801393499</v>
      </c>
      <c r="DI76" s="78">
        <f t="shared" si="65"/>
        <v>4.0651354719669444</v>
      </c>
      <c r="DJ76" s="78">
        <f t="shared" si="65"/>
        <v>11.205218501410744</v>
      </c>
      <c r="DK76" s="78">
        <f t="shared" si="65"/>
        <v>15.106924056250969</v>
      </c>
      <c r="DL76" s="78">
        <f t="shared" si="65"/>
        <v>7.2325822166028457</v>
      </c>
      <c r="DM76" s="78">
        <f t="shared" si="65"/>
        <v>2.8212471520245672</v>
      </c>
      <c r="DN76" s="78">
        <f t="shared" si="65"/>
        <v>15.799909147947378</v>
      </c>
      <c r="DO76" s="78">
        <f t="shared" si="65"/>
        <v>10.909206933163672</v>
      </c>
      <c r="DP76" s="78">
        <f t="shared" si="65"/>
        <v>9.717503593415838</v>
      </c>
      <c r="DQ76" s="78">
        <f t="shared" si="65"/>
        <v>13.409803986158042</v>
      </c>
      <c r="DR76" s="78">
        <f t="shared" si="65"/>
        <v>12.834495515616496</v>
      </c>
      <c r="DS76" s="78">
        <f t="shared" si="65"/>
        <v>5.5669724194874428</v>
      </c>
      <c r="DT76" s="78">
        <f t="shared" si="65"/>
        <v>5.3455375372646472</v>
      </c>
      <c r="DU76" s="78">
        <f t="shared" si="65"/>
        <v>10.875820678556611</v>
      </c>
      <c r="DV76" s="78">
        <f t="shared" si="65"/>
        <v>12.534061782762359</v>
      </c>
      <c r="DW76" s="78">
        <f t="shared" si="65"/>
        <v>5.7204958464483262</v>
      </c>
      <c r="DX76" s="78">
        <f t="shared" si="65"/>
        <v>19.907210276191353</v>
      </c>
      <c r="DY76" s="78">
        <f t="shared" si="65"/>
        <v>15.726631082896612</v>
      </c>
      <c r="DZ76" s="78">
        <f t="shared" si="65"/>
        <v>21.798797082894815</v>
      </c>
      <c r="EA76" s="78">
        <f t="shared" si="65"/>
        <v>10.005961770915949</v>
      </c>
      <c r="EB76" s="78">
        <f t="shared" si="65"/>
        <v>7.5890193379580699</v>
      </c>
      <c r="EC76" s="78">
        <f t="shared" si="65"/>
        <v>10.484823035534314</v>
      </c>
      <c r="ED76" s="78">
        <f t="shared" si="65"/>
        <v>18.205576604061186</v>
      </c>
      <c r="EE76" s="78">
        <f t="shared" si="65"/>
        <v>13.931426900635197</v>
      </c>
      <c r="EF76" s="78">
        <f t="shared" si="65"/>
        <v>5.0075284036307561</v>
      </c>
      <c r="EG76" s="78">
        <f t="shared" si="65"/>
        <v>4.7020899356302941</v>
      </c>
      <c r="EH76" s="78">
        <f t="shared" si="65"/>
        <v>10.70198977132139</v>
      </c>
      <c r="EI76" s="78">
        <f t="shared" si="65"/>
        <v>22.610124407277301</v>
      </c>
      <c r="EJ76" s="78">
        <f t="shared" si="65"/>
        <v>6.2690681810583371</v>
      </c>
      <c r="EK76" s="78">
        <f t="shared" si="65"/>
        <v>22.771883294541372</v>
      </c>
      <c r="EL76" s="78">
        <f t="shared" si="65"/>
        <v>13.577332658510583</v>
      </c>
      <c r="EM76" s="78">
        <f t="shared" si="65"/>
        <v>5.2848949108561962</v>
      </c>
      <c r="EN76" s="78">
        <f t="shared" si="65"/>
        <v>16.093976715260517</v>
      </c>
      <c r="EO76" s="78">
        <f t="shared" si="65"/>
        <v>12.236994587324816</v>
      </c>
      <c r="EP76" s="78">
        <f t="shared" si="65"/>
        <v>12.190097799079869</v>
      </c>
      <c r="EQ76" s="78">
        <f t="shared" si="65"/>
        <v>18.737516462115259</v>
      </c>
      <c r="ER76" s="78">
        <f t="shared" si="65"/>
        <v>13.441607033839393</v>
      </c>
      <c r="ES76" s="78">
        <f t="shared" si="65"/>
        <v>6.33745987590118</v>
      </c>
      <c r="ET76" s="78">
        <f t="shared" si="65"/>
        <v>16.849054717474594</v>
      </c>
      <c r="EU76" s="78">
        <f t="shared" si="65"/>
        <v>13.151103979502595</v>
      </c>
      <c r="EV76" s="78">
        <f t="shared" si="65"/>
        <v>2.5787559837354523</v>
      </c>
      <c r="EW76" s="78">
        <f t="shared" si="65"/>
        <v>14.284643123909749</v>
      </c>
      <c r="EX76" s="78">
        <f t="shared" si="65"/>
        <v>2.9503036325226755</v>
      </c>
      <c r="EY76" s="78">
        <f t="shared" si="65"/>
        <v>7.6970797420740436</v>
      </c>
      <c r="EZ76" s="78">
        <f t="shared" si="65"/>
        <v>14.628484963924107</v>
      </c>
      <c r="FA76" s="78">
        <f t="shared" si="65"/>
        <v>14.646676497707972</v>
      </c>
      <c r="FB76" s="78">
        <f t="shared" si="65"/>
        <v>9.2905260027188152</v>
      </c>
      <c r="FC76" s="78">
        <f t="shared" si="65"/>
        <v>10.271484895133343</v>
      </c>
      <c r="FD76" s="78">
        <f t="shared" si="65"/>
        <v>9.5949120933853642</v>
      </c>
      <c r="FE76" s="78">
        <f t="shared" si="65"/>
        <v>14.523756171896736</v>
      </c>
      <c r="FF76" s="78">
        <f t="shared" si="65"/>
        <v>3.7995773314001489</v>
      </c>
      <c r="FG76" s="78">
        <f t="shared" si="65"/>
        <v>13.705250003934891</v>
      </c>
      <c r="FH76" s="78">
        <f t="shared" si="65"/>
        <v>2.2660008757260903</v>
      </c>
      <c r="FI76" s="78">
        <f t="shared" si="65"/>
        <v>1.4067809005778491</v>
      </c>
      <c r="FJ76" s="78">
        <f t="shared" si="65"/>
        <v>13.384922855157743</v>
      </c>
      <c r="FK76" s="78">
        <f t="shared" si="65"/>
        <v>8.8804430485230625</v>
      </c>
      <c r="FL76" s="78">
        <f t="shared" si="65"/>
        <v>13.617983604262452</v>
      </c>
      <c r="FM76" s="78">
        <f t="shared" si="65"/>
        <v>10.654405598260164</v>
      </c>
      <c r="FN76" s="78">
        <f t="shared" si="65"/>
        <v>15.500699594657675</v>
      </c>
      <c r="FO76" s="78">
        <f t="shared" si="65"/>
        <v>3.8048702587334446</v>
      </c>
      <c r="FP76" s="78">
        <f t="shared" si="65"/>
        <v>12.181911213252441</v>
      </c>
      <c r="FQ76" s="78">
        <f t="shared" si="65"/>
        <v>8.0474705217513716</v>
      </c>
      <c r="FR76" s="78">
        <f t="shared" si="65"/>
        <v>16.352897649078329</v>
      </c>
      <c r="FS76" s="78">
        <f t="shared" si="65"/>
        <v>10.840591755589095</v>
      </c>
      <c r="FT76" s="78">
        <f t="shared" si="65"/>
        <v>14.772642327374646</v>
      </c>
      <c r="FU76" s="78">
        <f t="shared" si="65"/>
        <v>8.1363487737140883</v>
      </c>
      <c r="FV76" s="78">
        <f t="shared" si="65"/>
        <v>14.968634143249782</v>
      </c>
      <c r="FW76" s="78">
        <f t="shared" si="65"/>
        <v>7.4783088130007593</v>
      </c>
      <c r="FX76" s="78">
        <f t="shared" si="65"/>
        <v>12.80313006993079</v>
      </c>
      <c r="FY76" s="78">
        <f t="shared" si="65"/>
        <v>7.0502990868174713</v>
      </c>
      <c r="FZ76" s="78">
        <f t="shared" si="65"/>
        <v>4.9482261252043473</v>
      </c>
      <c r="GA76" s="78">
        <f t="shared" si="65"/>
        <v>7.0146646594163027</v>
      </c>
      <c r="GB76" s="78">
        <f t="shared" si="65"/>
        <v>10.699537365502852</v>
      </c>
      <c r="GC76" s="78">
        <f t="shared" si="65"/>
        <v>6.9299837816215675</v>
      </c>
      <c r="GD76" s="78">
        <f t="shared" si="65"/>
        <v>2.6874312854846294</v>
      </c>
      <c r="GE76" s="78">
        <f t="shared" si="65"/>
        <v>3.8691573440915699</v>
      </c>
      <c r="GF76" s="78">
        <f t="shared" si="65"/>
        <v>4.8418732495970858</v>
      </c>
      <c r="GG76" s="78">
        <f t="shared" si="65"/>
        <v>11.200407824902269</v>
      </c>
      <c r="GH76" s="79">
        <f t="shared" si="65"/>
        <v>9.3839873184172067</v>
      </c>
      <c r="GJ76" s="29"/>
      <c r="GK76" s="28"/>
      <c r="GL76" s="129">
        <v>141</v>
      </c>
      <c r="GM76" s="129">
        <v>12</v>
      </c>
      <c r="GN76" s="28"/>
      <c r="GO76" s="129">
        <v>74</v>
      </c>
      <c r="GP76" s="129">
        <v>13</v>
      </c>
      <c r="GQ76" s="28"/>
      <c r="GR76" s="29"/>
    </row>
    <row r="77" spans="4:200" ht="15.75" customHeight="1" x14ac:dyDescent="0.25">
      <c r="D77" s="177">
        <v>71</v>
      </c>
      <c r="E77" s="180">
        <v>20.866099743021248</v>
      </c>
      <c r="F77" s="181">
        <v>23.701789506598985</v>
      </c>
      <c r="H77" s="176">
        <v>147</v>
      </c>
      <c r="I77" s="126" t="s">
        <v>77</v>
      </c>
      <c r="J77" s="127" t="s">
        <v>74</v>
      </c>
      <c r="L77" s="29"/>
      <c r="N77" s="72">
        <v>65</v>
      </c>
      <c r="O77" s="82"/>
      <c r="P77" s="83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0"/>
      <c r="CA77" s="80"/>
      <c r="CB77" s="78">
        <v>0</v>
      </c>
      <c r="CC77" s="78">
        <f t="shared" ref="CC77:GH77" si="66">+SQRT(((CC$6-$CB$6)^2)+((CC$7-$CB$7)^2))</f>
        <v>3.2316520195310998</v>
      </c>
      <c r="CD77" s="78">
        <f t="shared" si="66"/>
        <v>4.8119622502434085</v>
      </c>
      <c r="CE77" s="78">
        <f t="shared" si="66"/>
        <v>2.2725723635997657</v>
      </c>
      <c r="CF77" s="78">
        <f t="shared" si="66"/>
        <v>5.9159482826527165</v>
      </c>
      <c r="CG77" s="78">
        <f t="shared" si="66"/>
        <v>7.2112822526635618</v>
      </c>
      <c r="CH77" s="78">
        <f t="shared" si="66"/>
        <v>7.4076648689078306</v>
      </c>
      <c r="CI77" s="78">
        <f t="shared" si="66"/>
        <v>6.7541244238224136</v>
      </c>
      <c r="CJ77" s="78">
        <f t="shared" si="66"/>
        <v>14.119124435893337</v>
      </c>
      <c r="CK77" s="78">
        <f t="shared" si="66"/>
        <v>11.767281878965045</v>
      </c>
      <c r="CL77" s="78">
        <f t="shared" si="66"/>
        <v>14.399132306215716</v>
      </c>
      <c r="CM77" s="78">
        <f t="shared" si="66"/>
        <v>8.8307662857266713</v>
      </c>
      <c r="CN77" s="156">
        <f t="shared" si="66"/>
        <v>11.076257346366701</v>
      </c>
      <c r="CO77" s="78">
        <f t="shared" si="66"/>
        <v>16.381944360428136</v>
      </c>
      <c r="CP77" s="78">
        <f t="shared" si="66"/>
        <v>13.659231228204145</v>
      </c>
      <c r="CQ77" s="78">
        <f t="shared" si="66"/>
        <v>9.2282966463450382</v>
      </c>
      <c r="CR77" s="78">
        <f t="shared" si="66"/>
        <v>13.335057435323909</v>
      </c>
      <c r="CS77" s="78">
        <f t="shared" si="66"/>
        <v>13.038376422949479</v>
      </c>
      <c r="CT77" s="78">
        <f t="shared" si="66"/>
        <v>13.255612634346365</v>
      </c>
      <c r="CU77" s="78">
        <f t="shared" si="66"/>
        <v>15.908768639431843</v>
      </c>
      <c r="CV77" s="78">
        <f t="shared" si="66"/>
        <v>10.854763911189815</v>
      </c>
      <c r="CW77" s="78">
        <f t="shared" si="66"/>
        <v>18.061234128405484</v>
      </c>
      <c r="CX77" s="78">
        <f t="shared" si="66"/>
        <v>14.36390031256513</v>
      </c>
      <c r="CY77" s="78">
        <f t="shared" si="66"/>
        <v>10.12964817727962</v>
      </c>
      <c r="CZ77" s="78">
        <f t="shared" si="66"/>
        <v>20.727572484978889</v>
      </c>
      <c r="DA77" s="78">
        <f t="shared" si="66"/>
        <v>18.272466419488321</v>
      </c>
      <c r="DB77" s="78">
        <f t="shared" si="66"/>
        <v>8.2172949288558481</v>
      </c>
      <c r="DC77" s="78">
        <f t="shared" si="66"/>
        <v>7.6014480448689685</v>
      </c>
      <c r="DD77" s="78">
        <f t="shared" si="66"/>
        <v>5.8719057228826061</v>
      </c>
      <c r="DE77" s="78">
        <f t="shared" si="66"/>
        <v>5.1628358757944515</v>
      </c>
      <c r="DF77" s="78">
        <f t="shared" si="66"/>
        <v>8.2907128926785187</v>
      </c>
      <c r="DG77" s="78">
        <f t="shared" si="66"/>
        <v>5.3201366426943233</v>
      </c>
      <c r="DH77" s="78">
        <f t="shared" si="66"/>
        <v>18.80727277288101</v>
      </c>
      <c r="DI77" s="78">
        <f t="shared" si="66"/>
        <v>3.5659013431001343</v>
      </c>
      <c r="DJ77" s="78">
        <f t="shared" si="66"/>
        <v>12.039146999103625</v>
      </c>
      <c r="DK77" s="78">
        <f t="shared" si="66"/>
        <v>16.379370035514373</v>
      </c>
      <c r="DL77" s="78">
        <f t="shared" si="66"/>
        <v>8.5917045630869993</v>
      </c>
      <c r="DM77" s="78">
        <f t="shared" si="66"/>
        <v>4.3709147822671559</v>
      </c>
      <c r="DN77" s="78">
        <f t="shared" si="66"/>
        <v>17.38484533698821</v>
      </c>
      <c r="DO77" s="78">
        <f t="shared" si="66"/>
        <v>11.255296886119799</v>
      </c>
      <c r="DP77" s="78">
        <f t="shared" si="66"/>
        <v>10.015908470173191</v>
      </c>
      <c r="DQ77" s="78">
        <f t="shared" si="66"/>
        <v>15.020388519479582</v>
      </c>
      <c r="DR77" s="78">
        <f t="shared" si="66"/>
        <v>13.347555804064642</v>
      </c>
      <c r="DS77" s="78">
        <f t="shared" si="66"/>
        <v>5.021479446273009</v>
      </c>
      <c r="DT77" s="78">
        <f t="shared" si="66"/>
        <v>5.9063983869307277</v>
      </c>
      <c r="DU77" s="78">
        <f t="shared" si="66"/>
        <v>11.964210093899641</v>
      </c>
      <c r="DV77" s="78">
        <f t="shared" si="66"/>
        <v>13.931283632244977</v>
      </c>
      <c r="DW77" s="78">
        <f t="shared" si="66"/>
        <v>5.7385052294196059</v>
      </c>
      <c r="DX77" s="78">
        <f t="shared" si="66"/>
        <v>21.511054489893215</v>
      </c>
      <c r="DY77" s="78">
        <f t="shared" si="66"/>
        <v>16.868391698453824</v>
      </c>
      <c r="DZ77" s="78">
        <f t="shared" si="66"/>
        <v>23.159839329388678</v>
      </c>
      <c r="EA77" s="78">
        <f t="shared" si="66"/>
        <v>10.36207193477742</v>
      </c>
      <c r="EB77" s="78">
        <f t="shared" si="66"/>
        <v>8.2640809712275516</v>
      </c>
      <c r="EC77" s="78">
        <f t="shared" si="66"/>
        <v>11.801336930266245</v>
      </c>
      <c r="ED77" s="78">
        <f t="shared" si="66"/>
        <v>19.788232285526345</v>
      </c>
      <c r="EE77" s="78">
        <f t="shared" si="66"/>
        <v>15.426971452322165</v>
      </c>
      <c r="EF77" s="78">
        <f t="shared" si="66"/>
        <v>5.7572444184136646</v>
      </c>
      <c r="EG77" s="78">
        <f t="shared" si="66"/>
        <v>6.0231957675627772</v>
      </c>
      <c r="EH77" s="78">
        <f t="shared" si="66"/>
        <v>12.230247518002113</v>
      </c>
      <c r="EI77" s="78">
        <f t="shared" si="66"/>
        <v>23.966128906971708</v>
      </c>
      <c r="EJ77" s="78">
        <f t="shared" si="66"/>
        <v>7.8808454966944383</v>
      </c>
      <c r="EK77" s="78">
        <f t="shared" si="66"/>
        <v>24.237847133233558</v>
      </c>
      <c r="EL77" s="78">
        <f t="shared" si="66"/>
        <v>14.701683318666884</v>
      </c>
      <c r="EM77" s="78">
        <f t="shared" si="66"/>
        <v>6.2695764635028013</v>
      </c>
      <c r="EN77" s="78">
        <f t="shared" si="66"/>
        <v>17.69814677575258</v>
      </c>
      <c r="EO77" s="78">
        <f t="shared" si="66"/>
        <v>12.253546682061183</v>
      </c>
      <c r="EP77" s="78">
        <f t="shared" si="66"/>
        <v>11.740115326667199</v>
      </c>
      <c r="EQ77" s="78">
        <f t="shared" si="66"/>
        <v>20.326588011039085</v>
      </c>
      <c r="ER77" s="78">
        <f t="shared" si="66"/>
        <v>14.984543034181046</v>
      </c>
      <c r="ES77" s="78">
        <f t="shared" si="66"/>
        <v>7.9253168385501862</v>
      </c>
      <c r="ET77" s="78">
        <f t="shared" si="66"/>
        <v>18.05157288399538</v>
      </c>
      <c r="EU77" s="78">
        <f t="shared" si="66"/>
        <v>14.634087546603109</v>
      </c>
      <c r="EV77" s="78">
        <f t="shared" si="66"/>
        <v>1.2644008779955354</v>
      </c>
      <c r="EW77" s="78">
        <f t="shared" si="66"/>
        <v>15.744346369314279</v>
      </c>
      <c r="EX77" s="78">
        <f t="shared" si="66"/>
        <v>3.3504589308784478</v>
      </c>
      <c r="EY77" s="78">
        <f t="shared" si="66"/>
        <v>7.9330316945476458</v>
      </c>
      <c r="EZ77" s="78">
        <f t="shared" si="66"/>
        <v>16.240101292500992</v>
      </c>
      <c r="FA77" s="78">
        <f t="shared" si="66"/>
        <v>16.185106386455388</v>
      </c>
      <c r="FB77" s="78">
        <f t="shared" si="66"/>
        <v>8.8295259230550496</v>
      </c>
      <c r="FC77" s="78">
        <f t="shared" si="66"/>
        <v>11.817120917424534</v>
      </c>
      <c r="FD77" s="78">
        <f t="shared" si="66"/>
        <v>10.918954971279186</v>
      </c>
      <c r="FE77" s="78">
        <f t="shared" si="66"/>
        <v>15.989834086700018</v>
      </c>
      <c r="FF77" s="78">
        <f t="shared" si="66"/>
        <v>2.5619578447763236</v>
      </c>
      <c r="FG77" s="78">
        <f t="shared" si="66"/>
        <v>15.101179371346515</v>
      </c>
      <c r="FH77" s="78">
        <f t="shared" si="66"/>
        <v>3.6122106937541929</v>
      </c>
      <c r="FI77" s="78">
        <f t="shared" si="66"/>
        <v>1.9984156181893336</v>
      </c>
      <c r="FJ77" s="78">
        <f t="shared" si="66"/>
        <v>14.783871382242964</v>
      </c>
      <c r="FK77" s="78">
        <f t="shared" si="66"/>
        <v>9.3265755455126467</v>
      </c>
      <c r="FL77" s="78">
        <f t="shared" si="66"/>
        <v>14.390450577971102</v>
      </c>
      <c r="FM77" s="78">
        <f t="shared" si="66"/>
        <v>10.363261231272114</v>
      </c>
      <c r="FN77" s="78">
        <f t="shared" si="66"/>
        <v>16.655576714259293</v>
      </c>
      <c r="FO77" s="78">
        <f t="shared" si="66"/>
        <v>5.3777339133897799</v>
      </c>
      <c r="FP77" s="78">
        <f t="shared" si="66"/>
        <v>13.626512597691477</v>
      </c>
      <c r="FQ77" s="78">
        <f t="shared" si="66"/>
        <v>9.2822459669960153</v>
      </c>
      <c r="FR77" s="78">
        <f t="shared" si="66"/>
        <v>17.918702630532355</v>
      </c>
      <c r="FS77" s="78">
        <f t="shared" si="66"/>
        <v>12.016018212095723</v>
      </c>
      <c r="FT77" s="78">
        <f t="shared" si="66"/>
        <v>15.646227396590833</v>
      </c>
      <c r="FU77" s="78">
        <f t="shared" si="66"/>
        <v>9.4038332825381072</v>
      </c>
      <c r="FV77" s="78">
        <f t="shared" si="66"/>
        <v>16.001899782783326</v>
      </c>
      <c r="FW77" s="78">
        <f t="shared" si="66"/>
        <v>8.6331005676987651</v>
      </c>
      <c r="FX77" s="78">
        <f t="shared" si="66"/>
        <v>13.632059159393414</v>
      </c>
      <c r="FY77" s="78">
        <f t="shared" si="66"/>
        <v>8.5385553186662779</v>
      </c>
      <c r="FZ77" s="78">
        <f t="shared" si="66"/>
        <v>4.1120630742672377</v>
      </c>
      <c r="GA77" s="78">
        <f t="shared" si="66"/>
        <v>8.0132569957933661</v>
      </c>
      <c r="GB77" s="78">
        <f t="shared" si="66"/>
        <v>10.466746912392757</v>
      </c>
      <c r="GC77" s="78">
        <f t="shared" si="66"/>
        <v>8.4402268884198861</v>
      </c>
      <c r="GD77" s="78">
        <f t="shared" si="66"/>
        <v>2.2115546503949202</v>
      </c>
      <c r="GE77" s="78">
        <f t="shared" si="66"/>
        <v>3.3251147668724355</v>
      </c>
      <c r="GF77" s="78">
        <f t="shared" si="66"/>
        <v>6.30816726389964</v>
      </c>
      <c r="GG77" s="78">
        <f t="shared" si="66"/>
        <v>11.731967404424054</v>
      </c>
      <c r="GH77" s="79">
        <f t="shared" si="66"/>
        <v>10.979969421675548</v>
      </c>
      <c r="GJ77" s="29"/>
      <c r="GK77" s="28"/>
      <c r="GL77" s="129">
        <v>22</v>
      </c>
      <c r="GM77" s="129">
        <v>12</v>
      </c>
      <c r="GN77" s="28"/>
      <c r="GO77" s="129">
        <v>36</v>
      </c>
      <c r="GP77" s="129">
        <v>14</v>
      </c>
      <c r="GQ77" s="28"/>
      <c r="GR77" s="29"/>
    </row>
    <row r="78" spans="4:200" ht="15.75" customHeight="1" x14ac:dyDescent="0.25">
      <c r="D78" s="177">
        <v>72</v>
      </c>
      <c r="E78" s="182">
        <v>20.054517646239596</v>
      </c>
      <c r="F78" s="183">
        <v>24.409551483034452</v>
      </c>
      <c r="H78" s="176">
        <v>148</v>
      </c>
      <c r="I78" s="126" t="s">
        <v>79</v>
      </c>
      <c r="J78" s="127" t="s">
        <v>80</v>
      </c>
      <c r="L78" s="29"/>
      <c r="N78" s="72">
        <v>66</v>
      </c>
      <c r="O78" s="82"/>
      <c r="P78" s="83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0"/>
      <c r="CA78" s="80"/>
      <c r="CB78" s="80"/>
      <c r="CC78" s="78">
        <v>0</v>
      </c>
      <c r="CD78" s="78">
        <f t="shared" ref="CD78:GH78" si="67">+SQRT(((CD$6-$CC$6)^2)+((CD$7-$CC$7)^2))</f>
        <v>7.8333608816008891</v>
      </c>
      <c r="CE78" s="78">
        <f t="shared" si="67"/>
        <v>5.4775638131538003</v>
      </c>
      <c r="CF78" s="78">
        <f t="shared" si="67"/>
        <v>9.031281009605145</v>
      </c>
      <c r="CG78" s="78">
        <f t="shared" si="67"/>
        <v>9.5913427366876451</v>
      </c>
      <c r="CH78" s="78">
        <f t="shared" si="67"/>
        <v>10.084183511529192</v>
      </c>
      <c r="CI78" s="78">
        <f t="shared" si="67"/>
        <v>9.2496103517068295</v>
      </c>
      <c r="CJ78" s="78">
        <f t="shared" si="67"/>
        <v>17.117320371049811</v>
      </c>
      <c r="CK78" s="78">
        <f t="shared" si="67"/>
        <v>14.945226353714478</v>
      </c>
      <c r="CL78" s="78">
        <f t="shared" si="67"/>
        <v>17.593435582608077</v>
      </c>
      <c r="CM78" s="78">
        <f t="shared" si="67"/>
        <v>7.8248190431364799</v>
      </c>
      <c r="CN78" s="156">
        <f t="shared" si="67"/>
        <v>14.307789272484561</v>
      </c>
      <c r="CO78" s="78">
        <f t="shared" si="67"/>
        <v>17.28704264631661</v>
      </c>
      <c r="CP78" s="78">
        <f t="shared" si="67"/>
        <v>14.2744250090075</v>
      </c>
      <c r="CQ78" s="78">
        <f t="shared" si="67"/>
        <v>7.3388786082805808</v>
      </c>
      <c r="CR78" s="78">
        <f t="shared" si="67"/>
        <v>15.54626698889192</v>
      </c>
      <c r="CS78" s="78">
        <f t="shared" si="67"/>
        <v>14.429474374373569</v>
      </c>
      <c r="CT78" s="78">
        <f t="shared" si="67"/>
        <v>12.268439706832179</v>
      </c>
      <c r="CU78" s="78">
        <f t="shared" si="67"/>
        <v>18.68869170573047</v>
      </c>
      <c r="CV78" s="78">
        <f t="shared" si="67"/>
        <v>13.745378523499825</v>
      </c>
      <c r="CW78" s="78">
        <f t="shared" si="67"/>
        <v>19.163443118440117</v>
      </c>
      <c r="CX78" s="78">
        <f t="shared" si="67"/>
        <v>16.605698524651977</v>
      </c>
      <c r="CY78" s="78">
        <f t="shared" si="67"/>
        <v>13.138171541791655</v>
      </c>
      <c r="CZ78" s="78">
        <f t="shared" si="67"/>
        <v>21.955187437932054</v>
      </c>
      <c r="DA78" s="78">
        <f t="shared" si="67"/>
        <v>20.828866943706817</v>
      </c>
      <c r="DB78" s="78">
        <f t="shared" si="67"/>
        <v>11.234761439733404</v>
      </c>
      <c r="DC78" s="78">
        <f t="shared" si="67"/>
        <v>10.273039531757496</v>
      </c>
      <c r="DD78" s="78">
        <f t="shared" si="67"/>
        <v>8.6337549615226887</v>
      </c>
      <c r="DE78" s="78">
        <f t="shared" si="67"/>
        <v>8.1830916322408971</v>
      </c>
      <c r="DF78" s="78">
        <f t="shared" si="67"/>
        <v>6.0408590183734505</v>
      </c>
      <c r="DG78" s="78">
        <f t="shared" si="67"/>
        <v>6.3108148456084718</v>
      </c>
      <c r="DH78" s="78">
        <f t="shared" si="67"/>
        <v>18.805253645203972</v>
      </c>
      <c r="DI78" s="78">
        <f t="shared" si="67"/>
        <v>1.7529038820393108</v>
      </c>
      <c r="DJ78" s="78">
        <f t="shared" si="67"/>
        <v>11.342984862206453</v>
      </c>
      <c r="DK78" s="78">
        <f t="shared" si="67"/>
        <v>19.471247314757004</v>
      </c>
      <c r="DL78" s="78">
        <f t="shared" si="67"/>
        <v>9.4858964449468797</v>
      </c>
      <c r="DM78" s="78">
        <f t="shared" si="67"/>
        <v>6.3593496137071508</v>
      </c>
      <c r="DN78" s="78">
        <f t="shared" si="67"/>
        <v>18.998403886818551</v>
      </c>
      <c r="DO78" s="78">
        <f t="shared" si="67"/>
        <v>14.349881232927579</v>
      </c>
      <c r="DP78" s="78">
        <f t="shared" si="67"/>
        <v>8.3497930458175986</v>
      </c>
      <c r="DQ78" s="78">
        <f t="shared" si="67"/>
        <v>17.011661173883937</v>
      </c>
      <c r="DR78" s="78">
        <f t="shared" si="67"/>
        <v>11.915596754906481</v>
      </c>
      <c r="DS78" s="78">
        <f t="shared" si="67"/>
        <v>2.4557390404521695</v>
      </c>
      <c r="DT78" s="78">
        <f t="shared" si="67"/>
        <v>9.1200823224003198</v>
      </c>
      <c r="DU78" s="78">
        <f t="shared" si="67"/>
        <v>11.884033612978644</v>
      </c>
      <c r="DV78" s="78">
        <f t="shared" si="67"/>
        <v>14.690945132916454</v>
      </c>
      <c r="DW78" s="78">
        <f t="shared" si="67"/>
        <v>4.093196417549696</v>
      </c>
      <c r="DX78" s="78">
        <f t="shared" si="67"/>
        <v>23.293055896288198</v>
      </c>
      <c r="DY78" s="78">
        <f t="shared" si="67"/>
        <v>16.754904844562866</v>
      </c>
      <c r="DZ78" s="78">
        <f t="shared" si="67"/>
        <v>23.612520527162243</v>
      </c>
      <c r="EA78" s="78">
        <f t="shared" si="67"/>
        <v>8.7811174989017768</v>
      </c>
      <c r="EB78" s="78">
        <f t="shared" si="67"/>
        <v>7.5148989399571082</v>
      </c>
      <c r="EC78" s="78">
        <f t="shared" si="67"/>
        <v>14.852508238067829</v>
      </c>
      <c r="ED78" s="78">
        <f t="shared" si="67"/>
        <v>22.222103591918664</v>
      </c>
      <c r="EE78" s="78">
        <f t="shared" si="67"/>
        <v>18.200440710373524</v>
      </c>
      <c r="EF78" s="78">
        <f t="shared" si="67"/>
        <v>5.583029455118572</v>
      </c>
      <c r="EG78" s="78">
        <f t="shared" si="67"/>
        <v>9.0665302810414055</v>
      </c>
      <c r="EH78" s="78">
        <f t="shared" si="67"/>
        <v>13.587430489680532</v>
      </c>
      <c r="EI78" s="78">
        <f t="shared" si="67"/>
        <v>24.39159760073245</v>
      </c>
      <c r="EJ78" s="78">
        <f t="shared" si="67"/>
        <v>10.10668196158519</v>
      </c>
      <c r="EK78" s="78">
        <f t="shared" si="67"/>
        <v>27.063566946079582</v>
      </c>
      <c r="EL78" s="78">
        <f t="shared" si="67"/>
        <v>17.883577745863942</v>
      </c>
      <c r="EM78" s="78">
        <f t="shared" si="67"/>
        <v>6.4909552924298994</v>
      </c>
      <c r="EN78" s="78">
        <f t="shared" si="67"/>
        <v>19.520292930351744</v>
      </c>
      <c r="EO78" s="78">
        <f t="shared" si="67"/>
        <v>9.9862048914178594</v>
      </c>
      <c r="EP78" s="78">
        <f t="shared" si="67"/>
        <v>8.8543041228080934</v>
      </c>
      <c r="EQ78" s="78">
        <f t="shared" si="67"/>
        <v>22.71459059662071</v>
      </c>
      <c r="ER78" s="78">
        <f t="shared" si="67"/>
        <v>17.623025923657593</v>
      </c>
      <c r="ES78" s="78">
        <f t="shared" si="67"/>
        <v>10.439978546570909</v>
      </c>
      <c r="ET78" s="78">
        <f t="shared" si="67"/>
        <v>18.081623622373698</v>
      </c>
      <c r="EU78" s="78">
        <f t="shared" si="67"/>
        <v>15.712353511620561</v>
      </c>
      <c r="EV78" s="78">
        <f t="shared" si="67"/>
        <v>1.9680549232000926</v>
      </c>
      <c r="EW78" s="78">
        <f t="shared" si="67"/>
        <v>16.696960738172589</v>
      </c>
      <c r="EX78" s="78">
        <f t="shared" si="67"/>
        <v>3.4751912857878868</v>
      </c>
      <c r="EY78" s="78">
        <f t="shared" si="67"/>
        <v>6.3383884115089613</v>
      </c>
      <c r="EZ78" s="78">
        <f t="shared" si="67"/>
        <v>18.334797864071685</v>
      </c>
      <c r="FA78" s="78">
        <f t="shared" si="67"/>
        <v>18.83390395534083</v>
      </c>
      <c r="FB78" s="78">
        <f t="shared" si="67"/>
        <v>6.014029654319959</v>
      </c>
      <c r="FC78" s="78">
        <f t="shared" si="67"/>
        <v>13.278692624265606</v>
      </c>
      <c r="FD78" s="78">
        <f t="shared" si="67"/>
        <v>11.555536924244914</v>
      </c>
      <c r="FE78" s="78">
        <f t="shared" si="67"/>
        <v>18.827049444162082</v>
      </c>
      <c r="FF78" s="78">
        <f t="shared" si="67"/>
        <v>4.6109547364759607</v>
      </c>
      <c r="FG78" s="78">
        <f t="shared" si="67"/>
        <v>18.058156370087634</v>
      </c>
      <c r="FH78" s="78">
        <f t="shared" si="67"/>
        <v>6.6250656002808519</v>
      </c>
      <c r="FI78" s="78">
        <f t="shared" si="67"/>
        <v>3.5281478962969688</v>
      </c>
      <c r="FJ78" s="78">
        <f t="shared" si="67"/>
        <v>17.736870746051167</v>
      </c>
      <c r="FK78" s="78">
        <f t="shared" si="67"/>
        <v>12.481289046525385</v>
      </c>
      <c r="FL78" s="78">
        <f t="shared" si="67"/>
        <v>13.455477033644192</v>
      </c>
      <c r="FM78" s="78">
        <f t="shared" si="67"/>
        <v>7.7113878537375236</v>
      </c>
      <c r="FN78" s="78">
        <f t="shared" si="67"/>
        <v>16.583605306572224</v>
      </c>
      <c r="FO78" s="78">
        <f t="shared" si="67"/>
        <v>8.0226930504230243</v>
      </c>
      <c r="FP78" s="78">
        <f t="shared" si="67"/>
        <v>14.573126732856954</v>
      </c>
      <c r="FQ78" s="78">
        <f t="shared" si="67"/>
        <v>9.7609713830164004</v>
      </c>
      <c r="FR78" s="78">
        <f t="shared" si="67"/>
        <v>19.378106613518529</v>
      </c>
      <c r="FS78" s="78">
        <f t="shared" si="67"/>
        <v>12.164540038152241</v>
      </c>
      <c r="FT78" s="78">
        <f t="shared" si="67"/>
        <v>14.896633359452851</v>
      </c>
      <c r="FU78" s="78">
        <f t="shared" si="67"/>
        <v>9.9653953583927848</v>
      </c>
      <c r="FV78" s="78">
        <f t="shared" si="67"/>
        <v>15.626493377588092</v>
      </c>
      <c r="FW78" s="78">
        <f t="shared" si="67"/>
        <v>11.792513026722149</v>
      </c>
      <c r="FX78" s="78">
        <f t="shared" si="67"/>
        <v>12.851338748405613</v>
      </c>
      <c r="FY78" s="78">
        <f t="shared" si="67"/>
        <v>9.8816283012398607</v>
      </c>
      <c r="FZ78" s="78">
        <f t="shared" si="67"/>
        <v>1.2223078930237672</v>
      </c>
      <c r="GA78" s="78">
        <f t="shared" si="67"/>
        <v>11.224936838654463</v>
      </c>
      <c r="GB78" s="78">
        <f t="shared" si="67"/>
        <v>13.125976472087217</v>
      </c>
      <c r="GC78" s="78">
        <f t="shared" si="67"/>
        <v>11.21307543816236</v>
      </c>
      <c r="GD78" s="78">
        <f t="shared" si="67"/>
        <v>5.2235359565720882</v>
      </c>
      <c r="GE78" s="78">
        <f t="shared" si="67"/>
        <v>6.1117151867922557</v>
      </c>
      <c r="GF78" s="78">
        <f t="shared" si="67"/>
        <v>9.1823447778425056</v>
      </c>
      <c r="GG78" s="78">
        <f t="shared" si="67"/>
        <v>10.410908231880175</v>
      </c>
      <c r="GH78" s="79">
        <f t="shared" si="67"/>
        <v>12.818595219068186</v>
      </c>
      <c r="GJ78" s="29"/>
      <c r="GK78" s="28"/>
      <c r="GL78" s="129">
        <v>36</v>
      </c>
      <c r="GM78" s="129">
        <v>13</v>
      </c>
      <c r="GN78" s="28"/>
      <c r="GO78" s="129">
        <v>118</v>
      </c>
      <c r="GP78" s="129">
        <v>14</v>
      </c>
      <c r="GQ78" s="28"/>
      <c r="GR78" s="29"/>
    </row>
    <row r="79" spans="4:200" ht="15.75" customHeight="1" x14ac:dyDescent="0.25">
      <c r="D79" s="177">
        <v>73</v>
      </c>
      <c r="E79" s="178">
        <v>21.295840375713851</v>
      </c>
      <c r="F79" s="179">
        <v>10.857246104301193</v>
      </c>
      <c r="H79" s="176">
        <v>149</v>
      </c>
      <c r="I79" s="126" t="s">
        <v>78</v>
      </c>
      <c r="J79" s="127" t="s">
        <v>77</v>
      </c>
      <c r="L79" s="29"/>
      <c r="N79" s="72">
        <v>67</v>
      </c>
      <c r="O79" s="82"/>
      <c r="P79" s="83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0"/>
      <c r="CA79" s="80"/>
      <c r="CB79" s="80"/>
      <c r="CC79" s="80"/>
      <c r="CD79" s="78">
        <v>0</v>
      </c>
      <c r="CE79" s="78">
        <f t="shared" ref="CE79:GH79" si="68">+SQRT(((CE$6-$CD$6)^2)+((CE$7-$CD$7)^2))</f>
        <v>2.6882640470370172</v>
      </c>
      <c r="CF79" s="78">
        <f t="shared" si="68"/>
        <v>1.3133801313736544</v>
      </c>
      <c r="CG79" s="78">
        <f t="shared" si="68"/>
        <v>3.4193398386159579</v>
      </c>
      <c r="CH79" s="78">
        <f t="shared" si="68"/>
        <v>2.9642820195696786</v>
      </c>
      <c r="CI79" s="78">
        <f t="shared" si="68"/>
        <v>2.8233643879324131</v>
      </c>
      <c r="CJ79" s="78">
        <f t="shared" si="68"/>
        <v>11.706814018269128</v>
      </c>
      <c r="CK79" s="78">
        <f t="shared" si="68"/>
        <v>8.5504650232279324</v>
      </c>
      <c r="CL79" s="78">
        <f t="shared" si="68"/>
        <v>10.908762377868916</v>
      </c>
      <c r="CM79" s="78">
        <f t="shared" si="68"/>
        <v>13.075364730051227</v>
      </c>
      <c r="CN79" s="156">
        <f t="shared" si="68"/>
        <v>7.1524904337377997</v>
      </c>
      <c r="CO79" s="78">
        <f t="shared" si="68"/>
        <v>18.294138941015476</v>
      </c>
      <c r="CP79" s="78">
        <f t="shared" si="68"/>
        <v>16.119729946894882</v>
      </c>
      <c r="CQ79" s="78">
        <f t="shared" si="68"/>
        <v>13.870656256811385</v>
      </c>
      <c r="CR79" s="78">
        <f t="shared" si="68"/>
        <v>13.242651918501995</v>
      </c>
      <c r="CS79" s="78">
        <f t="shared" si="68"/>
        <v>14.479110994352592</v>
      </c>
      <c r="CT79" s="78">
        <f t="shared" si="68"/>
        <v>17.27790810019312</v>
      </c>
      <c r="CU79" s="78">
        <f t="shared" si="68"/>
        <v>14.155631958080244</v>
      </c>
      <c r="CV79" s="78">
        <f t="shared" si="68"/>
        <v>9.1647968183162085</v>
      </c>
      <c r="CW79" s="78">
        <f t="shared" si="68"/>
        <v>19.603967328805062</v>
      </c>
      <c r="CX79" s="78">
        <f t="shared" si="68"/>
        <v>14.113474219857434</v>
      </c>
      <c r="CY79" s="78">
        <f t="shared" si="68"/>
        <v>5.3247608453738966</v>
      </c>
      <c r="CZ79" s="78">
        <f t="shared" si="68"/>
        <v>21.963801819018212</v>
      </c>
      <c r="DA79" s="78">
        <f t="shared" si="68"/>
        <v>17.02225149271818</v>
      </c>
      <c r="DB79" s="78">
        <f t="shared" si="68"/>
        <v>3.4130592073925237</v>
      </c>
      <c r="DC79" s="78">
        <f t="shared" si="68"/>
        <v>7.2662180611250964</v>
      </c>
      <c r="DD79" s="78">
        <f t="shared" si="68"/>
        <v>1.5297143195231648</v>
      </c>
      <c r="DE79" s="78">
        <f t="shared" si="68"/>
        <v>0.35181375559521849</v>
      </c>
      <c r="DF79" s="78">
        <f t="shared" si="68"/>
        <v>13.052546721201788</v>
      </c>
      <c r="DG79" s="78">
        <f t="shared" si="68"/>
        <v>8.5492876622071616</v>
      </c>
      <c r="DH79" s="78">
        <f t="shared" si="68"/>
        <v>21.728427768227359</v>
      </c>
      <c r="DI79" s="78">
        <f t="shared" si="68"/>
        <v>8.3757975912081069</v>
      </c>
      <c r="DJ79" s="78">
        <f t="shared" si="68"/>
        <v>15.895276637316236</v>
      </c>
      <c r="DK79" s="78">
        <f t="shared" si="68"/>
        <v>13.435518189403764</v>
      </c>
      <c r="DL79" s="78">
        <f t="shared" si="68"/>
        <v>11.244436322103589</v>
      </c>
      <c r="DM79" s="78">
        <f t="shared" si="68"/>
        <v>6.7286488226099817</v>
      </c>
      <c r="DN79" s="78">
        <f t="shared" si="68"/>
        <v>18.14762597970968</v>
      </c>
      <c r="DO79" s="78">
        <f t="shared" si="68"/>
        <v>6.5209495913505409</v>
      </c>
      <c r="DP79" s="78">
        <f t="shared" si="68"/>
        <v>14.547337655253727</v>
      </c>
      <c r="DQ79" s="78">
        <f t="shared" si="68"/>
        <v>15.24153482379282</v>
      </c>
      <c r="DR79" s="78">
        <f t="shared" si="68"/>
        <v>17.663343446447104</v>
      </c>
      <c r="DS79" s="78">
        <f t="shared" si="68"/>
        <v>9.8307183255076076</v>
      </c>
      <c r="DT79" s="78">
        <f t="shared" si="68"/>
        <v>2.0936527881390581</v>
      </c>
      <c r="DU79" s="78">
        <f t="shared" si="68"/>
        <v>15.29543452873172</v>
      </c>
      <c r="DV79" s="78">
        <f t="shared" si="68"/>
        <v>16.1915980645086</v>
      </c>
      <c r="DW79" s="78">
        <f t="shared" si="68"/>
        <v>10.430782431861028</v>
      </c>
      <c r="DX79" s="78">
        <f t="shared" si="68"/>
        <v>21.782815019015626</v>
      </c>
      <c r="DY79" s="78">
        <f t="shared" si="68"/>
        <v>19.979789879572184</v>
      </c>
      <c r="DZ79" s="78">
        <f t="shared" si="68"/>
        <v>25.406161178739907</v>
      </c>
      <c r="EA79" s="78">
        <f t="shared" si="68"/>
        <v>14.843433987242971</v>
      </c>
      <c r="EB79" s="78">
        <f t="shared" si="68"/>
        <v>12.394689014464507</v>
      </c>
      <c r="EC79" s="78">
        <f t="shared" si="68"/>
        <v>9.3337431187464901</v>
      </c>
      <c r="ED79" s="78">
        <f t="shared" si="68"/>
        <v>18.774097200253276</v>
      </c>
      <c r="EE79" s="78">
        <f t="shared" si="68"/>
        <v>13.723086192825122</v>
      </c>
      <c r="EF79" s="78">
        <f t="shared" si="68"/>
        <v>9.8157740752989824</v>
      </c>
      <c r="EG79" s="78">
        <f t="shared" si="68"/>
        <v>4.7987613297223799</v>
      </c>
      <c r="EH79" s="78">
        <f t="shared" si="68"/>
        <v>13.800684047136722</v>
      </c>
      <c r="EI79" s="78">
        <f t="shared" si="68"/>
        <v>26.22591551186656</v>
      </c>
      <c r="EJ79" s="78">
        <f t="shared" si="68"/>
        <v>8.5877844236129466</v>
      </c>
      <c r="EK79" s="78">
        <f t="shared" si="68"/>
        <v>22.038759152067257</v>
      </c>
      <c r="EL79" s="78">
        <f t="shared" si="68"/>
        <v>11.298437418361985</v>
      </c>
      <c r="EM79" s="78">
        <f t="shared" si="68"/>
        <v>9.9649172636454963</v>
      </c>
      <c r="EN79" s="78">
        <f t="shared" si="68"/>
        <v>18.070210611035382</v>
      </c>
      <c r="EO79" s="78">
        <f t="shared" si="68"/>
        <v>16.976919748500091</v>
      </c>
      <c r="EP79" s="78">
        <f t="shared" si="68"/>
        <v>16.544403060668788</v>
      </c>
      <c r="EQ79" s="78">
        <f t="shared" si="68"/>
        <v>19.398647841160049</v>
      </c>
      <c r="ER79" s="78">
        <f t="shared" si="68"/>
        <v>13.705868909329723</v>
      </c>
      <c r="ES79" s="78">
        <f t="shared" si="68"/>
        <v>7.9428797450406456</v>
      </c>
      <c r="ET79" s="78">
        <f t="shared" si="68"/>
        <v>20.964301832944681</v>
      </c>
      <c r="EU79" s="78">
        <f t="shared" si="68"/>
        <v>16.41315871026892</v>
      </c>
      <c r="EV79" s="78">
        <f t="shared" si="68"/>
        <v>5.9547728023332649</v>
      </c>
      <c r="EW79" s="78">
        <f t="shared" si="68"/>
        <v>17.627892682432144</v>
      </c>
      <c r="EX79" s="78">
        <f t="shared" si="68"/>
        <v>7.7562902718331159</v>
      </c>
      <c r="EY79" s="78">
        <f t="shared" si="68"/>
        <v>12.507648203847591</v>
      </c>
      <c r="EZ79" s="78">
        <f t="shared" si="68"/>
        <v>16.16675469572132</v>
      </c>
      <c r="FA79" s="78">
        <f t="shared" si="68"/>
        <v>14.799503642028574</v>
      </c>
      <c r="FB79" s="78">
        <f t="shared" si="68"/>
        <v>13.637100782367098</v>
      </c>
      <c r="FC79" s="78">
        <f t="shared" si="68"/>
        <v>13.269016698111555</v>
      </c>
      <c r="FD79" s="78">
        <f t="shared" si="68"/>
        <v>13.584377183497532</v>
      </c>
      <c r="FE79" s="78">
        <f t="shared" si="68"/>
        <v>14.050124109834664</v>
      </c>
      <c r="FF79" s="78">
        <f t="shared" si="68"/>
        <v>3.6502933439168319</v>
      </c>
      <c r="FG79" s="78">
        <f t="shared" si="68"/>
        <v>12.791774878514078</v>
      </c>
      <c r="FH79" s="78">
        <f t="shared" si="68"/>
        <v>4.0875277791013298</v>
      </c>
      <c r="FI79" s="78">
        <f t="shared" si="68"/>
        <v>6.193381718497176</v>
      </c>
      <c r="FJ79" s="78">
        <f t="shared" si="68"/>
        <v>12.508485653451203</v>
      </c>
      <c r="FK79" s="78">
        <f t="shared" si="68"/>
        <v>4.7360876671257017</v>
      </c>
      <c r="FL79" s="78">
        <f t="shared" si="68"/>
        <v>18.334312206831225</v>
      </c>
      <c r="FM79" s="78">
        <f t="shared" si="68"/>
        <v>15.171906448684284</v>
      </c>
      <c r="FN79" s="78">
        <f t="shared" si="68"/>
        <v>19.732091436059559</v>
      </c>
      <c r="FO79" s="78">
        <f t="shared" si="68"/>
        <v>5.9204167239820471</v>
      </c>
      <c r="FP79" s="78">
        <f t="shared" si="68"/>
        <v>15.662984745019235</v>
      </c>
      <c r="FQ79" s="78">
        <f t="shared" si="68"/>
        <v>12.301727058684527</v>
      </c>
      <c r="FR79" s="78">
        <f t="shared" si="68"/>
        <v>18.912113229017201</v>
      </c>
      <c r="FS79" s="78">
        <f t="shared" si="68"/>
        <v>15.11839345258441</v>
      </c>
      <c r="FT79" s="78">
        <f t="shared" si="68"/>
        <v>19.399649987540091</v>
      </c>
      <c r="FU79" s="78">
        <f t="shared" si="68"/>
        <v>12.320738248783952</v>
      </c>
      <c r="FV79" s="78">
        <f t="shared" si="68"/>
        <v>19.407605475398338</v>
      </c>
      <c r="FW79" s="78">
        <f t="shared" si="68"/>
        <v>5.9150123583573695</v>
      </c>
      <c r="FX79" s="78">
        <f t="shared" si="68"/>
        <v>17.483484652843124</v>
      </c>
      <c r="FY79" s="78">
        <f t="shared" si="68"/>
        <v>10.622280604630763</v>
      </c>
      <c r="FZ79" s="78">
        <f t="shared" si="68"/>
        <v>8.86315872192508</v>
      </c>
      <c r="GA79" s="78">
        <f t="shared" si="68"/>
        <v>4.8670352566407908</v>
      </c>
      <c r="GB79" s="78">
        <f t="shared" si="68"/>
        <v>5.8648460031353746</v>
      </c>
      <c r="GC79" s="78">
        <f t="shared" si="68"/>
        <v>7.5784598854523813</v>
      </c>
      <c r="GD79" s="78">
        <f t="shared" si="68"/>
        <v>2.6264434179520975</v>
      </c>
      <c r="GE79" s="78">
        <f t="shared" si="68"/>
        <v>1.8442687513984264</v>
      </c>
      <c r="GF79" s="78">
        <f t="shared" si="68"/>
        <v>5.7159115878845608</v>
      </c>
      <c r="GG79" s="78">
        <f t="shared" si="68"/>
        <v>16.028602427123175</v>
      </c>
      <c r="GH79" s="79">
        <f t="shared" si="68"/>
        <v>11.894924364889887</v>
      </c>
      <c r="GJ79" s="29"/>
      <c r="GK79" s="28"/>
      <c r="GL79" s="129">
        <v>164</v>
      </c>
      <c r="GM79" s="129">
        <v>13</v>
      </c>
      <c r="GN79" s="28"/>
      <c r="GO79" s="129">
        <v>85</v>
      </c>
      <c r="GP79" s="129">
        <v>14</v>
      </c>
      <c r="GQ79" s="28"/>
      <c r="GR79" s="29"/>
    </row>
    <row r="80" spans="4:200" ht="15.75" customHeight="1" x14ac:dyDescent="0.25">
      <c r="D80" s="177">
        <v>74</v>
      </c>
      <c r="E80" s="180">
        <v>21.968052247811396</v>
      </c>
      <c r="F80" s="181">
        <v>14.445873504096005</v>
      </c>
      <c r="H80" s="176">
        <v>150</v>
      </c>
      <c r="I80" s="126" t="s">
        <v>80</v>
      </c>
      <c r="J80" s="127" t="s">
        <v>80</v>
      </c>
      <c r="L80" s="29"/>
      <c r="N80" s="72">
        <v>68</v>
      </c>
      <c r="O80" s="82"/>
      <c r="P80" s="83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0"/>
      <c r="CA80" s="80"/>
      <c r="CB80" s="80"/>
      <c r="CC80" s="80"/>
      <c r="CD80" s="80"/>
      <c r="CE80" s="78">
        <v>0</v>
      </c>
      <c r="CF80" s="78">
        <f t="shared" ref="CF80:GH80" si="69">+SQRT(((CF$6-$CE$6)^2)+((CF$7-$CE$7)^2))</f>
        <v>3.6763689493313052</v>
      </c>
      <c r="CG80" s="78">
        <f t="shared" si="69"/>
        <v>5.6362109964289449</v>
      </c>
      <c r="CH80" s="78">
        <f t="shared" si="69"/>
        <v>5.5335021074323016</v>
      </c>
      <c r="CI80" s="78">
        <f t="shared" si="69"/>
        <v>5.0950334431267006</v>
      </c>
      <c r="CJ80" s="78">
        <f t="shared" si="69"/>
        <v>12.345058158375721</v>
      </c>
      <c r="CK80" s="78">
        <f t="shared" si="69"/>
        <v>9.7209835792243187</v>
      </c>
      <c r="CL80" s="78">
        <f t="shared" si="69"/>
        <v>12.306223609612372</v>
      </c>
      <c r="CM80" s="78">
        <f t="shared" si="69"/>
        <v>10.435637300450733</v>
      </c>
      <c r="CN80" s="156">
        <f t="shared" si="69"/>
        <v>8.8661558790825108</v>
      </c>
      <c r="CO80" s="78">
        <f t="shared" si="69"/>
        <v>16.560587601089228</v>
      </c>
      <c r="CP80" s="78">
        <f t="shared" si="69"/>
        <v>14.12059040921017</v>
      </c>
      <c r="CQ80" s="78">
        <f t="shared" si="69"/>
        <v>11.182540355738047</v>
      </c>
      <c r="CR80" s="78">
        <f t="shared" si="69"/>
        <v>12.474817131449436</v>
      </c>
      <c r="CS80" s="78">
        <f t="shared" si="69"/>
        <v>12.928361637918572</v>
      </c>
      <c r="CT80" s="78">
        <f t="shared" si="69"/>
        <v>14.707953506700042</v>
      </c>
      <c r="CU80" s="78">
        <f t="shared" si="69"/>
        <v>14.390795711926273</v>
      </c>
      <c r="CV80" s="78">
        <f t="shared" si="69"/>
        <v>9.2791264343598421</v>
      </c>
      <c r="CW80" s="78">
        <f t="shared" si="69"/>
        <v>18.056351816273146</v>
      </c>
      <c r="CX80" s="78">
        <f t="shared" si="69"/>
        <v>13.448049883854964</v>
      </c>
      <c r="CY80" s="78">
        <f t="shared" si="69"/>
        <v>7.9327123134765749</v>
      </c>
      <c r="CZ80" s="78">
        <f t="shared" si="69"/>
        <v>20.582917790551793</v>
      </c>
      <c r="DA80" s="78">
        <f t="shared" si="69"/>
        <v>16.973979140002047</v>
      </c>
      <c r="DB80" s="78">
        <f t="shared" si="69"/>
        <v>6.0276337763185293</v>
      </c>
      <c r="DC80" s="78">
        <f t="shared" si="69"/>
        <v>6.4574208670347684</v>
      </c>
      <c r="DD80" s="78">
        <f t="shared" si="69"/>
        <v>3.9893910363929779</v>
      </c>
      <c r="DE80" s="78">
        <f t="shared" si="69"/>
        <v>3.0260440533884978</v>
      </c>
      <c r="DF80" s="78">
        <f t="shared" si="69"/>
        <v>10.384903848075631</v>
      </c>
      <c r="DG80" s="78">
        <f t="shared" si="69"/>
        <v>6.1258769856130426</v>
      </c>
      <c r="DH80" s="78">
        <f t="shared" si="69"/>
        <v>19.571583447584768</v>
      </c>
      <c r="DI80" s="78">
        <f t="shared" si="69"/>
        <v>5.7708638344114975</v>
      </c>
      <c r="DJ80" s="78">
        <f t="shared" si="69"/>
        <v>13.369069563670758</v>
      </c>
      <c r="DK80" s="78">
        <f t="shared" si="69"/>
        <v>14.454764840495596</v>
      </c>
      <c r="DL80" s="78">
        <f t="shared" si="69"/>
        <v>9.0970103008869554</v>
      </c>
      <c r="DM80" s="78">
        <f t="shared" si="69"/>
        <v>4.5170423339736656</v>
      </c>
      <c r="DN80" s="78">
        <f t="shared" si="69"/>
        <v>16.979707751504382</v>
      </c>
      <c r="DO80" s="78">
        <f t="shared" si="69"/>
        <v>9.0071497782536714</v>
      </c>
      <c r="DP80" s="78">
        <f t="shared" si="69"/>
        <v>11.864403406123047</v>
      </c>
      <c r="DQ80" s="78">
        <f t="shared" si="69"/>
        <v>14.329898193116906</v>
      </c>
      <c r="DR80" s="78">
        <f t="shared" si="69"/>
        <v>15.01976158720341</v>
      </c>
      <c r="DS80" s="78">
        <f t="shared" si="69"/>
        <v>7.2560768368393216</v>
      </c>
      <c r="DT80" s="78">
        <f t="shared" si="69"/>
        <v>3.6425549544319726</v>
      </c>
      <c r="DU80" s="78">
        <f t="shared" si="69"/>
        <v>12.94167693485268</v>
      </c>
      <c r="DV80" s="78">
        <f t="shared" si="69"/>
        <v>14.280670352574377</v>
      </c>
      <c r="DW80" s="78">
        <f t="shared" si="69"/>
        <v>7.7491764642843846</v>
      </c>
      <c r="DX80" s="78">
        <f t="shared" si="69"/>
        <v>20.901962510292066</v>
      </c>
      <c r="DY80" s="78">
        <f t="shared" si="69"/>
        <v>17.737972394725595</v>
      </c>
      <c r="DZ80" s="78">
        <f t="shared" si="69"/>
        <v>23.55858240981982</v>
      </c>
      <c r="EA80" s="78">
        <f t="shared" si="69"/>
        <v>12.166478029022741</v>
      </c>
      <c r="EB80" s="78">
        <f t="shared" si="69"/>
        <v>9.7768967304621466</v>
      </c>
      <c r="EC80" s="78">
        <f t="shared" si="69"/>
        <v>9.9759679892460564</v>
      </c>
      <c r="ED80" s="78">
        <f t="shared" si="69"/>
        <v>18.598589193498317</v>
      </c>
      <c r="EE80" s="78">
        <f t="shared" si="69"/>
        <v>13.922356315476776</v>
      </c>
      <c r="EF80" s="78">
        <f t="shared" si="69"/>
        <v>7.1951632680468887</v>
      </c>
      <c r="EG80" s="78">
        <f t="shared" si="69"/>
        <v>4.3851205430220457</v>
      </c>
      <c r="EH80" s="78">
        <f t="shared" si="69"/>
        <v>12.177329472136048</v>
      </c>
      <c r="EI80" s="78">
        <f t="shared" si="69"/>
        <v>24.37522968312636</v>
      </c>
      <c r="EJ80" s="78">
        <f t="shared" si="69"/>
        <v>7.2572749531909908</v>
      </c>
      <c r="EK80" s="78">
        <f t="shared" si="69"/>
        <v>22.608457309774501</v>
      </c>
      <c r="EL80" s="78">
        <f t="shared" si="69"/>
        <v>12.63336955993003</v>
      </c>
      <c r="EM80" s="78">
        <f t="shared" si="69"/>
        <v>7.4352723599155475</v>
      </c>
      <c r="EN80" s="78">
        <f t="shared" si="69"/>
        <v>17.107656471105173</v>
      </c>
      <c r="EO80" s="78">
        <f t="shared" si="69"/>
        <v>14.294891411490006</v>
      </c>
      <c r="EP80" s="78">
        <f t="shared" si="69"/>
        <v>13.97449078204931</v>
      </c>
      <c r="EQ80" s="78">
        <f t="shared" si="69"/>
        <v>19.176816429463557</v>
      </c>
      <c r="ER80" s="78">
        <f t="shared" si="69"/>
        <v>13.640460225053296</v>
      </c>
      <c r="ES80" s="78">
        <f t="shared" si="69"/>
        <v>6.9620720378827619</v>
      </c>
      <c r="ET80" s="78">
        <f t="shared" si="69"/>
        <v>18.807465995125206</v>
      </c>
      <c r="EU80" s="78">
        <f t="shared" si="69"/>
        <v>14.724447736942299</v>
      </c>
      <c r="EV80" s="78">
        <f t="shared" si="69"/>
        <v>3.5159187754762202</v>
      </c>
      <c r="EW80" s="78">
        <f t="shared" si="69"/>
        <v>15.902008214989142</v>
      </c>
      <c r="EX80" s="78">
        <f t="shared" si="69"/>
        <v>5.0708506060071663</v>
      </c>
      <c r="EY80" s="78">
        <f t="shared" si="69"/>
        <v>9.8203287279336013</v>
      </c>
      <c r="EZ80" s="78">
        <f t="shared" si="69"/>
        <v>15.427995279705321</v>
      </c>
      <c r="FA80" s="78">
        <f t="shared" si="69"/>
        <v>14.812471630668176</v>
      </c>
      <c r="FB80" s="78">
        <f t="shared" si="69"/>
        <v>11.060604443202873</v>
      </c>
      <c r="FC80" s="78">
        <f t="shared" si="69"/>
        <v>11.69394351308476</v>
      </c>
      <c r="FD80" s="78">
        <f t="shared" si="69"/>
        <v>11.470407972377105</v>
      </c>
      <c r="FE80" s="78">
        <f t="shared" si="69"/>
        <v>14.403076357501163</v>
      </c>
      <c r="FF80" s="78">
        <f t="shared" si="69"/>
        <v>2.5614063045066691</v>
      </c>
      <c r="FG80" s="78">
        <f t="shared" si="69"/>
        <v>13.373165150845262</v>
      </c>
      <c r="FH80" s="78">
        <f t="shared" si="69"/>
        <v>2.3956682673535794</v>
      </c>
      <c r="FI80" s="78">
        <f t="shared" si="69"/>
        <v>3.5088942801792506</v>
      </c>
      <c r="FJ80" s="78">
        <f t="shared" si="69"/>
        <v>13.064191362044632</v>
      </c>
      <c r="FK80" s="78">
        <f t="shared" si="69"/>
        <v>7.0583011304841472</v>
      </c>
      <c r="FL80" s="78">
        <f t="shared" si="69"/>
        <v>15.790632071573212</v>
      </c>
      <c r="FM80" s="78">
        <f t="shared" si="69"/>
        <v>12.545236714590731</v>
      </c>
      <c r="FN80" s="78">
        <f t="shared" si="69"/>
        <v>17.502900715849957</v>
      </c>
      <c r="FO80" s="78">
        <f t="shared" si="69"/>
        <v>4.4975620872037005</v>
      </c>
      <c r="FP80" s="78">
        <f t="shared" si="69"/>
        <v>13.847002189772637</v>
      </c>
      <c r="FQ80" s="78">
        <f t="shared" si="69"/>
        <v>10.030894786968245</v>
      </c>
      <c r="FR80" s="78">
        <f t="shared" si="69"/>
        <v>17.632231319475213</v>
      </c>
      <c r="FS80" s="78">
        <f t="shared" si="69"/>
        <v>12.84833275315321</v>
      </c>
      <c r="FT80" s="78">
        <f t="shared" si="69"/>
        <v>16.91993576783182</v>
      </c>
      <c r="FU80" s="78">
        <f t="shared" si="69"/>
        <v>10.089057546652169</v>
      </c>
      <c r="FV80" s="78">
        <f t="shared" si="69"/>
        <v>17.050374288664663</v>
      </c>
      <c r="FW80" s="78">
        <f t="shared" si="69"/>
        <v>6.6581406845688464</v>
      </c>
      <c r="FX80" s="78">
        <f t="shared" si="69"/>
        <v>14.96534232020227</v>
      </c>
      <c r="FY80" s="78">
        <f t="shared" si="69"/>
        <v>8.6985883036310518</v>
      </c>
      <c r="FZ80" s="78">
        <f t="shared" si="69"/>
        <v>6.3838325506474591</v>
      </c>
      <c r="GA80" s="78">
        <f t="shared" si="69"/>
        <v>5.9111083900143679</v>
      </c>
      <c r="GB80" s="78">
        <f t="shared" si="69"/>
        <v>8.5252473746692345</v>
      </c>
      <c r="GC80" s="78">
        <f t="shared" si="69"/>
        <v>7.1088906426493415</v>
      </c>
      <c r="GD80" s="78">
        <f t="shared" si="69"/>
        <v>0.8505525457786719</v>
      </c>
      <c r="GE80" s="78">
        <f t="shared" si="69"/>
        <v>1.8076831032099649</v>
      </c>
      <c r="GF80" s="78">
        <f t="shared" si="69"/>
        <v>4.9595456762495225</v>
      </c>
      <c r="GG80" s="78">
        <f t="shared" si="69"/>
        <v>13.386116539143858</v>
      </c>
      <c r="GH80" s="79">
        <f t="shared" si="69"/>
        <v>10.560259299280284</v>
      </c>
      <c r="GJ80" s="29"/>
      <c r="GK80" s="28"/>
      <c r="GL80" s="129">
        <v>168</v>
      </c>
      <c r="GM80" s="129">
        <v>13</v>
      </c>
      <c r="GN80" s="28"/>
      <c r="GO80" s="129">
        <v>170</v>
      </c>
      <c r="GP80" s="129">
        <v>14</v>
      </c>
      <c r="GQ80" s="28"/>
      <c r="GR80" s="29"/>
    </row>
    <row r="81" spans="4:200" ht="15.75" customHeight="1" x14ac:dyDescent="0.25">
      <c r="D81" s="177">
        <v>75</v>
      </c>
      <c r="E81" s="182">
        <v>24.225353548134535</v>
      </c>
      <c r="F81" s="183">
        <v>13.006554760387175</v>
      </c>
      <c r="H81" s="176">
        <v>151</v>
      </c>
      <c r="I81" s="126" t="s">
        <v>75</v>
      </c>
      <c r="J81" s="127" t="s">
        <v>79</v>
      </c>
      <c r="L81" s="29"/>
      <c r="N81" s="72">
        <v>69</v>
      </c>
      <c r="O81" s="82"/>
      <c r="P81" s="83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  <c r="BD81" s="80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0"/>
      <c r="CA81" s="80"/>
      <c r="CB81" s="80"/>
      <c r="CC81" s="80"/>
      <c r="CD81" s="80"/>
      <c r="CE81" s="80"/>
      <c r="CF81" s="78">
        <v>0</v>
      </c>
      <c r="CG81" s="78">
        <f t="shared" ref="CG81:GH81" si="70">+SQRT(((CG$6-$CF$6)^2)+((CG$7-$CF$7)^2))</f>
        <v>3.7764872312509632</v>
      </c>
      <c r="CH81" s="78">
        <f t="shared" si="70"/>
        <v>2.8770497387165275</v>
      </c>
      <c r="CI81" s="78">
        <f t="shared" si="70"/>
        <v>3.2077506805732461</v>
      </c>
      <c r="CJ81" s="78">
        <f t="shared" si="70"/>
        <v>10.627342030963348</v>
      </c>
      <c r="CK81" s="78">
        <f t="shared" si="70"/>
        <v>7.3524750821383504</v>
      </c>
      <c r="CL81" s="78">
        <f t="shared" si="70"/>
        <v>9.6448092550037483</v>
      </c>
      <c r="CM81" s="78">
        <f t="shared" si="70"/>
        <v>13.789179333417525</v>
      </c>
      <c r="CN81" s="156">
        <f t="shared" si="70"/>
        <v>5.8569039647075769</v>
      </c>
      <c r="CO81" s="78">
        <f t="shared" si="70"/>
        <v>18.197348664818545</v>
      </c>
      <c r="CP81" s="78">
        <f t="shared" si="70"/>
        <v>16.209890020705007</v>
      </c>
      <c r="CQ81" s="78">
        <f t="shared" si="70"/>
        <v>14.762445037884193</v>
      </c>
      <c r="CR81" s="78">
        <f t="shared" si="70"/>
        <v>12.690362533433712</v>
      </c>
      <c r="CS81" s="78">
        <f t="shared" si="70"/>
        <v>14.308873378045316</v>
      </c>
      <c r="CT81" s="78">
        <f t="shared" si="70"/>
        <v>17.863873165367526</v>
      </c>
      <c r="CU81" s="78">
        <f t="shared" si="70"/>
        <v>13.186977090377047</v>
      </c>
      <c r="CV81" s="78">
        <f t="shared" si="70"/>
        <v>8.3104843787831797</v>
      </c>
      <c r="CW81" s="78">
        <f t="shared" si="70"/>
        <v>19.389280922290638</v>
      </c>
      <c r="CX81" s="78">
        <f t="shared" si="70"/>
        <v>13.503833633708181</v>
      </c>
      <c r="CY81" s="78">
        <f t="shared" si="70"/>
        <v>4.2762086616147919</v>
      </c>
      <c r="CZ81" s="78">
        <f t="shared" si="70"/>
        <v>21.643845248229887</v>
      </c>
      <c r="DA81" s="78">
        <f t="shared" si="70"/>
        <v>16.134545244847278</v>
      </c>
      <c r="DB81" s="78">
        <f t="shared" si="70"/>
        <v>2.3984766633404671</v>
      </c>
      <c r="DC81" s="78">
        <f t="shared" si="70"/>
        <v>6.8882065478190206</v>
      </c>
      <c r="DD81" s="78">
        <f t="shared" si="70"/>
        <v>2.0024168842583934</v>
      </c>
      <c r="DE81" s="78">
        <f t="shared" si="70"/>
        <v>1.0340039385061257</v>
      </c>
      <c r="DF81" s="78">
        <f t="shared" si="70"/>
        <v>14.035782921122484</v>
      </c>
      <c r="DG81" s="78">
        <f t="shared" si="70"/>
        <v>9.0592062871894043</v>
      </c>
      <c r="DH81" s="78">
        <f t="shared" si="70"/>
        <v>21.899906114447745</v>
      </c>
      <c r="DI81" s="78">
        <f t="shared" si="70"/>
        <v>9.4464878105611501</v>
      </c>
      <c r="DJ81" s="78">
        <f t="shared" si="70"/>
        <v>16.432412688019294</v>
      </c>
      <c r="DK81" s="78">
        <f t="shared" si="70"/>
        <v>12.239267026527749</v>
      </c>
      <c r="DL81" s="78">
        <f t="shared" si="70"/>
        <v>11.492665916444286</v>
      </c>
      <c r="DM81" s="78">
        <f t="shared" si="70"/>
        <v>7.1353901590831867</v>
      </c>
      <c r="DN81" s="78">
        <f t="shared" si="70"/>
        <v>17.739291608356023</v>
      </c>
      <c r="DO81" s="78">
        <f t="shared" si="70"/>
        <v>5.3394033945444352</v>
      </c>
      <c r="DP81" s="78">
        <f t="shared" si="70"/>
        <v>15.373687460592972</v>
      </c>
      <c r="DQ81" s="78">
        <f t="shared" si="70"/>
        <v>14.732928743165008</v>
      </c>
      <c r="DR81" s="78">
        <f t="shared" si="70"/>
        <v>18.367256937923759</v>
      </c>
      <c r="DS81" s="78">
        <f t="shared" si="70"/>
        <v>10.927300315058833</v>
      </c>
      <c r="DT81" s="78">
        <f t="shared" si="70"/>
        <v>1.1975267344459422</v>
      </c>
      <c r="DU81" s="78">
        <f t="shared" si="70"/>
        <v>15.663179623758996</v>
      </c>
      <c r="DV81" s="78">
        <f t="shared" si="70"/>
        <v>16.222392524133806</v>
      </c>
      <c r="DW81" s="78">
        <f t="shared" si="70"/>
        <v>11.378477834872932</v>
      </c>
      <c r="DX81" s="78">
        <f t="shared" si="70"/>
        <v>21.214004532757379</v>
      </c>
      <c r="DY81" s="78">
        <f t="shared" si="70"/>
        <v>20.225999536842576</v>
      </c>
      <c r="DZ81" s="78">
        <f t="shared" si="70"/>
        <v>25.346680348179063</v>
      </c>
      <c r="EA81" s="78">
        <f t="shared" si="70"/>
        <v>15.642824165974194</v>
      </c>
      <c r="EB81" s="78">
        <f t="shared" si="70"/>
        <v>13.074612784888602</v>
      </c>
      <c r="EC81" s="78">
        <f t="shared" si="70"/>
        <v>8.2825779494935201</v>
      </c>
      <c r="ED81" s="78">
        <f t="shared" si="70"/>
        <v>17.923920144279872</v>
      </c>
      <c r="EE81" s="78">
        <f t="shared" si="70"/>
        <v>12.770731460844727</v>
      </c>
      <c r="EF81" s="78">
        <f t="shared" si="70"/>
        <v>10.520462841654403</v>
      </c>
      <c r="EG81" s="78">
        <f t="shared" si="70"/>
        <v>4.4202402508542873</v>
      </c>
      <c r="EH81" s="78">
        <f t="shared" si="70"/>
        <v>13.67996860351249</v>
      </c>
      <c r="EI81" s="78">
        <f t="shared" si="70"/>
        <v>26.165752336559443</v>
      </c>
      <c r="EJ81" s="78">
        <f t="shared" si="70"/>
        <v>8.4151988631020291</v>
      </c>
      <c r="EK81" s="78">
        <f t="shared" si="70"/>
        <v>20.929229432293319</v>
      </c>
      <c r="EL81" s="78">
        <f t="shared" si="70"/>
        <v>10.044265276864863</v>
      </c>
      <c r="EM81" s="78">
        <f t="shared" si="70"/>
        <v>10.553428040703714</v>
      </c>
      <c r="EN81" s="78">
        <f t="shared" si="70"/>
        <v>17.561611493530833</v>
      </c>
      <c r="EO81" s="78">
        <f t="shared" si="70"/>
        <v>17.91179221166464</v>
      </c>
      <c r="EP81" s="78">
        <f t="shared" si="70"/>
        <v>17.647398267340879</v>
      </c>
      <c r="EQ81" s="78">
        <f t="shared" si="70"/>
        <v>18.562920621660364</v>
      </c>
      <c r="ER81" s="78">
        <f t="shared" si="70"/>
        <v>12.851346297071212</v>
      </c>
      <c r="ES81" s="78">
        <f t="shared" si="70"/>
        <v>7.617912402352804</v>
      </c>
      <c r="ET81" s="78">
        <f t="shared" si="70"/>
        <v>21.139025131415995</v>
      </c>
      <c r="EU81" s="78">
        <f t="shared" si="70"/>
        <v>16.303768515568951</v>
      </c>
      <c r="EV81" s="78">
        <f t="shared" si="70"/>
        <v>7.1125329117900593</v>
      </c>
      <c r="EW81" s="78">
        <f t="shared" si="70"/>
        <v>17.531167695180237</v>
      </c>
      <c r="EX81" s="78">
        <f t="shared" si="70"/>
        <v>8.6294866588714836</v>
      </c>
      <c r="EY81" s="78">
        <f t="shared" si="70"/>
        <v>13.371843803811277</v>
      </c>
      <c r="EZ81" s="78">
        <f t="shared" si="70"/>
        <v>15.56941439863852</v>
      </c>
      <c r="FA81" s="78">
        <f t="shared" si="70"/>
        <v>13.905285081625525</v>
      </c>
      <c r="FB81" s="78">
        <f t="shared" si="70"/>
        <v>14.734036570056171</v>
      </c>
      <c r="FC81" s="78">
        <f t="shared" si="70"/>
        <v>13.127579723849044</v>
      </c>
      <c r="FD81" s="78">
        <f t="shared" si="70"/>
        <v>13.778415940706967</v>
      </c>
      <c r="FE81" s="78">
        <f t="shared" si="70"/>
        <v>13.042219160176229</v>
      </c>
      <c r="FF81" s="78">
        <f t="shared" si="70"/>
        <v>4.9596913884762808</v>
      </c>
      <c r="FG81" s="78">
        <f t="shared" si="70"/>
        <v>11.720354770262048</v>
      </c>
      <c r="FH81" s="78">
        <f t="shared" si="70"/>
        <v>4.4253391571497582</v>
      </c>
      <c r="FI81" s="78">
        <f t="shared" si="70"/>
        <v>7.0777281795448657</v>
      </c>
      <c r="FJ81" s="78">
        <f t="shared" si="70"/>
        <v>11.44751219337954</v>
      </c>
      <c r="FK81" s="78">
        <f t="shared" si="70"/>
        <v>3.4627805216690506</v>
      </c>
      <c r="FL81" s="78">
        <f t="shared" si="70"/>
        <v>18.882084522655017</v>
      </c>
      <c r="FM81" s="78">
        <f t="shared" si="70"/>
        <v>16.219342797031157</v>
      </c>
      <c r="FN81" s="78">
        <f t="shared" si="70"/>
        <v>19.969231928847776</v>
      </c>
      <c r="FO81" s="78">
        <f t="shared" si="70"/>
        <v>5.9313170281472294</v>
      </c>
      <c r="FP81" s="78">
        <f t="shared" si="70"/>
        <v>15.637837869224052</v>
      </c>
      <c r="FQ81" s="78">
        <f t="shared" si="70"/>
        <v>12.627805224596624</v>
      </c>
      <c r="FR81" s="78">
        <f t="shared" si="70"/>
        <v>18.555974495328083</v>
      </c>
      <c r="FS81" s="78">
        <f t="shared" si="70"/>
        <v>15.416732800342011</v>
      </c>
      <c r="FT81" s="78">
        <f t="shared" si="70"/>
        <v>19.868917418690462</v>
      </c>
      <c r="FU81" s="78">
        <f t="shared" si="70"/>
        <v>12.616197478043501</v>
      </c>
      <c r="FV81" s="78">
        <f t="shared" si="70"/>
        <v>19.755543224311484</v>
      </c>
      <c r="FW81" s="78">
        <f t="shared" si="70"/>
        <v>4.9207994317181498</v>
      </c>
      <c r="FX81" s="78">
        <f t="shared" si="70"/>
        <v>18.003751973252825</v>
      </c>
      <c r="FY81" s="78">
        <f t="shared" si="70"/>
        <v>10.732286587485129</v>
      </c>
      <c r="FZ81" s="78">
        <f t="shared" si="70"/>
        <v>10.015640222071696</v>
      </c>
      <c r="GA81" s="78">
        <f t="shared" si="70"/>
        <v>3.808194024949866</v>
      </c>
      <c r="GB81" s="78">
        <f t="shared" si="70"/>
        <v>5.3243988148043693</v>
      </c>
      <c r="GC81" s="78">
        <f t="shared" si="70"/>
        <v>7.0263309237714466</v>
      </c>
      <c r="GD81" s="78">
        <f t="shared" si="70"/>
        <v>3.8097317647633591</v>
      </c>
      <c r="GE81" s="78">
        <f t="shared" si="70"/>
        <v>3.1507927356892753</v>
      </c>
      <c r="GF81" s="78">
        <f t="shared" si="70"/>
        <v>5.4122500061872323</v>
      </c>
      <c r="GG81" s="78">
        <f t="shared" si="70"/>
        <v>16.735369447386152</v>
      </c>
      <c r="GH81" s="79">
        <f t="shared" si="70"/>
        <v>11.643251801633165</v>
      </c>
      <c r="GJ81" s="29"/>
      <c r="GK81" s="28"/>
      <c r="GL81" s="129">
        <v>77</v>
      </c>
      <c r="GM81" s="129">
        <v>13</v>
      </c>
      <c r="GN81" s="28"/>
      <c r="GO81" s="129">
        <v>32</v>
      </c>
      <c r="GP81" s="129">
        <v>14</v>
      </c>
      <c r="GQ81" s="28"/>
      <c r="GR81" s="29"/>
    </row>
    <row r="82" spans="4:200" ht="15.75" customHeight="1" x14ac:dyDescent="0.25">
      <c r="D82" s="189">
        <v>76</v>
      </c>
      <c r="E82" s="53">
        <v>5.8198980479998426</v>
      </c>
      <c r="F82" s="53">
        <v>18.351574813011098</v>
      </c>
      <c r="H82" s="176">
        <v>152</v>
      </c>
      <c r="I82" s="126" t="s">
        <v>77</v>
      </c>
      <c r="J82" s="127" t="s">
        <v>78</v>
      </c>
      <c r="L82" s="29"/>
      <c r="N82" s="72">
        <v>70</v>
      </c>
      <c r="O82" s="82"/>
      <c r="P82" s="83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0"/>
      <c r="CA82" s="80"/>
      <c r="CB82" s="80"/>
      <c r="CC82" s="80"/>
      <c r="CD82" s="80"/>
      <c r="CE82" s="80"/>
      <c r="CF82" s="80"/>
      <c r="CG82" s="78">
        <v>0</v>
      </c>
      <c r="CH82" s="78">
        <f t="shared" ref="CH82:GH82" si="71">+SQRT(((CH$6-$CG$6)^2)+((CH$7-$CG$7)^2))</f>
        <v>1.3012250948431296</v>
      </c>
      <c r="CI82" s="78">
        <f t="shared" si="71"/>
        <v>0.59759091311506352</v>
      </c>
      <c r="CJ82" s="78">
        <f t="shared" si="71"/>
        <v>14.081987858595166</v>
      </c>
      <c r="CK82" s="78">
        <f t="shared" si="71"/>
        <v>10.583214915941932</v>
      </c>
      <c r="CL82" s="78">
        <f t="shared" si="71"/>
        <v>12.508149119634455</v>
      </c>
      <c r="CM82" s="78">
        <f t="shared" si="71"/>
        <v>15.970487619645011</v>
      </c>
      <c r="CN82" s="156">
        <f t="shared" si="71"/>
        <v>8.6387990066580809</v>
      </c>
      <c r="CO82" s="78">
        <f t="shared" si="71"/>
        <v>21.713137294562628</v>
      </c>
      <c r="CP82" s="78">
        <f t="shared" si="71"/>
        <v>19.517979585778104</v>
      </c>
      <c r="CQ82" s="78">
        <f t="shared" si="71"/>
        <v>16.423690175626078</v>
      </c>
      <c r="CR82" s="78">
        <f t="shared" si="71"/>
        <v>16.461570965998551</v>
      </c>
      <c r="CS82" s="78">
        <f t="shared" si="71"/>
        <v>17.889405088974115</v>
      </c>
      <c r="CT82" s="78">
        <f t="shared" si="71"/>
        <v>20.312182602640576</v>
      </c>
      <c r="CU82" s="78">
        <f t="shared" si="71"/>
        <v>16.785967495328801</v>
      </c>
      <c r="CV82" s="78">
        <f t="shared" si="71"/>
        <v>12.0341423695731</v>
      </c>
      <c r="CW82" s="78">
        <f t="shared" si="71"/>
        <v>23.007834623336468</v>
      </c>
      <c r="CX82" s="78">
        <f t="shared" si="71"/>
        <v>17.280233820938367</v>
      </c>
      <c r="CY82" s="78">
        <f t="shared" si="71"/>
        <v>4.8411812306208555</v>
      </c>
      <c r="CZ82" s="78">
        <f t="shared" si="71"/>
        <v>25.334773609890856</v>
      </c>
      <c r="DA82" s="78">
        <f t="shared" si="71"/>
        <v>19.80407821886536</v>
      </c>
      <c r="DB82" s="78">
        <f t="shared" si="71"/>
        <v>3.6013483027933693</v>
      </c>
      <c r="DC82" s="78">
        <f t="shared" si="71"/>
        <v>10.590986931623958</v>
      </c>
      <c r="DD82" s="78">
        <f t="shared" si="71"/>
        <v>1.9056810636680306</v>
      </c>
      <c r="DE82" s="78">
        <f t="shared" si="71"/>
        <v>3.2741908974503176</v>
      </c>
      <c r="DF82" s="78">
        <f t="shared" si="71"/>
        <v>15.395589989044861</v>
      </c>
      <c r="DG82" s="78">
        <f t="shared" si="71"/>
        <v>11.751245318802454</v>
      </c>
      <c r="DH82" s="78">
        <f t="shared" si="71"/>
        <v>25.091570919384267</v>
      </c>
      <c r="DI82" s="78">
        <f t="shared" si="71"/>
        <v>10.613030618283108</v>
      </c>
      <c r="DJ82" s="78">
        <f t="shared" si="71"/>
        <v>18.996397506862579</v>
      </c>
      <c r="DK82" s="78">
        <f t="shared" si="71"/>
        <v>15.368244678602903</v>
      </c>
      <c r="DL82" s="78">
        <f t="shared" si="71"/>
        <v>14.596179911900125</v>
      </c>
      <c r="DM82" s="78">
        <f t="shared" si="71"/>
        <v>10.034013684669123</v>
      </c>
      <c r="DN82" s="78">
        <f t="shared" si="71"/>
        <v>21.472613458108984</v>
      </c>
      <c r="DO82" s="78">
        <f t="shared" si="71"/>
        <v>6.367701145607743</v>
      </c>
      <c r="DP82" s="78">
        <f t="shared" si="71"/>
        <v>17.227190712482383</v>
      </c>
      <c r="DQ82" s="78">
        <f t="shared" si="71"/>
        <v>18.497005414526104</v>
      </c>
      <c r="DR82" s="78">
        <f t="shared" si="71"/>
        <v>20.527486463728639</v>
      </c>
      <c r="DS82" s="78">
        <f t="shared" si="71"/>
        <v>11.91613604066921</v>
      </c>
      <c r="DT82" s="78">
        <f t="shared" si="71"/>
        <v>4.9729671947674694</v>
      </c>
      <c r="DU82" s="78">
        <f t="shared" si="71"/>
        <v>18.556887750847608</v>
      </c>
      <c r="DV82" s="78">
        <f t="shared" si="71"/>
        <v>19.602542819350425</v>
      </c>
      <c r="DW82" s="78">
        <f t="shared" si="71"/>
        <v>12.929079604581412</v>
      </c>
      <c r="DX82" s="78">
        <f t="shared" si="71"/>
        <v>24.989272700697494</v>
      </c>
      <c r="DY82" s="78">
        <f t="shared" si="71"/>
        <v>23.307747891386636</v>
      </c>
      <c r="DZ82" s="78">
        <f t="shared" si="71"/>
        <v>28.824698633203294</v>
      </c>
      <c r="EA82" s="78">
        <f t="shared" si="71"/>
        <v>17.570992084056218</v>
      </c>
      <c r="EB82" s="78">
        <f t="shared" si="71"/>
        <v>15.348676771551476</v>
      </c>
      <c r="EC82" s="78">
        <f t="shared" si="71"/>
        <v>11.816175463375037</v>
      </c>
      <c r="ED82" s="78">
        <f t="shared" si="71"/>
        <v>21.619047514117106</v>
      </c>
      <c r="EE82" s="78">
        <f t="shared" si="71"/>
        <v>16.39048418658049</v>
      </c>
      <c r="EF82" s="78">
        <f t="shared" si="71"/>
        <v>12.776985624610004</v>
      </c>
      <c r="EG82" s="78">
        <f t="shared" si="71"/>
        <v>8.1081537785394104</v>
      </c>
      <c r="EH82" s="78">
        <f t="shared" si="71"/>
        <v>17.217208994821455</v>
      </c>
      <c r="EI82" s="78">
        <f t="shared" si="71"/>
        <v>29.64442970662105</v>
      </c>
      <c r="EJ82" s="78">
        <f t="shared" si="71"/>
        <v>11.991286299938613</v>
      </c>
      <c r="EK82" s="78">
        <f t="shared" si="71"/>
        <v>24.24316195324964</v>
      </c>
      <c r="EL82" s="78">
        <f t="shared" si="71"/>
        <v>12.955807818801746</v>
      </c>
      <c r="EM82" s="78">
        <f t="shared" si="71"/>
        <v>13.067962338637759</v>
      </c>
      <c r="EN82" s="78">
        <f t="shared" si="71"/>
        <v>21.327040117709707</v>
      </c>
      <c r="EO82" s="78">
        <f t="shared" si="71"/>
        <v>19.383018869166388</v>
      </c>
      <c r="EP82" s="78">
        <f t="shared" si="71"/>
        <v>18.431915231896784</v>
      </c>
      <c r="EQ82" s="78">
        <f t="shared" si="71"/>
        <v>22.267075988256924</v>
      </c>
      <c r="ER82" s="78">
        <f t="shared" si="71"/>
        <v>16.555759384175396</v>
      </c>
      <c r="ES82" s="78">
        <f t="shared" si="71"/>
        <v>11.29529563390874</v>
      </c>
      <c r="ET82" s="78">
        <f t="shared" si="71"/>
        <v>24.326908315955905</v>
      </c>
      <c r="EU82" s="78">
        <f t="shared" si="71"/>
        <v>19.831299214470278</v>
      </c>
      <c r="EV82" s="78">
        <f t="shared" si="71"/>
        <v>8.0476805453031233</v>
      </c>
      <c r="EW82" s="78">
        <f t="shared" si="71"/>
        <v>21.046832939802801</v>
      </c>
      <c r="EX82" s="78">
        <f t="shared" si="71"/>
        <v>10.502496032443428</v>
      </c>
      <c r="EY82" s="78">
        <f t="shared" si="71"/>
        <v>15.143722817049916</v>
      </c>
      <c r="EZ82" s="78">
        <f t="shared" si="71"/>
        <v>19.345651385395755</v>
      </c>
      <c r="FA82" s="78">
        <f t="shared" si="71"/>
        <v>17.576149171054787</v>
      </c>
      <c r="FB82" s="78">
        <f t="shared" si="71"/>
        <v>15.605102173223637</v>
      </c>
      <c r="FC82" s="78">
        <f t="shared" si="71"/>
        <v>16.682956267635067</v>
      </c>
      <c r="FD82" s="78">
        <f t="shared" si="71"/>
        <v>16.951948964429072</v>
      </c>
      <c r="FE82" s="78">
        <f t="shared" si="71"/>
        <v>16.591286294705487</v>
      </c>
      <c r="FF82" s="78">
        <f t="shared" si="71"/>
        <v>4.9931595680044927</v>
      </c>
      <c r="FG82" s="78">
        <f t="shared" si="71"/>
        <v>15.177899058170183</v>
      </c>
      <c r="FH82" s="78">
        <f t="shared" si="71"/>
        <v>7.4690636750577752</v>
      </c>
      <c r="FI82" s="78">
        <f t="shared" si="71"/>
        <v>8.9908240533619779</v>
      </c>
      <c r="FJ82" s="78">
        <f t="shared" si="71"/>
        <v>14.926418983600405</v>
      </c>
      <c r="FK82" s="78">
        <f t="shared" si="71"/>
        <v>5.5089426839309361</v>
      </c>
      <c r="FL82" s="78">
        <f t="shared" si="71"/>
        <v>21.408939141058767</v>
      </c>
      <c r="FM82" s="78">
        <f t="shared" si="71"/>
        <v>17.281809426846955</v>
      </c>
      <c r="FN82" s="78">
        <f t="shared" si="71"/>
        <v>23.065558935134199</v>
      </c>
      <c r="FO82" s="78">
        <f t="shared" si="71"/>
        <v>9.3396768847658986</v>
      </c>
      <c r="FP82" s="78">
        <f t="shared" si="71"/>
        <v>19.080784995232616</v>
      </c>
      <c r="FQ82" s="78">
        <f t="shared" si="71"/>
        <v>15.606056459603536</v>
      </c>
      <c r="FR82" s="78">
        <f t="shared" si="71"/>
        <v>22.265319635204833</v>
      </c>
      <c r="FS82" s="78">
        <f t="shared" si="71"/>
        <v>18.427827292949228</v>
      </c>
      <c r="FT82" s="78">
        <f t="shared" si="71"/>
        <v>22.555056080817973</v>
      </c>
      <c r="FU82" s="78">
        <f t="shared" si="71"/>
        <v>15.643187114397204</v>
      </c>
      <c r="FV82" s="78">
        <f t="shared" si="71"/>
        <v>22.669683043796152</v>
      </c>
      <c r="FW82" s="78">
        <f t="shared" si="71"/>
        <v>8.5828762077746532</v>
      </c>
      <c r="FX82" s="78">
        <f t="shared" si="71"/>
        <v>20.59394982912962</v>
      </c>
      <c r="FY82" s="78">
        <f t="shared" si="71"/>
        <v>14.024048517792169</v>
      </c>
      <c r="FZ82" s="78">
        <f t="shared" si="71"/>
        <v>10.774406645873679</v>
      </c>
      <c r="GA82" s="78">
        <f t="shared" si="71"/>
        <v>7.4379753525200289</v>
      </c>
      <c r="GB82" s="78">
        <f t="shared" si="71"/>
        <v>3.6764264739691965</v>
      </c>
      <c r="GC82" s="78">
        <f t="shared" si="71"/>
        <v>10.791219244788916</v>
      </c>
      <c r="GD82" s="78">
        <f t="shared" si="71"/>
        <v>5.143384738255901</v>
      </c>
      <c r="GE82" s="78">
        <f t="shared" si="71"/>
        <v>3.9485902713356089</v>
      </c>
      <c r="GF82" s="78">
        <f t="shared" si="71"/>
        <v>9.0670772414917558</v>
      </c>
      <c r="GG82" s="78">
        <f t="shared" si="71"/>
        <v>18.902148576143986</v>
      </c>
      <c r="GH82" s="79">
        <f t="shared" si="71"/>
        <v>15.283168281588456</v>
      </c>
      <c r="GJ82" s="29"/>
      <c r="GK82" s="28"/>
      <c r="GL82" s="129">
        <v>74</v>
      </c>
      <c r="GM82" s="129">
        <v>13</v>
      </c>
      <c r="GN82" s="28"/>
      <c r="GO82" s="129">
        <v>71</v>
      </c>
      <c r="GP82" s="129">
        <v>15</v>
      </c>
      <c r="GQ82" s="28"/>
      <c r="GR82" s="29"/>
    </row>
    <row r="83" spans="4:200" ht="15.75" customHeight="1" x14ac:dyDescent="0.25">
      <c r="D83" s="189">
        <v>77</v>
      </c>
      <c r="E83" s="53">
        <v>22.826098369616634</v>
      </c>
      <c r="F83" s="53">
        <v>16.623747293812723</v>
      </c>
      <c r="H83" s="176">
        <v>153</v>
      </c>
      <c r="I83" s="126" t="s">
        <v>76</v>
      </c>
      <c r="J83" s="127" t="s">
        <v>77</v>
      </c>
      <c r="L83" s="29"/>
      <c r="N83" s="72">
        <v>71</v>
      </c>
      <c r="O83" s="82"/>
      <c r="P83" s="83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  <c r="CD83" s="80"/>
      <c r="CE83" s="80"/>
      <c r="CF83" s="80"/>
      <c r="CG83" s="80"/>
      <c r="CH83" s="78">
        <v>0</v>
      </c>
      <c r="CI83" s="78">
        <f t="shared" ref="CI83:GH83" si="72">+SQRT(((CI$6-$CH$6)^2)+((CI$7-$CH$7)^2))</f>
        <v>1.0768437746973061</v>
      </c>
      <c r="CJ83" s="78">
        <f t="shared" si="72"/>
        <v>12.851730320268114</v>
      </c>
      <c r="CK83" s="78">
        <f t="shared" si="72"/>
        <v>9.3212810475923327</v>
      </c>
      <c r="CL83" s="78">
        <f t="shared" si="72"/>
        <v>11.210380564626005</v>
      </c>
      <c r="CM83" s="78">
        <f t="shared" si="72"/>
        <v>15.969125922064386</v>
      </c>
      <c r="CN83" s="156">
        <f t="shared" si="72"/>
        <v>7.3444044130371822</v>
      </c>
      <c r="CO83" s="78">
        <f t="shared" si="72"/>
        <v>21.055402878005115</v>
      </c>
      <c r="CP83" s="78">
        <f t="shared" si="72"/>
        <v>18.997744847685187</v>
      </c>
      <c r="CQ83" s="78">
        <f t="shared" si="72"/>
        <v>16.620192187631467</v>
      </c>
      <c r="CR83" s="78">
        <f t="shared" si="72"/>
        <v>15.50764972638517</v>
      </c>
      <c r="CS83" s="78">
        <f t="shared" si="72"/>
        <v>17.178836549696562</v>
      </c>
      <c r="CT83" s="78">
        <f t="shared" si="72"/>
        <v>20.218242052181914</v>
      </c>
      <c r="CU83" s="78">
        <f t="shared" si="72"/>
        <v>15.597094660977296</v>
      </c>
      <c r="CV83" s="78">
        <f t="shared" si="72"/>
        <v>10.935128422890958</v>
      </c>
      <c r="CW83" s="78">
        <f t="shared" si="72"/>
        <v>22.265153401947035</v>
      </c>
      <c r="CX83" s="78">
        <f t="shared" si="72"/>
        <v>16.28919758840653</v>
      </c>
      <c r="CY83" s="78">
        <f t="shared" si="72"/>
        <v>3.6386161521016214</v>
      </c>
      <c r="CZ83" s="78">
        <f t="shared" si="72"/>
        <v>24.517021253746535</v>
      </c>
      <c r="DA83" s="78">
        <f t="shared" si="72"/>
        <v>18.646665030701904</v>
      </c>
      <c r="DB83" s="78">
        <f t="shared" si="72"/>
        <v>2.3003130103359157</v>
      </c>
      <c r="DC83" s="78">
        <f t="shared" si="72"/>
        <v>9.7636152748053231</v>
      </c>
      <c r="DD83" s="78">
        <f t="shared" si="72"/>
        <v>1.5506249180759026</v>
      </c>
      <c r="DE83" s="78">
        <f t="shared" si="72"/>
        <v>2.7079254711162339</v>
      </c>
      <c r="DF83" s="78">
        <f t="shared" si="72"/>
        <v>15.691611483127122</v>
      </c>
      <c r="DG83" s="78">
        <f t="shared" si="72"/>
        <v>11.511993408817643</v>
      </c>
      <c r="DH83" s="78">
        <f t="shared" si="72"/>
        <v>24.645704304037935</v>
      </c>
      <c r="DI83" s="78">
        <f t="shared" si="72"/>
        <v>10.927646297541871</v>
      </c>
      <c r="DJ83" s="78">
        <f t="shared" si="72"/>
        <v>18.848790723356082</v>
      </c>
      <c r="DK83" s="78">
        <f t="shared" si="72"/>
        <v>14.083552934649065</v>
      </c>
      <c r="DL83" s="78">
        <f t="shared" si="72"/>
        <v>14.17947182249635</v>
      </c>
      <c r="DM83" s="78">
        <f t="shared" si="72"/>
        <v>9.6882072581447876</v>
      </c>
      <c r="DN83" s="78">
        <f t="shared" si="72"/>
        <v>20.598642258768713</v>
      </c>
      <c r="DO83" s="78">
        <f t="shared" si="72"/>
        <v>5.1478115834656979</v>
      </c>
      <c r="DP83" s="78">
        <f t="shared" si="72"/>
        <v>17.357551581198912</v>
      </c>
      <c r="DQ83" s="78">
        <f t="shared" si="72"/>
        <v>17.56413165435405</v>
      </c>
      <c r="DR83" s="78">
        <f t="shared" si="72"/>
        <v>20.552618052358302</v>
      </c>
      <c r="DS83" s="78">
        <f t="shared" si="72"/>
        <v>12.305752979460124</v>
      </c>
      <c r="DT83" s="78">
        <f t="shared" si="72"/>
        <v>4.050618802133096</v>
      </c>
      <c r="DU83" s="78">
        <f t="shared" si="72"/>
        <v>18.256825611030209</v>
      </c>
      <c r="DV83" s="78">
        <f t="shared" si="72"/>
        <v>19.03748716030055</v>
      </c>
      <c r="DW83" s="78">
        <f t="shared" si="72"/>
        <v>13.139882500976624</v>
      </c>
      <c r="DX83" s="78">
        <f t="shared" si="72"/>
        <v>24.006621560796638</v>
      </c>
      <c r="DY83" s="78">
        <f t="shared" si="72"/>
        <v>22.920684177852934</v>
      </c>
      <c r="DZ83" s="78">
        <f t="shared" si="72"/>
        <v>28.197678116163601</v>
      </c>
      <c r="EA83" s="78">
        <f t="shared" si="72"/>
        <v>17.674984971408332</v>
      </c>
      <c r="EB83" s="78">
        <f t="shared" si="72"/>
        <v>15.307153153363775</v>
      </c>
      <c r="EC83" s="78">
        <f t="shared" si="72"/>
        <v>10.616104028354442</v>
      </c>
      <c r="ED83" s="78">
        <f t="shared" si="72"/>
        <v>20.476973343662777</v>
      </c>
      <c r="EE83" s="78">
        <f t="shared" si="72"/>
        <v>15.211613962290588</v>
      </c>
      <c r="EF83" s="78">
        <f t="shared" si="72"/>
        <v>12.725179808454643</v>
      </c>
      <c r="EG83" s="78">
        <f t="shared" si="72"/>
        <v>7.297220081095559</v>
      </c>
      <c r="EH83" s="78">
        <f t="shared" si="72"/>
        <v>16.540703327168913</v>
      </c>
      <c r="EI83" s="78">
        <f t="shared" si="72"/>
        <v>29.017153506182723</v>
      </c>
      <c r="EJ83" s="78">
        <f t="shared" si="72"/>
        <v>11.280029737254679</v>
      </c>
      <c r="EK83" s="78">
        <f t="shared" si="72"/>
        <v>22.972938673316147</v>
      </c>
      <c r="EL83" s="78">
        <f t="shared" si="72"/>
        <v>11.659523565385086</v>
      </c>
      <c r="EM83" s="78">
        <f t="shared" si="72"/>
        <v>12.913979461059657</v>
      </c>
      <c r="EN83" s="78">
        <f t="shared" si="72"/>
        <v>20.388396779404044</v>
      </c>
      <c r="EO83" s="78">
        <f t="shared" si="72"/>
        <v>19.660777648755477</v>
      </c>
      <c r="EP83" s="78">
        <f t="shared" si="72"/>
        <v>18.933652345623312</v>
      </c>
      <c r="EQ83" s="78">
        <f t="shared" si="72"/>
        <v>21.131382197768524</v>
      </c>
      <c r="ER83" s="78">
        <f t="shared" si="72"/>
        <v>15.427871137022606</v>
      </c>
      <c r="ES83" s="78">
        <f t="shared" si="72"/>
        <v>10.494927573603158</v>
      </c>
      <c r="ET83" s="78">
        <f t="shared" si="72"/>
        <v>23.882475185628511</v>
      </c>
      <c r="EU83" s="78">
        <f t="shared" si="72"/>
        <v>19.163740236336011</v>
      </c>
      <c r="EV83" s="78">
        <f t="shared" si="72"/>
        <v>8.3880402320736458</v>
      </c>
      <c r="EW83" s="78">
        <f t="shared" si="72"/>
        <v>20.3888853650163</v>
      </c>
      <c r="EX83" s="78">
        <f t="shared" si="72"/>
        <v>10.570782700274858</v>
      </c>
      <c r="EY83" s="78">
        <f t="shared" si="72"/>
        <v>15.29258448400596</v>
      </c>
      <c r="EZ83" s="78">
        <f t="shared" si="72"/>
        <v>18.356041295553069</v>
      </c>
      <c r="FA83" s="78">
        <f t="shared" si="72"/>
        <v>16.422750957715937</v>
      </c>
      <c r="FB83" s="78">
        <f t="shared" si="72"/>
        <v>16.064091640596693</v>
      </c>
      <c r="FC83" s="78">
        <f t="shared" si="72"/>
        <v>15.99205723028882</v>
      </c>
      <c r="FD83" s="78">
        <f t="shared" si="72"/>
        <v>16.50460694173049</v>
      </c>
      <c r="FE83" s="78">
        <f t="shared" si="72"/>
        <v>15.383630618425022</v>
      </c>
      <c r="FF83" s="78">
        <f t="shared" si="72"/>
        <v>5.4933226669625945</v>
      </c>
      <c r="FG83" s="78">
        <f t="shared" si="72"/>
        <v>13.945908384850256</v>
      </c>
      <c r="FH83" s="78">
        <f t="shared" si="72"/>
        <v>7.0228459498266842</v>
      </c>
      <c r="FI83" s="78">
        <f t="shared" si="72"/>
        <v>9.0196500985687695</v>
      </c>
      <c r="FJ83" s="78">
        <f t="shared" si="72"/>
        <v>13.700566187776651</v>
      </c>
      <c r="FK83" s="78">
        <f t="shared" si="72"/>
        <v>4.2077343785727104</v>
      </c>
      <c r="FL83" s="78">
        <f t="shared" si="72"/>
        <v>21.284041445018641</v>
      </c>
      <c r="FM83" s="78">
        <f t="shared" si="72"/>
        <v>17.688513088717571</v>
      </c>
      <c r="FN83" s="78">
        <f t="shared" si="72"/>
        <v>22.670362680466173</v>
      </c>
      <c r="FO83" s="78">
        <f t="shared" si="72"/>
        <v>8.7321501280284295</v>
      </c>
      <c r="FP83" s="78">
        <f t="shared" si="72"/>
        <v>18.473662157255568</v>
      </c>
      <c r="FQ83" s="78">
        <f t="shared" si="72"/>
        <v>15.255999361387939</v>
      </c>
      <c r="FR83" s="78">
        <f t="shared" si="72"/>
        <v>21.425221874458469</v>
      </c>
      <c r="FS83" s="78">
        <f t="shared" si="72"/>
        <v>18.069274456652543</v>
      </c>
      <c r="FT83" s="78">
        <f t="shared" si="72"/>
        <v>22.361569059429076</v>
      </c>
      <c r="FU83" s="78">
        <f t="shared" si="72"/>
        <v>15.269005581769719</v>
      </c>
      <c r="FV83" s="78">
        <f t="shared" si="72"/>
        <v>22.36793661420543</v>
      </c>
      <c r="FW83" s="78">
        <f t="shared" si="72"/>
        <v>7.4590010888668221</v>
      </c>
      <c r="FX83" s="78">
        <f t="shared" si="72"/>
        <v>20.439251166266935</v>
      </c>
      <c r="FY83" s="78">
        <f t="shared" si="72"/>
        <v>13.503148178232514</v>
      </c>
      <c r="FZ83" s="78">
        <f t="shared" si="72"/>
        <v>11.223424237161279</v>
      </c>
      <c r="GA83" s="78">
        <f t="shared" si="72"/>
        <v>6.3099099005948895</v>
      </c>
      <c r="GB83" s="78">
        <f t="shared" si="72"/>
        <v>3.0645164932894069</v>
      </c>
      <c r="GC83" s="78">
        <f t="shared" si="72"/>
        <v>9.8669441356467793</v>
      </c>
      <c r="GD83" s="78">
        <f t="shared" si="72"/>
        <v>5.2215231875308614</v>
      </c>
      <c r="GE83" s="78">
        <f t="shared" si="72"/>
        <v>4.0858909134929373</v>
      </c>
      <c r="GF83" s="78">
        <f t="shared" si="72"/>
        <v>8.2874058827424104</v>
      </c>
      <c r="GG83" s="78">
        <f t="shared" si="72"/>
        <v>18.919256223513287</v>
      </c>
      <c r="GH83" s="79">
        <f t="shared" si="72"/>
        <v>14.519648140623639</v>
      </c>
      <c r="GJ83" s="29"/>
      <c r="GK83" s="28"/>
      <c r="GL83" s="129">
        <v>36</v>
      </c>
      <c r="GM83" s="129">
        <v>14</v>
      </c>
      <c r="GN83" s="28"/>
      <c r="GO83" s="129">
        <v>94</v>
      </c>
      <c r="GP83" s="129">
        <v>15</v>
      </c>
      <c r="GQ83" s="28"/>
      <c r="GR83" s="29"/>
    </row>
    <row r="84" spans="4:200" ht="15.75" customHeight="1" x14ac:dyDescent="0.25">
      <c r="D84" s="189">
        <v>78</v>
      </c>
      <c r="E84" s="53">
        <v>7.5289771808564794</v>
      </c>
      <c r="F84" s="53">
        <v>7.409117776127597</v>
      </c>
      <c r="H84" s="176">
        <v>154</v>
      </c>
      <c r="I84" s="126" t="s">
        <v>77</v>
      </c>
      <c r="J84" s="127" t="s">
        <v>78</v>
      </c>
      <c r="L84" s="29"/>
      <c r="N84" s="72">
        <v>72</v>
      </c>
      <c r="O84" s="82"/>
      <c r="P84" s="83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78">
        <v>0</v>
      </c>
      <c r="CJ84" s="78">
        <f t="shared" ref="CJ84:GH84" si="73">+SQRT(((CJ$6-$CI$6)^2)+((CJ$7-$CI$7)^2))</f>
        <v>13.609036086260916</v>
      </c>
      <c r="CK84" s="78">
        <f t="shared" si="73"/>
        <v>10.145762343924458</v>
      </c>
      <c r="CL84" s="78">
        <f t="shared" si="73"/>
        <v>12.14183702646516</v>
      </c>
      <c r="CM84" s="78">
        <f t="shared" si="73"/>
        <v>15.470083271952303</v>
      </c>
      <c r="CN84" s="156">
        <f t="shared" si="73"/>
        <v>8.2644060027988591</v>
      </c>
      <c r="CO84" s="78">
        <f t="shared" si="73"/>
        <v>21.116436966801114</v>
      </c>
      <c r="CP84" s="78">
        <f t="shared" si="73"/>
        <v>18.929041459718629</v>
      </c>
      <c r="CQ84" s="78">
        <f t="shared" si="73"/>
        <v>15.980238714326536</v>
      </c>
      <c r="CR84" s="78">
        <f t="shared" si="73"/>
        <v>15.881789862683563</v>
      </c>
      <c r="CS84" s="78">
        <f t="shared" si="73"/>
        <v>17.291814762018682</v>
      </c>
      <c r="CT84" s="78">
        <f t="shared" si="73"/>
        <v>19.791471932705086</v>
      </c>
      <c r="CU84" s="78">
        <f t="shared" si="73"/>
        <v>16.282228411849921</v>
      </c>
      <c r="CV84" s="78">
        <f t="shared" si="73"/>
        <v>11.492517791633462</v>
      </c>
      <c r="CW84" s="78">
        <f t="shared" si="73"/>
        <v>22.410379065449064</v>
      </c>
      <c r="CX84" s="78">
        <f t="shared" si="73"/>
        <v>16.706857952501785</v>
      </c>
      <c r="CY84" s="78">
        <f t="shared" si="73"/>
        <v>4.7153413718312294</v>
      </c>
      <c r="CZ84" s="78">
        <f t="shared" si="73"/>
        <v>24.739652231528911</v>
      </c>
      <c r="DA84" s="78">
        <f t="shared" si="73"/>
        <v>19.282246773547435</v>
      </c>
      <c r="DB84" s="78">
        <f t="shared" si="73"/>
        <v>3.2884208766374705</v>
      </c>
      <c r="DC84" s="78">
        <f t="shared" si="73"/>
        <v>9.9985485675289247</v>
      </c>
      <c r="DD84" s="78">
        <f t="shared" si="73"/>
        <v>1.3082608647372174</v>
      </c>
      <c r="DE84" s="78">
        <f t="shared" si="73"/>
        <v>2.6769072973677481</v>
      </c>
      <c r="DF84" s="78">
        <f t="shared" si="73"/>
        <v>14.984659317812218</v>
      </c>
      <c r="DG84" s="78">
        <f t="shared" si="73"/>
        <v>11.196222361128841</v>
      </c>
      <c r="DH84" s="78">
        <f t="shared" si="73"/>
        <v>24.510888916751899</v>
      </c>
      <c r="DI84" s="78">
        <f t="shared" si="73"/>
        <v>10.20344722506993</v>
      </c>
      <c r="DJ84" s="78">
        <f t="shared" si="73"/>
        <v>18.463391307723633</v>
      </c>
      <c r="DK84" s="78">
        <f t="shared" si="73"/>
        <v>14.961694560273456</v>
      </c>
      <c r="DL84" s="78">
        <f t="shared" si="73"/>
        <v>14.016629832534482</v>
      </c>
      <c r="DM84" s="78">
        <f t="shared" si="73"/>
        <v>9.4607438340487064</v>
      </c>
      <c r="DN84" s="78">
        <f t="shared" si="73"/>
        <v>20.881858638021349</v>
      </c>
      <c r="DO84" s="78">
        <f t="shared" si="73"/>
        <v>6.2221394900010614</v>
      </c>
      <c r="DP84" s="78">
        <f t="shared" si="73"/>
        <v>16.763913556582171</v>
      </c>
      <c r="DQ84" s="78">
        <f t="shared" si="73"/>
        <v>17.913545877642527</v>
      </c>
      <c r="DR84" s="78">
        <f t="shared" si="73"/>
        <v>20.036239056008551</v>
      </c>
      <c r="DS84" s="78">
        <f t="shared" si="73"/>
        <v>11.536179286605806</v>
      </c>
      <c r="DT84" s="78">
        <f t="shared" si="73"/>
        <v>4.4008576456721169</v>
      </c>
      <c r="DU84" s="78">
        <f t="shared" si="73"/>
        <v>17.995203244163392</v>
      </c>
      <c r="DV84" s="78">
        <f t="shared" si="73"/>
        <v>19.010192826599432</v>
      </c>
      <c r="DW84" s="78">
        <f t="shared" si="73"/>
        <v>12.487283801938233</v>
      </c>
      <c r="DX84" s="78">
        <f t="shared" si="73"/>
        <v>24.412776662660821</v>
      </c>
      <c r="DY84" s="78">
        <f t="shared" si="73"/>
        <v>22.734205166017947</v>
      </c>
      <c r="DZ84" s="78">
        <f t="shared" si="73"/>
        <v>28.229423946491224</v>
      </c>
      <c r="EA84" s="78">
        <f t="shared" si="73"/>
        <v>17.100191654515797</v>
      </c>
      <c r="EB84" s="78">
        <f t="shared" si="73"/>
        <v>14.837876134982711</v>
      </c>
      <c r="EC84" s="78">
        <f t="shared" si="73"/>
        <v>11.323082756710129</v>
      </c>
      <c r="ED84" s="78">
        <f t="shared" si="73"/>
        <v>21.089612381960666</v>
      </c>
      <c r="EE84" s="78">
        <f t="shared" si="73"/>
        <v>15.881199548496456</v>
      </c>
      <c r="EF84" s="78">
        <f t="shared" si="73"/>
        <v>12.261687993894455</v>
      </c>
      <c r="EG84" s="78">
        <f t="shared" si="73"/>
        <v>7.5157943583044045</v>
      </c>
      <c r="EH84" s="78">
        <f t="shared" si="73"/>
        <v>16.619905807939404</v>
      </c>
      <c r="EI84" s="78">
        <f t="shared" si="73"/>
        <v>29.04917127455283</v>
      </c>
      <c r="EJ84" s="78">
        <f t="shared" si="73"/>
        <v>11.393762591760025</v>
      </c>
      <c r="EK84" s="78">
        <f t="shared" si="73"/>
        <v>23.808625926997149</v>
      </c>
      <c r="EL84" s="78">
        <f t="shared" si="73"/>
        <v>12.582669134885835</v>
      </c>
      <c r="EM84" s="78">
        <f t="shared" si="73"/>
        <v>12.530305518453472</v>
      </c>
      <c r="EN84" s="78">
        <f t="shared" si="73"/>
        <v>20.743901492598255</v>
      </c>
      <c r="EO84" s="78">
        <f t="shared" si="73"/>
        <v>18.968141728543138</v>
      </c>
      <c r="EP84" s="78">
        <f t="shared" si="73"/>
        <v>18.10247988389229</v>
      </c>
      <c r="EQ84" s="78">
        <f t="shared" si="73"/>
        <v>21.734726474263478</v>
      </c>
      <c r="ER84" s="78">
        <f t="shared" si="73"/>
        <v>16.022165545529724</v>
      </c>
      <c r="ES84" s="78">
        <f t="shared" si="73"/>
        <v>10.700789650095489</v>
      </c>
      <c r="ET84" s="78">
        <f t="shared" si="73"/>
        <v>23.746294742723812</v>
      </c>
      <c r="EU84" s="78">
        <f t="shared" si="73"/>
        <v>19.234270511265283</v>
      </c>
      <c r="EV84" s="78">
        <f t="shared" si="73"/>
        <v>7.6420952033731542</v>
      </c>
      <c r="EW84" s="78">
        <f t="shared" si="73"/>
        <v>20.450100011766168</v>
      </c>
      <c r="EX84" s="78">
        <f t="shared" si="73"/>
        <v>10.01515734171552</v>
      </c>
      <c r="EY84" s="78">
        <f t="shared" si="73"/>
        <v>14.684596247650484</v>
      </c>
      <c r="EZ84" s="78">
        <f t="shared" si="73"/>
        <v>18.771452703743044</v>
      </c>
      <c r="FA84" s="78">
        <f t="shared" si="73"/>
        <v>17.053264442451734</v>
      </c>
      <c r="FB84" s="78">
        <f t="shared" si="73"/>
        <v>15.256142870901787</v>
      </c>
      <c r="FC84" s="78">
        <f t="shared" si="73"/>
        <v>16.085451727414519</v>
      </c>
      <c r="FD84" s="78">
        <f t="shared" si="73"/>
        <v>16.369633808227999</v>
      </c>
      <c r="FE84" s="78">
        <f t="shared" si="73"/>
        <v>16.099635439640274</v>
      </c>
      <c r="FF84" s="78">
        <f t="shared" si="73"/>
        <v>4.6386676782427534</v>
      </c>
      <c r="FG84" s="78">
        <f t="shared" si="73"/>
        <v>14.705636799685577</v>
      </c>
      <c r="FH84" s="78">
        <f t="shared" si="73"/>
        <v>6.8815707505818313</v>
      </c>
      <c r="FI84" s="78">
        <f t="shared" si="73"/>
        <v>8.4903254185174415</v>
      </c>
      <c r="FJ84" s="78">
        <f t="shared" si="73"/>
        <v>14.449250025122529</v>
      </c>
      <c r="FK84" s="78">
        <f t="shared" si="73"/>
        <v>5.1875505846258525</v>
      </c>
      <c r="FL84" s="78">
        <f t="shared" si="73"/>
        <v>20.881667857291418</v>
      </c>
      <c r="FM84" s="78">
        <f t="shared" si="73"/>
        <v>16.913077106972153</v>
      </c>
      <c r="FN84" s="78">
        <f t="shared" si="73"/>
        <v>22.490883536969598</v>
      </c>
      <c r="FO84" s="78">
        <f t="shared" si="73"/>
        <v>8.7432882763152975</v>
      </c>
      <c r="FP84" s="78">
        <f t="shared" si="73"/>
        <v>18.485917769425356</v>
      </c>
      <c r="FQ84" s="78">
        <f t="shared" si="73"/>
        <v>15.035657459334459</v>
      </c>
      <c r="FR84" s="78">
        <f t="shared" si="73"/>
        <v>21.671751756141617</v>
      </c>
      <c r="FS84" s="78">
        <f t="shared" si="73"/>
        <v>17.857176175782751</v>
      </c>
      <c r="FT84" s="78">
        <f t="shared" si="73"/>
        <v>22.013785577483407</v>
      </c>
      <c r="FU84" s="78">
        <f t="shared" si="73"/>
        <v>15.069443677017881</v>
      </c>
      <c r="FV84" s="78">
        <f t="shared" si="73"/>
        <v>22.108809663688323</v>
      </c>
      <c r="FW84" s="78">
        <f t="shared" si="73"/>
        <v>8.055295997950271</v>
      </c>
      <c r="FX84" s="78">
        <f t="shared" si="73"/>
        <v>20.06002186874457</v>
      </c>
      <c r="FY84" s="78">
        <f t="shared" si="73"/>
        <v>13.433942621358915</v>
      </c>
      <c r="FZ84" s="78">
        <f t="shared" si="73"/>
        <v>10.416387831930301</v>
      </c>
      <c r="GA84" s="78">
        <f t="shared" si="73"/>
        <v>6.9147896026675459</v>
      </c>
      <c r="GB84" s="78">
        <f t="shared" si="73"/>
        <v>3.8990254771090012</v>
      </c>
      <c r="GC84" s="78">
        <f t="shared" si="73"/>
        <v>10.209352577225797</v>
      </c>
      <c r="GD84" s="78">
        <f t="shared" si="73"/>
        <v>4.642302997231865</v>
      </c>
      <c r="GE84" s="78">
        <f t="shared" si="73"/>
        <v>3.4541363164704579</v>
      </c>
      <c r="GF84" s="78">
        <f t="shared" si="73"/>
        <v>8.4721576104615064</v>
      </c>
      <c r="GG84" s="78">
        <f t="shared" si="73"/>
        <v>18.408098665740852</v>
      </c>
      <c r="GH84" s="79">
        <f t="shared" si="73"/>
        <v>14.686422939535225</v>
      </c>
      <c r="GJ84" s="29"/>
      <c r="GK84" s="28"/>
      <c r="GL84" s="129">
        <v>118</v>
      </c>
      <c r="GM84" s="129">
        <v>14</v>
      </c>
      <c r="GN84" s="28"/>
      <c r="GO84" s="129">
        <v>109</v>
      </c>
      <c r="GP84" s="129">
        <v>15</v>
      </c>
      <c r="GQ84" s="28"/>
      <c r="GR84" s="29"/>
    </row>
    <row r="85" spans="4:200" ht="15.75" customHeight="1" x14ac:dyDescent="0.25">
      <c r="D85" s="189">
        <v>79</v>
      </c>
      <c r="E85" s="53">
        <v>7.1150678447740265</v>
      </c>
      <c r="F85" s="53">
        <v>10.593645815323075</v>
      </c>
      <c r="H85" s="176">
        <v>155</v>
      </c>
      <c r="I85" s="126" t="s">
        <v>78</v>
      </c>
      <c r="J85" s="127" t="s">
        <v>75</v>
      </c>
      <c r="L85" s="29"/>
      <c r="N85" s="72">
        <v>73</v>
      </c>
      <c r="O85" s="82"/>
      <c r="P85" s="83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0"/>
      <c r="BD85" s="80"/>
      <c r="BE85" s="80"/>
      <c r="BF85" s="80"/>
      <c r="BG85" s="80"/>
      <c r="BH85" s="80"/>
      <c r="BI85" s="80"/>
      <c r="BJ85" s="80"/>
      <c r="BK85" s="80"/>
      <c r="BL85" s="80"/>
      <c r="BM85" s="80"/>
      <c r="BN85" s="80"/>
      <c r="BO85" s="80"/>
      <c r="BP85" s="80"/>
      <c r="BQ85" s="80"/>
      <c r="BR85" s="80"/>
      <c r="BS85" s="80"/>
      <c r="BT85" s="80"/>
      <c r="BU85" s="80"/>
      <c r="BV85" s="80"/>
      <c r="BW85" s="80"/>
      <c r="BX85" s="80"/>
      <c r="BY85" s="80"/>
      <c r="BZ85" s="80"/>
      <c r="CA85" s="80"/>
      <c r="CB85" s="80"/>
      <c r="CC85" s="80"/>
      <c r="CD85" s="80"/>
      <c r="CE85" s="80"/>
      <c r="CF85" s="80"/>
      <c r="CG85" s="80"/>
      <c r="CH85" s="80"/>
      <c r="CI85" s="80"/>
      <c r="CJ85" s="78">
        <v>0</v>
      </c>
      <c r="CK85" s="78">
        <f t="shared" ref="CK85:GH85" si="74">+SQRT(((CK$6-$CJ$6)^2)+((CK$7-$CJ$7)^2))</f>
        <v>3.6510430585720233</v>
      </c>
      <c r="CL85" s="78">
        <f t="shared" si="74"/>
        <v>3.6333971881026752</v>
      </c>
      <c r="CM85" s="78">
        <f t="shared" si="74"/>
        <v>17.195050268170885</v>
      </c>
      <c r="CN85" s="156">
        <f t="shared" si="74"/>
        <v>5.9660896319567023</v>
      </c>
      <c r="CO85" s="78">
        <f t="shared" si="74"/>
        <v>14.192114401789176</v>
      </c>
      <c r="CP85" s="78">
        <f t="shared" si="74"/>
        <v>14.183222295607118</v>
      </c>
      <c r="CQ85" s="78">
        <f t="shared" si="74"/>
        <v>19.349339385562498</v>
      </c>
      <c r="CR85" s="78">
        <f t="shared" si="74"/>
        <v>6.5599063848261627</v>
      </c>
      <c r="CS85" s="78">
        <f t="shared" si="74"/>
        <v>10.770524209665194</v>
      </c>
      <c r="CT85" s="78">
        <f t="shared" si="74"/>
        <v>19.423792465835117</v>
      </c>
      <c r="CU85" s="78">
        <f t="shared" si="74"/>
        <v>3.0108819162357476</v>
      </c>
      <c r="CV85" s="78">
        <f t="shared" si="74"/>
        <v>3.5049409206970594</v>
      </c>
      <c r="CW85" s="78">
        <f t="shared" si="74"/>
        <v>14.199329983275163</v>
      </c>
      <c r="CX85" s="78">
        <f t="shared" si="74"/>
        <v>6.4874564400442365</v>
      </c>
      <c r="CY85" s="78">
        <f t="shared" si="74"/>
        <v>10.652130173918465</v>
      </c>
      <c r="CZ85" s="78">
        <f t="shared" si="74"/>
        <v>15.284436551702067</v>
      </c>
      <c r="DA85" s="78">
        <f t="shared" si="74"/>
        <v>6.1993531330721998</v>
      </c>
      <c r="DB85" s="78">
        <f t="shared" si="74"/>
        <v>10.698438803534437</v>
      </c>
      <c r="DC85" s="78">
        <f t="shared" si="74"/>
        <v>7.1524365252213444</v>
      </c>
      <c r="DD85" s="78">
        <f t="shared" si="74"/>
        <v>12.585744655141541</v>
      </c>
      <c r="DE85" s="78">
        <f t="shared" si="74"/>
        <v>11.564383716257971</v>
      </c>
      <c r="DF85" s="78">
        <f t="shared" si="74"/>
        <v>19.494561094867393</v>
      </c>
      <c r="DG85" s="78">
        <f t="shared" si="74"/>
        <v>12.71624014300003</v>
      </c>
      <c r="DH85" s="78">
        <f t="shared" si="74"/>
        <v>19.435349672847448</v>
      </c>
      <c r="DI85" s="78">
        <f t="shared" si="74"/>
        <v>16.486740393892749</v>
      </c>
      <c r="DJ85" s="78">
        <f t="shared" si="74"/>
        <v>17.878650225068409</v>
      </c>
      <c r="DK85" s="78">
        <f t="shared" si="74"/>
        <v>2.7276658801162093</v>
      </c>
      <c r="DL85" s="78">
        <f t="shared" si="74"/>
        <v>12.300035900383044</v>
      </c>
      <c r="DM85" s="78">
        <f t="shared" si="74"/>
        <v>11.327018481707846</v>
      </c>
      <c r="DN85" s="78">
        <f t="shared" si="74"/>
        <v>11.282349561801961</v>
      </c>
      <c r="DO85" s="78">
        <f t="shared" si="74"/>
        <v>9.7161120221176329</v>
      </c>
      <c r="DP85" s="78">
        <f t="shared" si="74"/>
        <v>19.322769966610768</v>
      </c>
      <c r="DQ85" s="78">
        <f t="shared" si="74"/>
        <v>8.1827219073760773</v>
      </c>
      <c r="DR85" s="78">
        <f t="shared" si="74"/>
        <v>20.809012239057346</v>
      </c>
      <c r="DS85" s="78">
        <f t="shared" si="74"/>
        <v>17.855832685769997</v>
      </c>
      <c r="DT85" s="78">
        <f t="shared" si="74"/>
        <v>9.6135927813134643</v>
      </c>
      <c r="DU85" s="78">
        <f t="shared" si="74"/>
        <v>15.961841866389515</v>
      </c>
      <c r="DV85" s="78">
        <f t="shared" si="74"/>
        <v>13.71750138477913</v>
      </c>
      <c r="DW85" s="78">
        <f t="shared" si="74"/>
        <v>17.087919645779508</v>
      </c>
      <c r="DX85" s="78">
        <f t="shared" si="74"/>
        <v>13.019193248575668</v>
      </c>
      <c r="DY85" s="78">
        <f t="shared" si="74"/>
        <v>18.622630395954737</v>
      </c>
      <c r="DZ85" s="78">
        <f t="shared" si="74"/>
        <v>20.619284313650677</v>
      </c>
      <c r="EA85" s="78">
        <f t="shared" si="74"/>
        <v>19.325987452371425</v>
      </c>
      <c r="EB85" s="78">
        <f t="shared" si="74"/>
        <v>16.408790898390087</v>
      </c>
      <c r="EC85" s="78">
        <f t="shared" si="74"/>
        <v>2.3887511073678875</v>
      </c>
      <c r="ED85" s="78">
        <f t="shared" si="74"/>
        <v>8.0905520598317224</v>
      </c>
      <c r="EE85" s="78">
        <f t="shared" si="74"/>
        <v>2.7937568980403471</v>
      </c>
      <c r="EF85" s="78">
        <f t="shared" si="74"/>
        <v>14.800250902701</v>
      </c>
      <c r="EG85" s="78">
        <f t="shared" si="74"/>
        <v>8.0959349415014312</v>
      </c>
      <c r="EH85" s="78">
        <f t="shared" si="74"/>
        <v>10.778856883271114</v>
      </c>
      <c r="EI85" s="78">
        <f t="shared" si="74"/>
        <v>21.356296539389522</v>
      </c>
      <c r="EJ85" s="78">
        <f t="shared" si="74"/>
        <v>8.3183258104316806</v>
      </c>
      <c r="EK85" s="78">
        <f t="shared" si="74"/>
        <v>10.339649514412473</v>
      </c>
      <c r="EL85" s="78">
        <f t="shared" si="74"/>
        <v>3.344876190436501</v>
      </c>
      <c r="EM85" s="78">
        <f t="shared" si="74"/>
        <v>14.057512576201239</v>
      </c>
      <c r="EN85" s="78">
        <f t="shared" si="74"/>
        <v>10.319476822547804</v>
      </c>
      <c r="EO85" s="78">
        <f t="shared" si="74"/>
        <v>22.385082184625045</v>
      </c>
      <c r="EP85" s="78">
        <f t="shared" si="74"/>
        <v>23.716582955132441</v>
      </c>
      <c r="EQ85" s="78">
        <f t="shared" si="74"/>
        <v>8.7762879671639791</v>
      </c>
      <c r="ER85" s="78">
        <f t="shared" si="74"/>
        <v>3.7601359101426119</v>
      </c>
      <c r="ES85" s="78">
        <f t="shared" si="74"/>
        <v>7.3455868259753103</v>
      </c>
      <c r="ET85" s="78">
        <f t="shared" si="74"/>
        <v>18.811388057131683</v>
      </c>
      <c r="EU85" s="78">
        <f t="shared" si="74"/>
        <v>12.643528975775618</v>
      </c>
      <c r="EV85" s="78">
        <f t="shared" si="74"/>
        <v>15.293781102275153</v>
      </c>
      <c r="EW85" s="78">
        <f t="shared" si="74"/>
        <v>13.671464880670891</v>
      </c>
      <c r="EX85" s="78">
        <f t="shared" si="74"/>
        <v>14.627410749292533</v>
      </c>
      <c r="EY85" s="78">
        <f t="shared" si="74"/>
        <v>18.012746045836252</v>
      </c>
      <c r="EZ85" s="78">
        <f t="shared" si="74"/>
        <v>8.0134747940214588</v>
      </c>
      <c r="FA85" s="78">
        <f t="shared" si="74"/>
        <v>4.1931500175661824</v>
      </c>
      <c r="FB85" s="78">
        <f t="shared" si="74"/>
        <v>21.075506200194837</v>
      </c>
      <c r="FC85" s="78">
        <f t="shared" si="74"/>
        <v>10.286081356920111</v>
      </c>
      <c r="FD85" s="78">
        <f t="shared" si="74"/>
        <v>13.295710499829784</v>
      </c>
      <c r="FE85" s="78">
        <f t="shared" si="74"/>
        <v>2.6242833746140706</v>
      </c>
      <c r="FF85" s="78">
        <f t="shared" si="74"/>
        <v>14.753801861826757</v>
      </c>
      <c r="FG85" s="78">
        <f t="shared" si="74"/>
        <v>1.0966798013384937</v>
      </c>
      <c r="FH85" s="78">
        <f t="shared" si="74"/>
        <v>10.524337519644979</v>
      </c>
      <c r="FI85" s="78">
        <f t="shared" si="74"/>
        <v>13.724980545930759</v>
      </c>
      <c r="FJ85" s="78">
        <f t="shared" si="74"/>
        <v>0.85856473876876149</v>
      </c>
      <c r="FK85" s="78">
        <f t="shared" si="74"/>
        <v>8.9991987479061493</v>
      </c>
      <c r="FL85" s="78">
        <f t="shared" si="74"/>
        <v>19.956937838601064</v>
      </c>
      <c r="FM85" s="78">
        <f t="shared" si="74"/>
        <v>21.917604891924793</v>
      </c>
      <c r="FN85" s="78">
        <f t="shared" si="74"/>
        <v>18.334723333640547</v>
      </c>
      <c r="FO85" s="78">
        <f t="shared" si="74"/>
        <v>9.2389470584803597</v>
      </c>
      <c r="FP85" s="78">
        <f t="shared" si="74"/>
        <v>12.845890731146602</v>
      </c>
      <c r="FQ85" s="78">
        <f t="shared" si="74"/>
        <v>13.535233616788791</v>
      </c>
      <c r="FR85" s="78">
        <f t="shared" si="74"/>
        <v>12.369665184817459</v>
      </c>
      <c r="FS85" s="78">
        <f t="shared" si="74"/>
        <v>15.240045266150041</v>
      </c>
      <c r="FT85" s="78">
        <f t="shared" si="74"/>
        <v>20.142032174715212</v>
      </c>
      <c r="FU85" s="78">
        <f t="shared" si="74"/>
        <v>13.305173790492159</v>
      </c>
      <c r="FV85" s="78">
        <f t="shared" si="74"/>
        <v>19.056691970029522</v>
      </c>
      <c r="FW85" s="78">
        <f t="shared" si="74"/>
        <v>5.8153430532120058</v>
      </c>
      <c r="FX85" s="78">
        <f t="shared" si="74"/>
        <v>19.007626530267324</v>
      </c>
      <c r="FY85" s="78">
        <f t="shared" si="74"/>
        <v>10.94010369848481</v>
      </c>
      <c r="FZ85" s="78">
        <f t="shared" si="74"/>
        <v>17.557315750023385</v>
      </c>
      <c r="GA85" s="78">
        <f t="shared" si="74"/>
        <v>6.8423911942389113</v>
      </c>
      <c r="GB85" s="78">
        <f t="shared" si="74"/>
        <v>13.325019435538671</v>
      </c>
      <c r="GC85" s="78">
        <f t="shared" si="74"/>
        <v>6.1134932736316152</v>
      </c>
      <c r="GD85" s="78">
        <f t="shared" si="74"/>
        <v>13.065178142661523</v>
      </c>
      <c r="GE85" s="78">
        <f t="shared" si="74"/>
        <v>13.163611345926885</v>
      </c>
      <c r="GF85" s="78">
        <f t="shared" si="74"/>
        <v>7.9517605453958753</v>
      </c>
      <c r="GG85" s="78">
        <f t="shared" si="74"/>
        <v>19.47386835502887</v>
      </c>
      <c r="GH85" s="79">
        <f t="shared" si="74"/>
        <v>8.6482055756908576</v>
      </c>
      <c r="GJ85" s="29"/>
      <c r="GK85" s="28"/>
      <c r="GL85" s="129">
        <v>85</v>
      </c>
      <c r="GM85" s="129">
        <v>14</v>
      </c>
      <c r="GN85" s="28"/>
      <c r="GO85" s="129">
        <v>69</v>
      </c>
      <c r="GP85" s="129">
        <v>15</v>
      </c>
      <c r="GQ85" s="28"/>
      <c r="GR85" s="29"/>
    </row>
    <row r="86" spans="4:200" ht="15.75" customHeight="1" x14ac:dyDescent="0.25">
      <c r="D86" s="189">
        <v>80</v>
      </c>
      <c r="E86" s="53">
        <v>4.5479370523184626</v>
      </c>
      <c r="F86" s="53">
        <v>20.547688247355442</v>
      </c>
      <c r="H86" s="176">
        <v>156</v>
      </c>
      <c r="I86" s="126" t="s">
        <v>74</v>
      </c>
      <c r="J86" s="127" t="s">
        <v>76</v>
      </c>
      <c r="L86" s="29"/>
      <c r="N86" s="72">
        <v>74</v>
      </c>
      <c r="O86" s="82"/>
      <c r="P86" s="83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80"/>
      <c r="BI86" s="80"/>
      <c r="BJ86" s="80"/>
      <c r="BK86" s="80"/>
      <c r="BL86" s="80"/>
      <c r="BM86" s="80"/>
      <c r="BN86" s="80"/>
      <c r="BO86" s="80"/>
      <c r="BP86" s="80"/>
      <c r="BQ86" s="80"/>
      <c r="BR86" s="80"/>
      <c r="BS86" s="80"/>
      <c r="BT86" s="80"/>
      <c r="BU86" s="80"/>
      <c r="BV86" s="80"/>
      <c r="BW86" s="80"/>
      <c r="BX86" s="80"/>
      <c r="BY86" s="80"/>
      <c r="BZ86" s="80"/>
      <c r="CA86" s="80"/>
      <c r="CB86" s="80"/>
      <c r="CC86" s="80"/>
      <c r="CD86" s="80"/>
      <c r="CE86" s="80"/>
      <c r="CF86" s="80"/>
      <c r="CG86" s="80"/>
      <c r="CH86" s="80"/>
      <c r="CI86" s="80"/>
      <c r="CJ86" s="80"/>
      <c r="CK86" s="78">
        <v>0</v>
      </c>
      <c r="CL86" s="78">
        <f t="shared" ref="CL86:GH86" si="75">+SQRT(((CL$6-$CK$6)^2)+((CL$7-$CK$7)^2))</f>
        <v>2.6771342152443713</v>
      </c>
      <c r="CM86" s="78">
        <f t="shared" si="75"/>
        <v>16.613770998041129</v>
      </c>
      <c r="CN86" s="156">
        <f t="shared" si="75"/>
        <v>2.3408069956918856</v>
      </c>
      <c r="CO86" s="78">
        <f t="shared" si="75"/>
        <v>16.06246618562216</v>
      </c>
      <c r="CP86" s="78">
        <f t="shared" si="75"/>
        <v>15.344406272092128</v>
      </c>
      <c r="CQ86" s="78">
        <f t="shared" si="75"/>
        <v>18.457858938276182</v>
      </c>
      <c r="CR86" s="78">
        <f t="shared" si="75"/>
        <v>8.6898370859920178</v>
      </c>
      <c r="CS86" s="78">
        <f t="shared" si="75"/>
        <v>12.257075275159576</v>
      </c>
      <c r="CT86" s="78">
        <f t="shared" si="75"/>
        <v>19.574989993702037</v>
      </c>
      <c r="CU86" s="78">
        <f t="shared" si="75"/>
        <v>6.6103104204591121</v>
      </c>
      <c r="CV86" s="78">
        <f t="shared" si="75"/>
        <v>3.7172961987038882</v>
      </c>
      <c r="CW86" s="78">
        <f t="shared" si="75"/>
        <v>16.484811028819912</v>
      </c>
      <c r="CX86" s="78">
        <f t="shared" si="75"/>
        <v>9.0086640298217198</v>
      </c>
      <c r="CY86" s="78">
        <f t="shared" si="75"/>
        <v>7.0035446472266703</v>
      </c>
      <c r="CZ86" s="78">
        <f t="shared" si="75"/>
        <v>17.994386345286916</v>
      </c>
      <c r="DA86" s="78">
        <f t="shared" si="75"/>
        <v>9.793645475536783</v>
      </c>
      <c r="DB86" s="78">
        <f t="shared" si="75"/>
        <v>7.1090266491780127</v>
      </c>
      <c r="DC86" s="78">
        <f t="shared" si="75"/>
        <v>6.2817082327795637</v>
      </c>
      <c r="DD86" s="78">
        <f t="shared" si="75"/>
        <v>9.2224337506871947</v>
      </c>
      <c r="DE86" s="78">
        <f t="shared" si="75"/>
        <v>8.3526424758555251</v>
      </c>
      <c r="DF86" s="78">
        <f t="shared" si="75"/>
        <v>18.309236002160414</v>
      </c>
      <c r="DG86" s="78">
        <f t="shared" si="75"/>
        <v>11.718688693776908</v>
      </c>
      <c r="DH86" s="78">
        <f t="shared" si="75"/>
        <v>20.963659701398722</v>
      </c>
      <c r="DI86" s="78">
        <f t="shared" si="75"/>
        <v>14.641060666426233</v>
      </c>
      <c r="DJ86" s="78">
        <f t="shared" si="75"/>
        <v>18.00605318799655</v>
      </c>
      <c r="DK86" s="78">
        <f t="shared" si="75"/>
        <v>4.8877841343810111</v>
      </c>
      <c r="DL86" s="78">
        <f t="shared" si="75"/>
        <v>12.278126350805989</v>
      </c>
      <c r="DM86" s="78">
        <f t="shared" si="75"/>
        <v>9.9666242557825999</v>
      </c>
      <c r="DN86" s="78">
        <f t="shared" si="75"/>
        <v>13.896045174588268</v>
      </c>
      <c r="DO86" s="78">
        <f t="shared" si="75"/>
        <v>6.1293605733487553</v>
      </c>
      <c r="DP86" s="78">
        <f t="shared" si="75"/>
        <v>18.649039716410766</v>
      </c>
      <c r="DQ86" s="78">
        <f t="shared" si="75"/>
        <v>10.655611263258942</v>
      </c>
      <c r="DR86" s="78">
        <f t="shared" si="75"/>
        <v>20.705624825605376</v>
      </c>
      <c r="DS86" s="78">
        <f t="shared" si="75"/>
        <v>16.106481431918397</v>
      </c>
      <c r="DT86" s="78">
        <f t="shared" si="75"/>
        <v>6.49448445253255</v>
      </c>
      <c r="DU86" s="78">
        <f t="shared" si="75"/>
        <v>16.394885070096667</v>
      </c>
      <c r="DV86" s="78">
        <f t="shared" si="75"/>
        <v>15.024558629296942</v>
      </c>
      <c r="DW86" s="78">
        <f t="shared" si="75"/>
        <v>15.717570664083061</v>
      </c>
      <c r="DX86" s="78">
        <f t="shared" si="75"/>
        <v>16.251429641531296</v>
      </c>
      <c r="DY86" s="78">
        <f t="shared" si="75"/>
        <v>19.832447596296561</v>
      </c>
      <c r="DZ86" s="78">
        <f t="shared" si="75"/>
        <v>22.921520002057445</v>
      </c>
      <c r="EA86" s="78">
        <f t="shared" si="75"/>
        <v>18.743632792887723</v>
      </c>
      <c r="EB86" s="78">
        <f t="shared" si="75"/>
        <v>15.810075302834871</v>
      </c>
      <c r="EC86" s="78">
        <f t="shared" si="75"/>
        <v>2.0283240285642172</v>
      </c>
      <c r="ED86" s="78">
        <f t="shared" si="75"/>
        <v>11.683363078928426</v>
      </c>
      <c r="EE86" s="78">
        <f t="shared" si="75"/>
        <v>6.3174121352580084</v>
      </c>
      <c r="EF86" s="78">
        <f t="shared" si="75"/>
        <v>13.775087563982989</v>
      </c>
      <c r="EG86" s="78">
        <f t="shared" si="75"/>
        <v>6.0295103909983938</v>
      </c>
      <c r="EH86" s="78">
        <f t="shared" si="75"/>
        <v>12.01775310253829</v>
      </c>
      <c r="EI86" s="78">
        <f t="shared" si="75"/>
        <v>23.69819156582847</v>
      </c>
      <c r="EJ86" s="78">
        <f t="shared" si="75"/>
        <v>8.0135774488017049</v>
      </c>
      <c r="EK86" s="78">
        <f t="shared" si="75"/>
        <v>13.663015124677026</v>
      </c>
      <c r="EL86" s="78">
        <f t="shared" si="75"/>
        <v>2.9386647787427691</v>
      </c>
      <c r="EM86" s="78">
        <f t="shared" si="75"/>
        <v>13.239595232634391</v>
      </c>
      <c r="EN86" s="78">
        <f t="shared" si="75"/>
        <v>13.171491608958275</v>
      </c>
      <c r="EO86" s="78">
        <f t="shared" si="75"/>
        <v>21.629364807908942</v>
      </c>
      <c r="EP86" s="78">
        <f t="shared" si="75"/>
        <v>22.434729214945179</v>
      </c>
      <c r="EQ86" s="78">
        <f t="shared" si="75"/>
        <v>12.365721866592798</v>
      </c>
      <c r="ER86" s="78">
        <f t="shared" si="75"/>
        <v>6.9628797116047831</v>
      </c>
      <c r="ES86" s="78">
        <f t="shared" si="75"/>
        <v>6.8237600196317958</v>
      </c>
      <c r="ET86" s="78">
        <f t="shared" si="75"/>
        <v>20.274572675893118</v>
      </c>
      <c r="EU86" s="78">
        <f t="shared" si="75"/>
        <v>14.309158666399407</v>
      </c>
      <c r="EV86" s="78">
        <f t="shared" si="75"/>
        <v>13.013592780924279</v>
      </c>
      <c r="EW86" s="78">
        <f t="shared" si="75"/>
        <v>15.465406029419384</v>
      </c>
      <c r="EX86" s="78">
        <f t="shared" si="75"/>
        <v>13.016245063994939</v>
      </c>
      <c r="EY86" s="78">
        <f t="shared" si="75"/>
        <v>17.048094352743259</v>
      </c>
      <c r="EZ86" s="78">
        <f t="shared" si="75"/>
        <v>10.871914681082909</v>
      </c>
      <c r="FA86" s="78">
        <f t="shared" si="75"/>
        <v>7.6779922629340733</v>
      </c>
      <c r="FB86" s="78">
        <f t="shared" si="75"/>
        <v>19.633957185865718</v>
      </c>
      <c r="FC86" s="78">
        <f t="shared" si="75"/>
        <v>11.453126035484518</v>
      </c>
      <c r="FD86" s="78">
        <f t="shared" si="75"/>
        <v>13.836034972671667</v>
      </c>
      <c r="FE86" s="78">
        <f t="shared" si="75"/>
        <v>6.2712410112400772</v>
      </c>
      <c r="FF86" s="78">
        <f t="shared" si="75"/>
        <v>11.907604541929043</v>
      </c>
      <c r="FG86" s="78">
        <f t="shared" si="75"/>
        <v>4.7126195516549325</v>
      </c>
      <c r="FH86" s="78">
        <f t="shared" si="75"/>
        <v>8.3874517214066788</v>
      </c>
      <c r="FI86" s="78">
        <f t="shared" si="75"/>
        <v>11.834165109893792</v>
      </c>
      <c r="FJ86" s="78">
        <f t="shared" si="75"/>
        <v>4.5082287502789802</v>
      </c>
      <c r="FK86" s="78">
        <f t="shared" si="75"/>
        <v>5.359613556709383</v>
      </c>
      <c r="FL86" s="78">
        <f t="shared" si="75"/>
        <v>20.294002548671749</v>
      </c>
      <c r="FM86" s="78">
        <f t="shared" si="75"/>
        <v>20.723576746045708</v>
      </c>
      <c r="FN86" s="78">
        <f t="shared" si="75"/>
        <v>19.545248590328345</v>
      </c>
      <c r="FO86" s="78">
        <f t="shared" si="75"/>
        <v>7.7650489087113348</v>
      </c>
      <c r="FP86" s="78">
        <f t="shared" si="75"/>
        <v>14.204061661769108</v>
      </c>
      <c r="FQ86" s="78">
        <f t="shared" si="75"/>
        <v>13.589840997520719</v>
      </c>
      <c r="FR86" s="78">
        <f t="shared" si="75"/>
        <v>14.932055115285952</v>
      </c>
      <c r="FS86" s="78">
        <f t="shared" si="75"/>
        <v>15.800481680375393</v>
      </c>
      <c r="FT86" s="78">
        <f t="shared" si="75"/>
        <v>20.76023050154755</v>
      </c>
      <c r="FU86" s="78">
        <f t="shared" si="75"/>
        <v>13.419596597633735</v>
      </c>
      <c r="FV86" s="78">
        <f t="shared" si="75"/>
        <v>19.971294115697145</v>
      </c>
      <c r="FW86" s="78">
        <f t="shared" si="75"/>
        <v>3.1628035410855029</v>
      </c>
      <c r="FX86" s="78">
        <f t="shared" si="75"/>
        <v>19.33451562981741</v>
      </c>
      <c r="FY86" s="78">
        <f t="shared" si="75"/>
        <v>10.987173392671782</v>
      </c>
      <c r="FZ86" s="78">
        <f t="shared" si="75"/>
        <v>15.58754752685352</v>
      </c>
      <c r="GA86" s="78">
        <f t="shared" si="75"/>
        <v>3.8226493976217424</v>
      </c>
      <c r="GB86" s="78">
        <f t="shared" si="75"/>
        <v>9.6744192853613047</v>
      </c>
      <c r="GC86" s="78">
        <f t="shared" si="75"/>
        <v>5.3597464619460373</v>
      </c>
      <c r="GD86" s="78">
        <f t="shared" si="75"/>
        <v>10.324980077865099</v>
      </c>
      <c r="GE86" s="78">
        <f t="shared" si="75"/>
        <v>10.189638283415116</v>
      </c>
      <c r="GF86" s="78">
        <f t="shared" si="75"/>
        <v>6.3343975562451735</v>
      </c>
      <c r="GG86" s="78">
        <f t="shared" si="75"/>
        <v>19.221641455208719</v>
      </c>
      <c r="GH86" s="79">
        <f t="shared" si="75"/>
        <v>9.6756618512538921</v>
      </c>
      <c r="GJ86" s="29"/>
      <c r="GK86" s="28"/>
      <c r="GL86" s="129">
        <v>170</v>
      </c>
      <c r="GM86" s="129">
        <v>14</v>
      </c>
      <c r="GN86" s="28"/>
      <c r="GO86" s="129">
        <v>71</v>
      </c>
      <c r="GP86" s="129">
        <v>16</v>
      </c>
      <c r="GQ86" s="28"/>
      <c r="GR86" s="29"/>
    </row>
    <row r="87" spans="4:200" ht="15.75" customHeight="1" x14ac:dyDescent="0.25">
      <c r="D87" s="189">
        <v>81</v>
      </c>
      <c r="E87" s="53">
        <v>14.902934800807918</v>
      </c>
      <c r="F87" s="53">
        <v>9.3864877665652831</v>
      </c>
      <c r="H87" s="176">
        <v>157</v>
      </c>
      <c r="I87" s="126" t="s">
        <v>80</v>
      </c>
      <c r="J87" s="127" t="s">
        <v>78</v>
      </c>
      <c r="L87" s="29"/>
      <c r="N87" s="72">
        <v>75</v>
      </c>
      <c r="O87" s="82"/>
      <c r="P87" s="83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78">
        <v>0</v>
      </c>
      <c r="CM87" s="78">
        <f t="shared" ref="CM87:GH87" si="76">+SQRT(((CM$6-$CL$6)^2)+((CM$7-$CL$7)^2))</f>
        <v>19.165855877846685</v>
      </c>
      <c r="CN87" s="156">
        <f t="shared" si="76"/>
        <v>3.8784013302491918</v>
      </c>
      <c r="CO87" s="78">
        <f t="shared" si="76"/>
        <v>17.609664522374018</v>
      </c>
      <c r="CP87" s="78">
        <f t="shared" si="76"/>
        <v>17.279583514303621</v>
      </c>
      <c r="CQ87" s="78">
        <f t="shared" si="76"/>
        <v>21.072954567836202</v>
      </c>
      <c r="CR87" s="78">
        <f t="shared" si="76"/>
        <v>10.000618797867732</v>
      </c>
      <c r="CS87" s="78">
        <f t="shared" si="76"/>
        <v>13.998763182601394</v>
      </c>
      <c r="CT87" s="78">
        <f t="shared" si="76"/>
        <v>21.94173001860527</v>
      </c>
      <c r="CU87" s="78">
        <f t="shared" si="76"/>
        <v>6.4376333312083096</v>
      </c>
      <c r="CV87" s="78">
        <f t="shared" si="76"/>
        <v>5.6893501535676556</v>
      </c>
      <c r="CW87" s="78">
        <f t="shared" si="76"/>
        <v>17.75070199487913</v>
      </c>
      <c r="CX87" s="78">
        <f t="shared" si="76"/>
        <v>10.051778713311039</v>
      </c>
      <c r="CY87" s="78">
        <f t="shared" si="76"/>
        <v>8.2839046303102943</v>
      </c>
      <c r="CZ87" s="78">
        <f t="shared" si="76"/>
        <v>18.912797513870906</v>
      </c>
      <c r="DA87" s="78">
        <f t="shared" si="76"/>
        <v>9.512964246923616</v>
      </c>
      <c r="DB87" s="78">
        <f t="shared" si="76"/>
        <v>8.9145459250073209</v>
      </c>
      <c r="DC87" s="78">
        <f t="shared" si="76"/>
        <v>8.795696509931842</v>
      </c>
      <c r="DD87" s="78">
        <f t="shared" si="76"/>
        <v>11.376417951830875</v>
      </c>
      <c r="DE87" s="78">
        <f t="shared" si="76"/>
        <v>10.673228281443805</v>
      </c>
      <c r="DF87" s="78">
        <f t="shared" si="76"/>
        <v>20.96192404242149</v>
      </c>
      <c r="DG87" s="78">
        <f t="shared" si="76"/>
        <v>14.326267364398458</v>
      </c>
      <c r="DH87" s="78">
        <f t="shared" si="76"/>
        <v>22.734361840098856</v>
      </c>
      <c r="DI87" s="78">
        <f t="shared" si="76"/>
        <v>17.316106693291442</v>
      </c>
      <c r="DJ87" s="78">
        <f t="shared" si="76"/>
        <v>20.373926753367879</v>
      </c>
      <c r="DK87" s="78">
        <f t="shared" si="76"/>
        <v>3.0864010953069783</v>
      </c>
      <c r="DL87" s="78">
        <f t="shared" si="76"/>
        <v>14.655569283630109</v>
      </c>
      <c r="DM87" s="78">
        <f t="shared" si="76"/>
        <v>12.61475172918778</v>
      </c>
      <c r="DN87" s="78">
        <f t="shared" si="76"/>
        <v>14.893404218365513</v>
      </c>
      <c r="DO87" s="78">
        <f t="shared" si="76"/>
        <v>7.0346055868813764</v>
      </c>
      <c r="DP87" s="78">
        <f t="shared" si="76"/>
        <v>21.226601849543542</v>
      </c>
      <c r="DQ87" s="78">
        <f t="shared" si="76"/>
        <v>11.750877758063385</v>
      </c>
      <c r="DR87" s="78">
        <f t="shared" si="76"/>
        <v>23.153539347860423</v>
      </c>
      <c r="DS87" s="78">
        <f t="shared" si="76"/>
        <v>18.783149727432338</v>
      </c>
      <c r="DT87" s="78">
        <f t="shared" si="76"/>
        <v>8.9274990046628471</v>
      </c>
      <c r="DU87" s="78">
        <f t="shared" si="76"/>
        <v>18.648459582939768</v>
      </c>
      <c r="DV87" s="78">
        <f t="shared" si="76"/>
        <v>16.884667152287012</v>
      </c>
      <c r="DW87" s="78">
        <f t="shared" si="76"/>
        <v>18.382507212169703</v>
      </c>
      <c r="DX87" s="78">
        <f t="shared" si="76"/>
        <v>16.591634076347514</v>
      </c>
      <c r="DY87" s="78">
        <f t="shared" si="76"/>
        <v>21.767458454106293</v>
      </c>
      <c r="DZ87" s="78">
        <f t="shared" si="76"/>
        <v>24.189292678519354</v>
      </c>
      <c r="EA87" s="156">
        <f t="shared" si="76"/>
        <v>21.303122820740754</v>
      </c>
      <c r="EB87" s="78">
        <f t="shared" si="76"/>
        <v>18.362654317595766</v>
      </c>
      <c r="EC87" s="168">
        <f t="shared" si="76"/>
        <v>3.770077097844708</v>
      </c>
      <c r="ED87" s="78">
        <f t="shared" si="76"/>
        <v>11.365095860509527</v>
      </c>
      <c r="EE87" s="78">
        <f t="shared" si="76"/>
        <v>6.3302791502537739</v>
      </c>
      <c r="EF87" s="78">
        <f t="shared" si="76"/>
        <v>16.396588663545426</v>
      </c>
      <c r="EG87" s="78">
        <f t="shared" si="76"/>
        <v>8.7064636705493736</v>
      </c>
      <c r="EH87" s="78">
        <f t="shared" si="76"/>
        <v>13.884897395980229</v>
      </c>
      <c r="EI87" s="78">
        <f t="shared" si="76"/>
        <v>24.936254958265785</v>
      </c>
      <c r="EJ87" s="78">
        <f t="shared" si="76"/>
        <v>10.416230294685404</v>
      </c>
      <c r="EK87" s="78">
        <f t="shared" si="76"/>
        <v>11.998798674114825</v>
      </c>
      <c r="EL87" s="78">
        <f t="shared" si="76"/>
        <v>0.48030358388907501</v>
      </c>
      <c r="EM87" s="78">
        <f t="shared" si="76"/>
        <v>15.823942989170455</v>
      </c>
      <c r="EN87" s="78">
        <f t="shared" si="76"/>
        <v>13.951998765436356</v>
      </c>
      <c r="EO87" s="78">
        <f t="shared" si="76"/>
        <v>24.22878775279894</v>
      </c>
      <c r="EP87" s="78">
        <f t="shared" si="76"/>
        <v>25.100168235751497</v>
      </c>
      <c r="EQ87" s="78">
        <f t="shared" si="76"/>
        <v>12.046789231447063</v>
      </c>
      <c r="ER87" s="78">
        <f t="shared" si="76"/>
        <v>7.3909007262374393</v>
      </c>
      <c r="ES87" s="78">
        <f t="shared" si="76"/>
        <v>9.2607462024196199</v>
      </c>
      <c r="ET87" s="78">
        <f t="shared" si="76"/>
        <v>22.078952905263037</v>
      </c>
      <c r="EU87" s="78">
        <f t="shared" si="76"/>
        <v>15.968961292285206</v>
      </c>
      <c r="EV87" s="78">
        <f t="shared" si="76"/>
        <v>15.65207259105288</v>
      </c>
      <c r="EW87" s="78">
        <f t="shared" si="76"/>
        <v>17.056582557887292</v>
      </c>
      <c r="EX87" s="78">
        <f t="shared" si="76"/>
        <v>15.690832288752564</v>
      </c>
      <c r="EY87" s="78">
        <f t="shared" si="76"/>
        <v>19.670841340404621</v>
      </c>
      <c r="EZ87" s="78">
        <f t="shared" si="76"/>
        <v>11.643736469662082</v>
      </c>
      <c r="FA87" s="78">
        <f t="shared" si="76"/>
        <v>7.7148234496255439</v>
      </c>
      <c r="FB87" s="78">
        <f t="shared" si="76"/>
        <v>22.306769430312297</v>
      </c>
      <c r="FC87" s="78">
        <f t="shared" si="76"/>
        <v>13.348603071232638</v>
      </c>
      <c r="FD87" s="78">
        <f t="shared" si="76"/>
        <v>16.030678625211099</v>
      </c>
      <c r="FE87" s="78">
        <f t="shared" si="76"/>
        <v>5.9095592921999369</v>
      </c>
      <c r="FF87" s="78">
        <f t="shared" si="76"/>
        <v>14.393065626417931</v>
      </c>
      <c r="FG87" s="78">
        <f t="shared" si="76"/>
        <v>4.2926891595387273</v>
      </c>
      <c r="FH87" s="78">
        <f t="shared" si="76"/>
        <v>11.058790948821517</v>
      </c>
      <c r="FI87" s="78">
        <f t="shared" si="76"/>
        <v>14.509998659023001</v>
      </c>
      <c r="FJ87" s="78">
        <f t="shared" si="76"/>
        <v>4.2678910397524552</v>
      </c>
      <c r="FK87" s="78">
        <f t="shared" si="76"/>
        <v>7.0196941076248107</v>
      </c>
      <c r="FL87" s="78">
        <f t="shared" si="76"/>
        <v>22.600610173325428</v>
      </c>
      <c r="FM87" s="78">
        <f t="shared" si="76"/>
        <v>23.380245139463657</v>
      </c>
      <c r="FN87" s="78">
        <f t="shared" si="76"/>
        <v>21.478728626379183</v>
      </c>
      <c r="FO87" s="78">
        <f t="shared" si="76"/>
        <v>10.412065019372111</v>
      </c>
      <c r="FP87" s="78">
        <f t="shared" si="76"/>
        <v>16.031632396311966</v>
      </c>
      <c r="FQ87" s="78">
        <f t="shared" si="76"/>
        <v>15.95456139645507</v>
      </c>
      <c r="FR87" s="78">
        <f t="shared" si="76"/>
        <v>15.975352849711207</v>
      </c>
      <c r="FS87" s="78">
        <f t="shared" si="76"/>
        <v>18.001866772027146</v>
      </c>
      <c r="FT87" s="78">
        <f t="shared" si="76"/>
        <v>22.963229183736498</v>
      </c>
      <c r="FU87" s="78">
        <f t="shared" si="76"/>
        <v>15.763566183093486</v>
      </c>
      <c r="FV87" s="78">
        <f t="shared" si="76"/>
        <v>22.046222109123207</v>
      </c>
      <c r="FW87" s="78">
        <f t="shared" si="76"/>
        <v>5.8342256237571473</v>
      </c>
      <c r="FX87" s="78">
        <f t="shared" si="76"/>
        <v>21.640940582867689</v>
      </c>
      <c r="FY87" s="78">
        <f t="shared" si="76"/>
        <v>13.328582782583997</v>
      </c>
      <c r="FZ87" s="78">
        <f t="shared" si="76"/>
        <v>18.255104898322674</v>
      </c>
      <c r="GA87" s="78">
        <f t="shared" si="76"/>
        <v>6.3979670298556055</v>
      </c>
      <c r="GB87" s="78">
        <f t="shared" si="76"/>
        <v>10.918395325523022</v>
      </c>
      <c r="GC87" s="78">
        <f t="shared" si="76"/>
        <v>7.8131660290956573</v>
      </c>
      <c r="GD87" s="78">
        <f t="shared" si="76"/>
        <v>12.867960463891162</v>
      </c>
      <c r="GE87" s="78">
        <f t="shared" si="76"/>
        <v>12.6327534113083</v>
      </c>
      <c r="GF87" s="78">
        <f t="shared" si="76"/>
        <v>8.9845225947508123</v>
      </c>
      <c r="GG87" s="78">
        <f t="shared" si="76"/>
        <v>21.705132084797196</v>
      </c>
      <c r="GH87" s="79">
        <f t="shared" si="76"/>
        <v>11.609561875483712</v>
      </c>
      <c r="GJ87" s="29"/>
      <c r="GK87" s="28"/>
      <c r="GL87" s="129">
        <v>32</v>
      </c>
      <c r="GM87" s="129">
        <v>14</v>
      </c>
      <c r="GN87" s="28"/>
      <c r="GO87" s="129">
        <v>169</v>
      </c>
      <c r="GP87" s="129">
        <v>16</v>
      </c>
      <c r="GQ87" s="28"/>
      <c r="GR87" s="29"/>
    </row>
    <row r="88" spans="4:200" ht="15.75" customHeight="1" x14ac:dyDescent="0.25">
      <c r="D88" s="189">
        <v>82</v>
      </c>
      <c r="E88" s="53">
        <v>10.563133800623493</v>
      </c>
      <c r="F88" s="53">
        <v>9.9554693447890443</v>
      </c>
      <c r="H88" s="176">
        <v>158</v>
      </c>
      <c r="I88" s="126" t="s">
        <v>74</v>
      </c>
      <c r="J88" s="127" t="s">
        <v>74</v>
      </c>
      <c r="L88" s="29"/>
      <c r="N88" s="73">
        <v>76</v>
      </c>
      <c r="O88" s="82"/>
      <c r="P88" s="83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78">
        <v>0</v>
      </c>
      <c r="CN88" s="156">
        <f t="shared" ref="CN88:GH88" si="77">+SQRT(((CN$6-$CM$6)^2)+((CN$7-$CM$7)^2))</f>
        <v>17.093748486363612</v>
      </c>
      <c r="CO88" s="156">
        <f t="shared" si="77"/>
        <v>11.075121556281323</v>
      </c>
      <c r="CP88" s="156">
        <f t="shared" si="77"/>
        <v>7.8652989222053584</v>
      </c>
      <c r="CQ88" s="156">
        <f t="shared" si="77"/>
        <v>2.5378729264962181</v>
      </c>
      <c r="CR88" s="156">
        <f t="shared" si="77"/>
        <v>12.762223254715959</v>
      </c>
      <c r="CS88" s="156">
        <f t="shared" si="77"/>
        <v>9.6432812070620191</v>
      </c>
      <c r="CT88" s="156">
        <f t="shared" si="77"/>
        <v>4.4849771538152998</v>
      </c>
      <c r="CU88" s="156">
        <f t="shared" si="77"/>
        <v>17.502620251132832</v>
      </c>
      <c r="CV88" s="156">
        <f t="shared" si="77"/>
        <v>13.789446093000993</v>
      </c>
      <c r="CW88" s="156">
        <f t="shared" si="77"/>
        <v>13.167108190902907</v>
      </c>
      <c r="CX88" s="156">
        <f t="shared" si="77"/>
        <v>13.743264225918962</v>
      </c>
      <c r="CY88" s="156">
        <f t="shared" si="77"/>
        <v>17.985148947278709</v>
      </c>
      <c r="CZ88" s="156">
        <f t="shared" si="77"/>
        <v>16.018472151457956</v>
      </c>
      <c r="DA88" s="156">
        <f t="shared" si="77"/>
        <v>18.529820551120565</v>
      </c>
      <c r="DB88" s="156">
        <f t="shared" si="77"/>
        <v>16.175639227354125</v>
      </c>
      <c r="DC88" s="156">
        <f t="shared" si="77"/>
        <v>10.370843252656378</v>
      </c>
      <c r="DD88" s="156">
        <f t="shared" si="77"/>
        <v>14.423461581027679</v>
      </c>
      <c r="DE88" s="156">
        <f t="shared" si="77"/>
        <v>13.389834316724505</v>
      </c>
      <c r="DF88" s="156">
        <f t="shared" si="77"/>
        <v>3.6493176429204537</v>
      </c>
      <c r="DG88" s="156">
        <f t="shared" si="77"/>
        <v>5.0124355437646289</v>
      </c>
      <c r="DH88" s="156">
        <f t="shared" si="77"/>
        <v>11.272405942560919</v>
      </c>
      <c r="DI88" s="156">
        <f t="shared" si="77"/>
        <v>6.1149425082269957</v>
      </c>
      <c r="DJ88" s="156">
        <f t="shared" si="77"/>
        <v>3.5441239961312045</v>
      </c>
      <c r="DK88" s="156">
        <f t="shared" si="77"/>
        <v>19.908867300423903</v>
      </c>
      <c r="DL88" s="156">
        <f t="shared" si="77"/>
        <v>5.1530226741335659</v>
      </c>
      <c r="DM88" s="156">
        <f t="shared" si="77"/>
        <v>6.9750198149784266</v>
      </c>
      <c r="DN88" s="156">
        <f t="shared" si="77"/>
        <v>14.117021269652787</v>
      </c>
      <c r="DO88" s="156">
        <f t="shared" si="77"/>
        <v>18.736778636980173</v>
      </c>
      <c r="DP88" s="156">
        <f t="shared" si="77"/>
        <v>2.1421290504693946</v>
      </c>
      <c r="DQ88" s="156">
        <f t="shared" si="77"/>
        <v>13.348601606658582</v>
      </c>
      <c r="DR88" s="156">
        <f t="shared" si="77"/>
        <v>4.5880406762555985</v>
      </c>
      <c r="DS88" s="156">
        <f t="shared" si="77"/>
        <v>5.7262193903531324</v>
      </c>
      <c r="DT88" s="156">
        <f t="shared" si="77"/>
        <v>13.196501443614615</v>
      </c>
      <c r="DU88" s="156">
        <f t="shared" si="77"/>
        <v>4.6530165361970282</v>
      </c>
      <c r="DV88" s="156">
        <f t="shared" si="77"/>
        <v>8.4953879398139502</v>
      </c>
      <c r="DW88" s="156">
        <f t="shared" si="77"/>
        <v>3.7687727303234828</v>
      </c>
      <c r="DX88" s="156">
        <f t="shared" si="77"/>
        <v>18.483750096356143</v>
      </c>
      <c r="DY88" s="156">
        <f t="shared" si="77"/>
        <v>9.1807571513097024</v>
      </c>
      <c r="DZ88" s="156">
        <f t="shared" si="77"/>
        <v>16.420926439063276</v>
      </c>
      <c r="EA88" s="156">
        <f t="shared" si="77"/>
        <v>2.1412434385487997</v>
      </c>
      <c r="EB88" s="156">
        <f t="shared" si="77"/>
        <v>0.80373506260283489</v>
      </c>
      <c r="EC88" s="156">
        <f t="shared" si="77"/>
        <v>15.552171289904294</v>
      </c>
      <c r="ED88" s="156">
        <f t="shared" si="77"/>
        <v>19.369302123707168</v>
      </c>
      <c r="EE88" s="156">
        <f t="shared" si="77"/>
        <v>17.042191493705992</v>
      </c>
      <c r="EF88" s="156">
        <f t="shared" si="77"/>
        <v>3.2692362555412284</v>
      </c>
      <c r="EG88" s="156">
        <f t="shared" si="77"/>
        <v>11.043920536341979</v>
      </c>
      <c r="EH88" s="156">
        <f t="shared" si="77"/>
        <v>8.8945218844095653</v>
      </c>
      <c r="EI88" s="156">
        <f t="shared" si="77"/>
        <v>17.152762522748819</v>
      </c>
      <c r="EJ88" s="156">
        <f t="shared" si="77"/>
        <v>8.8898340111971716</v>
      </c>
      <c r="EK88" s="156">
        <f t="shared" si="77"/>
        <v>25.450845357451673</v>
      </c>
      <c r="EL88" s="156">
        <f t="shared" si="77"/>
        <v>19.27509278822113</v>
      </c>
      <c r="EM88" s="156">
        <f t="shared" si="77"/>
        <v>3.4286699349892098</v>
      </c>
      <c r="EN88" s="156">
        <f t="shared" si="77"/>
        <v>15.105565097267522</v>
      </c>
      <c r="EO88" s="156">
        <f t="shared" si="77"/>
        <v>5.2100366760824466</v>
      </c>
      <c r="EP88" s="156">
        <f t="shared" si="77"/>
        <v>7.3315959757296119</v>
      </c>
      <c r="EQ88" s="156">
        <f t="shared" si="77"/>
        <v>19.669331239077518</v>
      </c>
      <c r="ER88" s="156">
        <f t="shared" si="77"/>
        <v>15.984189329928006</v>
      </c>
      <c r="ES88" s="156">
        <f t="shared" si="77"/>
        <v>9.9585499482895532</v>
      </c>
      <c r="ET88" s="156">
        <f t="shared" si="77"/>
        <v>10.595618409731447</v>
      </c>
      <c r="EU88" s="156">
        <f t="shared" si="77"/>
        <v>10.015639643425878</v>
      </c>
      <c r="EV88" s="156">
        <f t="shared" si="77"/>
        <v>8.3360665402961569</v>
      </c>
      <c r="EW88" s="156">
        <f t="shared" si="77"/>
        <v>10.631776895767805</v>
      </c>
      <c r="EX88" s="156">
        <f t="shared" si="77"/>
        <v>5.4841642973020104</v>
      </c>
      <c r="EY88" s="156">
        <f t="shared" si="77"/>
        <v>1.9533490126107411</v>
      </c>
      <c r="EZ88" s="156">
        <f t="shared" si="77"/>
        <v>14.796014041132233</v>
      </c>
      <c r="FA88" s="156">
        <f t="shared" si="77"/>
        <v>17.089173254523686</v>
      </c>
      <c r="FB88" s="156">
        <f t="shared" si="77"/>
        <v>5.7194227105040509</v>
      </c>
      <c r="FC88" s="156">
        <f t="shared" si="77"/>
        <v>8.9143909450780807</v>
      </c>
      <c r="FD88" s="156">
        <f t="shared" si="77"/>
        <v>5.7401043312409668</v>
      </c>
      <c r="FE88" s="156">
        <f t="shared" si="77"/>
        <v>17.883939263907418</v>
      </c>
      <c r="FF88" s="156">
        <f t="shared" si="77"/>
        <v>11.337123873838371</v>
      </c>
      <c r="FG88" s="156">
        <f t="shared" si="77"/>
        <v>17.797180072307075</v>
      </c>
      <c r="FH88" s="156">
        <f t="shared" si="77"/>
        <v>9.5035190868620862</v>
      </c>
      <c r="FI88" s="156">
        <f t="shared" si="77"/>
        <v>6.9803892459438108</v>
      </c>
      <c r="FJ88" s="156">
        <f t="shared" si="77"/>
        <v>17.491171221534579</v>
      </c>
      <c r="FK88" s="156">
        <f t="shared" si="77"/>
        <v>16.651485626199435</v>
      </c>
      <c r="FL88" s="156">
        <f t="shared" si="77"/>
        <v>5.6590082619977107</v>
      </c>
      <c r="FM88" s="156">
        <f t="shared" si="77"/>
        <v>5.5191391105197711</v>
      </c>
      <c r="FN88" s="156">
        <f t="shared" si="77"/>
        <v>9.0501465707559845</v>
      </c>
      <c r="FO88" s="156">
        <f t="shared" si="77"/>
        <v>9.0246434608112285</v>
      </c>
      <c r="FP88" s="156">
        <f t="shared" si="77"/>
        <v>8.7678293670376064</v>
      </c>
      <c r="FQ88" s="156">
        <f t="shared" si="77"/>
        <v>4.2803484184169429</v>
      </c>
      <c r="FR88" s="156">
        <f t="shared" si="77"/>
        <v>14.105350823337741</v>
      </c>
      <c r="FS88" s="156">
        <f t="shared" si="77"/>
        <v>5.2531571952809024</v>
      </c>
      <c r="FT88" s="156">
        <f t="shared" si="77"/>
        <v>7.0719863818812385</v>
      </c>
      <c r="FU88" s="156">
        <f t="shared" si="77"/>
        <v>4.5789080601093266</v>
      </c>
      <c r="FV88" s="156">
        <f t="shared" si="77"/>
        <v>7.8974635955915584</v>
      </c>
      <c r="FW88" s="156">
        <f t="shared" si="77"/>
        <v>13.784896381490618</v>
      </c>
      <c r="FX88" s="156">
        <f t="shared" si="77"/>
        <v>5.0265456043716989</v>
      </c>
      <c r="FY88" s="156">
        <f t="shared" si="77"/>
        <v>6.4381572753315632</v>
      </c>
      <c r="FZ88" s="156">
        <f t="shared" si="77"/>
        <v>6.8168613545422581</v>
      </c>
      <c r="GA88" s="156">
        <f t="shared" si="77"/>
        <v>13.881912217138586</v>
      </c>
      <c r="GB88" s="156">
        <f t="shared" si="77"/>
        <v>18.94017541681427</v>
      </c>
      <c r="GC88" s="156">
        <f t="shared" si="77"/>
        <v>11.370256825525811</v>
      </c>
      <c r="GD88" s="156">
        <f t="shared" si="77"/>
        <v>10.829331427873322</v>
      </c>
      <c r="GE88" s="156">
        <f t="shared" si="77"/>
        <v>12.022540055451604</v>
      </c>
      <c r="GF88" s="156">
        <f t="shared" si="77"/>
        <v>10.410635437760583</v>
      </c>
      <c r="GG88" s="156">
        <f t="shared" si="77"/>
        <v>2.9532778923821548</v>
      </c>
      <c r="GH88" s="79">
        <f t="shared" si="77"/>
        <v>9.5594290607952548</v>
      </c>
      <c r="GJ88" s="29"/>
      <c r="GK88" s="28"/>
      <c r="GL88" s="129">
        <v>71</v>
      </c>
      <c r="GM88" s="129">
        <v>15</v>
      </c>
      <c r="GN88" s="28"/>
      <c r="GO88" s="129">
        <v>88</v>
      </c>
      <c r="GP88" s="129">
        <v>16</v>
      </c>
      <c r="GQ88" s="28"/>
      <c r="GR88" s="29"/>
    </row>
    <row r="89" spans="4:200" ht="15.75" customHeight="1" x14ac:dyDescent="0.25">
      <c r="D89" s="189">
        <v>83</v>
      </c>
      <c r="E89" s="53">
        <v>2.4177734495307677</v>
      </c>
      <c r="F89" s="53">
        <v>15.429149743529106</v>
      </c>
      <c r="H89" s="176">
        <v>159</v>
      </c>
      <c r="I89" s="126" t="s">
        <v>75</v>
      </c>
      <c r="J89" s="127" t="s">
        <v>74</v>
      </c>
      <c r="L89" s="29"/>
      <c r="N89" s="73">
        <v>77</v>
      </c>
      <c r="O89" s="82"/>
      <c r="P89" s="83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BY89" s="80"/>
      <c r="BZ89" s="80"/>
      <c r="CA89" s="80"/>
      <c r="CB89" s="80"/>
      <c r="CC89" s="80"/>
      <c r="CD89" s="80"/>
      <c r="CE89" s="80"/>
      <c r="CF89" s="80"/>
      <c r="CG89" s="80"/>
      <c r="CH89" s="80"/>
      <c r="CI89" s="80"/>
      <c r="CJ89" s="80"/>
      <c r="CK89" s="80"/>
      <c r="CL89" s="80"/>
      <c r="CM89" s="80"/>
      <c r="CN89" s="156">
        <v>0</v>
      </c>
      <c r="CO89" s="156">
        <f t="shared" ref="CO89:GH89" si="78">+SQRT(((CO$6-$CN$6)^2)+((CO$7-$CN$7)^2))</f>
        <v>17.858088190279744</v>
      </c>
      <c r="CP89" s="156">
        <f t="shared" si="78"/>
        <v>16.828505696983889</v>
      </c>
      <c r="CQ89" s="156">
        <f t="shared" si="78"/>
        <v>18.694611355897852</v>
      </c>
      <c r="CR89" s="156">
        <f t="shared" si="78"/>
        <v>10.731003979257091</v>
      </c>
      <c r="CS89" s="156">
        <f t="shared" si="78"/>
        <v>13.958733138283595</v>
      </c>
      <c r="CT89" s="156">
        <f t="shared" si="78"/>
        <v>20.443257796910487</v>
      </c>
      <c r="CU89" s="156">
        <f t="shared" si="78"/>
        <v>8.9459829070100731</v>
      </c>
      <c r="CV89" s="156">
        <f t="shared" si="78"/>
        <v>5.6042582749782506</v>
      </c>
      <c r="CW89" s="156">
        <f t="shared" si="78"/>
        <v>18.446753149547469</v>
      </c>
      <c r="CX89" s="156">
        <f t="shared" si="78"/>
        <v>11.155431863976514</v>
      </c>
      <c r="CY89" s="156">
        <f t="shared" si="78"/>
        <v>4.6994297325869461</v>
      </c>
      <c r="CZ89" s="156">
        <f t="shared" si="78"/>
        <v>20.106071924143208</v>
      </c>
      <c r="DA89" s="156">
        <f t="shared" si="78"/>
        <v>12.132085002121865</v>
      </c>
      <c r="DB89" s="156">
        <f t="shared" si="78"/>
        <v>5.0575788019260068</v>
      </c>
      <c r="DC89" s="156">
        <f t="shared" si="78"/>
        <v>7.1778559042579317</v>
      </c>
      <c r="DD89" s="156">
        <f t="shared" si="78"/>
        <v>7.5131840674670505</v>
      </c>
      <c r="DE89" s="156">
        <f t="shared" si="78"/>
        <v>6.8909069482254042</v>
      </c>
      <c r="DF89" s="156">
        <f t="shared" si="78"/>
        <v>18.347561867803101</v>
      </c>
      <c r="DG89" s="156">
        <f t="shared" si="78"/>
        <v>12.088642161184653</v>
      </c>
      <c r="DH89" s="156">
        <f t="shared" si="78"/>
        <v>22.547355764524958</v>
      </c>
      <c r="DI89" s="156">
        <f t="shared" si="78"/>
        <v>14.278008844387815</v>
      </c>
      <c r="DJ89" s="156">
        <f t="shared" si="78"/>
        <v>18.887862449835122</v>
      </c>
      <c r="DK89" s="156">
        <f t="shared" si="78"/>
        <v>6.7627877385508102</v>
      </c>
      <c r="DL89" s="156">
        <f t="shared" si="78"/>
        <v>13.230177986104623</v>
      </c>
      <c r="DM89" s="156">
        <f t="shared" si="78"/>
        <v>10.177440938035915</v>
      </c>
      <c r="DN89" s="156">
        <f t="shared" si="78"/>
        <v>16.003088962311541</v>
      </c>
      <c r="DO89" s="156">
        <f t="shared" si="78"/>
        <v>3.7927487253554899</v>
      </c>
      <c r="DP89" s="156">
        <f t="shared" si="78"/>
        <v>19.025922526095624</v>
      </c>
      <c r="DQ89" s="156">
        <f t="shared" si="78"/>
        <v>12.757660651941144</v>
      </c>
      <c r="DR89" s="156">
        <f t="shared" si="78"/>
        <v>21.405138059126021</v>
      </c>
      <c r="DS89" s="156">
        <f t="shared" si="78"/>
        <v>15.779651633717789</v>
      </c>
      <c r="DT89" s="156">
        <f t="shared" si="78"/>
        <v>5.2939394911726065</v>
      </c>
      <c r="DU89" s="156">
        <f t="shared" si="78"/>
        <v>17.48165669607241</v>
      </c>
      <c r="DV89" s="156">
        <f t="shared" si="78"/>
        <v>16.584250466233399</v>
      </c>
      <c r="DW89" s="156">
        <f t="shared" si="78"/>
        <v>15.683734602817941</v>
      </c>
      <c r="DX89" s="156">
        <f t="shared" si="78"/>
        <v>18.534287444384216</v>
      </c>
      <c r="DY89" s="156">
        <f t="shared" si="78"/>
        <v>21.271268002952752</v>
      </c>
      <c r="DZ89" s="156">
        <f t="shared" si="78"/>
        <v>24.845022204510641</v>
      </c>
      <c r="EA89" s="156">
        <f t="shared" si="78"/>
        <v>19.177784032637252</v>
      </c>
      <c r="EB89" s="156">
        <f t="shared" si="78"/>
        <v>16.298948582042211</v>
      </c>
      <c r="EC89" s="156">
        <f t="shared" si="78"/>
        <v>4.2518210163630679</v>
      </c>
      <c r="ED89" s="156">
        <f t="shared" si="78"/>
        <v>14.022479305190249</v>
      </c>
      <c r="EE89" s="156">
        <f t="shared" si="78"/>
        <v>8.6579932521605567</v>
      </c>
      <c r="EF89" s="156">
        <f t="shared" si="78"/>
        <v>14.043336583420311</v>
      </c>
      <c r="EG89" s="156">
        <f t="shared" si="78"/>
        <v>6.0684939603244921</v>
      </c>
      <c r="EH89" s="156">
        <f t="shared" si="78"/>
        <v>13.617762937475266</v>
      </c>
      <c r="EI89" s="156">
        <f t="shared" si="78"/>
        <v>25.63485771907358</v>
      </c>
      <c r="EJ89" s="156">
        <f t="shared" si="78"/>
        <v>9.0539189642383313</v>
      </c>
      <c r="EK89" s="156">
        <f t="shared" si="78"/>
        <v>15.697943961436607</v>
      </c>
      <c r="EL89" s="156">
        <f t="shared" si="78"/>
        <v>4.3188144312469285</v>
      </c>
      <c r="EM89" s="156">
        <f t="shared" si="78"/>
        <v>13.666223352415749</v>
      </c>
      <c r="EN89" s="156">
        <f t="shared" si="78"/>
        <v>15.360636600253649</v>
      </c>
      <c r="EO89" s="156">
        <f t="shared" si="78"/>
        <v>21.903067470050072</v>
      </c>
      <c r="EP89" s="156">
        <f t="shared" si="78"/>
        <v>22.338329876095532</v>
      </c>
      <c r="EQ89" s="156">
        <f t="shared" si="78"/>
        <v>14.705289442562492</v>
      </c>
      <c r="ER89" s="156">
        <f t="shared" si="78"/>
        <v>9.279901305942408</v>
      </c>
      <c r="ES89" s="156">
        <f t="shared" si="78"/>
        <v>7.8597079785920547</v>
      </c>
      <c r="ET89" s="156">
        <f t="shared" si="78"/>
        <v>21.83365882342239</v>
      </c>
      <c r="EU89" s="156">
        <f t="shared" si="78"/>
        <v>16.043705772490547</v>
      </c>
      <c r="EV89" s="156">
        <f t="shared" si="78"/>
        <v>12.340473860850453</v>
      </c>
      <c r="EW89" s="156">
        <f t="shared" si="78"/>
        <v>17.236497273817061</v>
      </c>
      <c r="EX89" s="156">
        <f t="shared" si="78"/>
        <v>12.889221930548153</v>
      </c>
      <c r="EY89" s="156">
        <f t="shared" si="78"/>
        <v>17.265407083470144</v>
      </c>
      <c r="EZ89" s="156">
        <f t="shared" si="78"/>
        <v>13.082678988770912</v>
      </c>
      <c r="FA89" s="156">
        <f t="shared" si="78"/>
        <v>10.017933176045803</v>
      </c>
      <c r="FB89" s="156">
        <f t="shared" si="78"/>
        <v>19.465282618570757</v>
      </c>
      <c r="FC89" s="156">
        <f t="shared" si="78"/>
        <v>13.038483556534398</v>
      </c>
      <c r="FD89" s="156">
        <f t="shared" si="78"/>
        <v>15.043274358094008</v>
      </c>
      <c r="FE89" s="156">
        <f t="shared" si="78"/>
        <v>8.5903719789591459</v>
      </c>
      <c r="FF89" s="156">
        <f t="shared" si="78"/>
        <v>10.733404563033734</v>
      </c>
      <c r="FG89" s="156">
        <f t="shared" si="78"/>
        <v>7.0020699577457188</v>
      </c>
      <c r="FH89" s="156">
        <f t="shared" si="78"/>
        <v>8.0891622224392812</v>
      </c>
      <c r="FI89" s="156">
        <f t="shared" si="78"/>
        <v>11.535458034834807</v>
      </c>
      <c r="FJ89" s="156">
        <f t="shared" si="78"/>
        <v>6.8175958999711241</v>
      </c>
      <c r="FK89" s="156">
        <f t="shared" si="78"/>
        <v>3.1908681683786964</v>
      </c>
      <c r="FL89" s="156">
        <f t="shared" si="78"/>
        <v>21.258356055279517</v>
      </c>
      <c r="FM89" s="156">
        <f t="shared" si="78"/>
        <v>20.713403302010732</v>
      </c>
      <c r="FN89" s="156">
        <f t="shared" si="78"/>
        <v>20.987952605865882</v>
      </c>
      <c r="FO89" s="156">
        <f t="shared" si="78"/>
        <v>8.0691337673107348</v>
      </c>
      <c r="FP89" s="156">
        <f t="shared" si="78"/>
        <v>15.803901025488955</v>
      </c>
      <c r="FQ89" s="156">
        <f t="shared" si="78"/>
        <v>14.538831761923912</v>
      </c>
      <c r="FR89" s="156">
        <f t="shared" si="78"/>
        <v>17.012012371518765</v>
      </c>
      <c r="FS89" s="156">
        <f t="shared" si="78"/>
        <v>16.969225575368689</v>
      </c>
      <c r="FT89" s="156">
        <f t="shared" si="78"/>
        <v>21.87557775084327</v>
      </c>
      <c r="FU89" s="156">
        <f t="shared" si="78"/>
        <v>14.407946056386011</v>
      </c>
      <c r="FV89" s="156">
        <f t="shared" si="78"/>
        <v>21.256512317849925</v>
      </c>
      <c r="FW89" s="156">
        <f t="shared" si="78"/>
        <v>3.3727055577761718</v>
      </c>
      <c r="FX89" s="156">
        <f t="shared" si="78"/>
        <v>20.307726580453448</v>
      </c>
      <c r="FY89" s="156">
        <f t="shared" si="78"/>
        <v>12.033449039049804</v>
      </c>
      <c r="FZ89" s="156">
        <f t="shared" si="78"/>
        <v>15.100020156435606</v>
      </c>
      <c r="GA89" s="156">
        <f t="shared" si="78"/>
        <v>3.27109765213494</v>
      </c>
      <c r="GB89" s="156">
        <f t="shared" si="78"/>
        <v>7.3789610874256981</v>
      </c>
      <c r="GC89" s="156">
        <f t="shared" si="78"/>
        <v>6.4701082428798369</v>
      </c>
      <c r="GD89" s="156">
        <f t="shared" si="78"/>
        <v>9.3209079745363113</v>
      </c>
      <c r="GE89" s="156">
        <f t="shared" si="78"/>
        <v>8.938366865434654</v>
      </c>
      <c r="GF89" s="156">
        <f t="shared" si="78"/>
        <v>6.7027892074322395</v>
      </c>
      <c r="GG89" s="156">
        <f t="shared" si="78"/>
        <v>19.854477039723271</v>
      </c>
      <c r="GH89" s="79">
        <f t="shared" si="78"/>
        <v>11.267923935214961</v>
      </c>
      <c r="GJ89" s="29"/>
      <c r="GK89" s="28"/>
      <c r="GL89" s="129">
        <v>94</v>
      </c>
      <c r="GM89" s="129">
        <v>15</v>
      </c>
      <c r="GN89" s="28"/>
      <c r="GO89" s="129">
        <v>55</v>
      </c>
      <c r="GP89" s="129">
        <v>16</v>
      </c>
      <c r="GQ89" s="28"/>
      <c r="GR89" s="29"/>
    </row>
    <row r="90" spans="4:200" ht="15.75" customHeight="1" x14ac:dyDescent="0.25">
      <c r="D90" s="189">
        <v>84</v>
      </c>
      <c r="E90" s="53">
        <v>20.025773972334939</v>
      </c>
      <c r="F90" s="53">
        <v>8.1273484423871789</v>
      </c>
      <c r="H90" s="176">
        <v>160</v>
      </c>
      <c r="I90" s="126" t="s">
        <v>78</v>
      </c>
      <c r="J90" s="127" t="s">
        <v>77</v>
      </c>
      <c r="L90" s="29"/>
      <c r="N90" s="73">
        <v>78</v>
      </c>
      <c r="O90" s="82"/>
      <c r="P90" s="83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BY90" s="80"/>
      <c r="BZ90" s="80"/>
      <c r="CA90" s="80"/>
      <c r="CB90" s="80"/>
      <c r="CC90" s="80"/>
      <c r="CD90" s="80"/>
      <c r="CE90" s="80"/>
      <c r="CF90" s="80"/>
      <c r="CG90" s="80"/>
      <c r="CH90" s="80"/>
      <c r="CI90" s="80"/>
      <c r="CJ90" s="80"/>
      <c r="CK90" s="80"/>
      <c r="CL90" s="80"/>
      <c r="CM90" s="80"/>
      <c r="CN90" s="80"/>
      <c r="CO90" s="78">
        <v>0</v>
      </c>
      <c r="CP90" s="156">
        <f t="shared" ref="CP90:GH90" si="79">+SQRT(((CP$6-$CO$6)^2)+((CP$7-$CO$7)^2))</f>
        <v>3.2113143369839108</v>
      </c>
      <c r="CQ90" s="156">
        <f t="shared" si="79"/>
        <v>13.47251402951113</v>
      </c>
      <c r="CR90" s="156">
        <f t="shared" si="79"/>
        <v>7.6344772617333421</v>
      </c>
      <c r="CS90" s="156">
        <f t="shared" si="79"/>
        <v>3.9610620677415049</v>
      </c>
      <c r="CT90" s="156">
        <f t="shared" si="79"/>
        <v>9.5102742516322838</v>
      </c>
      <c r="CU90" s="156">
        <f t="shared" si="79"/>
        <v>12.517419276251076</v>
      </c>
      <c r="CV90" s="156">
        <f t="shared" si="79"/>
        <v>12.353628288234527</v>
      </c>
      <c r="CW90" s="156">
        <f t="shared" si="79"/>
        <v>2.1151596063636888</v>
      </c>
      <c r="CX90" s="156">
        <f t="shared" si="79"/>
        <v>7.8270532906247228</v>
      </c>
      <c r="CY90" s="156">
        <f t="shared" si="79"/>
        <v>21.194439395807308</v>
      </c>
      <c r="CZ90" s="156">
        <f t="shared" si="79"/>
        <v>4.9454822607537832</v>
      </c>
      <c r="DA90" s="156">
        <f t="shared" si="79"/>
        <v>11.529980077218518</v>
      </c>
      <c r="DB90" s="156">
        <f t="shared" si="79"/>
        <v>20.002078163283723</v>
      </c>
      <c r="DC90" s="156">
        <f t="shared" si="79"/>
        <v>11.456771727051411</v>
      </c>
      <c r="DD90" s="156">
        <f t="shared" si="79"/>
        <v>19.813118599233459</v>
      </c>
      <c r="DE90" s="156">
        <f t="shared" si="79"/>
        <v>18.452164620849739</v>
      </c>
      <c r="DF90" s="156">
        <f t="shared" si="79"/>
        <v>14.724416174980517</v>
      </c>
      <c r="DG90" s="156">
        <f t="shared" si="79"/>
        <v>11.160672704388963</v>
      </c>
      <c r="DH90" s="156">
        <f t="shared" si="79"/>
        <v>5.4190991388641736</v>
      </c>
      <c r="DI90" s="156">
        <f t="shared" si="79"/>
        <v>15.623451454980938</v>
      </c>
      <c r="DJ90" s="156">
        <f t="shared" si="79"/>
        <v>8.6695895023881278</v>
      </c>
      <c r="DK90" s="156">
        <f t="shared" si="79"/>
        <v>16.531204335123238</v>
      </c>
      <c r="DL90" s="156">
        <f t="shared" si="79"/>
        <v>7.8584472494096946</v>
      </c>
      <c r="DM90" s="156">
        <f t="shared" si="79"/>
        <v>12.135834749681432</v>
      </c>
      <c r="DN90" s="156">
        <f t="shared" si="79"/>
        <v>4.3852426877413979</v>
      </c>
      <c r="DO90" s="156">
        <f t="shared" si="79"/>
        <v>21.137983245941374</v>
      </c>
      <c r="DP90" s="156">
        <f t="shared" si="79"/>
        <v>12.603671467167208</v>
      </c>
      <c r="DQ90" s="156">
        <f t="shared" si="79"/>
        <v>6.2503204276481155</v>
      </c>
      <c r="DR90" s="156">
        <f t="shared" si="79"/>
        <v>11.397873901183464</v>
      </c>
      <c r="DS90" s="156">
        <f t="shared" si="79"/>
        <v>16.001544955599336</v>
      </c>
      <c r="DT90" s="156">
        <f t="shared" si="79"/>
        <v>17.08268657204767</v>
      </c>
      <c r="DU90" s="156">
        <f t="shared" si="79"/>
        <v>6.5869900217680488</v>
      </c>
      <c r="DV90" s="156">
        <f t="shared" si="79"/>
        <v>2.6371960402426442</v>
      </c>
      <c r="DW90" s="156">
        <f t="shared" si="79"/>
        <v>14.080746777390878</v>
      </c>
      <c r="DX90" s="156">
        <f t="shared" si="79"/>
        <v>8.0536372330200869</v>
      </c>
      <c r="DY90" s="156">
        <f t="shared" si="79"/>
        <v>5.3434131215514604</v>
      </c>
      <c r="DZ90" s="156">
        <f t="shared" si="79"/>
        <v>7.1602193850007492</v>
      </c>
      <c r="EA90" s="156">
        <f t="shared" si="79"/>
        <v>12.249824149096806</v>
      </c>
      <c r="EB90" s="156">
        <f t="shared" si="79"/>
        <v>10.786119256006637</v>
      </c>
      <c r="EC90" s="156">
        <f t="shared" si="79"/>
        <v>14.121916213011293</v>
      </c>
      <c r="ED90" s="156">
        <f t="shared" si="79"/>
        <v>11.3422600470423</v>
      </c>
      <c r="EE90" s="156">
        <f t="shared" si="79"/>
        <v>12.270680391316398</v>
      </c>
      <c r="EF90" s="156">
        <f t="shared" si="79"/>
        <v>11.782213807031168</v>
      </c>
      <c r="EG90" s="156">
        <f t="shared" si="79"/>
        <v>13.815456612661269</v>
      </c>
      <c r="EH90" s="156">
        <f t="shared" si="79"/>
        <v>4.5185493784416986</v>
      </c>
      <c r="EI90" s="156">
        <f t="shared" si="79"/>
        <v>7.9770827806685274</v>
      </c>
      <c r="EJ90" s="156">
        <f t="shared" si="79"/>
        <v>9.7843931960425028</v>
      </c>
      <c r="EK90" s="156">
        <f t="shared" si="79"/>
        <v>18.088864857270583</v>
      </c>
      <c r="EL90" s="156">
        <f t="shared" si="79"/>
        <v>17.433237157334812</v>
      </c>
      <c r="EM90" s="156">
        <f t="shared" si="79"/>
        <v>10.810748377580325</v>
      </c>
      <c r="EN90" s="156">
        <f t="shared" si="79"/>
        <v>5.8295708690170569</v>
      </c>
      <c r="EO90" s="156">
        <f t="shared" si="79"/>
        <v>14.98908130633219</v>
      </c>
      <c r="EP90" s="156">
        <f t="shared" si="79"/>
        <v>18.053974607183257</v>
      </c>
      <c r="EQ90" s="156">
        <f t="shared" si="79"/>
        <v>11.305285940015153</v>
      </c>
      <c r="ER90" s="156">
        <f t="shared" si="79"/>
        <v>10.910285152187745</v>
      </c>
      <c r="ES90" s="156">
        <f t="shared" si="79"/>
        <v>10.688538987229519</v>
      </c>
      <c r="ET90" s="156">
        <f t="shared" si="79"/>
        <v>4.9307085196854574</v>
      </c>
      <c r="EU90" s="156">
        <f t="shared" si="79"/>
        <v>1.8959399774421599</v>
      </c>
      <c r="EV90" s="156">
        <f t="shared" si="79"/>
        <v>16.701268750064976</v>
      </c>
      <c r="EW90" s="156">
        <f t="shared" si="79"/>
        <v>0.6666600849065053</v>
      </c>
      <c r="EX90" s="156">
        <f t="shared" si="79"/>
        <v>13.86189429995016</v>
      </c>
      <c r="EY90" s="156">
        <f t="shared" si="79"/>
        <v>12.986549327672346</v>
      </c>
      <c r="EZ90" s="156">
        <f t="shared" si="79"/>
        <v>7.141773699615575</v>
      </c>
      <c r="FA90" s="156">
        <f t="shared" si="79"/>
        <v>11.40405359957518</v>
      </c>
      <c r="FB90" s="156">
        <f t="shared" si="79"/>
        <v>16.79349756737664</v>
      </c>
      <c r="FC90" s="156">
        <f t="shared" si="79"/>
        <v>5.0796265739089899</v>
      </c>
      <c r="FD90" s="156">
        <f t="shared" si="79"/>
        <v>5.7555150813352691</v>
      </c>
      <c r="FE90" s="156">
        <f t="shared" si="79"/>
        <v>13.128089199463684</v>
      </c>
      <c r="FF90" s="156">
        <f t="shared" si="79"/>
        <v>18.721927649810901</v>
      </c>
      <c r="FG90" s="156">
        <f t="shared" si="79"/>
        <v>14.079274658167796</v>
      </c>
      <c r="FH90" s="156">
        <f t="shared" si="79"/>
        <v>14.329524170376292</v>
      </c>
      <c r="FI90" s="156">
        <f t="shared" si="79"/>
        <v>14.516995498882411</v>
      </c>
      <c r="FJ90" s="156">
        <f t="shared" si="79"/>
        <v>13.906672055427491</v>
      </c>
      <c r="FK90" s="156">
        <f t="shared" si="79"/>
        <v>19.355755326528083</v>
      </c>
      <c r="FL90" s="156">
        <f t="shared" si="79"/>
        <v>9.1954202893824277</v>
      </c>
      <c r="FM90" s="156">
        <f t="shared" si="79"/>
        <v>16.378496210324432</v>
      </c>
      <c r="FN90" s="156">
        <f t="shared" si="79"/>
        <v>5.1049439738284494</v>
      </c>
      <c r="FO90" s="156">
        <f t="shared" si="79"/>
        <v>12.373925943903448</v>
      </c>
      <c r="FP90" s="156">
        <f t="shared" si="79"/>
        <v>2.7563434571692014</v>
      </c>
      <c r="FQ90" s="156">
        <f t="shared" si="79"/>
        <v>7.5659027209218364</v>
      </c>
      <c r="FR90" s="156">
        <f t="shared" si="79"/>
        <v>3.7388965666651037</v>
      </c>
      <c r="FS90" s="156">
        <f t="shared" si="79"/>
        <v>5.8522467945541061</v>
      </c>
      <c r="FT90" s="156">
        <f t="shared" si="79"/>
        <v>8.3611444467119824</v>
      </c>
      <c r="FU90" s="156">
        <f t="shared" si="79"/>
        <v>7.33821749367364</v>
      </c>
      <c r="FV90" s="156">
        <f t="shared" si="79"/>
        <v>6.5681629581891077</v>
      </c>
      <c r="FW90" s="156">
        <f t="shared" si="79"/>
        <v>14.926978700810068</v>
      </c>
      <c r="FX90" s="156">
        <f t="shared" si="79"/>
        <v>8.5869946645734903</v>
      </c>
      <c r="FY90" s="156">
        <f t="shared" si="79"/>
        <v>7.8890934977930369</v>
      </c>
      <c r="FZ90" s="156">
        <f t="shared" si="79"/>
        <v>16.718638842630558</v>
      </c>
      <c r="GA90" s="156">
        <f t="shared" si="79"/>
        <v>15.794909541923213</v>
      </c>
      <c r="GB90" s="156">
        <f t="shared" si="79"/>
        <v>23.26781266355524</v>
      </c>
      <c r="GC90" s="156">
        <f t="shared" si="79"/>
        <v>11.713145728045918</v>
      </c>
      <c r="GD90" s="156">
        <f t="shared" si="79"/>
        <v>17.344546066665263</v>
      </c>
      <c r="GE90" s="156">
        <f t="shared" si="79"/>
        <v>18.342575470510738</v>
      </c>
      <c r="GF90" s="156">
        <f t="shared" si="79"/>
        <v>12.808986272709447</v>
      </c>
      <c r="GG90" s="156">
        <f t="shared" si="79"/>
        <v>11.067164675269893</v>
      </c>
      <c r="GH90" s="79">
        <f t="shared" si="79"/>
        <v>6.7133846490935616</v>
      </c>
      <c r="GJ90" s="29"/>
      <c r="GK90" s="28"/>
      <c r="GL90" s="129">
        <v>109</v>
      </c>
      <c r="GM90" s="129">
        <v>15</v>
      </c>
      <c r="GN90" s="28"/>
      <c r="GO90" s="129">
        <v>18</v>
      </c>
      <c r="GP90" s="129">
        <v>17</v>
      </c>
      <c r="GQ90" s="28"/>
      <c r="GR90" s="29"/>
    </row>
    <row r="91" spans="4:200" ht="15.75" customHeight="1" x14ac:dyDescent="0.25">
      <c r="D91" s="189">
        <v>85</v>
      </c>
      <c r="E91" s="53">
        <v>18.536014498248573</v>
      </c>
      <c r="F91" s="53">
        <v>13.017795104821607</v>
      </c>
      <c r="H91" s="176">
        <v>161</v>
      </c>
      <c r="I91" s="126" t="s">
        <v>80</v>
      </c>
      <c r="J91" s="127" t="s">
        <v>80</v>
      </c>
      <c r="L91" s="29"/>
      <c r="N91" s="73">
        <v>79</v>
      </c>
      <c r="O91" s="82"/>
      <c r="P91" s="83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80"/>
      <c r="CB91" s="80"/>
      <c r="CC91" s="80"/>
      <c r="CD91" s="80"/>
      <c r="CE91" s="80"/>
      <c r="CF91" s="80"/>
      <c r="CG91" s="80"/>
      <c r="CH91" s="80"/>
      <c r="CI91" s="80"/>
      <c r="CJ91" s="80"/>
      <c r="CK91" s="80"/>
      <c r="CL91" s="80"/>
      <c r="CM91" s="80"/>
      <c r="CN91" s="80"/>
      <c r="CO91" s="80"/>
      <c r="CP91" s="156">
        <v>0</v>
      </c>
      <c r="CQ91" s="156">
        <f t="shared" ref="CQ91:GH91" si="80">+SQRT(((CQ$6-$CP$6)^2)+((CQ$7-$CP$7)^2))</f>
        <v>10.279743247974356</v>
      </c>
      <c r="CR91" s="156">
        <f t="shared" si="80"/>
        <v>7.8808693860236838</v>
      </c>
      <c r="CS91" s="156">
        <f t="shared" si="80"/>
        <v>3.5066263050732065</v>
      </c>
      <c r="CT91" s="156">
        <f t="shared" si="80"/>
        <v>6.7414147532457669</v>
      </c>
      <c r="CU91" s="156">
        <f t="shared" si="80"/>
        <v>13.144160507388419</v>
      </c>
      <c r="CV91" s="156">
        <f t="shared" si="80"/>
        <v>11.675381031867341</v>
      </c>
      <c r="CW91" s="156">
        <f t="shared" si="80"/>
        <v>5.3041162278201472</v>
      </c>
      <c r="CX91" s="156">
        <f t="shared" si="80"/>
        <v>8.4688472552779359</v>
      </c>
      <c r="CY91" s="156">
        <f t="shared" si="80"/>
        <v>19.609931542542178</v>
      </c>
      <c r="CZ91" s="156">
        <f t="shared" si="80"/>
        <v>8.1531745560702333</v>
      </c>
      <c r="DA91" s="156">
        <f t="shared" si="80"/>
        <v>12.919128065928495</v>
      </c>
      <c r="DB91" s="156">
        <f t="shared" si="80"/>
        <v>18.222239265588282</v>
      </c>
      <c r="DC91" s="156">
        <f t="shared" si="80"/>
        <v>9.8793577334590434</v>
      </c>
      <c r="DD91" s="156">
        <f t="shared" si="80"/>
        <v>17.649300679220641</v>
      </c>
      <c r="DE91" s="156">
        <f t="shared" si="80"/>
        <v>16.319522552924113</v>
      </c>
      <c r="DF91" s="156">
        <f t="shared" si="80"/>
        <v>11.514351542938009</v>
      </c>
      <c r="DG91" s="156">
        <f t="shared" si="80"/>
        <v>8.3479302867204535</v>
      </c>
      <c r="DH91" s="156">
        <f t="shared" si="80"/>
        <v>5.7722790938821422</v>
      </c>
      <c r="DI91" s="156">
        <f t="shared" si="80"/>
        <v>12.575588577364737</v>
      </c>
      <c r="DJ91" s="156">
        <f t="shared" si="80"/>
        <v>5.6702035667383042</v>
      </c>
      <c r="DK91" s="156">
        <f t="shared" si="80"/>
        <v>16.762735845560485</v>
      </c>
      <c r="DL91" s="156">
        <f t="shared" si="80"/>
        <v>5.0758242785460812</v>
      </c>
      <c r="DM91" s="156">
        <f t="shared" si="80"/>
        <v>9.6079214464830827</v>
      </c>
      <c r="DN91" s="156">
        <f t="shared" si="80"/>
        <v>6.752621766955115</v>
      </c>
      <c r="DO91" s="156">
        <f t="shared" si="80"/>
        <v>19.767023853913148</v>
      </c>
      <c r="DP91" s="156">
        <f t="shared" si="80"/>
        <v>9.442428912108987</v>
      </c>
      <c r="DQ91" s="156">
        <f t="shared" si="80"/>
        <v>7.2887987615157241</v>
      </c>
      <c r="DR91" s="156">
        <f t="shared" si="80"/>
        <v>8.5944825192822858</v>
      </c>
      <c r="DS91" s="156">
        <f t="shared" si="80"/>
        <v>12.865389955893569</v>
      </c>
      <c r="DT91" s="156">
        <f t="shared" si="80"/>
        <v>15.175378160194898</v>
      </c>
      <c r="DU91" s="156">
        <f t="shared" si="80"/>
        <v>3.46436203342114</v>
      </c>
      <c r="DV91" s="156">
        <f t="shared" si="80"/>
        <v>0.73360433768248212</v>
      </c>
      <c r="DW91" s="156">
        <f t="shared" si="80"/>
        <v>10.920247239069964</v>
      </c>
      <c r="DX91" s="156">
        <f t="shared" si="80"/>
        <v>10.917007449715991</v>
      </c>
      <c r="DY91" s="156">
        <f t="shared" si="80"/>
        <v>4.4936441704472658</v>
      </c>
      <c r="DZ91" s="156">
        <f t="shared" si="80"/>
        <v>9.5009745320554515</v>
      </c>
      <c r="EA91" s="156">
        <f t="shared" si="80"/>
        <v>9.1081979029218783</v>
      </c>
      <c r="EB91" s="156">
        <f t="shared" si="80"/>
        <v>7.5790200835223382</v>
      </c>
      <c r="EC91" s="156">
        <f t="shared" si="80"/>
        <v>13.573420490006161</v>
      </c>
      <c r="ED91" s="156">
        <f t="shared" si="80"/>
        <v>13.161889051894301</v>
      </c>
      <c r="EE91" s="156">
        <f t="shared" si="80"/>
        <v>12.800398054271168</v>
      </c>
      <c r="EF91" s="156">
        <f t="shared" si="80"/>
        <v>8.7120978972622538</v>
      </c>
      <c r="EG91" s="156">
        <f t="shared" si="80"/>
        <v>11.994880351099193</v>
      </c>
      <c r="EH91" s="156">
        <f t="shared" si="80"/>
        <v>3.4082396784995823</v>
      </c>
      <c r="EI91" s="156">
        <f t="shared" si="80"/>
        <v>10.308812056352787</v>
      </c>
      <c r="EJ91" s="156">
        <f t="shared" si="80"/>
        <v>8.0258775960645252</v>
      </c>
      <c r="EK91" s="156">
        <f t="shared" si="80"/>
        <v>19.806135056036112</v>
      </c>
      <c r="EL91" s="156">
        <f t="shared" si="80"/>
        <v>17.188020566535858</v>
      </c>
      <c r="EM91" s="156">
        <f t="shared" si="80"/>
        <v>7.7853274862403605</v>
      </c>
      <c r="EN91" s="156">
        <f t="shared" si="80"/>
        <v>8.0144504497717612</v>
      </c>
      <c r="EO91" s="156">
        <f t="shared" si="80"/>
        <v>11.951120297105478</v>
      </c>
      <c r="EP91" s="156">
        <f t="shared" si="80"/>
        <v>14.908980132563885</v>
      </c>
      <c r="EQ91" s="156">
        <f t="shared" si="80"/>
        <v>13.270254091650697</v>
      </c>
      <c r="ER91" s="156">
        <f t="shared" si="80"/>
        <v>11.469556032929598</v>
      </c>
      <c r="ES91" s="156">
        <f t="shared" si="80"/>
        <v>9.1214340558069669</v>
      </c>
      <c r="ET91" s="156">
        <f t="shared" si="80"/>
        <v>5.0335379267789033</v>
      </c>
      <c r="EU91" s="156">
        <f t="shared" si="80"/>
        <v>2.4783472654183463</v>
      </c>
      <c r="EV91" s="156">
        <f t="shared" si="80"/>
        <v>13.848028786754249</v>
      </c>
      <c r="EW91" s="156">
        <f t="shared" si="80"/>
        <v>2.7853512913612408</v>
      </c>
      <c r="EX91" s="156">
        <f t="shared" si="80"/>
        <v>10.912165587024113</v>
      </c>
      <c r="EY91" s="156">
        <f t="shared" si="80"/>
        <v>9.7753674043707104</v>
      </c>
      <c r="EZ91" s="156">
        <f t="shared" si="80"/>
        <v>8.5619779290812961</v>
      </c>
      <c r="FA91" s="156">
        <f t="shared" si="80"/>
        <v>12.243643706994705</v>
      </c>
      <c r="FB91" s="156">
        <f t="shared" si="80"/>
        <v>13.584438659104233</v>
      </c>
      <c r="FC91" s="156">
        <f t="shared" si="80"/>
        <v>3.9312068771701227</v>
      </c>
      <c r="FD91" s="156">
        <f t="shared" si="80"/>
        <v>2.7530152253768199</v>
      </c>
      <c r="FE91" s="156">
        <f t="shared" si="80"/>
        <v>13.700329355574015</v>
      </c>
      <c r="FF91" s="156">
        <f t="shared" si="80"/>
        <v>16.099937291777231</v>
      </c>
      <c r="FG91" s="156">
        <f t="shared" si="80"/>
        <v>14.318343090257565</v>
      </c>
      <c r="FH91" s="156">
        <f t="shared" si="80"/>
        <v>12.049390687539361</v>
      </c>
      <c r="FI91" s="156">
        <f t="shared" si="80"/>
        <v>11.722866692480286</v>
      </c>
      <c r="FJ91" s="156">
        <f t="shared" si="80"/>
        <v>14.088437790396744</v>
      </c>
      <c r="FK91" s="156">
        <f t="shared" si="80"/>
        <v>17.84485425717773</v>
      </c>
      <c r="FL91" s="156">
        <f t="shared" si="80"/>
        <v>6.697849872791064</v>
      </c>
      <c r="FM91" s="156">
        <f t="shared" si="80"/>
        <v>13.205766642917013</v>
      </c>
      <c r="FN91" s="156">
        <f t="shared" si="80"/>
        <v>4.2054276639666703</v>
      </c>
      <c r="FO91" s="156">
        <f t="shared" si="80"/>
        <v>10.279050579974518</v>
      </c>
      <c r="FP91" s="156">
        <f t="shared" si="80"/>
        <v>1.4886959048606017</v>
      </c>
      <c r="FQ91" s="156">
        <f t="shared" si="80"/>
        <v>4.515358964931206</v>
      </c>
      <c r="FR91" s="156">
        <f t="shared" si="80"/>
        <v>6.4769492125949881</v>
      </c>
      <c r="FS91" s="156">
        <f t="shared" si="80"/>
        <v>2.6732700701483503</v>
      </c>
      <c r="FT91" s="156">
        <f t="shared" si="80"/>
        <v>6.3071965315107015</v>
      </c>
      <c r="FU91" s="156">
        <f t="shared" si="80"/>
        <v>4.3272426208710106</v>
      </c>
      <c r="FV91" s="156">
        <f t="shared" si="80"/>
        <v>4.9229141712126481</v>
      </c>
      <c r="FW91" s="156">
        <f t="shared" si="80"/>
        <v>13.634338934490016</v>
      </c>
      <c r="FX91" s="156">
        <f t="shared" si="80"/>
        <v>5.9214533864938819</v>
      </c>
      <c r="FY91" s="156">
        <f t="shared" si="80"/>
        <v>5.497961211610261</v>
      </c>
      <c r="FZ91" s="156">
        <f t="shared" si="80"/>
        <v>13.636490293880934</v>
      </c>
      <c r="GA91" s="156">
        <f t="shared" si="80"/>
        <v>14.336845892373656</v>
      </c>
      <c r="GB91" s="156">
        <f t="shared" si="80"/>
        <v>21.450202549435566</v>
      </c>
      <c r="GC91" s="156">
        <f t="shared" si="80"/>
        <v>10.391944598680448</v>
      </c>
      <c r="GD91" s="156">
        <f t="shared" si="80"/>
        <v>14.854540327142729</v>
      </c>
      <c r="GE91" s="156">
        <f t="shared" si="80"/>
        <v>15.926919567116094</v>
      </c>
      <c r="GF91" s="156">
        <f t="shared" si="80"/>
        <v>11.001973282758469</v>
      </c>
      <c r="GG91" s="156">
        <f t="shared" si="80"/>
        <v>8.0466491176349084</v>
      </c>
      <c r="GH91" s="79">
        <f t="shared" si="80"/>
        <v>5.6835051903163363</v>
      </c>
      <c r="GJ91" s="29"/>
      <c r="GK91" s="28"/>
      <c r="GL91" s="129">
        <v>69</v>
      </c>
      <c r="GM91" s="129">
        <v>15</v>
      </c>
      <c r="GN91" s="28"/>
      <c r="GO91" s="129">
        <v>123</v>
      </c>
      <c r="GP91" s="129">
        <v>17</v>
      </c>
      <c r="GQ91" s="28"/>
      <c r="GR91" s="29"/>
    </row>
    <row r="92" spans="4:200" ht="15.75" customHeight="1" x14ac:dyDescent="0.25">
      <c r="D92" s="189">
        <v>86</v>
      </c>
      <c r="E92" s="53">
        <v>8.1874725365087428</v>
      </c>
      <c r="F92" s="53">
        <v>5.3990719987939082</v>
      </c>
      <c r="H92" s="176">
        <v>162</v>
      </c>
      <c r="I92" s="126" t="s">
        <v>75</v>
      </c>
      <c r="J92" s="127" t="s">
        <v>78</v>
      </c>
      <c r="L92" s="29"/>
      <c r="N92" s="73">
        <v>80</v>
      </c>
      <c r="O92" s="82"/>
      <c r="P92" s="83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80"/>
      <c r="CB92" s="80"/>
      <c r="CC92" s="80"/>
      <c r="CD92" s="80"/>
      <c r="CE92" s="80"/>
      <c r="CF92" s="80"/>
      <c r="CG92" s="80"/>
      <c r="CH92" s="80"/>
      <c r="CI92" s="80"/>
      <c r="CJ92" s="80"/>
      <c r="CK92" s="80"/>
      <c r="CL92" s="80"/>
      <c r="CM92" s="80"/>
      <c r="CN92" s="80"/>
      <c r="CO92" s="80"/>
      <c r="CP92" s="80"/>
      <c r="CQ92" s="78">
        <v>0</v>
      </c>
      <c r="CR92" s="156">
        <f t="shared" ref="CR92:GH92" si="81">+SQRT(((CR$6-$CQ$6)^2)+((CR$7-$CQ$7)^2))</f>
        <v>15.224926093206895</v>
      </c>
      <c r="CS92" s="156">
        <f t="shared" si="81"/>
        <v>12.181038264479112</v>
      </c>
      <c r="CT92" s="156">
        <f t="shared" si="81"/>
        <v>5.5440989700576413</v>
      </c>
      <c r="CU92" s="156">
        <f t="shared" si="81"/>
        <v>19.845107119728635</v>
      </c>
      <c r="CV92" s="156">
        <f t="shared" si="81"/>
        <v>15.886019053599195</v>
      </c>
      <c r="CW92" s="156">
        <f t="shared" si="81"/>
        <v>15.579691678170743</v>
      </c>
      <c r="CX92" s="156">
        <f t="shared" si="81"/>
        <v>16.221848549765852</v>
      </c>
      <c r="CY92" s="156">
        <f t="shared" si="81"/>
        <v>19.033176831251676</v>
      </c>
      <c r="CZ92" s="156">
        <f t="shared" si="81"/>
        <v>18.416042690289824</v>
      </c>
      <c r="DA92" s="156">
        <f t="shared" si="81"/>
        <v>20.995928998524956</v>
      </c>
      <c r="DB92" s="156">
        <f t="shared" si="81"/>
        <v>17.157690378708594</v>
      </c>
      <c r="DC92" s="156">
        <f t="shared" si="81"/>
        <v>12.34165309128981</v>
      </c>
      <c r="DD92" s="156">
        <f t="shared" si="81"/>
        <v>15.074333011384567</v>
      </c>
      <c r="DE92" s="156">
        <f t="shared" si="81"/>
        <v>14.207965371044819</v>
      </c>
      <c r="DF92" s="156">
        <f t="shared" si="81"/>
        <v>1.5863973987763822</v>
      </c>
      <c r="DG92" s="156">
        <f t="shared" si="81"/>
        <v>6.7471545823146721</v>
      </c>
      <c r="DH92" s="156">
        <f t="shared" si="81"/>
        <v>13.071161615083875</v>
      </c>
      <c r="DI92" s="156">
        <f t="shared" si="81"/>
        <v>5.8891080243766201</v>
      </c>
      <c r="DJ92" s="156">
        <f t="shared" si="81"/>
        <v>5.2576226904524379</v>
      </c>
      <c r="DK92" s="156">
        <f t="shared" si="81"/>
        <v>22.037455490053084</v>
      </c>
      <c r="DL92" s="156">
        <f t="shared" si="81"/>
        <v>7.5998026015928817</v>
      </c>
      <c r="DM92" s="156">
        <f t="shared" si="81"/>
        <v>8.5365994909629546</v>
      </c>
      <c r="DN92" s="156">
        <f t="shared" si="81"/>
        <v>16.640244159223233</v>
      </c>
      <c r="DO92" s="156">
        <f t="shared" si="81"/>
        <v>19.939377683041538</v>
      </c>
      <c r="DP92" s="156">
        <f t="shared" si="81"/>
        <v>1.1594896520437141</v>
      </c>
      <c r="DQ92" s="156">
        <f t="shared" si="81"/>
        <v>15.872747721452436</v>
      </c>
      <c r="DR92" s="156">
        <f t="shared" si="81"/>
        <v>4.700469100735881</v>
      </c>
      <c r="DS92" s="156">
        <f t="shared" si="81"/>
        <v>4.9131935141475873</v>
      </c>
      <c r="DT92" s="156">
        <f t="shared" si="81"/>
        <v>14.348335393959513</v>
      </c>
      <c r="DU92" s="156">
        <f t="shared" si="81"/>
        <v>6.9223207090011591</v>
      </c>
      <c r="DV92" s="156">
        <f t="shared" si="81"/>
        <v>10.937550730019183</v>
      </c>
      <c r="DW92" s="156">
        <f t="shared" si="81"/>
        <v>3.4946256599549144</v>
      </c>
      <c r="DX92" s="156">
        <f t="shared" si="81"/>
        <v>20.996928573568798</v>
      </c>
      <c r="DY92" s="156">
        <f t="shared" si="81"/>
        <v>10.988578091962239</v>
      </c>
      <c r="DZ92" s="156">
        <f t="shared" si="81"/>
        <v>18.397465070581163</v>
      </c>
      <c r="EA92" s="156">
        <f t="shared" si="81"/>
        <v>1.644864263858391</v>
      </c>
      <c r="EB92" s="156">
        <f t="shared" si="81"/>
        <v>3.1515690130552465</v>
      </c>
      <c r="EC92" s="156">
        <f t="shared" si="81"/>
        <v>17.568120919153923</v>
      </c>
      <c r="ED92" s="156">
        <f t="shared" si="81"/>
        <v>21.876855007751811</v>
      </c>
      <c r="EE92" s="156">
        <f t="shared" si="81"/>
        <v>19.376339844776378</v>
      </c>
      <c r="EF92" s="156">
        <f t="shared" si="81"/>
        <v>4.6843547913581798</v>
      </c>
      <c r="EG92" s="156">
        <f t="shared" si="81"/>
        <v>12.636115864213076</v>
      </c>
      <c r="EH92" s="156">
        <f t="shared" si="81"/>
        <v>11.431421928956228</v>
      </c>
      <c r="EI92" s="156">
        <f t="shared" si="81"/>
        <v>19.092681921528204</v>
      </c>
      <c r="EJ92" s="156">
        <f t="shared" si="81"/>
        <v>11.039056508813172</v>
      </c>
      <c r="EK92" s="156">
        <f t="shared" si="81"/>
        <v>27.888059778580576</v>
      </c>
      <c r="EL92" s="156">
        <f t="shared" si="81"/>
        <v>21.220128648230826</v>
      </c>
      <c r="EM92" s="156">
        <f t="shared" si="81"/>
        <v>5.2979123615642107</v>
      </c>
      <c r="EN92" s="156">
        <f t="shared" si="81"/>
        <v>17.641433995833733</v>
      </c>
      <c r="EO92" s="156">
        <f t="shared" si="81"/>
        <v>3.2112484029347157</v>
      </c>
      <c r="EP92" s="156">
        <f t="shared" si="81"/>
        <v>4.7955423349896389</v>
      </c>
      <c r="EQ92" s="156">
        <f t="shared" si="81"/>
        <v>22.187375423481157</v>
      </c>
      <c r="ER92" s="156">
        <f t="shared" si="81"/>
        <v>18.365403379638625</v>
      </c>
      <c r="ES92" s="156">
        <f t="shared" si="81"/>
        <v>12.023184528732957</v>
      </c>
      <c r="ET92" s="156">
        <f t="shared" si="81"/>
        <v>12.454776573559016</v>
      </c>
      <c r="EU92" s="156">
        <f t="shared" si="81"/>
        <v>12.504341316321275</v>
      </c>
      <c r="EV92" s="156">
        <f t="shared" si="81"/>
        <v>8.4200293080333779</v>
      </c>
      <c r="EW92" s="156">
        <f t="shared" si="81"/>
        <v>13.062513730716779</v>
      </c>
      <c r="EX92" s="156">
        <f t="shared" si="81"/>
        <v>6.1333457353246548</v>
      </c>
      <c r="EY92" s="156">
        <f t="shared" si="81"/>
        <v>1.430293821621019</v>
      </c>
      <c r="EZ92" s="156">
        <f t="shared" si="81"/>
        <v>17.320602761945192</v>
      </c>
      <c r="FA92" s="156">
        <f t="shared" si="81"/>
        <v>19.492846105111298</v>
      </c>
      <c r="FB92" s="156">
        <f t="shared" si="81"/>
        <v>3.4420080013772973</v>
      </c>
      <c r="FC92" s="156">
        <f t="shared" si="81"/>
        <v>11.443001023925252</v>
      </c>
      <c r="FD92" s="156">
        <f t="shared" si="81"/>
        <v>8.2694673538125816</v>
      </c>
      <c r="FE92" s="156">
        <f t="shared" si="81"/>
        <v>20.199033576966823</v>
      </c>
      <c r="FF92" s="156">
        <f t="shared" si="81"/>
        <v>11.526756427761892</v>
      </c>
      <c r="FG92" s="156">
        <f t="shared" si="81"/>
        <v>20.013666920054753</v>
      </c>
      <c r="FH92" s="156">
        <f t="shared" si="81"/>
        <v>10.762135136079992</v>
      </c>
      <c r="FI92" s="156">
        <f t="shared" si="81"/>
        <v>7.6908669583080052</v>
      </c>
      <c r="FJ92" s="156">
        <f t="shared" si="81"/>
        <v>19.701395185110062</v>
      </c>
      <c r="FK92" s="156">
        <f t="shared" si="81"/>
        <v>17.877615425083594</v>
      </c>
      <c r="FL92" s="156">
        <f t="shared" si="81"/>
        <v>6.6960384072297288</v>
      </c>
      <c r="FM92" s="156">
        <f t="shared" si="81"/>
        <v>2.983003969617938</v>
      </c>
      <c r="FN92" s="156">
        <f t="shared" si="81"/>
        <v>10.905103469352277</v>
      </c>
      <c r="FO92" s="156">
        <f t="shared" si="81"/>
        <v>10.714304885603919</v>
      </c>
      <c r="FP92" s="156">
        <f t="shared" si="81"/>
        <v>11.259506512944451</v>
      </c>
      <c r="FQ92" s="156">
        <f t="shared" si="81"/>
        <v>6.8071113463589734</v>
      </c>
      <c r="FR92" s="156">
        <f t="shared" si="81"/>
        <v>16.602585130223854</v>
      </c>
      <c r="FS92" s="156">
        <f t="shared" si="81"/>
        <v>7.6202839393895223</v>
      </c>
      <c r="FT92" s="156">
        <f t="shared" si="81"/>
        <v>8.2831221013660219</v>
      </c>
      <c r="FU92" s="156">
        <f t="shared" si="81"/>
        <v>7.1061848650819375</v>
      </c>
      <c r="FV92" s="156">
        <f t="shared" si="81"/>
        <v>9.5207319065838423</v>
      </c>
      <c r="FW92" s="156">
        <f t="shared" si="81"/>
        <v>15.48699081007876</v>
      </c>
      <c r="FX92" s="156">
        <f t="shared" si="81"/>
        <v>6.3777959225291276</v>
      </c>
      <c r="FY92" s="156">
        <f t="shared" si="81"/>
        <v>8.8274919342366172</v>
      </c>
      <c r="FZ92" s="156">
        <f t="shared" si="81"/>
        <v>6.1535286703624044</v>
      </c>
      <c r="GA92" s="156">
        <f t="shared" si="81"/>
        <v>15.43097056604579</v>
      </c>
      <c r="GB92" s="156">
        <f t="shared" si="81"/>
        <v>19.666272161726706</v>
      </c>
      <c r="GC92" s="156">
        <f t="shared" si="81"/>
        <v>13.3722546191782</v>
      </c>
      <c r="GD92" s="156">
        <f t="shared" si="81"/>
        <v>11.398770130754343</v>
      </c>
      <c r="GE92" s="156">
        <f t="shared" si="81"/>
        <v>12.549804394952748</v>
      </c>
      <c r="GF92" s="156">
        <f t="shared" si="81"/>
        <v>12.141507095870402</v>
      </c>
      <c r="GG92" s="156">
        <f t="shared" si="81"/>
        <v>3.4194761102979725</v>
      </c>
      <c r="GH92" s="79">
        <f t="shared" si="81"/>
        <v>12.020728419072526</v>
      </c>
      <c r="GJ92" s="29"/>
      <c r="GK92" s="28"/>
      <c r="GL92" s="129">
        <v>71</v>
      </c>
      <c r="GM92" s="129">
        <v>16</v>
      </c>
      <c r="GN92" s="28"/>
      <c r="GO92" s="129">
        <v>144</v>
      </c>
      <c r="GP92" s="129">
        <v>17</v>
      </c>
      <c r="GQ92" s="28"/>
      <c r="GR92" s="29"/>
    </row>
    <row r="93" spans="4:200" ht="15.75" customHeight="1" x14ac:dyDescent="0.25">
      <c r="D93" s="189">
        <v>87</v>
      </c>
      <c r="E93" s="53">
        <v>15.293641873061919</v>
      </c>
      <c r="F93" s="53">
        <v>8.3953963533548972</v>
      </c>
      <c r="H93" s="176">
        <v>163</v>
      </c>
      <c r="I93" s="126" t="s">
        <v>78</v>
      </c>
      <c r="J93" s="127" t="s">
        <v>79</v>
      </c>
      <c r="L93" s="29"/>
      <c r="N93" s="73">
        <v>81</v>
      </c>
      <c r="O93" s="82"/>
      <c r="P93" s="83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  <c r="BE93" s="80"/>
      <c r="BF93" s="80"/>
      <c r="BG93" s="80"/>
      <c r="BH93" s="80"/>
      <c r="BI93" s="80"/>
      <c r="BJ93" s="80"/>
      <c r="BK93" s="80"/>
      <c r="BL93" s="80"/>
      <c r="BM93" s="80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80"/>
      <c r="CA93" s="80"/>
      <c r="CB93" s="80"/>
      <c r="CC93" s="80"/>
      <c r="CD93" s="80"/>
      <c r="CE93" s="80"/>
      <c r="CF93" s="80"/>
      <c r="CG93" s="80"/>
      <c r="CH93" s="80"/>
      <c r="CI93" s="80"/>
      <c r="CJ93" s="80"/>
      <c r="CK93" s="80"/>
      <c r="CL93" s="80"/>
      <c r="CM93" s="80"/>
      <c r="CN93" s="80"/>
      <c r="CO93" s="80"/>
      <c r="CP93" s="80"/>
      <c r="CQ93" s="80"/>
      <c r="CR93" s="78">
        <v>0</v>
      </c>
      <c r="CS93" s="156">
        <f t="shared" ref="CS93:GH93" si="82">+SQRT(((CS$6-$CR$6)^2)+((CS$7-$CR$7)^2))</f>
        <v>4.3769410274254019</v>
      </c>
      <c r="CT93" s="156">
        <f t="shared" si="82"/>
        <v>13.870581016499235</v>
      </c>
      <c r="CU93" s="156">
        <f t="shared" si="82"/>
        <v>5.2753116509854987</v>
      </c>
      <c r="CV93" s="156">
        <f t="shared" si="82"/>
        <v>5.1366974869880853</v>
      </c>
      <c r="CW93" s="156">
        <f t="shared" si="82"/>
        <v>7.8100523639920612</v>
      </c>
      <c r="CX93" s="156">
        <f t="shared" si="82"/>
        <v>1.0653235215879977</v>
      </c>
      <c r="CY93" s="156">
        <f t="shared" si="82"/>
        <v>14.702357464229749</v>
      </c>
      <c r="CZ93" s="156">
        <f t="shared" si="82"/>
        <v>9.389133473069446</v>
      </c>
      <c r="DA93" s="156">
        <f t="shared" si="82"/>
        <v>5.7710160509740511</v>
      </c>
      <c r="DB93" s="156">
        <f t="shared" si="82"/>
        <v>13.921361845473491</v>
      </c>
      <c r="DC93" s="156">
        <f t="shared" si="82"/>
        <v>6.0559013138517495</v>
      </c>
      <c r="DD93" s="156">
        <f t="shared" si="82"/>
        <v>14.607982221684843</v>
      </c>
      <c r="DE93" s="156">
        <f t="shared" si="82"/>
        <v>13.277984175492126</v>
      </c>
      <c r="DF93" s="156">
        <f t="shared" si="82"/>
        <v>15.838045105897804</v>
      </c>
      <c r="DG93" s="156">
        <f t="shared" si="82"/>
        <v>9.595506875312914</v>
      </c>
      <c r="DH93" s="156">
        <f t="shared" si="82"/>
        <v>12.895186937461588</v>
      </c>
      <c r="DI93" s="156">
        <f t="shared" si="82"/>
        <v>14.328810192003672</v>
      </c>
      <c r="DJ93" s="156">
        <f t="shared" si="82"/>
        <v>12.427859774989113</v>
      </c>
      <c r="DK93" s="156">
        <f t="shared" si="82"/>
        <v>8.9793222740725689</v>
      </c>
      <c r="DL93" s="156">
        <f t="shared" si="82"/>
        <v>7.6251864255238502</v>
      </c>
      <c r="DM93" s="156">
        <f t="shared" si="82"/>
        <v>9.2011818162800711</v>
      </c>
      <c r="DN93" s="156">
        <f t="shared" si="82"/>
        <v>5.2950271803849684</v>
      </c>
      <c r="DO93" s="156">
        <f t="shared" si="82"/>
        <v>14.32333755762043</v>
      </c>
      <c r="DP93" s="156">
        <f t="shared" si="82"/>
        <v>14.865957669229562</v>
      </c>
      <c r="DQ93" s="156">
        <f t="shared" si="82"/>
        <v>2.0851206781147269</v>
      </c>
      <c r="DR93" s="156">
        <f t="shared" si="82"/>
        <v>15.496852165139344</v>
      </c>
      <c r="DS93" s="156">
        <f t="shared" si="82"/>
        <v>15.359416854537749</v>
      </c>
      <c r="DT93" s="156">
        <f t="shared" si="82"/>
        <v>11.492934948635115</v>
      </c>
      <c r="DU93" s="156">
        <f t="shared" si="82"/>
        <v>10.265218303377866</v>
      </c>
      <c r="DV93" s="156">
        <f t="shared" si="82"/>
        <v>7.3302095791462829</v>
      </c>
      <c r="DW93" s="156">
        <f t="shared" si="82"/>
        <v>13.971408627526593</v>
      </c>
      <c r="DX93" s="156">
        <f t="shared" si="82"/>
        <v>8.5404639188673261</v>
      </c>
      <c r="DY93" s="156">
        <f t="shared" si="82"/>
        <v>12.19901374101345</v>
      </c>
      <c r="DZ93" s="156">
        <f t="shared" si="82"/>
        <v>14.257560330273458</v>
      </c>
      <c r="EA93" s="156">
        <f t="shared" si="82"/>
        <v>14.734077273246003</v>
      </c>
      <c r="EB93" s="156">
        <f t="shared" si="82"/>
        <v>12.076409190228517</v>
      </c>
      <c r="EC93" s="156">
        <f t="shared" si="82"/>
        <v>6.6770000486963212</v>
      </c>
      <c r="ED93" s="156">
        <f t="shared" si="82"/>
        <v>6.8003775810339402</v>
      </c>
      <c r="EE93" s="156">
        <f t="shared" si="82"/>
        <v>4.9201912940204462</v>
      </c>
      <c r="EF93" s="156">
        <f t="shared" si="82"/>
        <v>11.364125691400115</v>
      </c>
      <c r="EG93" s="156">
        <f t="shared" si="82"/>
        <v>8.4544510141391331</v>
      </c>
      <c r="EH93" s="156">
        <f t="shared" si="82"/>
        <v>4.6074987330480761</v>
      </c>
      <c r="EI93" s="156">
        <f t="shared" si="82"/>
        <v>15.025213071733788</v>
      </c>
      <c r="EJ93" s="156">
        <f t="shared" si="82"/>
        <v>5.4768493266127889</v>
      </c>
      <c r="EK93" s="156">
        <f t="shared" si="82"/>
        <v>12.699539967450447</v>
      </c>
      <c r="EL93" s="156">
        <f t="shared" si="82"/>
        <v>9.80754882077321</v>
      </c>
      <c r="EM93" s="156">
        <f t="shared" si="82"/>
        <v>10.379568468921612</v>
      </c>
      <c r="EN93" s="156">
        <f t="shared" si="82"/>
        <v>4.8845570177493256</v>
      </c>
      <c r="EO93" s="156">
        <f t="shared" si="82"/>
        <v>17.876392420537901</v>
      </c>
      <c r="EP93" s="156">
        <f t="shared" si="82"/>
        <v>19.963958742966266</v>
      </c>
      <c r="EQ93" s="156">
        <f t="shared" si="82"/>
        <v>7.225866183769214</v>
      </c>
      <c r="ER93" s="156">
        <f t="shared" si="82"/>
        <v>3.6016064151851732</v>
      </c>
      <c r="ES93" s="156">
        <f t="shared" si="82"/>
        <v>5.5137017238020576</v>
      </c>
      <c r="ET93" s="156">
        <f t="shared" si="82"/>
        <v>12.288914734767197</v>
      </c>
      <c r="EU93" s="156">
        <f t="shared" si="82"/>
        <v>6.1100896547846419</v>
      </c>
      <c r="EV93" s="156">
        <f t="shared" si="82"/>
        <v>14.179248954598302</v>
      </c>
      <c r="EW93" s="156">
        <f t="shared" si="82"/>
        <v>7.1122671535501052</v>
      </c>
      <c r="EX93" s="156">
        <f t="shared" si="82"/>
        <v>12.276477441905348</v>
      </c>
      <c r="EY93" s="156">
        <f t="shared" si="82"/>
        <v>14.111829503274691</v>
      </c>
      <c r="EZ93" s="156">
        <f t="shared" si="82"/>
        <v>2.9551296462972396</v>
      </c>
      <c r="FA93" s="156">
        <f t="shared" si="82"/>
        <v>4.4960830701310837</v>
      </c>
      <c r="FB93" s="156">
        <f t="shared" si="82"/>
        <v>17.746952271714804</v>
      </c>
      <c r="FC93" s="156">
        <f t="shared" si="82"/>
        <v>4.2531918908130146</v>
      </c>
      <c r="FD93" s="156">
        <f t="shared" si="82"/>
        <v>7.6797387582392442</v>
      </c>
      <c r="FE93" s="156">
        <f t="shared" si="82"/>
        <v>5.8210137078210975</v>
      </c>
      <c r="FF93" s="156">
        <f t="shared" si="82"/>
        <v>15.011004762867602</v>
      </c>
      <c r="FG93" s="156">
        <f t="shared" si="82"/>
        <v>6.5176492612309991</v>
      </c>
      <c r="FH93" s="156">
        <f t="shared" si="82"/>
        <v>10.096089597340031</v>
      </c>
      <c r="FI93" s="156">
        <f t="shared" si="82"/>
        <v>12.065574116854656</v>
      </c>
      <c r="FJ93" s="156">
        <f t="shared" si="82"/>
        <v>6.3186244531055555</v>
      </c>
      <c r="FK93" s="156">
        <f t="shared" si="82"/>
        <v>12.826661319449865</v>
      </c>
      <c r="FL93" s="156">
        <f t="shared" si="82"/>
        <v>14.182612362988989</v>
      </c>
      <c r="FM93" s="156">
        <f t="shared" si="82"/>
        <v>18.115107280761737</v>
      </c>
      <c r="FN93" s="156">
        <f t="shared" si="82"/>
        <v>11.914248038480096</v>
      </c>
      <c r="FO93" s="156">
        <f t="shared" si="82"/>
        <v>8.0380150629138178</v>
      </c>
      <c r="FP93" s="156">
        <f t="shared" si="82"/>
        <v>6.4530344923580829</v>
      </c>
      <c r="FQ93" s="156">
        <f t="shared" si="82"/>
        <v>8.5527870077747021</v>
      </c>
      <c r="FR93" s="156">
        <f t="shared" si="82"/>
        <v>6.2828660910554577</v>
      </c>
      <c r="FS93" s="156">
        <f t="shared" si="82"/>
        <v>9.4457063940497967</v>
      </c>
      <c r="FT93" s="156">
        <f t="shared" si="82"/>
        <v>14.097028403324387</v>
      </c>
      <c r="FU93" s="156">
        <f t="shared" si="82"/>
        <v>8.2663292793038607</v>
      </c>
      <c r="FV93" s="156">
        <f t="shared" si="82"/>
        <v>12.803691619896904</v>
      </c>
      <c r="FW93" s="156">
        <f t="shared" si="82"/>
        <v>8.3452672705338955</v>
      </c>
      <c r="FX93" s="156">
        <f t="shared" si="82"/>
        <v>13.278514693830907</v>
      </c>
      <c r="FY93" s="156">
        <f t="shared" si="82"/>
        <v>6.4465966518649092</v>
      </c>
      <c r="FZ93" s="156">
        <f t="shared" si="82"/>
        <v>15.523668721461659</v>
      </c>
      <c r="GA93" s="156">
        <f t="shared" si="82"/>
        <v>9.4177666975123522</v>
      </c>
      <c r="GB93" s="156">
        <f t="shared" si="82"/>
        <v>17.105632001828695</v>
      </c>
      <c r="GC93" s="156">
        <f t="shared" si="82"/>
        <v>5.6747728968968101</v>
      </c>
      <c r="GD93" s="156">
        <f t="shared" si="82"/>
        <v>13.324586524336725</v>
      </c>
      <c r="GE93" s="156">
        <f t="shared" si="82"/>
        <v>13.975835879849502</v>
      </c>
      <c r="GF93" s="156">
        <f t="shared" si="82"/>
        <v>7.6145467659782859</v>
      </c>
      <c r="GG93" s="156">
        <f t="shared" si="82"/>
        <v>14.414303711512785</v>
      </c>
      <c r="GH93" s="79">
        <f t="shared" si="82"/>
        <v>3.2046339168618347</v>
      </c>
      <c r="GJ93" s="29"/>
      <c r="GK93" s="28"/>
      <c r="GL93" s="129">
        <v>169</v>
      </c>
      <c r="GM93" s="129">
        <v>16</v>
      </c>
      <c r="GN93" s="28"/>
      <c r="GO93" s="129">
        <v>82</v>
      </c>
      <c r="GP93" s="129">
        <v>17</v>
      </c>
      <c r="GQ93" s="28"/>
      <c r="GR93" s="29"/>
    </row>
    <row r="94" spans="4:200" ht="15.75" customHeight="1" x14ac:dyDescent="0.25">
      <c r="D94" s="189">
        <v>88</v>
      </c>
      <c r="E94" s="53">
        <v>23.567618407780962</v>
      </c>
      <c r="F94" s="53">
        <v>21.264306295110195</v>
      </c>
      <c r="H94" s="176">
        <v>164</v>
      </c>
      <c r="I94" s="126" t="s">
        <v>75</v>
      </c>
      <c r="J94" s="127" t="s">
        <v>80</v>
      </c>
      <c r="L94" s="29"/>
      <c r="N94" s="73">
        <v>82</v>
      </c>
      <c r="O94" s="82"/>
      <c r="P94" s="83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0"/>
      <c r="AR94" s="80"/>
      <c r="AS94" s="80"/>
      <c r="AT94" s="80"/>
      <c r="AU94" s="80"/>
      <c r="AV94" s="80"/>
      <c r="AW94" s="80"/>
      <c r="AX94" s="80"/>
      <c r="AY94" s="80"/>
      <c r="AZ94" s="80"/>
      <c r="BA94" s="80"/>
      <c r="BB94" s="80"/>
      <c r="BC94" s="80"/>
      <c r="BD94" s="80"/>
      <c r="BE94" s="80"/>
      <c r="BF94" s="80"/>
      <c r="BG94" s="80"/>
      <c r="BH94" s="80"/>
      <c r="BI94" s="80"/>
      <c r="BJ94" s="80"/>
      <c r="BK94" s="80"/>
      <c r="BL94" s="80"/>
      <c r="BM94" s="80"/>
      <c r="BN94" s="80"/>
      <c r="BO94" s="80"/>
      <c r="BP94" s="80"/>
      <c r="BQ94" s="80"/>
      <c r="BR94" s="80"/>
      <c r="BS94" s="80"/>
      <c r="BT94" s="80"/>
      <c r="BU94" s="80"/>
      <c r="BV94" s="80"/>
      <c r="BW94" s="80"/>
      <c r="BX94" s="80"/>
      <c r="BY94" s="80"/>
      <c r="BZ94" s="80"/>
      <c r="CA94" s="80"/>
      <c r="CB94" s="80"/>
      <c r="CC94" s="80"/>
      <c r="CD94" s="80"/>
      <c r="CE94" s="80"/>
      <c r="CF94" s="80"/>
      <c r="CG94" s="80"/>
      <c r="CH94" s="80"/>
      <c r="CI94" s="80"/>
      <c r="CJ94" s="80"/>
      <c r="CK94" s="80"/>
      <c r="CL94" s="80"/>
      <c r="CM94" s="80"/>
      <c r="CN94" s="80"/>
      <c r="CO94" s="80"/>
      <c r="CP94" s="80"/>
      <c r="CQ94" s="80"/>
      <c r="CR94" s="80"/>
      <c r="CS94" s="156">
        <v>0</v>
      </c>
      <c r="CT94" s="156">
        <f t="shared" ref="CT94:GH94" si="83">+SQRT(((CT$6-$CS$6)^2)+((CT$7-$CS$7)^2))</f>
        <v>9.8136676302341002</v>
      </c>
      <c r="CU94" s="156">
        <f t="shared" si="83"/>
        <v>9.6376130371106843</v>
      </c>
      <c r="CV94" s="156">
        <f t="shared" si="83"/>
        <v>8.5407649352456474</v>
      </c>
      <c r="CW94" s="156">
        <f t="shared" si="83"/>
        <v>5.1385331775134837</v>
      </c>
      <c r="CX94" s="156">
        <f t="shared" si="83"/>
        <v>4.9811177823865398</v>
      </c>
      <c r="CY94" s="156">
        <f t="shared" si="83"/>
        <v>17.233874000547427</v>
      </c>
      <c r="CZ94" s="156">
        <f t="shared" si="83"/>
        <v>7.6944197825194509</v>
      </c>
      <c r="DA94" s="156">
        <f t="shared" si="83"/>
        <v>9.5616586718652901</v>
      </c>
      <c r="DB94" s="156">
        <f t="shared" si="83"/>
        <v>16.059652117811542</v>
      </c>
      <c r="DC94" s="156">
        <f t="shared" si="83"/>
        <v>7.5111501185403435</v>
      </c>
      <c r="DD94" s="156">
        <f t="shared" si="83"/>
        <v>15.984202465920518</v>
      </c>
      <c r="DE94" s="156">
        <f t="shared" si="83"/>
        <v>14.617062790713149</v>
      </c>
      <c r="DF94" s="156">
        <f t="shared" si="83"/>
        <v>13.118569207542325</v>
      </c>
      <c r="DG94" s="156">
        <f t="shared" si="83"/>
        <v>8.1208719235881599</v>
      </c>
      <c r="DH94" s="156">
        <f t="shared" si="83"/>
        <v>8.7400718935564807</v>
      </c>
      <c r="DI94" s="156">
        <f t="shared" si="83"/>
        <v>12.898369598974302</v>
      </c>
      <c r="DJ94" s="156">
        <f t="shared" si="83"/>
        <v>8.4898853743467519</v>
      </c>
      <c r="DK94" s="156">
        <f t="shared" si="83"/>
        <v>13.301977258307822</v>
      </c>
      <c r="DL94" s="156">
        <f t="shared" si="83"/>
        <v>5.0797727316217065</v>
      </c>
      <c r="DM94" s="156">
        <f t="shared" si="83"/>
        <v>8.679311925695341</v>
      </c>
      <c r="DN94" s="156">
        <f t="shared" si="83"/>
        <v>4.6414183795993722</v>
      </c>
      <c r="DO94" s="156">
        <f t="shared" si="83"/>
        <v>17.185109506895284</v>
      </c>
      <c r="DP94" s="156">
        <f t="shared" si="83"/>
        <v>11.58355580410692</v>
      </c>
      <c r="DQ94" s="156">
        <f t="shared" si="83"/>
        <v>3.9640646122306418</v>
      </c>
      <c r="DR94" s="156">
        <f t="shared" si="83"/>
        <v>11.559529673639531</v>
      </c>
      <c r="DS94" s="156">
        <f t="shared" si="83"/>
        <v>13.569617750831018</v>
      </c>
      <c r="DT94" s="156">
        <f t="shared" si="83"/>
        <v>13.175571235317522</v>
      </c>
      <c r="DU94" s="156">
        <f t="shared" si="83"/>
        <v>6.2278301748606388</v>
      </c>
      <c r="DV94" s="156">
        <f t="shared" si="83"/>
        <v>2.9621056757253252</v>
      </c>
      <c r="DW94" s="156">
        <f t="shared" si="83"/>
        <v>11.829412634985676</v>
      </c>
      <c r="DX94" s="156">
        <f t="shared" si="83"/>
        <v>9.0304543376026523</v>
      </c>
      <c r="DY94" s="156">
        <f t="shared" si="83"/>
        <v>7.8585152378127452</v>
      </c>
      <c r="DZ94" s="156">
        <f t="shared" si="83"/>
        <v>11.107321804902213</v>
      </c>
      <c r="EA94" s="156">
        <f t="shared" si="83"/>
        <v>11.35363727620657</v>
      </c>
      <c r="EB94" s="156">
        <f t="shared" si="83"/>
        <v>9.1074813747683994</v>
      </c>
      <c r="EC94" s="156">
        <f t="shared" si="83"/>
        <v>10.378931798359138</v>
      </c>
      <c r="ED94" s="156">
        <f t="shared" si="83"/>
        <v>10.015892836300736</v>
      </c>
      <c r="EE94" s="156">
        <f t="shared" si="83"/>
        <v>9.2948560410792584</v>
      </c>
      <c r="EF94" s="156">
        <f t="shared" si="83"/>
        <v>9.2755627013149606</v>
      </c>
      <c r="EG94" s="156">
        <f t="shared" si="83"/>
        <v>9.9033931782847411</v>
      </c>
      <c r="EH94" s="156">
        <f t="shared" si="83"/>
        <v>0.84431945137766629</v>
      </c>
      <c r="EI94" s="156">
        <f t="shared" si="83"/>
        <v>11.921012327780568</v>
      </c>
      <c r="EJ94" s="156">
        <f t="shared" si="83"/>
        <v>5.9027699549068773</v>
      </c>
      <c r="EK94" s="156">
        <f t="shared" si="83"/>
        <v>16.517152628565135</v>
      </c>
      <c r="EL94" s="156">
        <f t="shared" si="83"/>
        <v>13.871339809688688</v>
      </c>
      <c r="EM94" s="156">
        <f t="shared" si="83"/>
        <v>8.2357290811964319</v>
      </c>
      <c r="EN94" s="156">
        <f t="shared" si="83"/>
        <v>5.4761002020548153</v>
      </c>
      <c r="EO94" s="156">
        <f t="shared" si="83"/>
        <v>14.42400808713818</v>
      </c>
      <c r="EP94" s="156">
        <f t="shared" si="83"/>
        <v>16.971314655764367</v>
      </c>
      <c r="EQ94" s="156">
        <f t="shared" si="83"/>
        <v>10.219005305423305</v>
      </c>
      <c r="ER94" s="156">
        <f t="shared" si="83"/>
        <v>7.9629499440248717</v>
      </c>
      <c r="ES94" s="156">
        <f t="shared" si="83"/>
        <v>6.7463900975537028</v>
      </c>
      <c r="ET94" s="156">
        <f t="shared" si="83"/>
        <v>8.0802597605852995</v>
      </c>
      <c r="EU94" s="156">
        <f t="shared" si="83"/>
        <v>2.0922048011390961</v>
      </c>
      <c r="EV94" s="156">
        <f t="shared" si="83"/>
        <v>13.53971052958356</v>
      </c>
      <c r="EW94" s="156">
        <f t="shared" si="83"/>
        <v>3.3114635958295127</v>
      </c>
      <c r="EX94" s="156">
        <f t="shared" si="83"/>
        <v>10.955383019802593</v>
      </c>
      <c r="EY94" s="156">
        <f t="shared" si="83"/>
        <v>11.323947153870275</v>
      </c>
      <c r="EZ94" s="156">
        <f t="shared" si="83"/>
        <v>5.3530429598452951</v>
      </c>
      <c r="FA94" s="156">
        <f t="shared" si="83"/>
        <v>8.7532960420534724</v>
      </c>
      <c r="FB94" s="156">
        <f t="shared" si="83"/>
        <v>15.160930424488305</v>
      </c>
      <c r="FC94" s="156">
        <f t="shared" si="83"/>
        <v>1.2351296676912145</v>
      </c>
      <c r="FD94" s="156">
        <f t="shared" si="83"/>
        <v>3.9572035249518107</v>
      </c>
      <c r="FE94" s="156">
        <f t="shared" si="83"/>
        <v>10.194328153653579</v>
      </c>
      <c r="FF94" s="156">
        <f t="shared" si="83"/>
        <v>15.227218667554169</v>
      </c>
      <c r="FG94" s="156">
        <f t="shared" si="83"/>
        <v>10.848010662001649</v>
      </c>
      <c r="FH94" s="156">
        <f t="shared" si="83"/>
        <v>10.614920776554722</v>
      </c>
      <c r="FI94" s="156">
        <f t="shared" si="83"/>
        <v>11.314707941250463</v>
      </c>
      <c r="FJ94" s="156">
        <f t="shared" si="83"/>
        <v>10.628188193333004</v>
      </c>
      <c r="FK94" s="156">
        <f t="shared" si="83"/>
        <v>15.394740352014894</v>
      </c>
      <c r="FL94" s="156">
        <f t="shared" si="83"/>
        <v>9.9832167397177489</v>
      </c>
      <c r="FM94" s="156">
        <f t="shared" si="83"/>
        <v>15.161944619357639</v>
      </c>
      <c r="FN94" s="156">
        <f t="shared" si="83"/>
        <v>7.5714688962637826</v>
      </c>
      <c r="FO94" s="156">
        <f t="shared" si="83"/>
        <v>8.5848282047602957</v>
      </c>
      <c r="FP94" s="156">
        <f t="shared" si="83"/>
        <v>2.0847298791355309</v>
      </c>
      <c r="FQ94" s="156">
        <f t="shared" si="83"/>
        <v>5.4263661065265021</v>
      </c>
      <c r="FR94" s="156">
        <f t="shared" si="83"/>
        <v>4.9491667791183191</v>
      </c>
      <c r="FS94" s="156">
        <f t="shared" si="83"/>
        <v>5.3671103149638419</v>
      </c>
      <c r="FT94" s="156">
        <f t="shared" si="83"/>
        <v>9.7693033616180909</v>
      </c>
      <c r="FU94" s="156">
        <f t="shared" si="83"/>
        <v>5.1316101050730758</v>
      </c>
      <c r="FV94" s="156">
        <f t="shared" si="83"/>
        <v>8.4281372012532518</v>
      </c>
      <c r="FW94" s="156">
        <f t="shared" si="83"/>
        <v>10.973717252856263</v>
      </c>
      <c r="FX94" s="156">
        <f t="shared" si="83"/>
        <v>9.1216849000559481</v>
      </c>
      <c r="FY94" s="156">
        <f t="shared" si="83"/>
        <v>4.566549932819032</v>
      </c>
      <c r="FZ94" s="156">
        <f t="shared" si="83"/>
        <v>14.067549887878073</v>
      </c>
      <c r="GA94" s="156">
        <f t="shared" si="83"/>
        <v>11.833907307899254</v>
      </c>
      <c r="GB94" s="156">
        <f t="shared" si="83"/>
        <v>19.326393653238288</v>
      </c>
      <c r="GC94" s="156">
        <f t="shared" si="83"/>
        <v>7.7528392521415626</v>
      </c>
      <c r="GD94" s="156">
        <f t="shared" si="83"/>
        <v>13.743190266784778</v>
      </c>
      <c r="GE94" s="156">
        <f t="shared" si="83"/>
        <v>14.671577084064692</v>
      </c>
      <c r="GF94" s="156">
        <f t="shared" si="83"/>
        <v>8.90108608918211</v>
      </c>
      <c r="GG94" s="156">
        <f t="shared" si="83"/>
        <v>10.691274812284117</v>
      </c>
      <c r="GH94" s="79">
        <f t="shared" si="83"/>
        <v>2.7524046391614356</v>
      </c>
      <c r="GJ94" s="29"/>
      <c r="GK94" s="28"/>
      <c r="GL94" s="129">
        <v>88</v>
      </c>
      <c r="GM94" s="129">
        <v>16</v>
      </c>
      <c r="GN94" s="28"/>
      <c r="GO94" s="129">
        <v>136</v>
      </c>
      <c r="GP94" s="129">
        <v>17</v>
      </c>
      <c r="GQ94" s="28"/>
      <c r="GR94" s="29"/>
    </row>
    <row r="95" spans="4:200" ht="15.75" customHeight="1" x14ac:dyDescent="0.25">
      <c r="D95" s="189">
        <v>89</v>
      </c>
      <c r="E95" s="53">
        <v>8.4641887272637426</v>
      </c>
      <c r="F95" s="53">
        <v>2.5528667370134857</v>
      </c>
      <c r="H95" s="176">
        <v>165</v>
      </c>
      <c r="I95" s="126" t="s">
        <v>75</v>
      </c>
      <c r="J95" s="127" t="s">
        <v>80</v>
      </c>
      <c r="L95" s="29"/>
      <c r="N95" s="73">
        <v>83</v>
      </c>
      <c r="O95" s="82"/>
      <c r="P95" s="83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0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0"/>
      <c r="BD95" s="80"/>
      <c r="BE95" s="80"/>
      <c r="BF95" s="80"/>
      <c r="BG95" s="80"/>
      <c r="BH95" s="80"/>
      <c r="BI95" s="80"/>
      <c r="BJ95" s="80"/>
      <c r="BK95" s="80"/>
      <c r="BL95" s="80"/>
      <c r="BM95" s="80"/>
      <c r="BN95" s="80"/>
      <c r="BO95" s="80"/>
      <c r="BP95" s="80"/>
      <c r="BQ95" s="80"/>
      <c r="BR95" s="80"/>
      <c r="BS95" s="80"/>
      <c r="BT95" s="80"/>
      <c r="BU95" s="80"/>
      <c r="BV95" s="80"/>
      <c r="BW95" s="80"/>
      <c r="BX95" s="80"/>
      <c r="BY95" s="80"/>
      <c r="BZ95" s="80"/>
      <c r="CA95" s="80"/>
      <c r="CB95" s="80"/>
      <c r="CC95" s="80"/>
      <c r="CD95" s="80"/>
      <c r="CE95" s="80"/>
      <c r="CF95" s="80"/>
      <c r="CG95" s="80"/>
      <c r="CH95" s="80"/>
      <c r="CI95" s="80"/>
      <c r="CJ95" s="80"/>
      <c r="CK95" s="80"/>
      <c r="CL95" s="80"/>
      <c r="CM95" s="80"/>
      <c r="CN95" s="80"/>
      <c r="CO95" s="80"/>
      <c r="CP95" s="80"/>
      <c r="CQ95" s="80"/>
      <c r="CR95" s="80"/>
      <c r="CS95" s="80"/>
      <c r="CT95" s="78">
        <v>0</v>
      </c>
      <c r="CU95" s="156">
        <f t="shared" ref="CU95:GH95" si="84">+SQRT(((CU$6-$CT$6)^2)+((CU$7-$CT$7)^2))</f>
        <v>19.061951228886038</v>
      </c>
      <c r="CV95" s="156">
        <f t="shared" si="84"/>
        <v>16.297617178538335</v>
      </c>
      <c r="CW95" s="156">
        <f t="shared" si="84"/>
        <v>11.57116619531959</v>
      </c>
      <c r="CX95" s="156">
        <f t="shared" si="84"/>
        <v>14.671798608687135</v>
      </c>
      <c r="CY95" s="156">
        <f t="shared" si="84"/>
        <v>21.940031762499363</v>
      </c>
      <c r="CZ95" s="156">
        <f t="shared" si="84"/>
        <v>14.225252256978985</v>
      </c>
      <c r="DA95" s="156">
        <f t="shared" si="84"/>
        <v>19.364455691240934</v>
      </c>
      <c r="DB95" s="156">
        <f t="shared" si="84"/>
        <v>20.207568283354529</v>
      </c>
      <c r="DC95" s="156">
        <f t="shared" si="84"/>
        <v>13.338788905881847</v>
      </c>
      <c r="DD95" s="156">
        <f t="shared" si="84"/>
        <v>18.687981507957701</v>
      </c>
      <c r="DE95" s="156">
        <f t="shared" si="84"/>
        <v>17.574153207817194</v>
      </c>
      <c r="DF95" s="156">
        <f t="shared" si="84"/>
        <v>7.1266228004868069</v>
      </c>
      <c r="DG95" s="156">
        <f t="shared" si="84"/>
        <v>8.8124373910465295</v>
      </c>
      <c r="DH95" s="156">
        <f t="shared" si="84"/>
        <v>7.7305774908196883</v>
      </c>
      <c r="DI95" s="156">
        <f t="shared" si="84"/>
        <v>10.58293924726167</v>
      </c>
      <c r="DJ95" s="156">
        <f t="shared" si="84"/>
        <v>1.5692464824148147</v>
      </c>
      <c r="DK95" s="156">
        <f t="shared" si="84"/>
        <v>22.138315318317442</v>
      </c>
      <c r="DL95" s="156">
        <f t="shared" si="84"/>
        <v>7.2979828573298349</v>
      </c>
      <c r="DM95" s="156">
        <f t="shared" si="84"/>
        <v>10.778458762993496</v>
      </c>
      <c r="DN95" s="156">
        <f t="shared" si="84"/>
        <v>13.483554885975332</v>
      </c>
      <c r="DO95" s="156">
        <f t="shared" si="84"/>
        <v>22.538929083491094</v>
      </c>
      <c r="DP95" s="156">
        <f t="shared" si="84"/>
        <v>4.3889840263335591</v>
      </c>
      <c r="DQ95" s="156">
        <f t="shared" si="84"/>
        <v>13.776060730011338</v>
      </c>
      <c r="DR95" s="156">
        <f t="shared" si="84"/>
        <v>1.8877444922839084</v>
      </c>
      <c r="DS95" s="156">
        <f t="shared" si="84"/>
        <v>10.047585246992446</v>
      </c>
      <c r="DT95" s="156">
        <f t="shared" si="84"/>
        <v>17.140697000248235</v>
      </c>
      <c r="DU95" s="156">
        <f t="shared" si="84"/>
        <v>3.610817547961255</v>
      </c>
      <c r="DV95" s="156">
        <f t="shared" si="84"/>
        <v>7.4743680991417794</v>
      </c>
      <c r="DW95" s="156">
        <f t="shared" si="84"/>
        <v>8.1782468763794132</v>
      </c>
      <c r="DX95" s="156">
        <f t="shared" si="84"/>
        <v>17.535000871217456</v>
      </c>
      <c r="DY95" s="156">
        <f t="shared" si="84"/>
        <v>5.7223401399669491</v>
      </c>
      <c r="DZ95" s="156">
        <f t="shared" si="84"/>
        <v>13.17138841284801</v>
      </c>
      <c r="EA95" s="156">
        <f t="shared" si="84"/>
        <v>3.9055358229287966</v>
      </c>
      <c r="EB95" s="156">
        <f t="shared" si="84"/>
        <v>4.9915412344629164</v>
      </c>
      <c r="EC95" s="156">
        <f t="shared" si="84"/>
        <v>18.189078286038729</v>
      </c>
      <c r="ED95" s="156">
        <f t="shared" si="84"/>
        <v>19.793322081739298</v>
      </c>
      <c r="EE95" s="156">
        <f t="shared" si="84"/>
        <v>18.652752967252848</v>
      </c>
      <c r="EF95" s="156">
        <f t="shared" si="84"/>
        <v>7.5383202751669964</v>
      </c>
      <c r="EG95" s="156">
        <f t="shared" si="84"/>
        <v>14.586427694087506</v>
      </c>
      <c r="EH95" s="156">
        <f t="shared" si="84"/>
        <v>9.3296507680255161</v>
      </c>
      <c r="EI95" s="156">
        <f t="shared" si="84"/>
        <v>13.813919537543667</v>
      </c>
      <c r="EJ95" s="156">
        <f t="shared" si="84"/>
        <v>11.561881898876187</v>
      </c>
      <c r="EK95" s="156">
        <f t="shared" si="84"/>
        <v>26.329667837653592</v>
      </c>
      <c r="EL95" s="156">
        <f t="shared" si="84"/>
        <v>21.968702366959935</v>
      </c>
      <c r="EM95" s="156">
        <f t="shared" si="84"/>
        <v>7.3187878881835271</v>
      </c>
      <c r="EN95" s="156">
        <f t="shared" si="84"/>
        <v>14.755008357552953</v>
      </c>
      <c r="EO95" s="156">
        <f t="shared" si="84"/>
        <v>5.7445231020523684</v>
      </c>
      <c r="EP95" s="156">
        <f t="shared" si="84"/>
        <v>9.1630473250509414</v>
      </c>
      <c r="EQ95" s="156">
        <f t="shared" si="84"/>
        <v>19.946369409484724</v>
      </c>
      <c r="ER95" s="156">
        <f t="shared" si="84"/>
        <v>17.418071442050287</v>
      </c>
      <c r="ES95" s="156">
        <f t="shared" si="84"/>
        <v>12.752488480449411</v>
      </c>
      <c r="ET95" s="156">
        <f t="shared" si="84"/>
        <v>7.1978971533184497</v>
      </c>
      <c r="EU95" s="156">
        <f t="shared" si="84"/>
        <v>9.2196426673962666</v>
      </c>
      <c r="EV95" s="156">
        <f t="shared" si="84"/>
        <v>12.814795549701264</v>
      </c>
      <c r="EW95" s="156">
        <f t="shared" si="84"/>
        <v>9.3106232743309167</v>
      </c>
      <c r="EX95" s="156">
        <f t="shared" si="84"/>
        <v>9.9071518425251526</v>
      </c>
      <c r="EY95" s="156">
        <f t="shared" si="84"/>
        <v>6.0208030323000079</v>
      </c>
      <c r="EZ95" s="156">
        <f t="shared" si="84"/>
        <v>15.140431999593465</v>
      </c>
      <c r="FA95" s="156">
        <f t="shared" si="84"/>
        <v>18.366539594231313</v>
      </c>
      <c r="FB95" s="156">
        <f t="shared" si="84"/>
        <v>8.8777976959894751</v>
      </c>
      <c r="FC95" s="156">
        <f t="shared" si="84"/>
        <v>9.6210586218380243</v>
      </c>
      <c r="FD95" s="156">
        <f t="shared" si="84"/>
        <v>6.2195210611614895</v>
      </c>
      <c r="FE95" s="156">
        <f t="shared" si="84"/>
        <v>19.546303746891905</v>
      </c>
      <c r="FF95" s="156">
        <f t="shared" si="84"/>
        <v>15.786868103315733</v>
      </c>
      <c r="FG95" s="156">
        <f t="shared" si="84"/>
        <v>19.817959551349109</v>
      </c>
      <c r="FH95" s="156">
        <f t="shared" si="84"/>
        <v>13.461649629439307</v>
      </c>
      <c r="FI95" s="156">
        <f t="shared" si="84"/>
        <v>11.344890491060239</v>
      </c>
      <c r="FJ95" s="156">
        <f t="shared" si="84"/>
        <v>19.541297226919276</v>
      </c>
      <c r="FK95" s="156">
        <f t="shared" si="84"/>
        <v>20.461120211050641</v>
      </c>
      <c r="FL95" s="156">
        <f t="shared" si="84"/>
        <v>1.1903310555514737</v>
      </c>
      <c r="FM95" s="156">
        <f t="shared" si="84"/>
        <v>7.8095544570798925</v>
      </c>
      <c r="FN95" s="156">
        <f t="shared" si="84"/>
        <v>5.7045455766326825</v>
      </c>
      <c r="FO95" s="156">
        <f t="shared" si="84"/>
        <v>12.538623538498069</v>
      </c>
      <c r="FP95" s="156">
        <f t="shared" si="84"/>
        <v>8.1393110150387233</v>
      </c>
      <c r="FQ95" s="156">
        <f t="shared" si="84"/>
        <v>5.9900788818093016</v>
      </c>
      <c r="FR95" s="156">
        <f t="shared" si="84"/>
        <v>13.123558007977099</v>
      </c>
      <c r="FS95" s="156">
        <f t="shared" si="84"/>
        <v>4.4548800779640594</v>
      </c>
      <c r="FT95" s="156">
        <f t="shared" si="84"/>
        <v>2.7405572218371517</v>
      </c>
      <c r="FU95" s="156">
        <f t="shared" si="84"/>
        <v>6.1787403297833343</v>
      </c>
      <c r="FV95" s="156">
        <f t="shared" si="84"/>
        <v>4.1229935165435894</v>
      </c>
      <c r="FW95" s="156">
        <f t="shared" si="84"/>
        <v>17.071009218703345</v>
      </c>
      <c r="FX95" s="156">
        <f t="shared" si="84"/>
        <v>0.98898469573715153</v>
      </c>
      <c r="FY95" s="156">
        <f t="shared" si="84"/>
        <v>8.6132062189124969</v>
      </c>
      <c r="FZ95" s="156">
        <f t="shared" si="84"/>
        <v>11.206938619141361</v>
      </c>
      <c r="GA95" s="156">
        <f t="shared" si="84"/>
        <v>17.382617928169218</v>
      </c>
      <c r="GB95" s="156">
        <f t="shared" si="84"/>
        <v>23.120831346595786</v>
      </c>
      <c r="GC95" s="156">
        <f t="shared" si="84"/>
        <v>14.216073444369217</v>
      </c>
      <c r="GD95" s="156">
        <f t="shared" si="84"/>
        <v>15.173824067422052</v>
      </c>
      <c r="GE95" s="156">
        <f t="shared" si="84"/>
        <v>16.368956914155302</v>
      </c>
      <c r="GF95" s="156">
        <f t="shared" si="84"/>
        <v>13.790143196237839</v>
      </c>
      <c r="GG95" s="156">
        <f t="shared" si="84"/>
        <v>2.1518055999216692</v>
      </c>
      <c r="GH95" s="79">
        <f t="shared" si="84"/>
        <v>10.926165834215345</v>
      </c>
      <c r="GJ95" s="29"/>
      <c r="GK95" s="28"/>
      <c r="GL95" s="129">
        <v>55</v>
      </c>
      <c r="GM95" s="129">
        <v>16</v>
      </c>
      <c r="GN95" s="28"/>
      <c r="GO95" s="129">
        <v>157</v>
      </c>
      <c r="GP95" s="129">
        <v>17</v>
      </c>
      <c r="GQ95" s="28"/>
      <c r="GR95" s="29"/>
    </row>
    <row r="96" spans="4:200" ht="15.75" customHeight="1" x14ac:dyDescent="0.25">
      <c r="D96" s="189">
        <v>90</v>
      </c>
      <c r="E96" s="53">
        <v>18.838593877031272</v>
      </c>
      <c r="F96" s="53">
        <v>5.1656805100868652</v>
      </c>
      <c r="H96" s="176">
        <v>166</v>
      </c>
      <c r="I96" s="126" t="s">
        <v>79</v>
      </c>
      <c r="J96" s="127" t="s">
        <v>80</v>
      </c>
      <c r="L96" s="29"/>
      <c r="N96" s="73">
        <v>84</v>
      </c>
      <c r="O96" s="82"/>
      <c r="P96" s="83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  <c r="BE96" s="80"/>
      <c r="BF96" s="80"/>
      <c r="BG96" s="80"/>
      <c r="BH96" s="80"/>
      <c r="BI96" s="80"/>
      <c r="BJ96" s="80"/>
      <c r="BK96" s="80"/>
      <c r="BL96" s="80"/>
      <c r="BM96" s="80"/>
      <c r="BN96" s="80"/>
      <c r="BO96" s="80"/>
      <c r="BP96" s="80"/>
      <c r="BQ96" s="80"/>
      <c r="BR96" s="80"/>
      <c r="BS96" s="80"/>
      <c r="BT96" s="80"/>
      <c r="BU96" s="80"/>
      <c r="BV96" s="80"/>
      <c r="BW96" s="80"/>
      <c r="BX96" s="80"/>
      <c r="BY96" s="80"/>
      <c r="BZ96" s="80"/>
      <c r="CA96" s="80"/>
      <c r="CB96" s="80"/>
      <c r="CC96" s="80"/>
      <c r="CD96" s="80"/>
      <c r="CE96" s="80"/>
      <c r="CF96" s="80"/>
      <c r="CG96" s="80"/>
      <c r="CH96" s="80"/>
      <c r="CI96" s="80"/>
      <c r="CJ96" s="80"/>
      <c r="CK96" s="80"/>
      <c r="CL96" s="80"/>
      <c r="CM96" s="80"/>
      <c r="CN96" s="80"/>
      <c r="CO96" s="80"/>
      <c r="CP96" s="80"/>
      <c r="CQ96" s="80"/>
      <c r="CR96" s="80"/>
      <c r="CS96" s="80"/>
      <c r="CT96" s="80"/>
      <c r="CU96" s="156">
        <v>0</v>
      </c>
      <c r="CV96" s="156">
        <f t="shared" ref="CV96:GH96" si="85">+SQRT(((CV$6-$CU$6)^2)+((CV$7-$CU$7)^2))</f>
        <v>5.1123235273939889</v>
      </c>
      <c r="CW96" s="156">
        <f t="shared" si="85"/>
        <v>12.148616103826415</v>
      </c>
      <c r="CX96" s="156">
        <f t="shared" si="85"/>
        <v>4.7397177012501741</v>
      </c>
      <c r="CY96" s="156">
        <f t="shared" si="85"/>
        <v>13.60603996867277</v>
      </c>
      <c r="CZ96" s="156">
        <f t="shared" si="85"/>
        <v>12.835306761530633</v>
      </c>
      <c r="DA96" s="156">
        <f t="shared" si="85"/>
        <v>3.1907481128884552</v>
      </c>
      <c r="DB96" s="156">
        <f t="shared" si="85"/>
        <v>13.522683529047969</v>
      </c>
      <c r="DC96" s="156">
        <f t="shared" si="85"/>
        <v>8.4175962468485928</v>
      </c>
      <c r="DD96" s="156">
        <f t="shared" si="85"/>
        <v>15.181579133071056</v>
      </c>
      <c r="DE96" s="156">
        <f t="shared" si="85"/>
        <v>14.057577467639234</v>
      </c>
      <c r="DF96" s="156">
        <f t="shared" si="85"/>
        <v>20.224124379078358</v>
      </c>
      <c r="DG96" s="156">
        <f t="shared" si="85"/>
        <v>13.548486282650229</v>
      </c>
      <c r="DH96" s="156">
        <f t="shared" si="85"/>
        <v>17.912839844033872</v>
      </c>
      <c r="DI96" s="156">
        <f t="shared" si="85"/>
        <v>17.819657678202727</v>
      </c>
      <c r="DJ96" s="156">
        <f t="shared" si="85"/>
        <v>17.581342490935381</v>
      </c>
      <c r="DK96" s="156">
        <f t="shared" si="85"/>
        <v>4.2462560878400213</v>
      </c>
      <c r="DL96" s="156">
        <f t="shared" si="85"/>
        <v>12.3819085939523</v>
      </c>
      <c r="DM96" s="156">
        <f t="shared" si="85"/>
        <v>12.515734649797617</v>
      </c>
      <c r="DN96" s="156">
        <f t="shared" si="85"/>
        <v>9.0253215156203961</v>
      </c>
      <c r="DO96" s="156">
        <f t="shared" si="85"/>
        <v>12.715161590848107</v>
      </c>
      <c r="DP96" s="156">
        <f t="shared" si="85"/>
        <v>19.642382285800338</v>
      </c>
      <c r="DQ96" s="156">
        <f t="shared" si="85"/>
        <v>6.2700236118969475</v>
      </c>
      <c r="DR96" s="156">
        <f t="shared" si="85"/>
        <v>20.623608378273367</v>
      </c>
      <c r="DS96" s="156">
        <f t="shared" si="85"/>
        <v>19.076506929279802</v>
      </c>
      <c r="DT96" s="156">
        <f t="shared" si="85"/>
        <v>12.091242553767417</v>
      </c>
      <c r="DU96" s="156">
        <f t="shared" si="85"/>
        <v>15.475618943162093</v>
      </c>
      <c r="DV96" s="156">
        <f t="shared" si="85"/>
        <v>12.570559577699148</v>
      </c>
      <c r="DW96" s="156">
        <f t="shared" si="85"/>
        <v>18.030403287413122</v>
      </c>
      <c r="DX96" s="156">
        <f t="shared" si="85"/>
        <v>10.176120518708224</v>
      </c>
      <c r="DY96" s="156">
        <f t="shared" si="85"/>
        <v>17.390001791887613</v>
      </c>
      <c r="DZ96" s="156">
        <f t="shared" si="85"/>
        <v>18.430104695724491</v>
      </c>
      <c r="EA96" s="156">
        <f t="shared" si="85"/>
        <v>19.571033041232024</v>
      </c>
      <c r="EB96" s="156">
        <f t="shared" si="85"/>
        <v>16.757901913509013</v>
      </c>
      <c r="EC96" s="156">
        <f t="shared" si="85"/>
        <v>4.9848748816400992</v>
      </c>
      <c r="ED96" s="156">
        <f t="shared" si="85"/>
        <v>5.0826024479492959</v>
      </c>
      <c r="EE96" s="156">
        <f t="shared" si="85"/>
        <v>0.49011082829080488</v>
      </c>
      <c r="EF96" s="156">
        <f t="shared" si="85"/>
        <v>15.552608517405918</v>
      </c>
      <c r="EG96" s="156">
        <f t="shared" si="85"/>
        <v>10.009590718424295</v>
      </c>
      <c r="EH96" s="156">
        <f t="shared" si="85"/>
        <v>9.8767046558365941</v>
      </c>
      <c r="EI96" s="156">
        <f t="shared" si="85"/>
        <v>19.126266753233043</v>
      </c>
      <c r="EJ96" s="156">
        <f t="shared" si="85"/>
        <v>9.0031760550676641</v>
      </c>
      <c r="EK96" s="156">
        <f t="shared" si="85"/>
        <v>8.3794963377225447</v>
      </c>
      <c r="EL96" s="156">
        <f t="shared" si="85"/>
        <v>6.0607990448772133</v>
      </c>
      <c r="EM96" s="156">
        <f t="shared" si="85"/>
        <v>14.68015388178002</v>
      </c>
      <c r="EN96" s="156">
        <f t="shared" si="85"/>
        <v>7.8660534485049931</v>
      </c>
      <c r="EO96" s="156">
        <f t="shared" si="85"/>
        <v>22.702015977735602</v>
      </c>
      <c r="EP96" s="156">
        <f t="shared" si="85"/>
        <v>24.440407473963884</v>
      </c>
      <c r="EQ96" s="156">
        <f t="shared" si="85"/>
        <v>5.7676814540552588</v>
      </c>
      <c r="ER96" s="156">
        <f t="shared" si="85"/>
        <v>1.6749862497800663</v>
      </c>
      <c r="ES96" s="156">
        <f t="shared" si="85"/>
        <v>8.3352213915804079</v>
      </c>
      <c r="ET96" s="156">
        <f t="shared" si="85"/>
        <v>17.358081440629427</v>
      </c>
      <c r="EU96" s="156">
        <f t="shared" si="85"/>
        <v>11.224305015135236</v>
      </c>
      <c r="EV96" s="156">
        <f t="shared" si="85"/>
        <v>16.995195458737125</v>
      </c>
      <c r="EW96" s="156">
        <f t="shared" si="85"/>
        <v>12.086654874608641</v>
      </c>
      <c r="EX96" s="156">
        <f t="shared" si="85"/>
        <v>15.840601969588784</v>
      </c>
      <c r="EY96" s="156">
        <f t="shared" si="85"/>
        <v>18.604221452188256</v>
      </c>
      <c r="EZ96" s="156">
        <f t="shared" si="85"/>
        <v>5.6748960236740107</v>
      </c>
      <c r="FA96" s="156">
        <f t="shared" si="85"/>
        <v>1.3164647839929868</v>
      </c>
      <c r="FB96" s="156">
        <f t="shared" si="85"/>
        <v>21.97726589786982</v>
      </c>
      <c r="FC96" s="156">
        <f t="shared" si="85"/>
        <v>9.4924091642540596</v>
      </c>
      <c r="FD96" s="156">
        <f t="shared" si="85"/>
        <v>12.843303069510332</v>
      </c>
      <c r="FE96" s="156">
        <f t="shared" si="85"/>
        <v>0.62985073760681354</v>
      </c>
      <c r="FF96" s="156">
        <f t="shared" si="85"/>
        <v>16.902169946504028</v>
      </c>
      <c r="FG96" s="156">
        <f t="shared" si="85"/>
        <v>2.1450914871418858</v>
      </c>
      <c r="FH96" s="156">
        <f t="shared" si="85"/>
        <v>12.310376634212837</v>
      </c>
      <c r="FI96" s="156">
        <f t="shared" si="85"/>
        <v>15.184367260389648</v>
      </c>
      <c r="FJ96" s="156">
        <f t="shared" si="85"/>
        <v>2.2100028100776279</v>
      </c>
      <c r="FK96" s="156">
        <f t="shared" si="85"/>
        <v>11.901079932798909</v>
      </c>
      <c r="FL96" s="156">
        <f t="shared" si="85"/>
        <v>19.426530315348298</v>
      </c>
      <c r="FM96" s="156">
        <f t="shared" si="85"/>
        <v>22.601685682462733</v>
      </c>
      <c r="FN96" s="156">
        <f t="shared" si="85"/>
        <v>17.108909362889793</v>
      </c>
      <c r="FO96" s="156">
        <f t="shared" si="85"/>
        <v>10.666160660761648</v>
      </c>
      <c r="FP96" s="156">
        <f t="shared" si="85"/>
        <v>11.697290307821669</v>
      </c>
      <c r="FQ96" s="156">
        <f t="shared" si="85"/>
        <v>13.479352151521969</v>
      </c>
      <c r="FR96" s="156">
        <f t="shared" si="85"/>
        <v>10.122117795275663</v>
      </c>
      <c r="FS96" s="156">
        <f t="shared" si="85"/>
        <v>14.675171795287881</v>
      </c>
      <c r="FT96" s="156">
        <f t="shared" si="85"/>
        <v>19.371957644046681</v>
      </c>
      <c r="FU96" s="156">
        <f t="shared" si="85"/>
        <v>13.212383130321204</v>
      </c>
      <c r="FV96" s="156">
        <f t="shared" si="85"/>
        <v>18.063800314160488</v>
      </c>
      <c r="FW96" s="156">
        <f t="shared" si="85"/>
        <v>8.2679008455504253</v>
      </c>
      <c r="FX96" s="156">
        <f t="shared" si="85"/>
        <v>18.510609153834608</v>
      </c>
      <c r="FY96" s="156">
        <f t="shared" si="85"/>
        <v>11.065919618869749</v>
      </c>
      <c r="FZ96" s="156">
        <f t="shared" si="85"/>
        <v>18.959244561376043</v>
      </c>
      <c r="GA96" s="156">
        <f t="shared" si="85"/>
        <v>9.3843037909090157</v>
      </c>
      <c r="GB96" s="156">
        <f t="shared" si="85"/>
        <v>16.267096603001274</v>
      </c>
      <c r="GC96" s="156">
        <f t="shared" si="85"/>
        <v>7.4875516337828696</v>
      </c>
      <c r="GD96" s="156">
        <f t="shared" si="85"/>
        <v>15.17358512489278</v>
      </c>
      <c r="GE96" s="156">
        <f t="shared" si="85"/>
        <v>15.44370627181298</v>
      </c>
      <c r="GF96" s="156">
        <f t="shared" si="85"/>
        <v>9.6006732967554811</v>
      </c>
      <c r="GG96" s="156">
        <f t="shared" si="85"/>
        <v>19.444430665680983</v>
      </c>
      <c r="GH96" s="79">
        <f t="shared" si="85"/>
        <v>8.1618259688409314</v>
      </c>
      <c r="GJ96" s="29"/>
      <c r="GK96" s="28"/>
      <c r="GL96" s="129">
        <v>18</v>
      </c>
      <c r="GM96" s="129">
        <v>17</v>
      </c>
      <c r="GN96" s="28"/>
      <c r="GO96" s="129">
        <v>7</v>
      </c>
      <c r="GP96" s="129">
        <v>17</v>
      </c>
      <c r="GQ96" s="28"/>
      <c r="GR96" s="29"/>
    </row>
    <row r="97" spans="4:200" ht="15.75" customHeight="1" x14ac:dyDescent="0.25">
      <c r="D97" s="189">
        <v>91</v>
      </c>
      <c r="E97" s="53">
        <v>21.676389548916681</v>
      </c>
      <c r="F97" s="53">
        <v>21.548914597092484</v>
      </c>
      <c r="H97" s="176">
        <v>167</v>
      </c>
      <c r="I97" s="126" t="s">
        <v>79</v>
      </c>
      <c r="J97" s="127" t="s">
        <v>75</v>
      </c>
      <c r="L97" s="29"/>
      <c r="N97" s="73">
        <v>85</v>
      </c>
      <c r="O97" s="82"/>
      <c r="P97" s="83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80"/>
      <c r="BI97" s="80"/>
      <c r="BJ97" s="80"/>
      <c r="BK97" s="80"/>
      <c r="BL97" s="80"/>
      <c r="BM97" s="80"/>
      <c r="BN97" s="80"/>
      <c r="BO97" s="80"/>
      <c r="BP97" s="80"/>
      <c r="BQ97" s="80"/>
      <c r="BR97" s="80"/>
      <c r="BS97" s="80"/>
      <c r="BT97" s="80"/>
      <c r="BU97" s="80"/>
      <c r="BV97" s="80"/>
      <c r="BW97" s="80"/>
      <c r="BX97" s="80"/>
      <c r="BY97" s="80"/>
      <c r="BZ97" s="80"/>
      <c r="CA97" s="80"/>
      <c r="CB97" s="80"/>
      <c r="CC97" s="80"/>
      <c r="CD97" s="80"/>
      <c r="CE97" s="80"/>
      <c r="CF97" s="80"/>
      <c r="CG97" s="80"/>
      <c r="CH97" s="80"/>
      <c r="CI97" s="80"/>
      <c r="CJ97" s="80"/>
      <c r="CK97" s="80"/>
      <c r="CL97" s="80"/>
      <c r="CM97" s="80"/>
      <c r="CN97" s="80"/>
      <c r="CO97" s="80"/>
      <c r="CP97" s="80"/>
      <c r="CQ97" s="80"/>
      <c r="CR97" s="80"/>
      <c r="CS97" s="80"/>
      <c r="CT97" s="80"/>
      <c r="CU97" s="80"/>
      <c r="CV97" s="78">
        <v>0</v>
      </c>
      <c r="CW97" s="156">
        <f t="shared" ref="CW97:GH97" si="86">+SQRT(((CW$6-$CV$6)^2)+((CW$7-$CV$7)^2))</f>
        <v>12.850574403512491</v>
      </c>
      <c r="CX97" s="156">
        <f t="shared" si="86"/>
        <v>5.6461978762810636</v>
      </c>
      <c r="CY97" s="156">
        <f t="shared" si="86"/>
        <v>9.6603304660853375</v>
      </c>
      <c r="CZ97" s="156">
        <f t="shared" si="86"/>
        <v>14.524338198500795</v>
      </c>
      <c r="DA97" s="156">
        <f t="shared" si="86"/>
        <v>7.8579423444888459</v>
      </c>
      <c r="DB97" s="156">
        <f t="shared" si="86"/>
        <v>9.0907620830303788</v>
      </c>
      <c r="DC97" s="156">
        <f t="shared" si="86"/>
        <v>3.6489700464339681</v>
      </c>
      <c r="DD97" s="156">
        <f t="shared" si="86"/>
        <v>10.310728134649823</v>
      </c>
      <c r="DE97" s="156">
        <f t="shared" si="86"/>
        <v>9.1024426210573477</v>
      </c>
      <c r="DF97" s="156">
        <f t="shared" si="86"/>
        <v>15.996878376958094</v>
      </c>
      <c r="DG97" s="156">
        <f t="shared" si="86"/>
        <v>9.2202602540310927</v>
      </c>
      <c r="DH97" s="156">
        <f t="shared" si="86"/>
        <v>17.25647223928911</v>
      </c>
      <c r="DI97" s="156">
        <f t="shared" si="86"/>
        <v>13.03135232231989</v>
      </c>
      <c r="DJ97" s="156">
        <f t="shared" si="86"/>
        <v>14.733812376095599</v>
      </c>
      <c r="DK97" s="156">
        <f t="shared" si="86"/>
        <v>6.1533988372633077</v>
      </c>
      <c r="DL97" s="156">
        <f t="shared" si="86"/>
        <v>9.0465335526433979</v>
      </c>
      <c r="DM97" s="156">
        <f t="shared" si="86"/>
        <v>7.8305422383692047</v>
      </c>
      <c r="DN97" s="156">
        <f t="shared" si="86"/>
        <v>10.425552156234939</v>
      </c>
      <c r="DO97" s="156">
        <f t="shared" si="86"/>
        <v>9.1979643203450188</v>
      </c>
      <c r="DP97" s="156">
        <f t="shared" si="86"/>
        <v>15.902623737858027</v>
      </c>
      <c r="DQ97" s="156">
        <f t="shared" si="86"/>
        <v>7.1878275784547858</v>
      </c>
      <c r="DR97" s="156">
        <f t="shared" si="86"/>
        <v>17.576278787714205</v>
      </c>
      <c r="DS97" s="156">
        <f t="shared" si="86"/>
        <v>14.37859371125573</v>
      </c>
      <c r="DT97" s="156">
        <f t="shared" si="86"/>
        <v>7.1562633893113601</v>
      </c>
      <c r="DU97" s="156">
        <f t="shared" si="86"/>
        <v>12.964251011862208</v>
      </c>
      <c r="DV97" s="156">
        <f t="shared" si="86"/>
        <v>11.330486026697464</v>
      </c>
      <c r="DW97" s="156">
        <f t="shared" si="86"/>
        <v>13.583086547483786</v>
      </c>
      <c r="DX97" s="156">
        <f t="shared" si="86"/>
        <v>13.256682387109576</v>
      </c>
      <c r="DY97" s="156">
        <f t="shared" si="86"/>
        <v>16.168784978575292</v>
      </c>
      <c r="DZ97" s="156">
        <f t="shared" si="86"/>
        <v>19.265335598371937</v>
      </c>
      <c r="EA97" s="156">
        <f t="shared" si="86"/>
        <v>15.92834852211185</v>
      </c>
      <c r="EB97" s="156">
        <f t="shared" si="86"/>
        <v>12.995316191554263</v>
      </c>
      <c r="EC97" s="156">
        <f t="shared" si="86"/>
        <v>1.9217625333455688</v>
      </c>
      <c r="ED97" s="156">
        <f t="shared" si="86"/>
        <v>9.6190141477455864</v>
      </c>
      <c r="EE97" s="156">
        <f t="shared" si="86"/>
        <v>4.647372286030377</v>
      </c>
      <c r="EF97" s="156">
        <f t="shared" si="86"/>
        <v>11.307738843664875</v>
      </c>
      <c r="EG97" s="156">
        <f t="shared" si="86"/>
        <v>4.9014445136125957</v>
      </c>
      <c r="EH97" s="156">
        <f t="shared" si="86"/>
        <v>8.320300951841908</v>
      </c>
      <c r="EI97" s="156">
        <f t="shared" si="86"/>
        <v>20.050089563797979</v>
      </c>
      <c r="EJ97" s="156">
        <f t="shared" si="86"/>
        <v>4.9028347254417604</v>
      </c>
      <c r="EK97" s="156">
        <f t="shared" si="86"/>
        <v>13.384465254274021</v>
      </c>
      <c r="EL97" s="156">
        <f t="shared" si="86"/>
        <v>5.6791849630525872</v>
      </c>
      <c r="EM97" s="156">
        <f t="shared" si="86"/>
        <v>10.588514871900511</v>
      </c>
      <c r="EN97" s="156">
        <f t="shared" si="86"/>
        <v>9.8720627943384418</v>
      </c>
      <c r="EO97" s="156">
        <f t="shared" si="86"/>
        <v>18.954758886432373</v>
      </c>
      <c r="EP97" s="156">
        <f t="shared" si="86"/>
        <v>20.21621244280049</v>
      </c>
      <c r="EQ97" s="156">
        <f t="shared" si="86"/>
        <v>10.253727961434048</v>
      </c>
      <c r="ER97" s="156">
        <f t="shared" si="86"/>
        <v>4.5458514357034154</v>
      </c>
      <c r="ES97" s="156">
        <f t="shared" si="86"/>
        <v>3.863289694478492</v>
      </c>
      <c r="ET97" s="156">
        <f t="shared" si="86"/>
        <v>16.572938083844228</v>
      </c>
      <c r="EU97" s="156">
        <f t="shared" si="86"/>
        <v>10.592198401281685</v>
      </c>
      <c r="EV97" s="156">
        <f t="shared" si="86"/>
        <v>11.980603481447162</v>
      </c>
      <c r="EW97" s="156">
        <f t="shared" si="86"/>
        <v>11.752090723164907</v>
      </c>
      <c r="EX97" s="156">
        <f t="shared" si="86"/>
        <v>11.142599642732275</v>
      </c>
      <c r="EY97" s="156">
        <f t="shared" si="86"/>
        <v>14.535232279978555</v>
      </c>
      <c r="EZ97" s="156">
        <f t="shared" si="86"/>
        <v>7.6571697947106809</v>
      </c>
      <c r="FA97" s="156">
        <f t="shared" si="86"/>
        <v>5.638584441359944</v>
      </c>
      <c r="FB97" s="156">
        <f t="shared" si="86"/>
        <v>17.570697724383898</v>
      </c>
      <c r="FC97" s="156">
        <f t="shared" si="86"/>
        <v>7.7623985910021913</v>
      </c>
      <c r="FD97" s="156">
        <f t="shared" si="86"/>
        <v>10.341460533641611</v>
      </c>
      <c r="FE97" s="156">
        <f t="shared" si="86"/>
        <v>5.141451481308323</v>
      </c>
      <c r="FF97" s="156">
        <f t="shared" si="86"/>
        <v>11.791233640747487</v>
      </c>
      <c r="FG97" s="156">
        <f t="shared" si="86"/>
        <v>4.3391255177404533</v>
      </c>
      <c r="FH97" s="156">
        <f t="shared" si="86"/>
        <v>7.2434635309404563</v>
      </c>
      <c r="FI97" s="156">
        <f t="shared" si="86"/>
        <v>10.298875050617795</v>
      </c>
      <c r="FJ97" s="156">
        <f t="shared" si="86"/>
        <v>4.015779913984538</v>
      </c>
      <c r="FK97" s="156">
        <f t="shared" si="86"/>
        <v>7.7992900928668742</v>
      </c>
      <c r="FL97" s="156">
        <f t="shared" si="86"/>
        <v>16.926886999439045</v>
      </c>
      <c r="FM97" s="156">
        <f t="shared" si="86"/>
        <v>18.42173500501849</v>
      </c>
      <c r="FN97" s="156">
        <f t="shared" si="86"/>
        <v>15.880707325858818</v>
      </c>
      <c r="FO97" s="156">
        <f t="shared" si="86"/>
        <v>5.7788557161153085</v>
      </c>
      <c r="FP97" s="156">
        <f t="shared" si="86"/>
        <v>10.501179068979855</v>
      </c>
      <c r="FQ97" s="156">
        <f t="shared" si="86"/>
        <v>10.327181751858372</v>
      </c>
      <c r="FR97" s="156">
        <f t="shared" si="86"/>
        <v>11.41927268250568</v>
      </c>
      <c r="FS97" s="156">
        <f t="shared" si="86"/>
        <v>12.31258287107525</v>
      </c>
      <c r="FT97" s="156">
        <f t="shared" si="86"/>
        <v>17.273962358294423</v>
      </c>
      <c r="FU97" s="156">
        <f t="shared" si="86"/>
        <v>10.122314693908637</v>
      </c>
      <c r="FV97" s="156">
        <f t="shared" si="86"/>
        <v>16.380780200267711</v>
      </c>
      <c r="FW97" s="156">
        <f t="shared" si="86"/>
        <v>3.4837028291379846</v>
      </c>
      <c r="FX97" s="156">
        <f t="shared" si="86"/>
        <v>15.968093576671649</v>
      </c>
      <c r="FY97" s="156">
        <f t="shared" si="86"/>
        <v>7.6995619086638492</v>
      </c>
      <c r="FZ97" s="156">
        <f t="shared" si="86"/>
        <v>14.123809913289358</v>
      </c>
      <c r="GA97" s="156">
        <f t="shared" si="86"/>
        <v>4.6298708496209642</v>
      </c>
      <c r="GB97" s="156">
        <f t="shared" si="86"/>
        <v>12.16107947120671</v>
      </c>
      <c r="GC97" s="156">
        <f t="shared" si="86"/>
        <v>2.6137901206383236</v>
      </c>
      <c r="GD97" s="156">
        <f t="shared" si="86"/>
        <v>10.061621900493476</v>
      </c>
      <c r="GE97" s="156">
        <f t="shared" si="86"/>
        <v>10.359428631260238</v>
      </c>
      <c r="GF97" s="156">
        <f t="shared" si="86"/>
        <v>4.5692253549272035</v>
      </c>
      <c r="GG97" s="156">
        <f t="shared" si="86"/>
        <v>16.17908287689151</v>
      </c>
      <c r="GH97" s="79">
        <f t="shared" si="86"/>
        <v>5.9927550263626141</v>
      </c>
      <c r="GJ97" s="29"/>
      <c r="GK97" s="28"/>
      <c r="GL97" s="129">
        <v>123</v>
      </c>
      <c r="GM97" s="129">
        <v>17</v>
      </c>
      <c r="GN97" s="28"/>
      <c r="GO97" s="129">
        <v>7</v>
      </c>
      <c r="GP97" s="129">
        <v>18</v>
      </c>
      <c r="GQ97" s="28"/>
      <c r="GR97" s="29"/>
    </row>
    <row r="98" spans="4:200" ht="15.75" customHeight="1" x14ac:dyDescent="0.25">
      <c r="D98" s="189">
        <v>92</v>
      </c>
      <c r="E98" s="53">
        <v>15.756478797817199</v>
      </c>
      <c r="F98" s="53">
        <v>15.381936320950581</v>
      </c>
      <c r="H98" s="176">
        <v>168</v>
      </c>
      <c r="I98" s="126" t="s">
        <v>75</v>
      </c>
      <c r="J98" s="127" t="s">
        <v>75</v>
      </c>
      <c r="L98" s="29"/>
      <c r="N98" s="73">
        <v>86</v>
      </c>
      <c r="O98" s="82"/>
      <c r="P98" s="83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  <c r="BE98" s="80"/>
      <c r="BF98" s="80"/>
      <c r="BG98" s="80"/>
      <c r="BH98" s="80"/>
      <c r="BI98" s="80"/>
      <c r="BJ98" s="80"/>
      <c r="BK98" s="80"/>
      <c r="BL98" s="80"/>
      <c r="BM98" s="80"/>
      <c r="BN98" s="80"/>
      <c r="BO98" s="80"/>
      <c r="BP98" s="80"/>
      <c r="BQ98" s="80"/>
      <c r="BR98" s="80"/>
      <c r="BS98" s="80"/>
      <c r="BT98" s="80"/>
      <c r="BU98" s="80"/>
      <c r="BV98" s="80"/>
      <c r="BW98" s="80"/>
      <c r="BX98" s="80"/>
      <c r="BY98" s="80"/>
      <c r="BZ98" s="80"/>
      <c r="CA98" s="80"/>
      <c r="CB98" s="80"/>
      <c r="CC98" s="80"/>
      <c r="CD98" s="80"/>
      <c r="CE98" s="80"/>
      <c r="CF98" s="80"/>
      <c r="CG98" s="80"/>
      <c r="CH98" s="80"/>
      <c r="CI98" s="80"/>
      <c r="CJ98" s="80"/>
      <c r="CK98" s="80"/>
      <c r="CL98" s="80"/>
      <c r="CM98" s="80"/>
      <c r="CN98" s="80"/>
      <c r="CO98" s="80"/>
      <c r="CP98" s="80"/>
      <c r="CQ98" s="80"/>
      <c r="CR98" s="80"/>
      <c r="CS98" s="80"/>
      <c r="CT98" s="80"/>
      <c r="CU98" s="80"/>
      <c r="CV98" s="80"/>
      <c r="CW98" s="156">
        <v>0</v>
      </c>
      <c r="CX98" s="156">
        <f t="shared" ref="CX98:GH98" si="87">+SQRT(((CX$6-$CW$6)^2)+((CX$7-$CW$7)^2))</f>
        <v>7.7120426786619856</v>
      </c>
      <c r="CY98" s="156">
        <f t="shared" si="87"/>
        <v>22.096482668031637</v>
      </c>
      <c r="CZ98" s="156">
        <f t="shared" si="87"/>
        <v>2.8596251926454488</v>
      </c>
      <c r="DA98" s="156">
        <f t="shared" si="87"/>
        <v>10.653678115915429</v>
      </c>
      <c r="DB98" s="156">
        <f t="shared" si="87"/>
        <v>21.04206021561215</v>
      </c>
      <c r="DC98" s="156">
        <f t="shared" si="87"/>
        <v>12.527866372942968</v>
      </c>
      <c r="DD98" s="156">
        <f t="shared" si="87"/>
        <v>21.102155059680673</v>
      </c>
      <c r="DE98" s="156">
        <f t="shared" si="87"/>
        <v>19.733765642859893</v>
      </c>
      <c r="DF98" s="156">
        <f t="shared" si="87"/>
        <v>16.815144099156814</v>
      </c>
      <c r="DG98" s="156">
        <f t="shared" si="87"/>
        <v>12.944519673899871</v>
      </c>
      <c r="DH98" s="156">
        <f t="shared" si="87"/>
        <v>6.4926000973480305</v>
      </c>
      <c r="DI98" s="156">
        <f t="shared" si="87"/>
        <v>17.532338139138361</v>
      </c>
      <c r="DJ98" s="156">
        <f t="shared" si="87"/>
        <v>10.775423923867486</v>
      </c>
      <c r="DK98" s="156">
        <f t="shared" si="87"/>
        <v>16.32236180313603</v>
      </c>
      <c r="DL98" s="156">
        <f t="shared" si="87"/>
        <v>9.6814342287498185</v>
      </c>
      <c r="DM98" s="156">
        <f t="shared" si="87"/>
        <v>13.739437869743597</v>
      </c>
      <c r="DN98" s="156">
        <f t="shared" si="87"/>
        <v>3.2366450388611838</v>
      </c>
      <c r="DO98" s="156">
        <f t="shared" si="87"/>
        <v>21.90265315690511</v>
      </c>
      <c r="DP98" s="156">
        <f t="shared" si="87"/>
        <v>14.717750871407604</v>
      </c>
      <c r="DQ98" s="156">
        <f t="shared" si="87"/>
        <v>6.0176754051684167</v>
      </c>
      <c r="DR98" s="156">
        <f t="shared" si="87"/>
        <v>13.458088955251196</v>
      </c>
      <c r="DS98" s="156">
        <f t="shared" si="87"/>
        <v>17.981996461963707</v>
      </c>
      <c r="DT98" s="156">
        <f t="shared" si="87"/>
        <v>18.237569769307228</v>
      </c>
      <c r="DU98" s="156">
        <f t="shared" si="87"/>
        <v>8.7018964204656424</v>
      </c>
      <c r="DV98" s="156">
        <f t="shared" si="87"/>
        <v>4.6829135812480036</v>
      </c>
      <c r="DW98" s="156">
        <f t="shared" si="87"/>
        <v>16.087824008241785</v>
      </c>
      <c r="DX98" s="156">
        <f t="shared" si="87"/>
        <v>6.1255061682878189</v>
      </c>
      <c r="DY98" s="156">
        <f t="shared" si="87"/>
        <v>6.974333244065301</v>
      </c>
      <c r="DZ98" s="156">
        <f t="shared" si="87"/>
        <v>6.4488114694630108</v>
      </c>
      <c r="EA98" s="156">
        <f t="shared" si="87"/>
        <v>14.364928948565019</v>
      </c>
      <c r="EB98" s="156">
        <f t="shared" si="87"/>
        <v>12.854513472685719</v>
      </c>
      <c r="EC98" s="156">
        <f t="shared" si="87"/>
        <v>14.482037548308407</v>
      </c>
      <c r="ED98" s="156">
        <f t="shared" si="87"/>
        <v>10.151579210172743</v>
      </c>
      <c r="EE98" s="156">
        <f t="shared" si="87"/>
        <v>11.977568398894782</v>
      </c>
      <c r="EF98" s="156">
        <f t="shared" si="87"/>
        <v>13.723970976648671</v>
      </c>
      <c r="EG98" s="156">
        <f t="shared" si="87"/>
        <v>14.97038861508357</v>
      </c>
      <c r="EH98" s="156">
        <f t="shared" si="87"/>
        <v>5.880609687889411</v>
      </c>
      <c r="EI98" s="156">
        <f t="shared" si="87"/>
        <v>7.2156022603973327</v>
      </c>
      <c r="EJ98" s="156">
        <f t="shared" si="87"/>
        <v>11.01705913054116</v>
      </c>
      <c r="EK98" s="156">
        <f t="shared" si="87"/>
        <v>16.842591270726267</v>
      </c>
      <c r="EL98" s="156">
        <f t="shared" si="87"/>
        <v>17.521971292459511</v>
      </c>
      <c r="EM98" s="156">
        <f t="shared" si="87"/>
        <v>12.728272234308509</v>
      </c>
      <c r="EN98" s="156">
        <f t="shared" si="87"/>
        <v>4.6550478035318044</v>
      </c>
      <c r="EO98" s="156">
        <f t="shared" si="87"/>
        <v>17.093824280202</v>
      </c>
      <c r="EP98" s="156">
        <f t="shared" si="87"/>
        <v>20.169127860819906</v>
      </c>
      <c r="EQ98" s="156">
        <f t="shared" si="87"/>
        <v>10.005764514823417</v>
      </c>
      <c r="ER98" s="156">
        <f t="shared" si="87"/>
        <v>10.653196418378018</v>
      </c>
      <c r="ES98" s="156">
        <f t="shared" si="87"/>
        <v>11.779682361036501</v>
      </c>
      <c r="ET98" s="156">
        <f t="shared" si="87"/>
        <v>6.205655532160673</v>
      </c>
      <c r="EU98" s="156">
        <f t="shared" si="87"/>
        <v>3.4558387029138302</v>
      </c>
      <c r="EV98" s="156">
        <f t="shared" si="87"/>
        <v>18.466059811992544</v>
      </c>
      <c r="EW98" s="156">
        <f t="shared" si="87"/>
        <v>2.5463823480957513</v>
      </c>
      <c r="EX98" s="156">
        <f t="shared" si="87"/>
        <v>15.708745329839939</v>
      </c>
      <c r="EY98" s="156">
        <f t="shared" si="87"/>
        <v>15.067122037772439</v>
      </c>
      <c r="EZ98" s="156">
        <f t="shared" si="87"/>
        <v>6.5029729869408683</v>
      </c>
      <c r="FA98" s="156">
        <f t="shared" si="87"/>
        <v>10.929014004500656</v>
      </c>
      <c r="FB98" s="156">
        <f t="shared" si="87"/>
        <v>18.886520376571497</v>
      </c>
      <c r="FC98" s="156">
        <f t="shared" si="87"/>
        <v>6.3678566441217228</v>
      </c>
      <c r="FD98" s="156">
        <f t="shared" si="87"/>
        <v>7.7268850636072184</v>
      </c>
      <c r="FE98" s="156">
        <f t="shared" si="87"/>
        <v>12.776334512912817</v>
      </c>
      <c r="FF98" s="156">
        <f t="shared" si="87"/>
        <v>20.318884135928386</v>
      </c>
      <c r="FG98" s="156">
        <f t="shared" si="87"/>
        <v>13.924659321393927</v>
      </c>
      <c r="FH98" s="156">
        <f t="shared" si="87"/>
        <v>15.752569066162168</v>
      </c>
      <c r="FI98" s="156">
        <f t="shared" si="87"/>
        <v>16.256705411630733</v>
      </c>
      <c r="FJ98" s="156">
        <f t="shared" si="87"/>
        <v>13.795376383417047</v>
      </c>
      <c r="FK98" s="156">
        <f t="shared" si="87"/>
        <v>20.230748672301079</v>
      </c>
      <c r="FL98" s="156">
        <f t="shared" si="87"/>
        <v>11.191302505139511</v>
      </c>
      <c r="FM98" s="156">
        <f t="shared" si="87"/>
        <v>18.491486729999345</v>
      </c>
      <c r="FN98" s="156">
        <f t="shared" si="87"/>
        <v>6.7773387585408011</v>
      </c>
      <c r="FO98" s="156">
        <f t="shared" si="87"/>
        <v>13.721382243454139</v>
      </c>
      <c r="FP98" s="156">
        <f t="shared" si="87"/>
        <v>4.606784626581149</v>
      </c>
      <c r="FQ98" s="156">
        <f t="shared" si="87"/>
        <v>9.5292550715435755</v>
      </c>
      <c r="FR98" s="156">
        <f t="shared" si="87"/>
        <v>2.242615358589378</v>
      </c>
      <c r="FS98" s="156">
        <f t="shared" si="87"/>
        <v>7.9608801260075168</v>
      </c>
      <c r="FT98" s="156">
        <f t="shared" si="87"/>
        <v>10.241443552948878</v>
      </c>
      <c r="FU98" s="156">
        <f t="shared" si="87"/>
        <v>9.283922260176567</v>
      </c>
      <c r="FV98" s="156">
        <f t="shared" si="87"/>
        <v>8.381845468925972</v>
      </c>
      <c r="FW98" s="156">
        <f t="shared" si="87"/>
        <v>15.735949286424233</v>
      </c>
      <c r="FX98" s="156">
        <f t="shared" si="87"/>
        <v>10.631032328394364</v>
      </c>
      <c r="FY98" s="156">
        <f t="shared" si="87"/>
        <v>9.5227550956158176</v>
      </c>
      <c r="FZ98" s="156">
        <f t="shared" si="87"/>
        <v>18.651200889489573</v>
      </c>
      <c r="GA98" s="156">
        <f t="shared" si="87"/>
        <v>16.689591782380514</v>
      </c>
      <c r="GB98" s="156">
        <f t="shared" si="87"/>
        <v>24.303349908097221</v>
      </c>
      <c r="GC98" s="156">
        <f t="shared" si="87"/>
        <v>12.625077295048824</v>
      </c>
      <c r="GD98" s="156">
        <f t="shared" si="87"/>
        <v>18.865193139762781</v>
      </c>
      <c r="GE98" s="156">
        <f t="shared" si="87"/>
        <v>19.806913091330976</v>
      </c>
      <c r="GF98" s="156">
        <f t="shared" si="87"/>
        <v>13.977792974827491</v>
      </c>
      <c r="GG98" s="156">
        <f t="shared" si="87"/>
        <v>13.172371721156132</v>
      </c>
      <c r="GH98" s="79">
        <f t="shared" si="87"/>
        <v>7.7467141787870766</v>
      </c>
      <c r="GJ98" s="29"/>
      <c r="GK98" s="28"/>
      <c r="GL98" s="129">
        <v>144</v>
      </c>
      <c r="GM98" s="129">
        <v>17</v>
      </c>
      <c r="GN98" s="28"/>
      <c r="GO98" s="129">
        <v>111</v>
      </c>
      <c r="GP98" s="129">
        <v>18</v>
      </c>
      <c r="GQ98" s="28"/>
      <c r="GR98" s="29"/>
    </row>
    <row r="99" spans="4:200" ht="15.75" customHeight="1" x14ac:dyDescent="0.25">
      <c r="D99" s="189">
        <v>93</v>
      </c>
      <c r="E99" s="53">
        <v>19.369851908419093</v>
      </c>
      <c r="F99" s="53">
        <v>23.294751358501951</v>
      </c>
      <c r="H99" s="176">
        <v>169</v>
      </c>
      <c r="I99" s="126" t="s">
        <v>76</v>
      </c>
      <c r="J99" s="127" t="s">
        <v>80</v>
      </c>
      <c r="L99" s="29"/>
      <c r="N99" s="73">
        <v>87</v>
      </c>
      <c r="O99" s="82"/>
      <c r="P99" s="83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80"/>
      <c r="BJ99" s="80"/>
      <c r="BK99" s="80"/>
      <c r="BL99" s="80"/>
      <c r="BM99" s="80"/>
      <c r="BN99" s="80"/>
      <c r="BO99" s="80"/>
      <c r="BP99" s="80"/>
      <c r="BQ99" s="80"/>
      <c r="BR99" s="80"/>
      <c r="BS99" s="80"/>
      <c r="BT99" s="80"/>
      <c r="BU99" s="80"/>
      <c r="BV99" s="80"/>
      <c r="BW99" s="80"/>
      <c r="BX99" s="80"/>
      <c r="BY99" s="80"/>
      <c r="BZ99" s="80"/>
      <c r="CA99" s="80"/>
      <c r="CB99" s="80"/>
      <c r="CC99" s="80"/>
      <c r="CD99" s="80"/>
      <c r="CE99" s="80"/>
      <c r="CF99" s="80"/>
      <c r="CG99" s="80"/>
      <c r="CH99" s="80"/>
      <c r="CI99" s="80"/>
      <c r="CJ99" s="80"/>
      <c r="CK99" s="80"/>
      <c r="CL99" s="80"/>
      <c r="CM99" s="80"/>
      <c r="CN99" s="80"/>
      <c r="CO99" s="80"/>
      <c r="CP99" s="80"/>
      <c r="CQ99" s="80"/>
      <c r="CR99" s="80"/>
      <c r="CS99" s="80"/>
      <c r="CT99" s="80"/>
      <c r="CU99" s="80"/>
      <c r="CV99" s="80"/>
      <c r="CW99" s="80"/>
      <c r="CX99" s="78">
        <v>0</v>
      </c>
      <c r="CY99" s="156">
        <f t="shared" ref="CY99:GH99" si="88">+SQRT(((CY$6-$CX$6)^2)+((CY$7-$CX$7)^2))</f>
        <v>15.299265694342644</v>
      </c>
      <c r="CZ99" s="156">
        <f t="shared" si="88"/>
        <v>8.9875793508863744</v>
      </c>
      <c r="DA99" s="156">
        <f t="shared" si="88"/>
        <v>4.7955968490588186</v>
      </c>
      <c r="DB99" s="156">
        <f t="shared" si="88"/>
        <v>14.620345757948645</v>
      </c>
      <c r="DC99" s="156">
        <f t="shared" si="88"/>
        <v>7.0018539500427188</v>
      </c>
      <c r="DD99" s="156">
        <f t="shared" si="88"/>
        <v>15.446885376079772</v>
      </c>
      <c r="DE99" s="156">
        <f t="shared" si="88"/>
        <v>14.132793281989059</v>
      </c>
      <c r="DF99" s="156">
        <f t="shared" si="88"/>
        <v>16.86495274840258</v>
      </c>
      <c r="DG99" s="156">
        <f t="shared" si="88"/>
        <v>10.65889863097879</v>
      </c>
      <c r="DH99" s="156">
        <f t="shared" si="88"/>
        <v>13.193821240837124</v>
      </c>
      <c r="DI99" s="156">
        <f t="shared" si="88"/>
        <v>15.393842448191412</v>
      </c>
      <c r="DJ99" s="156">
        <f t="shared" si="88"/>
        <v>13.262038315916486</v>
      </c>
      <c r="DK99" s="156">
        <f t="shared" si="88"/>
        <v>8.7097427095769806</v>
      </c>
      <c r="DL99" s="156">
        <f t="shared" si="88"/>
        <v>8.6252038472587316</v>
      </c>
      <c r="DM99" s="156">
        <f t="shared" si="88"/>
        <v>10.256569600592439</v>
      </c>
      <c r="DN99" s="156">
        <f t="shared" si="88"/>
        <v>4.896732220859505</v>
      </c>
      <c r="DO99" s="156">
        <f t="shared" si="88"/>
        <v>14.829665509215518</v>
      </c>
      <c r="DP99" s="156">
        <f t="shared" si="88"/>
        <v>15.833855452819185</v>
      </c>
      <c r="DQ99" s="156">
        <f t="shared" si="88"/>
        <v>1.6991871967858052</v>
      </c>
      <c r="DR99" s="156">
        <f t="shared" si="88"/>
        <v>16.339504872764525</v>
      </c>
      <c r="DS99" s="156">
        <f t="shared" si="88"/>
        <v>16.423501981905236</v>
      </c>
      <c r="DT99" s="156">
        <f t="shared" si="88"/>
        <v>12.307374145203131</v>
      </c>
      <c r="DU99" s="156">
        <f t="shared" si="88"/>
        <v>11.060990050315985</v>
      </c>
      <c r="DV99" s="156">
        <f t="shared" si="88"/>
        <v>7.8662256155249421</v>
      </c>
      <c r="DW99" s="156">
        <f t="shared" si="88"/>
        <v>15.025863256680688</v>
      </c>
      <c r="DX99" s="156">
        <f t="shared" si="88"/>
        <v>7.7175224445835449</v>
      </c>
      <c r="DY99" s="156">
        <f t="shared" si="88"/>
        <v>12.654226935080491</v>
      </c>
      <c r="DZ99" s="156">
        <f t="shared" si="88"/>
        <v>14.13975628625982</v>
      </c>
      <c r="EA99" s="156">
        <f t="shared" si="88"/>
        <v>15.687973901460859</v>
      </c>
      <c r="EB99" s="156">
        <f t="shared" si="88"/>
        <v>13.070737154521602</v>
      </c>
      <c r="EC99" s="156">
        <f t="shared" si="88"/>
        <v>6.9803976781105801</v>
      </c>
      <c r="ED99" s="156">
        <f t="shared" si="88"/>
        <v>5.7442642195118596</v>
      </c>
      <c r="EE99" s="156">
        <f t="shared" si="88"/>
        <v>4.456667162554516</v>
      </c>
      <c r="EF99" s="156">
        <f t="shared" si="88"/>
        <v>12.415332739798368</v>
      </c>
      <c r="EG99" s="156">
        <f t="shared" si="88"/>
        <v>9.3494569261166021</v>
      </c>
      <c r="EH99" s="156">
        <f t="shared" si="88"/>
        <v>5.3469631204776942</v>
      </c>
      <c r="EI99" s="156">
        <f t="shared" si="88"/>
        <v>14.884524545190047</v>
      </c>
      <c r="EJ99" s="156">
        <f t="shared" si="88"/>
        <v>6.5238764443631769</v>
      </c>
      <c r="EK99" s="156">
        <f t="shared" si="88"/>
        <v>11.762246274151638</v>
      </c>
      <c r="EL99" s="156">
        <f t="shared" si="88"/>
        <v>9.8126650551593695</v>
      </c>
      <c r="EM99" s="156">
        <f t="shared" si="88"/>
        <v>11.425270827376691</v>
      </c>
      <c r="EN99" s="156">
        <f t="shared" si="88"/>
        <v>4.2260653267272934</v>
      </c>
      <c r="EO99" s="156">
        <f t="shared" si="88"/>
        <v>18.826681059679476</v>
      </c>
      <c r="EP99" s="156">
        <f t="shared" si="88"/>
        <v>20.974533311814007</v>
      </c>
      <c r="EQ99" s="156">
        <f t="shared" si="88"/>
        <v>6.1617536305470839</v>
      </c>
      <c r="ER99" s="156">
        <f t="shared" si="88"/>
        <v>3.0944986768615932</v>
      </c>
      <c r="ES99" s="156">
        <f t="shared" si="88"/>
        <v>6.5002359005476684</v>
      </c>
      <c r="ET99" s="156">
        <f t="shared" si="88"/>
        <v>12.626622899354643</v>
      </c>
      <c r="EU99" s="156">
        <f t="shared" si="88"/>
        <v>6.4846254008281177</v>
      </c>
      <c r="EV99" s="156">
        <f t="shared" si="88"/>
        <v>15.223980372994786</v>
      </c>
      <c r="EW99" s="156">
        <f t="shared" si="88"/>
        <v>7.3674631073960439</v>
      </c>
      <c r="EX99" s="156">
        <f t="shared" si="88"/>
        <v>13.341529500581682</v>
      </c>
      <c r="EY99" s="156">
        <f t="shared" si="88"/>
        <v>15.12951556100602</v>
      </c>
      <c r="EZ99" s="156">
        <f t="shared" si="88"/>
        <v>2.0669312161479403</v>
      </c>
      <c r="FA99" s="156">
        <f t="shared" si="88"/>
        <v>3.7748456466211247</v>
      </c>
      <c r="FB99" s="156">
        <f t="shared" si="88"/>
        <v>18.78583542999062</v>
      </c>
      <c r="FC99" s="156">
        <f t="shared" si="88"/>
        <v>5.0668020156532538</v>
      </c>
      <c r="FD99" s="156">
        <f t="shared" si="88"/>
        <v>8.5303685508212794</v>
      </c>
      <c r="FE99" s="156">
        <f t="shared" si="88"/>
        <v>5.3323155303949683</v>
      </c>
      <c r="FF99" s="156">
        <f t="shared" si="88"/>
        <v>15.993796306568154</v>
      </c>
      <c r="FG99" s="156">
        <f t="shared" si="88"/>
        <v>6.2676585327681691</v>
      </c>
      <c r="FH99" s="156">
        <f t="shared" si="88"/>
        <v>11.08104589048167</v>
      </c>
      <c r="FI99" s="156">
        <f t="shared" si="88"/>
        <v>13.119772893285083</v>
      </c>
      <c r="FJ99" s="156">
        <f t="shared" si="88"/>
        <v>6.1132929064958095</v>
      </c>
      <c r="FK99" s="156">
        <f t="shared" si="88"/>
        <v>13.431634369349682</v>
      </c>
      <c r="FL99" s="156">
        <f t="shared" si="88"/>
        <v>14.924942861027828</v>
      </c>
      <c r="FM99" s="156">
        <f t="shared" si="88"/>
        <v>19.126725863247295</v>
      </c>
      <c r="FN99" s="156">
        <f t="shared" si="88"/>
        <v>12.374080603490574</v>
      </c>
      <c r="FO99" s="156">
        <f t="shared" si="88"/>
        <v>9.0420693713180942</v>
      </c>
      <c r="FP99" s="156">
        <f t="shared" si="88"/>
        <v>7.0004209649585238</v>
      </c>
      <c r="FQ99" s="156">
        <f t="shared" si="88"/>
        <v>9.5056701361646496</v>
      </c>
      <c r="FR99" s="156">
        <f t="shared" si="88"/>
        <v>5.9543625481149816</v>
      </c>
      <c r="FS99" s="156">
        <f t="shared" si="88"/>
        <v>10.223836129477039</v>
      </c>
      <c r="FT99" s="156">
        <f t="shared" si="88"/>
        <v>14.750324621479567</v>
      </c>
      <c r="FU99" s="156">
        <f t="shared" si="88"/>
        <v>9.2149676505077593</v>
      </c>
      <c r="FV99" s="156">
        <f t="shared" si="88"/>
        <v>13.370611349867689</v>
      </c>
      <c r="FW99" s="156">
        <f t="shared" si="88"/>
        <v>9.0038913826271063</v>
      </c>
      <c r="FX99" s="156">
        <f t="shared" si="88"/>
        <v>14.039440126672575</v>
      </c>
      <c r="FY99" s="156">
        <f t="shared" si="88"/>
        <v>7.4766127617501956</v>
      </c>
      <c r="FZ99" s="156">
        <f t="shared" si="88"/>
        <v>16.588541473828272</v>
      </c>
      <c r="GA99" s="156">
        <f t="shared" si="88"/>
        <v>10.109013463764134</v>
      </c>
      <c r="GB99" s="156">
        <f t="shared" si="88"/>
        <v>17.762288753785935</v>
      </c>
      <c r="GC99" s="156">
        <f t="shared" si="88"/>
        <v>6.5358848188505982</v>
      </c>
      <c r="GD99" s="156">
        <f t="shared" si="88"/>
        <v>14.296181923447868</v>
      </c>
      <c r="GE99" s="156">
        <f t="shared" si="88"/>
        <v>14.913586808768084</v>
      </c>
      <c r="GF99" s="156">
        <f t="shared" si="88"/>
        <v>8.5471967490719685</v>
      </c>
      <c r="GG99" s="156">
        <f t="shared" si="88"/>
        <v>15.306988025089376</v>
      </c>
      <c r="GH99" s="79">
        <f t="shared" si="88"/>
        <v>4.2103841787697416</v>
      </c>
      <c r="GJ99" s="29"/>
      <c r="GK99" s="28"/>
      <c r="GL99" s="129">
        <v>82</v>
      </c>
      <c r="GM99" s="129">
        <v>17</v>
      </c>
      <c r="GN99" s="28"/>
      <c r="GO99" s="129">
        <v>79</v>
      </c>
      <c r="GP99" s="129">
        <v>18</v>
      </c>
      <c r="GQ99" s="28"/>
      <c r="GR99" s="29"/>
    </row>
    <row r="100" spans="4:200" ht="15.75" customHeight="1" x14ac:dyDescent="0.25">
      <c r="D100" s="189">
        <v>94</v>
      </c>
      <c r="E100" s="53">
        <v>18.6687164089638</v>
      </c>
      <c r="F100" s="53">
        <v>22.119270362851697</v>
      </c>
      <c r="H100" s="176">
        <v>170</v>
      </c>
      <c r="I100" s="126" t="s">
        <v>74</v>
      </c>
      <c r="J100" s="127" t="s">
        <v>75</v>
      </c>
      <c r="L100" s="29"/>
      <c r="N100" s="73">
        <v>88</v>
      </c>
      <c r="O100" s="82"/>
      <c r="P100" s="83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0"/>
      <c r="BH100" s="80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80"/>
      <c r="BT100" s="80"/>
      <c r="BU100" s="80"/>
      <c r="BV100" s="80"/>
      <c r="BW100" s="80"/>
      <c r="BX100" s="80"/>
      <c r="BY100" s="80"/>
      <c r="BZ100" s="80"/>
      <c r="CA100" s="80"/>
      <c r="CB100" s="80"/>
      <c r="CC100" s="80"/>
      <c r="CD100" s="80"/>
      <c r="CE100" s="80"/>
      <c r="CF100" s="80"/>
      <c r="CG100" s="80"/>
      <c r="CH100" s="80"/>
      <c r="CI100" s="80"/>
      <c r="CJ100" s="80"/>
      <c r="CK100" s="80"/>
      <c r="CL100" s="80"/>
      <c r="CM100" s="80"/>
      <c r="CN100" s="80"/>
      <c r="CO100" s="80"/>
      <c r="CP100" s="80"/>
      <c r="CQ100" s="80"/>
      <c r="CR100" s="80"/>
      <c r="CS100" s="80"/>
      <c r="CT100" s="80"/>
      <c r="CU100" s="80"/>
      <c r="CV100" s="80"/>
      <c r="CW100" s="80"/>
      <c r="CX100" s="80"/>
      <c r="CY100" s="156">
        <v>0</v>
      </c>
      <c r="CZ100" s="156">
        <f t="shared" ref="CZ100:GH100" si="89">+SQRT(((CZ$6-$CY$6)^2)+((CZ$7-$CY$7)^2))</f>
        <v>24.046445859016981</v>
      </c>
      <c r="DA100" s="156">
        <f t="shared" si="89"/>
        <v>16.778838612331022</v>
      </c>
      <c r="DB100" s="156">
        <f t="shared" si="89"/>
        <v>1.912524112830563</v>
      </c>
      <c r="DC100" s="156">
        <f t="shared" si="89"/>
        <v>9.7783525462748297</v>
      </c>
      <c r="DD100" s="156">
        <f t="shared" si="89"/>
        <v>4.6630409325478528</v>
      </c>
      <c r="DE100" s="156">
        <f t="shared" si="89"/>
        <v>4.9729472499860572</v>
      </c>
      <c r="DF100" s="156">
        <f t="shared" si="89"/>
        <v>18.309300293575259</v>
      </c>
      <c r="DG100" s="156">
        <f t="shared" si="89"/>
        <v>13.136820979812846</v>
      </c>
      <c r="DH100" s="156">
        <f t="shared" si="89"/>
        <v>25.37637780205144</v>
      </c>
      <c r="DI100" s="156">
        <f t="shared" si="89"/>
        <v>13.686197611513741</v>
      </c>
      <c r="DJ100" s="156">
        <f t="shared" si="89"/>
        <v>20.466472095343168</v>
      </c>
      <c r="DK100" s="156">
        <f t="shared" si="89"/>
        <v>11.326963185872893</v>
      </c>
      <c r="DL100" s="156">
        <f t="shared" si="89"/>
        <v>15.23204243410437</v>
      </c>
      <c r="DM100" s="156">
        <f t="shared" si="89"/>
        <v>11.161791471815762</v>
      </c>
      <c r="DN100" s="156">
        <f t="shared" si="89"/>
        <v>19.982794674724307</v>
      </c>
      <c r="DO100" s="156">
        <f t="shared" si="89"/>
        <v>1.5301255146200674</v>
      </c>
      <c r="DP100" s="156">
        <f t="shared" si="89"/>
        <v>19.624647004583895</v>
      </c>
      <c r="DQ100" s="156">
        <f t="shared" si="89"/>
        <v>16.784316144696856</v>
      </c>
      <c r="DR100" s="156">
        <f t="shared" si="89"/>
        <v>22.543054322723314</v>
      </c>
      <c r="DS100" s="156">
        <f t="shared" si="89"/>
        <v>15.151026107848963</v>
      </c>
      <c r="DT100" s="156">
        <f t="shared" si="89"/>
        <v>4.8038603363726873</v>
      </c>
      <c r="DU100" s="156">
        <f t="shared" si="89"/>
        <v>19.502592580936415</v>
      </c>
      <c r="DV100" s="156">
        <f t="shared" si="89"/>
        <v>19.512939148992245</v>
      </c>
      <c r="DW100" s="156">
        <f t="shared" si="89"/>
        <v>15.654535754935837</v>
      </c>
      <c r="DX100" s="156">
        <f t="shared" si="89"/>
        <v>22.897141085776742</v>
      </c>
      <c r="DY100" s="156">
        <f t="shared" si="89"/>
        <v>23.843560122319122</v>
      </c>
      <c r="DZ100" s="156">
        <f t="shared" si="89"/>
        <v>28.332812556980869</v>
      </c>
      <c r="EA100" s="156">
        <f t="shared" si="89"/>
        <v>19.881817027196366</v>
      </c>
      <c r="EB100" s="156">
        <f t="shared" si="89"/>
        <v>17.250879431751798</v>
      </c>
      <c r="EC100" s="156">
        <f t="shared" si="89"/>
        <v>8.7430476147107594</v>
      </c>
      <c r="ED100" s="156">
        <f t="shared" si="89"/>
        <v>18.663579502564385</v>
      </c>
      <c r="EE100" s="156">
        <f t="shared" si="89"/>
        <v>13.293494112326316</v>
      </c>
      <c r="EF100" s="156">
        <f t="shared" si="89"/>
        <v>14.725126848601883</v>
      </c>
      <c r="EG100" s="156">
        <f t="shared" si="89"/>
        <v>7.6536799945172422</v>
      </c>
      <c r="EH100" s="156">
        <f t="shared" si="89"/>
        <v>16.728635945614002</v>
      </c>
      <c r="EI100" s="156">
        <f t="shared" si="89"/>
        <v>29.142830283384146</v>
      </c>
      <c r="EJ100" s="156">
        <f t="shared" si="89"/>
        <v>11.588777026755865</v>
      </c>
      <c r="EK100" s="156">
        <f t="shared" si="89"/>
        <v>20.273610663787945</v>
      </c>
      <c r="EL100" s="156">
        <f t="shared" si="89"/>
        <v>8.7594521791160354</v>
      </c>
      <c r="EM100" s="156">
        <f t="shared" si="89"/>
        <v>14.678212028942673</v>
      </c>
      <c r="EN100" s="156">
        <f t="shared" si="89"/>
        <v>19.520649706704411</v>
      </c>
      <c r="EO100" s="156">
        <f t="shared" si="89"/>
        <v>22.187384968608356</v>
      </c>
      <c r="EP100" s="156">
        <f t="shared" si="89"/>
        <v>21.867668247280992</v>
      </c>
      <c r="EQ100" s="156">
        <f t="shared" si="89"/>
        <v>19.342522245851256</v>
      </c>
      <c r="ER100" s="156">
        <f t="shared" si="89"/>
        <v>13.799260494103141</v>
      </c>
      <c r="ES100" s="156">
        <f t="shared" si="89"/>
        <v>10.549027545236813</v>
      </c>
      <c r="ET100" s="156">
        <f t="shared" si="89"/>
        <v>24.62803006355502</v>
      </c>
      <c r="EU100" s="156">
        <f t="shared" si="89"/>
        <v>19.310681109540443</v>
      </c>
      <c r="EV100" s="156">
        <f t="shared" si="89"/>
        <v>11.278562404459691</v>
      </c>
      <c r="EW100" s="156">
        <f t="shared" si="89"/>
        <v>20.540513223851871</v>
      </c>
      <c r="EX100" s="156">
        <f t="shared" si="89"/>
        <v>12.901922443710699</v>
      </c>
      <c r="EY100" s="156">
        <f t="shared" si="89"/>
        <v>17.63734796391935</v>
      </c>
      <c r="EZ100" s="156">
        <f t="shared" si="89"/>
        <v>17.317334160867773</v>
      </c>
      <c r="FA100" s="156">
        <f t="shared" si="89"/>
        <v>14.624875217655427</v>
      </c>
      <c r="FB100" s="156">
        <f t="shared" si="89"/>
        <v>18.958726512104921</v>
      </c>
      <c r="FC100" s="156">
        <f t="shared" si="89"/>
        <v>16.149878870090951</v>
      </c>
      <c r="FD100" s="156">
        <f t="shared" si="89"/>
        <v>17.39386415193929</v>
      </c>
      <c r="FE100" s="156">
        <f t="shared" si="89"/>
        <v>13.274429902797285</v>
      </c>
      <c r="FF100" s="156">
        <f t="shared" si="89"/>
        <v>8.7299805978865113</v>
      </c>
      <c r="FG100" s="156">
        <f t="shared" si="89"/>
        <v>11.69861878863184</v>
      </c>
      <c r="FH100" s="156">
        <f t="shared" si="89"/>
        <v>8.5011412938004831</v>
      </c>
      <c r="FI100" s="156">
        <f t="shared" si="89"/>
        <v>11.352936547690708</v>
      </c>
      <c r="FJ100" s="156">
        <f t="shared" si="89"/>
        <v>11.507279683916186</v>
      </c>
      <c r="FK100" s="156">
        <f t="shared" si="89"/>
        <v>1.8769970877385926</v>
      </c>
      <c r="FL100" s="156">
        <f t="shared" si="89"/>
        <v>22.914734723650518</v>
      </c>
      <c r="FM100" s="156">
        <f t="shared" si="89"/>
        <v>20.47473721524182</v>
      </c>
      <c r="FN100" s="156">
        <f t="shared" si="89"/>
        <v>23.574365365555966</v>
      </c>
      <c r="FO100" s="156">
        <f t="shared" si="89"/>
        <v>9.5748654281217114</v>
      </c>
      <c r="FP100" s="156">
        <f t="shared" si="89"/>
        <v>18.831689791160244</v>
      </c>
      <c r="FQ100" s="156">
        <f t="shared" si="89"/>
        <v>16.450872211135927</v>
      </c>
      <c r="FR100" s="156">
        <f t="shared" si="89"/>
        <v>20.921861800748022</v>
      </c>
      <c r="FS100" s="156">
        <f t="shared" si="89"/>
        <v>19.163397113140576</v>
      </c>
      <c r="FT100" s="156">
        <f t="shared" si="89"/>
        <v>23.806650745528813</v>
      </c>
      <c r="FU100" s="156">
        <f t="shared" si="89"/>
        <v>16.398877190381288</v>
      </c>
      <c r="FV100" s="156">
        <f t="shared" si="89"/>
        <v>23.53224699852305</v>
      </c>
      <c r="FW100" s="156">
        <f t="shared" si="89"/>
        <v>6.3833482062378026</v>
      </c>
      <c r="FX100" s="156">
        <f t="shared" si="89"/>
        <v>22.010900178460474</v>
      </c>
      <c r="FY100" s="156">
        <f t="shared" si="89"/>
        <v>14.287738631201439</v>
      </c>
      <c r="FZ100" s="156">
        <f t="shared" si="89"/>
        <v>14.186090283825434</v>
      </c>
      <c r="GA100" s="156">
        <f t="shared" si="89"/>
        <v>5.4107528473366404</v>
      </c>
      <c r="GB100" s="156">
        <f t="shared" si="89"/>
        <v>2.6800880216959131</v>
      </c>
      <c r="GC100" s="156">
        <f t="shared" si="89"/>
        <v>9.4932021804912043</v>
      </c>
      <c r="GD100" s="156">
        <f t="shared" si="89"/>
        <v>7.9508387400063461</v>
      </c>
      <c r="GE100" s="156">
        <f t="shared" si="89"/>
        <v>7.0408425100004184</v>
      </c>
      <c r="GF100" s="156">
        <f t="shared" si="89"/>
        <v>8.6234900946491155</v>
      </c>
      <c r="GG100" s="156">
        <f t="shared" si="89"/>
        <v>20.917432174308203</v>
      </c>
      <c r="GH100" s="79">
        <f t="shared" si="89"/>
        <v>14.482718145219637</v>
      </c>
      <c r="GJ100" s="29"/>
      <c r="GK100" s="28"/>
      <c r="GL100" s="129">
        <v>136</v>
      </c>
      <c r="GM100" s="129">
        <v>17</v>
      </c>
      <c r="GN100" s="28"/>
      <c r="GO100" s="129">
        <v>160</v>
      </c>
      <c r="GP100" s="129">
        <v>18</v>
      </c>
      <c r="GQ100" s="28"/>
      <c r="GR100" s="29"/>
    </row>
    <row r="101" spans="4:200" ht="15.75" customHeight="1" x14ac:dyDescent="0.25">
      <c r="D101" s="189">
        <v>95</v>
      </c>
      <c r="E101" s="53">
        <v>5.2715192217173437</v>
      </c>
      <c r="F101" s="53">
        <v>21.959455066264457</v>
      </c>
      <c r="H101" s="176">
        <v>171</v>
      </c>
      <c r="I101" s="126" t="s">
        <v>79</v>
      </c>
      <c r="J101" s="127" t="s">
        <v>74</v>
      </c>
      <c r="L101" s="29"/>
      <c r="N101" s="73">
        <v>89</v>
      </c>
      <c r="O101" s="82"/>
      <c r="P101" s="83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  <c r="BE101" s="80"/>
      <c r="BF101" s="80"/>
      <c r="BG101" s="80"/>
      <c r="BH101" s="80"/>
      <c r="BI101" s="80"/>
      <c r="BJ101" s="80"/>
      <c r="BK101" s="80"/>
      <c r="BL101" s="80"/>
      <c r="BM101" s="80"/>
      <c r="BN101" s="80"/>
      <c r="BO101" s="80"/>
      <c r="BP101" s="80"/>
      <c r="BQ101" s="80"/>
      <c r="BR101" s="80"/>
      <c r="BS101" s="80"/>
      <c r="BT101" s="80"/>
      <c r="BU101" s="80"/>
      <c r="BV101" s="80"/>
      <c r="BW101" s="80"/>
      <c r="BX101" s="80"/>
      <c r="BY101" s="80"/>
      <c r="BZ101" s="80"/>
      <c r="CA101" s="80"/>
      <c r="CB101" s="80"/>
      <c r="CC101" s="80"/>
      <c r="CD101" s="80"/>
      <c r="CE101" s="80"/>
      <c r="CF101" s="80"/>
      <c r="CG101" s="80"/>
      <c r="CH101" s="80"/>
      <c r="CI101" s="80"/>
      <c r="CJ101" s="80"/>
      <c r="CK101" s="80"/>
      <c r="CL101" s="80"/>
      <c r="CM101" s="80"/>
      <c r="CN101" s="80"/>
      <c r="CO101" s="80"/>
      <c r="CP101" s="80"/>
      <c r="CQ101" s="80"/>
      <c r="CR101" s="80"/>
      <c r="CS101" s="80"/>
      <c r="CT101" s="80"/>
      <c r="CU101" s="80"/>
      <c r="CV101" s="80"/>
      <c r="CW101" s="80"/>
      <c r="CX101" s="80"/>
      <c r="CY101" s="80"/>
      <c r="CZ101" s="78">
        <v>0</v>
      </c>
      <c r="DA101" s="156">
        <f t="shared" ref="DA101:GH101" si="90">+SQRT(((DA$6-$CZ$6)^2)+((DA$7-$CZ$7)^2))</f>
        <v>10.698368007518015</v>
      </c>
      <c r="DB101" s="156">
        <f t="shared" si="90"/>
        <v>23.138973288676802</v>
      </c>
      <c r="DC101" s="156">
        <f t="shared" si="90"/>
        <v>14.756778810519334</v>
      </c>
      <c r="DD101" s="156">
        <f t="shared" si="90"/>
        <v>23.43414745775803</v>
      </c>
      <c r="DE101" s="156">
        <f t="shared" si="90"/>
        <v>22.067544857908356</v>
      </c>
      <c r="DF101" s="156">
        <f t="shared" si="90"/>
        <v>19.667455584103042</v>
      </c>
      <c r="DG101" s="156">
        <f t="shared" si="90"/>
        <v>15.697734678531468</v>
      </c>
      <c r="DH101" s="156">
        <f t="shared" si="90"/>
        <v>8.1739346736815595</v>
      </c>
      <c r="DI101" s="156">
        <f t="shared" si="90"/>
        <v>20.34342979519284</v>
      </c>
      <c r="DJ101" s="156">
        <f t="shared" si="90"/>
        <v>13.531100616835062</v>
      </c>
      <c r="DK101" s="156">
        <f t="shared" si="90"/>
        <v>17.081463223924612</v>
      </c>
      <c r="DL101" s="156">
        <f t="shared" si="90"/>
        <v>12.470101098760177</v>
      </c>
      <c r="DM101" s="156">
        <f t="shared" si="90"/>
        <v>16.373194495580528</v>
      </c>
      <c r="DN101" s="156">
        <f t="shared" si="90"/>
        <v>4.1032476290854083</v>
      </c>
      <c r="DO101" s="156">
        <f t="shared" si="90"/>
        <v>23.710942906553893</v>
      </c>
      <c r="DP101" s="156">
        <f t="shared" si="90"/>
        <v>17.534193252370205</v>
      </c>
      <c r="DQ101" s="156">
        <f t="shared" si="90"/>
        <v>7.3492493980881601</v>
      </c>
      <c r="DR101" s="156">
        <f t="shared" si="90"/>
        <v>16.102018855277439</v>
      </c>
      <c r="DS101" s="156">
        <f t="shared" si="90"/>
        <v>20.824488222364224</v>
      </c>
      <c r="DT101" s="156">
        <f t="shared" si="90"/>
        <v>20.467479609523572</v>
      </c>
      <c r="DU101" s="156">
        <f t="shared" si="90"/>
        <v>11.515835074227217</v>
      </c>
      <c r="DV101" s="156">
        <f t="shared" si="90"/>
        <v>7.5418253604766639</v>
      </c>
      <c r="DW101" s="156">
        <f t="shared" si="90"/>
        <v>18.939690172706843</v>
      </c>
      <c r="DX101" s="156">
        <f t="shared" si="90"/>
        <v>4.37272722992443</v>
      </c>
      <c r="DY101" s="156">
        <f t="shared" si="90"/>
        <v>9.1877388858370104</v>
      </c>
      <c r="DZ101" s="156">
        <f t="shared" si="90"/>
        <v>5.9164362268689512</v>
      </c>
      <c r="EA101" s="156">
        <f t="shared" si="90"/>
        <v>17.170565278204975</v>
      </c>
      <c r="EB101" s="156">
        <f t="shared" si="90"/>
        <v>15.713289057931547</v>
      </c>
      <c r="EC101" s="156">
        <f t="shared" si="90"/>
        <v>15.966130277541664</v>
      </c>
      <c r="ED101" s="156">
        <f t="shared" si="90"/>
        <v>9.7150713365196868</v>
      </c>
      <c r="EE101" s="156">
        <f t="shared" si="90"/>
        <v>12.769943609868083</v>
      </c>
      <c r="EF101" s="156">
        <f t="shared" si="90"/>
        <v>16.554705797646282</v>
      </c>
      <c r="EG101" s="156">
        <f t="shared" si="90"/>
        <v>17.235042950207241</v>
      </c>
      <c r="EH101" s="156">
        <f t="shared" si="90"/>
        <v>8.4973921303993905</v>
      </c>
      <c r="EI101" s="156">
        <f t="shared" si="90"/>
        <v>6.4911112158710944</v>
      </c>
      <c r="EJ101" s="156">
        <f t="shared" si="90"/>
        <v>13.407757464311221</v>
      </c>
      <c r="EK101" s="156">
        <f t="shared" si="90"/>
        <v>16.058199936480474</v>
      </c>
      <c r="EL101" s="156">
        <f t="shared" si="90"/>
        <v>18.625656678653598</v>
      </c>
      <c r="EM101" s="156">
        <f t="shared" si="90"/>
        <v>15.550312405542241</v>
      </c>
      <c r="EN101" s="156">
        <f t="shared" si="90"/>
        <v>4.9822863248165108</v>
      </c>
      <c r="EO101" s="156">
        <f t="shared" si="90"/>
        <v>19.834357314890269</v>
      </c>
      <c r="EP101" s="156">
        <f t="shared" si="90"/>
        <v>22.969753615363363</v>
      </c>
      <c r="EQ101" s="156">
        <f t="shared" si="90"/>
        <v>9.3850887739076629</v>
      </c>
      <c r="ER101" s="156">
        <f t="shared" si="90"/>
        <v>11.555481695407504</v>
      </c>
      <c r="ES101" s="156">
        <f t="shared" si="90"/>
        <v>14.040315806080949</v>
      </c>
      <c r="ET101" s="156">
        <f t="shared" si="90"/>
        <v>8.1172015938854454</v>
      </c>
      <c r="EU101" s="156">
        <f t="shared" si="90"/>
        <v>6.2536116607037906</v>
      </c>
      <c r="EV101" s="156">
        <f t="shared" si="90"/>
        <v>21.19019536584748</v>
      </c>
      <c r="EW101" s="156">
        <f t="shared" si="90"/>
        <v>5.4060075245012627</v>
      </c>
      <c r="EX101" s="156">
        <f t="shared" si="90"/>
        <v>18.489573899133735</v>
      </c>
      <c r="EY101" s="156">
        <f t="shared" si="90"/>
        <v>17.923537116918126</v>
      </c>
      <c r="EZ101" s="156">
        <f t="shared" si="90"/>
        <v>7.2715694080701336</v>
      </c>
      <c r="FA101" s="156">
        <f t="shared" si="90"/>
        <v>11.533658980251106</v>
      </c>
      <c r="FB101" s="156">
        <f t="shared" si="90"/>
        <v>21.737557181673619</v>
      </c>
      <c r="FC101" s="156">
        <f t="shared" si="90"/>
        <v>8.9246163138319989</v>
      </c>
      <c r="FD101" s="156">
        <f t="shared" si="90"/>
        <v>10.576509689837113</v>
      </c>
      <c r="FE101" s="156">
        <f t="shared" si="90"/>
        <v>13.459419477976901</v>
      </c>
      <c r="FF101" s="156">
        <f t="shared" si="90"/>
        <v>22.915736244578504</v>
      </c>
      <c r="FG101" s="156">
        <f t="shared" si="90"/>
        <v>14.819484779871848</v>
      </c>
      <c r="FH101" s="156">
        <f t="shared" si="90"/>
        <v>18.235745467190746</v>
      </c>
      <c r="FI101" s="156">
        <f t="shared" si="90"/>
        <v>18.970591614295223</v>
      </c>
      <c r="FJ101" s="156">
        <f t="shared" si="90"/>
        <v>14.748304089187553</v>
      </c>
      <c r="FK101" s="156">
        <f t="shared" si="90"/>
        <v>22.16965067455558</v>
      </c>
      <c r="FL101" s="156">
        <f t="shared" si="90"/>
        <v>13.741613499821995</v>
      </c>
      <c r="FM101" s="156">
        <f t="shared" si="90"/>
        <v>21.312364652806991</v>
      </c>
      <c r="FN101" s="156">
        <f t="shared" si="90"/>
        <v>9.0428323202512075</v>
      </c>
      <c r="FO101" s="156">
        <f t="shared" si="90"/>
        <v>16.163097072463241</v>
      </c>
      <c r="FP101" s="156">
        <f t="shared" si="90"/>
        <v>7.4437827644731982</v>
      </c>
      <c r="FQ101" s="156">
        <f t="shared" si="90"/>
        <v>12.373620017509268</v>
      </c>
      <c r="FR101" s="156">
        <f t="shared" si="90"/>
        <v>3.12487254640115</v>
      </c>
      <c r="FS101" s="156">
        <f t="shared" si="90"/>
        <v>10.796118918718232</v>
      </c>
      <c r="FT101" s="156">
        <f t="shared" si="90"/>
        <v>12.643055503670764</v>
      </c>
      <c r="FU101" s="156">
        <f t="shared" si="90"/>
        <v>12.123336687774225</v>
      </c>
      <c r="FV101" s="156">
        <f t="shared" si="90"/>
        <v>10.740953814704181</v>
      </c>
      <c r="FW101" s="156">
        <f t="shared" si="90"/>
        <v>17.664738800065933</v>
      </c>
      <c r="FX101" s="156">
        <f t="shared" si="90"/>
        <v>13.261646298573174</v>
      </c>
      <c r="FY101" s="156">
        <f t="shared" si="90"/>
        <v>12.212156442574152</v>
      </c>
      <c r="FZ101" s="156">
        <f t="shared" si="90"/>
        <v>21.472826122295697</v>
      </c>
      <c r="GA101" s="156">
        <f t="shared" si="90"/>
        <v>18.688886387035904</v>
      </c>
      <c r="GB101" s="156">
        <f t="shared" si="90"/>
        <v>26.373374383201678</v>
      </c>
      <c r="GC101" s="156">
        <f t="shared" si="90"/>
        <v>14.710227632677451</v>
      </c>
      <c r="GD101" s="156">
        <f t="shared" si="90"/>
        <v>21.407618444952895</v>
      </c>
      <c r="GE101" s="156">
        <f t="shared" si="90"/>
        <v>22.298720461208259</v>
      </c>
      <c r="GF101" s="156">
        <f t="shared" si="90"/>
        <v>16.267713479935171</v>
      </c>
      <c r="GG101" s="156">
        <f t="shared" si="90"/>
        <v>15.920620556128984</v>
      </c>
      <c r="GH101" s="79">
        <f t="shared" si="90"/>
        <v>10.078957437458909</v>
      </c>
      <c r="GJ101" s="29"/>
      <c r="GK101" s="28"/>
      <c r="GL101" s="129">
        <v>157</v>
      </c>
      <c r="GM101" s="129">
        <v>17</v>
      </c>
      <c r="GN101" s="28"/>
      <c r="GO101" s="129">
        <v>110</v>
      </c>
      <c r="GP101" s="129">
        <v>18</v>
      </c>
      <c r="GQ101" s="28"/>
      <c r="GR101" s="29"/>
    </row>
    <row r="102" spans="4:200" ht="15.75" customHeight="1" x14ac:dyDescent="0.25">
      <c r="D102" s="189">
        <v>96</v>
      </c>
      <c r="E102" s="53">
        <v>10.824538129231806</v>
      </c>
      <c r="F102" s="53">
        <v>18.07213298056374</v>
      </c>
      <c r="H102" s="176">
        <v>172</v>
      </c>
      <c r="I102" s="126" t="s">
        <v>76</v>
      </c>
      <c r="J102" s="127" t="s">
        <v>79</v>
      </c>
      <c r="L102" s="29"/>
      <c r="N102" s="73">
        <v>90</v>
      </c>
      <c r="O102" s="82"/>
      <c r="P102" s="83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  <c r="BH102" s="80"/>
      <c r="BI102" s="80"/>
      <c r="BJ102" s="80"/>
      <c r="BK102" s="80"/>
      <c r="BL102" s="80"/>
      <c r="BM102" s="80"/>
      <c r="BN102" s="80"/>
      <c r="BO102" s="80"/>
      <c r="BP102" s="80"/>
      <c r="BQ102" s="80"/>
      <c r="BR102" s="80"/>
      <c r="BS102" s="80"/>
      <c r="BT102" s="80"/>
      <c r="BU102" s="80"/>
      <c r="BV102" s="80"/>
      <c r="BW102" s="80"/>
      <c r="BX102" s="80"/>
      <c r="BY102" s="80"/>
      <c r="BZ102" s="80"/>
      <c r="CA102" s="80"/>
      <c r="CB102" s="80"/>
      <c r="CC102" s="80"/>
      <c r="CD102" s="80"/>
      <c r="CE102" s="80"/>
      <c r="CF102" s="80"/>
      <c r="CG102" s="80"/>
      <c r="CH102" s="80"/>
      <c r="CI102" s="80"/>
      <c r="CJ102" s="80"/>
      <c r="CK102" s="80"/>
      <c r="CL102" s="80"/>
      <c r="CM102" s="80"/>
      <c r="CN102" s="80"/>
      <c r="CO102" s="80"/>
      <c r="CP102" s="80"/>
      <c r="CQ102" s="80"/>
      <c r="CR102" s="80"/>
      <c r="CS102" s="80"/>
      <c r="CT102" s="80"/>
      <c r="CU102" s="80"/>
      <c r="CV102" s="80"/>
      <c r="CW102" s="80"/>
      <c r="CX102" s="80"/>
      <c r="CY102" s="80"/>
      <c r="CZ102" s="80"/>
      <c r="DA102" s="78">
        <v>0</v>
      </c>
      <c r="DB102" s="156">
        <f t="shared" ref="DB102:GH102" si="91">+SQRT(((DB$6-$DA$6)^2)+((DB$7-$DA$7)^2))</f>
        <v>16.627189883591107</v>
      </c>
      <c r="DC102" s="156">
        <f t="shared" si="91"/>
        <v>10.671050377283645</v>
      </c>
      <c r="DD102" s="156">
        <f t="shared" si="91"/>
        <v>18.136853225484508</v>
      </c>
      <c r="DE102" s="156">
        <f t="shared" si="91"/>
        <v>16.95444093003151</v>
      </c>
      <c r="DF102" s="156">
        <f t="shared" si="91"/>
        <v>21.589265354489935</v>
      </c>
      <c r="DG102" s="156">
        <f t="shared" si="91"/>
        <v>15.192156032029038</v>
      </c>
      <c r="DH102" s="156">
        <f t="shared" si="91"/>
        <v>16.91229437075463</v>
      </c>
      <c r="DI102" s="156">
        <f t="shared" si="91"/>
        <v>19.773737394330155</v>
      </c>
      <c r="DJ102" s="156">
        <f t="shared" si="91"/>
        <v>17.994473457030882</v>
      </c>
      <c r="DK102" s="156">
        <f t="shared" si="91"/>
        <v>6.9333877108891508</v>
      </c>
      <c r="DL102" s="156">
        <f t="shared" si="91"/>
        <v>13.396202258917754</v>
      </c>
      <c r="DM102" s="156">
        <f t="shared" si="91"/>
        <v>14.49710942970418</v>
      </c>
      <c r="DN102" s="156">
        <f t="shared" si="91"/>
        <v>7.4180126236309016</v>
      </c>
      <c r="DO102" s="156">
        <f t="shared" si="91"/>
        <v>15.905218925931344</v>
      </c>
      <c r="DP102" s="156">
        <f t="shared" si="91"/>
        <v>20.626557777704797</v>
      </c>
      <c r="DQ102" s="156">
        <f t="shared" si="91"/>
        <v>5.6322777398246222</v>
      </c>
      <c r="DR102" s="156">
        <f t="shared" si="91"/>
        <v>21.073921596894625</v>
      </c>
      <c r="DS102" s="156">
        <f t="shared" si="91"/>
        <v>20.909581140485297</v>
      </c>
      <c r="DT102" s="156">
        <f t="shared" si="91"/>
        <v>14.999651545469888</v>
      </c>
      <c r="DU102" s="156">
        <f t="shared" si="91"/>
        <v>15.761777577311621</v>
      </c>
      <c r="DV102" s="156">
        <f t="shared" si="91"/>
        <v>12.250015375259332</v>
      </c>
      <c r="DW102" s="156">
        <f t="shared" si="91"/>
        <v>19.637705721678024</v>
      </c>
      <c r="DX102" s="156">
        <f t="shared" si="91"/>
        <v>7.4063153284059853</v>
      </c>
      <c r="DY102" s="156">
        <f t="shared" si="91"/>
        <v>16.759312933259203</v>
      </c>
      <c r="DZ102" s="156">
        <f t="shared" si="91"/>
        <v>16.540998115312423</v>
      </c>
      <c r="EA102" s="156">
        <f t="shared" si="91"/>
        <v>20.483376534553376</v>
      </c>
      <c r="EB102" s="156">
        <f t="shared" si="91"/>
        <v>17.847308876484753</v>
      </c>
      <c r="EC102" s="156">
        <f t="shared" si="91"/>
        <v>8.0912791759242193</v>
      </c>
      <c r="ED102" s="156">
        <f t="shared" si="91"/>
        <v>1.8918636562562601</v>
      </c>
      <c r="EE102" s="156">
        <f t="shared" si="91"/>
        <v>3.4863852018642327</v>
      </c>
      <c r="EF102" s="156">
        <f t="shared" si="91"/>
        <v>17.055180486113297</v>
      </c>
      <c r="EG102" s="156">
        <f t="shared" si="91"/>
        <v>12.610021040425107</v>
      </c>
      <c r="EH102" s="156">
        <f t="shared" si="91"/>
        <v>10.048661175135438</v>
      </c>
      <c r="EI102" s="156">
        <f t="shared" si="91"/>
        <v>17.168234681754793</v>
      </c>
      <c r="EJ102" s="156">
        <f t="shared" si="91"/>
        <v>10.782207668586704</v>
      </c>
      <c r="EK102" s="156">
        <f t="shared" si="91"/>
        <v>6.9812241303873872</v>
      </c>
      <c r="EL102" s="156">
        <f t="shared" si="91"/>
        <v>9.1034734212212456</v>
      </c>
      <c r="EM102" s="156">
        <f t="shared" si="91"/>
        <v>16.095031198216464</v>
      </c>
      <c r="EN102" s="156">
        <f t="shared" si="91"/>
        <v>6.0194282367546581</v>
      </c>
      <c r="EO102" s="156">
        <f t="shared" si="91"/>
        <v>23.622277696224426</v>
      </c>
      <c r="EP102" s="156">
        <f t="shared" si="91"/>
        <v>25.730520049466858</v>
      </c>
      <c r="EQ102" s="156">
        <f t="shared" si="91"/>
        <v>2.5770730568559137</v>
      </c>
      <c r="ER102" s="156">
        <f t="shared" si="91"/>
        <v>3.3393600351282768</v>
      </c>
      <c r="ES102" s="156">
        <f t="shared" si="91"/>
        <v>10.401152256064522</v>
      </c>
      <c r="ET102" s="156">
        <f t="shared" si="91"/>
        <v>16.459391392706582</v>
      </c>
      <c r="EU102" s="156">
        <f t="shared" si="91"/>
        <v>10.654808805181158</v>
      </c>
      <c r="EV102" s="156">
        <f t="shared" si="91"/>
        <v>19.269924110842386</v>
      </c>
      <c r="EW102" s="156">
        <f t="shared" si="91"/>
        <v>11.243900117773817</v>
      </c>
      <c r="EX102" s="156">
        <f t="shared" si="91"/>
        <v>17.737270009990912</v>
      </c>
      <c r="EY102" s="156">
        <f t="shared" si="91"/>
        <v>19.874512065593301</v>
      </c>
      <c r="EZ102" s="156">
        <f t="shared" si="91"/>
        <v>4.4225231489978913</v>
      </c>
      <c r="FA102" s="156">
        <f t="shared" si="91"/>
        <v>2.2295242985354626</v>
      </c>
      <c r="FB102" s="156">
        <f t="shared" si="91"/>
        <v>23.472141866636722</v>
      </c>
      <c r="FC102" s="156">
        <f t="shared" si="91"/>
        <v>9.8249297331915137</v>
      </c>
      <c r="FD102" s="156">
        <f t="shared" si="91"/>
        <v>13.290955109676828</v>
      </c>
      <c r="FE102" s="156">
        <f t="shared" si="91"/>
        <v>3.6252944044700328</v>
      </c>
      <c r="FF102" s="156">
        <f t="shared" si="91"/>
        <v>19.525376071619469</v>
      </c>
      <c r="FG102" s="156">
        <f t="shared" si="91"/>
        <v>5.2703727017692383</v>
      </c>
      <c r="FH102" s="156">
        <f t="shared" si="91"/>
        <v>14.752175459675962</v>
      </c>
      <c r="FI102" s="156">
        <f t="shared" si="91"/>
        <v>17.301213810440043</v>
      </c>
      <c r="FJ102" s="156">
        <f t="shared" si="91"/>
        <v>5.3809463249184413</v>
      </c>
      <c r="FK102" s="156">
        <f t="shared" si="91"/>
        <v>15.051306616909452</v>
      </c>
      <c r="FL102" s="156">
        <f t="shared" si="91"/>
        <v>19.538247680494194</v>
      </c>
      <c r="FM102" s="156">
        <f t="shared" si="91"/>
        <v>23.881295861916861</v>
      </c>
      <c r="FN102" s="156">
        <f t="shared" si="91"/>
        <v>16.495182348528225</v>
      </c>
      <c r="FO102" s="156">
        <f t="shared" si="91"/>
        <v>12.907293401663363</v>
      </c>
      <c r="FP102" s="156">
        <f t="shared" si="91"/>
        <v>11.430802088006617</v>
      </c>
      <c r="FQ102" s="156">
        <f t="shared" si="91"/>
        <v>14.300720474990955</v>
      </c>
      <c r="FR102" s="156">
        <f t="shared" si="91"/>
        <v>8.4441191026018867</v>
      </c>
      <c r="FS102" s="156">
        <f t="shared" si="91"/>
        <v>14.910000903483624</v>
      </c>
      <c r="FT102" s="156">
        <f t="shared" si="91"/>
        <v>19.220654717917942</v>
      </c>
      <c r="FU102" s="156">
        <f t="shared" si="91"/>
        <v>14.010374215513789</v>
      </c>
      <c r="FV102" s="156">
        <f t="shared" si="91"/>
        <v>17.69500994782787</v>
      </c>
      <c r="FW102" s="156">
        <f t="shared" si="91"/>
        <v>11.227707485272136</v>
      </c>
      <c r="FX102" s="156">
        <f t="shared" si="91"/>
        <v>18.683205430222536</v>
      </c>
      <c r="FY102" s="156">
        <f t="shared" si="91"/>
        <v>12.203452262149902</v>
      </c>
      <c r="FZ102" s="156">
        <f t="shared" si="91"/>
        <v>20.951560587226954</v>
      </c>
      <c r="GA102" s="156">
        <f t="shared" si="91"/>
        <v>12.367831255183237</v>
      </c>
      <c r="GB102" s="156">
        <f t="shared" si="91"/>
        <v>19.43198064801247</v>
      </c>
      <c r="GC102" s="156">
        <f t="shared" si="91"/>
        <v>9.8819967922475751</v>
      </c>
      <c r="GD102" s="156">
        <f t="shared" si="91"/>
        <v>17.789892693480535</v>
      </c>
      <c r="GE102" s="156">
        <f t="shared" si="91"/>
        <v>18.180123311222911</v>
      </c>
      <c r="GF102" s="156">
        <f t="shared" si="91"/>
        <v>12.044702628786952</v>
      </c>
      <c r="GG102" s="156">
        <f t="shared" si="91"/>
        <v>20.083736125349638</v>
      </c>
      <c r="GH102" s="79">
        <f t="shared" si="91"/>
        <v>8.9754977588808593</v>
      </c>
      <c r="GJ102" s="29"/>
      <c r="GK102" s="28"/>
      <c r="GL102" s="129">
        <v>7</v>
      </c>
      <c r="GM102" s="129">
        <v>17</v>
      </c>
      <c r="GN102" s="28"/>
      <c r="GO102" s="129">
        <v>16</v>
      </c>
      <c r="GP102" s="129">
        <v>18</v>
      </c>
      <c r="GQ102" s="28"/>
      <c r="GR102" s="29"/>
    </row>
    <row r="103" spans="4:200" ht="15.75" customHeight="1" x14ac:dyDescent="0.25">
      <c r="D103" s="189">
        <v>97</v>
      </c>
      <c r="E103" s="53">
        <v>2.1179282898117413</v>
      </c>
      <c r="F103" s="53">
        <v>7.7043894739957466</v>
      </c>
      <c r="H103" s="176">
        <v>173</v>
      </c>
      <c r="I103" s="126" t="s">
        <v>79</v>
      </c>
      <c r="J103" s="127" t="s">
        <v>79</v>
      </c>
      <c r="L103" s="29"/>
      <c r="N103" s="73">
        <v>91</v>
      </c>
      <c r="O103" s="82"/>
      <c r="P103" s="83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BY103" s="80"/>
      <c r="BZ103" s="80"/>
      <c r="CA103" s="80"/>
      <c r="CB103" s="80"/>
      <c r="CC103" s="80"/>
      <c r="CD103" s="80"/>
      <c r="CE103" s="80"/>
      <c r="CF103" s="80"/>
      <c r="CG103" s="80"/>
      <c r="CH103" s="80"/>
      <c r="CI103" s="80"/>
      <c r="CJ103" s="80"/>
      <c r="CK103" s="80"/>
      <c r="CL103" s="80"/>
      <c r="CM103" s="80"/>
      <c r="CN103" s="80"/>
      <c r="CO103" s="80"/>
      <c r="CP103" s="80"/>
      <c r="CQ103" s="80"/>
      <c r="CR103" s="80"/>
      <c r="CS103" s="80"/>
      <c r="CT103" s="80"/>
      <c r="CU103" s="80"/>
      <c r="CV103" s="80"/>
      <c r="CW103" s="80"/>
      <c r="CX103" s="80"/>
      <c r="CY103" s="80"/>
      <c r="CZ103" s="80"/>
      <c r="DA103" s="80"/>
      <c r="DB103" s="156">
        <v>0</v>
      </c>
      <c r="DC103" s="156">
        <f t="shared" ref="DC103:GH103" si="92">+SQRT(((DC$6-$DB$6)^2)+((DC$7-$DB$7)^2))</f>
        <v>8.548506557252523</v>
      </c>
      <c r="DD103" s="156">
        <f t="shared" si="92"/>
        <v>2.8927602535503834</v>
      </c>
      <c r="DE103" s="156">
        <f t="shared" si="92"/>
        <v>3.0612748024848742</v>
      </c>
      <c r="DF103" s="156">
        <f t="shared" si="92"/>
        <v>16.410006518251393</v>
      </c>
      <c r="DG103" s="156">
        <f t="shared" si="92"/>
        <v>11.39520467758034</v>
      </c>
      <c r="DH103" s="156">
        <f t="shared" si="92"/>
        <v>23.962560019913681</v>
      </c>
      <c r="DI103" s="156">
        <f t="shared" si="92"/>
        <v>11.774955224894299</v>
      </c>
      <c r="DJ103" s="156">
        <f t="shared" si="92"/>
        <v>18.757412366896801</v>
      </c>
      <c r="DK103" s="156">
        <f t="shared" si="92"/>
        <v>11.812211461869248</v>
      </c>
      <c r="DL103" s="156">
        <f t="shared" si="92"/>
        <v>13.667834887842337</v>
      </c>
      <c r="DM103" s="156">
        <f t="shared" si="92"/>
        <v>9.4424003577426809</v>
      </c>
      <c r="DN103" s="156">
        <f t="shared" si="92"/>
        <v>19.132977772702635</v>
      </c>
      <c r="DO103" s="156">
        <f t="shared" si="92"/>
        <v>3.186194109737261</v>
      </c>
      <c r="DP103" s="156">
        <f t="shared" si="92"/>
        <v>17.772071614734866</v>
      </c>
      <c r="DQ103" s="156">
        <f t="shared" si="92"/>
        <v>16.0028558000995</v>
      </c>
      <c r="DR103" s="156">
        <f t="shared" si="92"/>
        <v>20.748511599403791</v>
      </c>
      <c r="DS103" s="156">
        <f t="shared" si="92"/>
        <v>13.238599976498492</v>
      </c>
      <c r="DT103" s="156">
        <f t="shared" si="92"/>
        <v>3.1099804316408881</v>
      </c>
      <c r="DU103" s="156">
        <f t="shared" si="92"/>
        <v>17.897273743204543</v>
      </c>
      <c r="DV103" s="156">
        <f t="shared" si="92"/>
        <v>18.177205281592027</v>
      </c>
      <c r="DW103" s="156">
        <f t="shared" si="92"/>
        <v>13.761907428203378</v>
      </c>
      <c r="DX103" s="156">
        <f t="shared" si="92"/>
        <v>22.314355184106681</v>
      </c>
      <c r="DY103" s="156">
        <f t="shared" si="92"/>
        <v>22.357285703405342</v>
      </c>
      <c r="DZ103" s="156">
        <f t="shared" si="92"/>
        <v>27.161469322183184</v>
      </c>
      <c r="EA103" s="156">
        <f t="shared" si="92"/>
        <v>18.039991025943031</v>
      </c>
      <c r="EB103" s="156">
        <f t="shared" si="92"/>
        <v>15.454392846202595</v>
      </c>
      <c r="EC103" s="156">
        <f t="shared" si="92"/>
        <v>8.5428936521578702</v>
      </c>
      <c r="ED103" s="156">
        <f t="shared" si="92"/>
        <v>18.483187206517282</v>
      </c>
      <c r="EE103" s="156">
        <f t="shared" si="92"/>
        <v>13.159632136874142</v>
      </c>
      <c r="EF103" s="156">
        <f t="shared" si="92"/>
        <v>12.908452438342174</v>
      </c>
      <c r="EG103" s="156">
        <f t="shared" si="92"/>
        <v>6.2340660772859291</v>
      </c>
      <c r="EH103" s="156">
        <f t="shared" si="92"/>
        <v>15.495142133708779</v>
      </c>
      <c r="EI103" s="156">
        <f t="shared" si="92"/>
        <v>27.977100900604359</v>
      </c>
      <c r="EJ103" s="156">
        <f t="shared" si="92"/>
        <v>10.262201413385963</v>
      </c>
      <c r="EK103" s="156">
        <f t="shared" si="92"/>
        <v>20.725263259234808</v>
      </c>
      <c r="EL103" s="156">
        <f t="shared" si="92"/>
        <v>9.3663325802858886</v>
      </c>
      <c r="EM103" s="156">
        <f t="shared" si="92"/>
        <v>12.911901865845229</v>
      </c>
      <c r="EN103" s="156">
        <f t="shared" si="92"/>
        <v>18.797524723351035</v>
      </c>
      <c r="EO103" s="156">
        <f t="shared" si="92"/>
        <v>20.300816648280403</v>
      </c>
      <c r="EP103" s="156">
        <f t="shared" si="92"/>
        <v>19.955152723869016</v>
      </c>
      <c r="EQ103" s="156">
        <f t="shared" si="92"/>
        <v>19.148573925530822</v>
      </c>
      <c r="ER103" s="156">
        <f t="shared" si="92"/>
        <v>13.481936293696235</v>
      </c>
      <c r="ES103" s="156">
        <f t="shared" si="92"/>
        <v>9.314535986445625</v>
      </c>
      <c r="ET103" s="156">
        <f t="shared" si="92"/>
        <v>23.206937706358861</v>
      </c>
      <c r="EU103" s="156">
        <f t="shared" si="92"/>
        <v>18.107465105567272</v>
      </c>
      <c r="EV103" s="156">
        <f t="shared" si="92"/>
        <v>9.3676449548021399</v>
      </c>
      <c r="EW103" s="156">
        <f t="shared" si="92"/>
        <v>19.34038034642192</v>
      </c>
      <c r="EX103" s="156">
        <f t="shared" si="92"/>
        <v>11.024347491669651</v>
      </c>
      <c r="EY103" s="156">
        <f t="shared" si="92"/>
        <v>15.769269196671591</v>
      </c>
      <c r="EZ103" s="156">
        <f t="shared" si="92"/>
        <v>16.675845595228218</v>
      </c>
      <c r="FA103" s="156">
        <f t="shared" si="92"/>
        <v>14.419091907334892</v>
      </c>
      <c r="FB103" s="156">
        <f t="shared" si="92"/>
        <v>17.046236039935252</v>
      </c>
      <c r="FC103" s="156">
        <f t="shared" si="92"/>
        <v>14.925497995099708</v>
      </c>
      <c r="FD103" s="156">
        <f t="shared" si="92"/>
        <v>15.896254824327386</v>
      </c>
      <c r="FE103" s="156">
        <f t="shared" si="92"/>
        <v>13.270554082620917</v>
      </c>
      <c r="FF103" s="156">
        <f t="shared" si="92"/>
        <v>6.8744669520759798</v>
      </c>
      <c r="FG103" s="156">
        <f t="shared" si="92"/>
        <v>11.785465156529272</v>
      </c>
      <c r="FH103" s="156">
        <f t="shared" si="92"/>
        <v>6.7460256488535171</v>
      </c>
      <c r="FI103" s="156">
        <f t="shared" si="92"/>
        <v>9.4695733472201233</v>
      </c>
      <c r="FJ103" s="156">
        <f t="shared" si="92"/>
        <v>11.554024987427864</v>
      </c>
      <c r="FK103" s="156">
        <f t="shared" si="92"/>
        <v>1.9080354983517736</v>
      </c>
      <c r="FL103" s="156">
        <f t="shared" si="92"/>
        <v>21.208067142886531</v>
      </c>
      <c r="FM103" s="156">
        <f t="shared" si="92"/>
        <v>18.565361010957396</v>
      </c>
      <c r="FN103" s="156">
        <f t="shared" si="92"/>
        <v>22.093956122007459</v>
      </c>
      <c r="FO103" s="156">
        <f t="shared" si="92"/>
        <v>8.0216172327565296</v>
      </c>
      <c r="FP103" s="156">
        <f t="shared" si="92"/>
        <v>17.539420060942032</v>
      </c>
      <c r="FQ103" s="156">
        <f t="shared" si="92"/>
        <v>14.848417694775108</v>
      </c>
      <c r="FR103" s="156">
        <f t="shared" si="92"/>
        <v>20.020324622785786</v>
      </c>
      <c r="FS103" s="156">
        <f t="shared" si="92"/>
        <v>17.604846278204874</v>
      </c>
      <c r="FT103" s="156">
        <f t="shared" si="92"/>
        <v>22.153579480219825</v>
      </c>
      <c r="FU103" s="156">
        <f t="shared" si="92"/>
        <v>14.816519932405456</v>
      </c>
      <c r="FV103" s="156">
        <f t="shared" si="92"/>
        <v>21.964447654600647</v>
      </c>
      <c r="FW103" s="156">
        <f t="shared" si="92"/>
        <v>5.6267161139810664</v>
      </c>
      <c r="FX103" s="156">
        <f t="shared" si="92"/>
        <v>20.31812198426633</v>
      </c>
      <c r="FY103" s="156">
        <f t="shared" si="92"/>
        <v>12.80772037032922</v>
      </c>
      <c r="FZ103" s="156">
        <f t="shared" si="92"/>
        <v>12.275724660515673</v>
      </c>
      <c r="GA103" s="156">
        <f t="shared" si="92"/>
        <v>4.5115212410479213</v>
      </c>
      <c r="GB103" s="156">
        <f t="shared" si="92"/>
        <v>3.2667906054329756</v>
      </c>
      <c r="GC103" s="156">
        <f t="shared" si="92"/>
        <v>8.4368662084244672</v>
      </c>
      <c r="GD103" s="156">
        <f t="shared" si="92"/>
        <v>6.0394638160979524</v>
      </c>
      <c r="GE103" s="156">
        <f t="shared" si="92"/>
        <v>5.1517575102858091</v>
      </c>
      <c r="GF103" s="156">
        <f t="shared" si="92"/>
        <v>7.2366867335567031</v>
      </c>
      <c r="GG103" s="156">
        <f t="shared" si="92"/>
        <v>19.118259212367693</v>
      </c>
      <c r="GH103" s="79">
        <f t="shared" si="92"/>
        <v>13.330477943292323</v>
      </c>
      <c r="GJ103" s="29"/>
      <c r="GK103" s="28"/>
      <c r="GL103" s="129">
        <v>7</v>
      </c>
      <c r="GM103" s="129">
        <v>18</v>
      </c>
      <c r="GN103" s="28"/>
      <c r="GO103" s="129">
        <v>73</v>
      </c>
      <c r="GP103" s="129">
        <v>19</v>
      </c>
      <c r="GQ103" s="28"/>
      <c r="GR103" s="29"/>
    </row>
    <row r="104" spans="4:200" ht="15.75" customHeight="1" x14ac:dyDescent="0.25">
      <c r="D104" s="189">
        <v>98</v>
      </c>
      <c r="E104" s="53">
        <v>9.9724638993409549</v>
      </c>
      <c r="F104" s="53">
        <v>22.84030723199055</v>
      </c>
      <c r="H104" s="176">
        <v>174</v>
      </c>
      <c r="I104" s="126" t="s">
        <v>77</v>
      </c>
      <c r="J104" s="127" t="s">
        <v>74</v>
      </c>
      <c r="L104" s="29"/>
      <c r="N104" s="73">
        <v>92</v>
      </c>
      <c r="O104" s="82"/>
      <c r="P104" s="83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80"/>
      <c r="CB104" s="80"/>
      <c r="CC104" s="80"/>
      <c r="CD104" s="80"/>
      <c r="CE104" s="80"/>
      <c r="CF104" s="80"/>
      <c r="CG104" s="80"/>
      <c r="CH104" s="80"/>
      <c r="CI104" s="80"/>
      <c r="CJ104" s="80"/>
      <c r="CK104" s="80"/>
      <c r="CL104" s="80"/>
      <c r="CM104" s="80"/>
      <c r="CN104" s="80"/>
      <c r="CO104" s="80"/>
      <c r="CP104" s="80"/>
      <c r="CQ104" s="80"/>
      <c r="CR104" s="80"/>
      <c r="CS104" s="80"/>
      <c r="CT104" s="80"/>
      <c r="CU104" s="80"/>
      <c r="CV104" s="80"/>
      <c r="CW104" s="80"/>
      <c r="CX104" s="80"/>
      <c r="CY104" s="80"/>
      <c r="CZ104" s="80"/>
      <c r="DA104" s="80"/>
      <c r="DB104" s="80"/>
      <c r="DC104" s="78">
        <v>0</v>
      </c>
      <c r="DD104" s="156">
        <f t="shared" ref="DD104:GH104" si="93">+SQRT(((DD$6-$DC$6)^2)+((DD$7-$DC$7)^2))</f>
        <v>8.6987991731571732</v>
      </c>
      <c r="DE104" s="156">
        <f t="shared" si="93"/>
        <v>7.3398091184946006</v>
      </c>
      <c r="DF104" s="156">
        <f t="shared" si="93"/>
        <v>12.377323222627881</v>
      </c>
      <c r="DG104" s="156">
        <f t="shared" si="93"/>
        <v>5.6179352813858872</v>
      </c>
      <c r="DH104" s="156">
        <f t="shared" si="93"/>
        <v>15.651031453121613</v>
      </c>
      <c r="DI104" s="156">
        <f t="shared" si="93"/>
        <v>9.4383327443167815</v>
      </c>
      <c r="DJ104" s="156">
        <f t="shared" si="93"/>
        <v>11.773386613103039</v>
      </c>
      <c r="DK104" s="156">
        <f t="shared" si="93"/>
        <v>9.7647764214917121</v>
      </c>
      <c r="DL104" s="156">
        <f t="shared" si="93"/>
        <v>6.0702979673442732</v>
      </c>
      <c r="DM104" s="156">
        <f t="shared" si="93"/>
        <v>4.1878875162646709</v>
      </c>
      <c r="DN104" s="156">
        <f t="shared" si="93"/>
        <v>10.886512416419343</v>
      </c>
      <c r="DO104" s="156">
        <f t="shared" si="93"/>
        <v>9.8882899998623017</v>
      </c>
      <c r="DP104" s="156">
        <f t="shared" si="93"/>
        <v>12.441840227908703</v>
      </c>
      <c r="DQ104" s="156">
        <f t="shared" si="93"/>
        <v>7.9985932337605883</v>
      </c>
      <c r="DR104" s="156">
        <f t="shared" si="93"/>
        <v>14.426559528114076</v>
      </c>
      <c r="DS104" s="156">
        <f t="shared" si="93"/>
        <v>10.753860948850335</v>
      </c>
      <c r="DT104" s="156">
        <f t="shared" si="93"/>
        <v>5.7189431303718008</v>
      </c>
      <c r="DU104" s="156">
        <f t="shared" si="93"/>
        <v>10.304026670456802</v>
      </c>
      <c r="DV104" s="156">
        <f t="shared" si="93"/>
        <v>9.7452005465924323</v>
      </c>
      <c r="DW104" s="156">
        <f t="shared" si="93"/>
        <v>9.9366413203218951</v>
      </c>
      <c r="DX104" s="156">
        <f t="shared" si="93"/>
        <v>14.566200443495328</v>
      </c>
      <c r="DY104" s="156">
        <f t="shared" si="93"/>
        <v>14.225951640593214</v>
      </c>
      <c r="DZ104" s="156">
        <f t="shared" si="93"/>
        <v>18.614566424068276</v>
      </c>
      <c r="EA104" s="156">
        <f t="shared" si="93"/>
        <v>12.50925563706393</v>
      </c>
      <c r="EB104" s="156">
        <f t="shared" si="93"/>
        <v>9.5679302738726637</v>
      </c>
      <c r="EC104" s="156">
        <f t="shared" si="93"/>
        <v>5.2272970166910113</v>
      </c>
      <c r="ED104" s="156">
        <f t="shared" si="93"/>
        <v>12.210294879420733</v>
      </c>
      <c r="EE104" s="156">
        <f t="shared" si="93"/>
        <v>7.9287620717763261</v>
      </c>
      <c r="EF104" s="156">
        <f t="shared" si="93"/>
        <v>7.7090972992956965</v>
      </c>
      <c r="EG104" s="156">
        <f t="shared" si="93"/>
        <v>2.4828338688010594</v>
      </c>
      <c r="EH104" s="156">
        <f t="shared" si="93"/>
        <v>6.9611924541703711</v>
      </c>
      <c r="EI104" s="156">
        <f t="shared" si="93"/>
        <v>19.429641555887098</v>
      </c>
      <c r="EJ104" s="156">
        <f t="shared" si="93"/>
        <v>1.8926217222762984</v>
      </c>
      <c r="EK104" s="156">
        <f t="shared" si="93"/>
        <v>16.795879617593975</v>
      </c>
      <c r="EL104" s="156">
        <f t="shared" si="93"/>
        <v>8.9073254315872266</v>
      </c>
      <c r="EM104" s="156">
        <f t="shared" si="93"/>
        <v>7.056193365264873</v>
      </c>
      <c r="EN104" s="156">
        <f t="shared" si="93"/>
        <v>10.820171177736979</v>
      </c>
      <c r="EO104" s="156">
        <f t="shared" si="93"/>
        <v>15.463333325249904</v>
      </c>
      <c r="EP104" s="156">
        <f t="shared" si="93"/>
        <v>16.587705211041328</v>
      </c>
      <c r="EQ104" s="156">
        <f t="shared" si="93"/>
        <v>12.766861568864265</v>
      </c>
      <c r="ER104" s="156">
        <f t="shared" si="93"/>
        <v>7.391524862862326</v>
      </c>
      <c r="ES104" s="156">
        <f t="shared" si="93"/>
        <v>0.77122256552103441</v>
      </c>
      <c r="ET104" s="156">
        <f t="shared" si="93"/>
        <v>14.912328770890449</v>
      </c>
      <c r="EU104" s="156">
        <f t="shared" si="93"/>
        <v>9.5637909268467602</v>
      </c>
      <c r="EV104" s="156">
        <f t="shared" si="93"/>
        <v>8.6209423760137671</v>
      </c>
      <c r="EW104" s="156">
        <f t="shared" si="93"/>
        <v>10.796597104691658</v>
      </c>
      <c r="EX104" s="156">
        <f t="shared" si="93"/>
        <v>7.5119725985056665</v>
      </c>
      <c r="EY104" s="156">
        <f t="shared" si="93"/>
        <v>10.964734366241805</v>
      </c>
      <c r="EZ104" s="156">
        <f t="shared" si="93"/>
        <v>9.0093930445172283</v>
      </c>
      <c r="FA104" s="156">
        <f t="shared" si="93"/>
        <v>8.5971071176012295</v>
      </c>
      <c r="FB104" s="156">
        <f t="shared" si="93"/>
        <v>13.923953577244529</v>
      </c>
      <c r="FC104" s="156">
        <f t="shared" si="93"/>
        <v>6.3865277961949589</v>
      </c>
      <c r="FD104" s="156">
        <f t="shared" si="93"/>
        <v>7.890729545421264</v>
      </c>
      <c r="FE104" s="156">
        <f t="shared" si="93"/>
        <v>8.5777032227722358</v>
      </c>
      <c r="FF104" s="156">
        <f t="shared" si="93"/>
        <v>9.0132261536723117</v>
      </c>
      <c r="FG104" s="156">
        <f t="shared" si="93"/>
        <v>7.9680654560178361</v>
      </c>
      <c r="FH104" s="156">
        <f t="shared" si="93"/>
        <v>4.1248433740868986</v>
      </c>
      <c r="FI104" s="156">
        <f t="shared" si="93"/>
        <v>6.7674317702957207</v>
      </c>
      <c r="FJ104" s="156">
        <f t="shared" si="93"/>
        <v>7.6450528719236761</v>
      </c>
      <c r="FK104" s="156">
        <f t="shared" si="93"/>
        <v>7.9792306651638416</v>
      </c>
      <c r="FL104" s="156">
        <f t="shared" si="93"/>
        <v>14.109965705341196</v>
      </c>
      <c r="FM104" s="156">
        <f t="shared" si="93"/>
        <v>14.804974190306936</v>
      </c>
      <c r="FN104" s="156">
        <f t="shared" si="93"/>
        <v>13.948033479939397</v>
      </c>
      <c r="FO104" s="156">
        <f t="shared" si="93"/>
        <v>2.2561779132800979</v>
      </c>
      <c r="FP104" s="156">
        <f t="shared" si="93"/>
        <v>9.0535035282018601</v>
      </c>
      <c r="FQ104" s="156">
        <f t="shared" si="93"/>
        <v>7.3838497480919552</v>
      </c>
      <c r="FR104" s="156">
        <f t="shared" si="93"/>
        <v>11.676072920941087</v>
      </c>
      <c r="FS104" s="156">
        <f t="shared" si="93"/>
        <v>9.7987501355647826</v>
      </c>
      <c r="FT104" s="156">
        <f t="shared" si="93"/>
        <v>14.69784856386056</v>
      </c>
      <c r="FU104" s="156">
        <f t="shared" si="93"/>
        <v>7.2405574176320098</v>
      </c>
      <c r="FV104" s="156">
        <f t="shared" si="93"/>
        <v>14.112238284271411</v>
      </c>
      <c r="FW104" s="156">
        <f t="shared" si="93"/>
        <v>3.8370361065293883</v>
      </c>
      <c r="FX104" s="156">
        <f t="shared" si="93"/>
        <v>13.154999586816388</v>
      </c>
      <c r="FY104" s="156">
        <f t="shared" si="93"/>
        <v>4.8556896569240475</v>
      </c>
      <c r="FZ104" s="156">
        <f t="shared" si="93"/>
        <v>10.558639344830899</v>
      </c>
      <c r="GA104" s="156">
        <f t="shared" si="93"/>
        <v>4.4576280674804432</v>
      </c>
      <c r="GB104" s="156">
        <f t="shared" si="93"/>
        <v>11.815243812308244</v>
      </c>
      <c r="GC104" s="156">
        <f t="shared" si="93"/>
        <v>1.0436764733416406</v>
      </c>
      <c r="GD104" s="156">
        <f t="shared" si="93"/>
        <v>7.3025360206380299</v>
      </c>
      <c r="GE104" s="156">
        <f t="shared" si="93"/>
        <v>7.9200539980488536</v>
      </c>
      <c r="GF104" s="156">
        <f t="shared" si="93"/>
        <v>1.5647381785269614</v>
      </c>
      <c r="GG104" s="156">
        <f t="shared" si="93"/>
        <v>12.940415019242435</v>
      </c>
      <c r="GH104" s="79">
        <f t="shared" si="93"/>
        <v>4.7894691673847269</v>
      </c>
      <c r="GJ104" s="29"/>
      <c r="GK104" s="28"/>
      <c r="GL104" s="129">
        <v>111</v>
      </c>
      <c r="GM104" s="129">
        <v>18</v>
      </c>
      <c r="GN104" s="28"/>
      <c r="GO104" s="129">
        <v>151</v>
      </c>
      <c r="GP104" s="129">
        <v>19</v>
      </c>
      <c r="GQ104" s="28"/>
      <c r="GR104" s="29"/>
    </row>
    <row r="105" spans="4:200" ht="15.75" customHeight="1" x14ac:dyDescent="0.25">
      <c r="D105" s="189">
        <v>99</v>
      </c>
      <c r="E105" s="53">
        <v>3.9832525956926785</v>
      </c>
      <c r="F105" s="53">
        <v>15.320477918737932</v>
      </c>
      <c r="H105" s="176">
        <v>175</v>
      </c>
      <c r="I105" s="126" t="s">
        <v>78</v>
      </c>
      <c r="J105" s="127" t="s">
        <v>77</v>
      </c>
      <c r="L105" s="29"/>
      <c r="N105" s="73">
        <v>93</v>
      </c>
      <c r="O105" s="82"/>
      <c r="P105" s="83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80"/>
      <c r="BI105" s="80"/>
      <c r="BJ105" s="80"/>
      <c r="BK105" s="80"/>
      <c r="BL105" s="80"/>
      <c r="BM105" s="80"/>
      <c r="BN105" s="80"/>
      <c r="BO105" s="80"/>
      <c r="BP105" s="80"/>
      <c r="BQ105" s="80"/>
      <c r="BR105" s="80"/>
      <c r="BS105" s="80"/>
      <c r="BT105" s="80"/>
      <c r="BU105" s="80"/>
      <c r="BV105" s="80"/>
      <c r="BW105" s="80"/>
      <c r="BX105" s="80"/>
      <c r="BY105" s="80"/>
      <c r="BZ105" s="80"/>
      <c r="CA105" s="80"/>
      <c r="CB105" s="80"/>
      <c r="CC105" s="80"/>
      <c r="CD105" s="80"/>
      <c r="CE105" s="80"/>
      <c r="CF105" s="80"/>
      <c r="CG105" s="80"/>
      <c r="CH105" s="80"/>
      <c r="CI105" s="80"/>
      <c r="CJ105" s="80"/>
      <c r="CK105" s="80"/>
      <c r="CL105" s="80"/>
      <c r="CM105" s="80"/>
      <c r="CN105" s="80"/>
      <c r="CO105" s="80"/>
      <c r="CP105" s="80"/>
      <c r="CQ105" s="80"/>
      <c r="CR105" s="80"/>
      <c r="CS105" s="80"/>
      <c r="CT105" s="80"/>
      <c r="CU105" s="80"/>
      <c r="CV105" s="80"/>
      <c r="CW105" s="80"/>
      <c r="CX105" s="80"/>
      <c r="CY105" s="80"/>
      <c r="CZ105" s="80"/>
      <c r="DA105" s="80"/>
      <c r="DB105" s="80"/>
      <c r="DC105" s="80"/>
      <c r="DD105" s="78">
        <v>0</v>
      </c>
      <c r="DE105" s="156">
        <f t="shared" ref="DE105:GH105" si="94">+SQRT(((DE$6-$DD$6)^2)+((DE$7-$DD$7)^2))</f>
        <v>1.368702509580273</v>
      </c>
      <c r="DF105" s="156">
        <f t="shared" si="94"/>
        <v>14.161426507699927</v>
      </c>
      <c r="DG105" s="156">
        <f t="shared" si="94"/>
        <v>10.014895421638014</v>
      </c>
      <c r="DH105" s="156">
        <f t="shared" si="94"/>
        <v>23.252704191816619</v>
      </c>
      <c r="DI105" s="156">
        <f t="shared" si="94"/>
        <v>9.4083697236708499</v>
      </c>
      <c r="DJ105" s="156">
        <f t="shared" si="94"/>
        <v>17.330218558994542</v>
      </c>
      <c r="DK105" s="156">
        <f t="shared" si="94"/>
        <v>14.089828874765113</v>
      </c>
      <c r="DL105" s="156">
        <f t="shared" si="94"/>
        <v>12.764574562977923</v>
      </c>
      <c r="DM105" s="156">
        <f t="shared" si="94"/>
        <v>8.2310564424912585</v>
      </c>
      <c r="DN105" s="156">
        <f t="shared" si="94"/>
        <v>19.584431475540555</v>
      </c>
      <c r="DO105" s="156">
        <f t="shared" si="94"/>
        <v>6.0611429834347987</v>
      </c>
      <c r="DP105" s="156">
        <f t="shared" si="94"/>
        <v>15.807338268718386</v>
      </c>
      <c r="DQ105" s="156">
        <f t="shared" si="94"/>
        <v>16.631368485078273</v>
      </c>
      <c r="DR105" s="156">
        <f t="shared" si="94"/>
        <v>19.005508091772018</v>
      </c>
      <c r="DS105" s="156">
        <f t="shared" si="94"/>
        <v>10.805535129294094</v>
      </c>
      <c r="DT105" s="156">
        <f t="shared" si="94"/>
        <v>3.1659080865884115</v>
      </c>
      <c r="DU105" s="156">
        <f t="shared" si="94"/>
        <v>16.788792131433205</v>
      </c>
      <c r="DV105" s="156">
        <f t="shared" si="94"/>
        <v>17.720647023535157</v>
      </c>
      <c r="DW105" s="156">
        <f t="shared" si="94"/>
        <v>11.597360226493212</v>
      </c>
      <c r="DX105" s="156">
        <f t="shared" si="94"/>
        <v>23.144381199217541</v>
      </c>
      <c r="DY105" s="156">
        <f t="shared" si="94"/>
        <v>21.495072949386692</v>
      </c>
      <c r="DZ105" s="156">
        <f t="shared" si="94"/>
        <v>26.930676793584901</v>
      </c>
      <c r="EA105" s="156">
        <f t="shared" si="94"/>
        <v>16.124360941816093</v>
      </c>
      <c r="EB105" s="156">
        <f t="shared" si="94"/>
        <v>13.766061362753115</v>
      </c>
      <c r="EC105" s="156">
        <f t="shared" si="94"/>
        <v>10.2588423367069</v>
      </c>
      <c r="ED105" s="156">
        <f t="shared" si="94"/>
        <v>19.925771307818593</v>
      </c>
      <c r="EE105" s="156">
        <f t="shared" si="94"/>
        <v>14.768293873498731</v>
      </c>
      <c r="EF105" s="156">
        <f t="shared" si="94"/>
        <v>11.184183895775108</v>
      </c>
      <c r="EG105" s="156">
        <f t="shared" si="94"/>
        <v>6.2168779079466319</v>
      </c>
      <c r="EH105" s="156">
        <f t="shared" si="94"/>
        <v>15.31423728867437</v>
      </c>
      <c r="EI105" s="156">
        <f t="shared" si="94"/>
        <v>27.7504572264919</v>
      </c>
      <c r="EJ105" s="156">
        <f t="shared" si="94"/>
        <v>10.085635698121184</v>
      </c>
      <c r="EK105" s="156">
        <f t="shared" si="94"/>
        <v>22.856211841458844</v>
      </c>
      <c r="EL105" s="156">
        <f t="shared" si="94"/>
        <v>11.798757501010186</v>
      </c>
      <c r="EM105" s="156">
        <f t="shared" si="94"/>
        <v>11.393208199122933</v>
      </c>
      <c r="EN105" s="156">
        <f t="shared" si="94"/>
        <v>19.461991883031434</v>
      </c>
      <c r="EO105" s="156">
        <f t="shared" si="94"/>
        <v>18.124753198652268</v>
      </c>
      <c r="EP105" s="156">
        <f t="shared" si="94"/>
        <v>17.464393606879295</v>
      </c>
      <c r="EQ105" s="156">
        <f t="shared" si="94"/>
        <v>20.563977253469297</v>
      </c>
      <c r="ER105" s="156">
        <f t="shared" si="94"/>
        <v>14.852914698119031</v>
      </c>
      <c r="ES105" s="156">
        <f t="shared" si="94"/>
        <v>9.3967849554670693</v>
      </c>
      <c r="ET105" s="156">
        <f t="shared" si="94"/>
        <v>22.488413891499729</v>
      </c>
      <c r="EU105" s="156">
        <f t="shared" si="94"/>
        <v>17.929737581931715</v>
      </c>
      <c r="EV105" s="156">
        <f t="shared" si="94"/>
        <v>6.8850384062857906</v>
      </c>
      <c r="EW105" s="156">
        <f t="shared" si="94"/>
        <v>19.146675583999698</v>
      </c>
      <c r="EX105" s="156">
        <f t="shared" si="94"/>
        <v>9.0201602011713113</v>
      </c>
      <c r="EY105" s="156">
        <f t="shared" si="94"/>
        <v>13.743430710387107</v>
      </c>
      <c r="EZ105" s="156">
        <f t="shared" si="94"/>
        <v>17.509049509869318</v>
      </c>
      <c r="FA105" s="156">
        <f t="shared" si="94"/>
        <v>15.907546017979319</v>
      </c>
      <c r="FB105" s="156">
        <f t="shared" si="94"/>
        <v>14.581548532648949</v>
      </c>
      <c r="FC105" s="156">
        <f t="shared" si="94"/>
        <v>14.77870805874424</v>
      </c>
      <c r="FD105" s="156">
        <f t="shared" si="94"/>
        <v>15.108907871831526</v>
      </c>
      <c r="FE105" s="156">
        <f t="shared" si="94"/>
        <v>15.027255038746487</v>
      </c>
      <c r="FF105" s="156">
        <f t="shared" si="94"/>
        <v>4.1025042162640553</v>
      </c>
      <c r="FG105" s="156">
        <f t="shared" si="94"/>
        <v>13.681173315400939</v>
      </c>
      <c r="FH105" s="156">
        <f t="shared" si="94"/>
        <v>5.6123656581017096</v>
      </c>
      <c r="FI105" s="156">
        <f t="shared" si="94"/>
        <v>7.4694517684424593</v>
      </c>
      <c r="FJ105" s="156">
        <f t="shared" si="94"/>
        <v>13.413898224015954</v>
      </c>
      <c r="FK105" s="156">
        <f t="shared" si="94"/>
        <v>4.6412286131466329</v>
      </c>
      <c r="FL105" s="156">
        <f t="shared" si="94"/>
        <v>19.760863981002267</v>
      </c>
      <c r="FM105" s="156">
        <f t="shared" si="94"/>
        <v>16.185445332051771</v>
      </c>
      <c r="FN105" s="156">
        <f t="shared" si="94"/>
        <v>21.248857298285557</v>
      </c>
      <c r="FO105" s="156">
        <f t="shared" si="94"/>
        <v>7.4418777793888617</v>
      </c>
      <c r="FP105" s="156">
        <f t="shared" si="94"/>
        <v>17.188795190892399</v>
      </c>
      <c r="FQ105" s="156">
        <f t="shared" si="94"/>
        <v>13.808021318489303</v>
      </c>
      <c r="FR105" s="156">
        <f t="shared" si="94"/>
        <v>20.368980536752446</v>
      </c>
      <c r="FS105" s="156">
        <f t="shared" si="94"/>
        <v>16.627291606468621</v>
      </c>
      <c r="FT105" s="156">
        <f t="shared" si="94"/>
        <v>20.857183294693684</v>
      </c>
      <c r="FU105" s="156">
        <f t="shared" si="94"/>
        <v>13.832736783687706</v>
      </c>
      <c r="FV105" s="156">
        <f t="shared" si="94"/>
        <v>20.902535986732435</v>
      </c>
      <c r="FW105" s="156">
        <f t="shared" si="94"/>
        <v>6.9193319087414471</v>
      </c>
      <c r="FX105" s="156">
        <f t="shared" si="94"/>
        <v>18.923168642700237</v>
      </c>
      <c r="FY105" s="156">
        <f t="shared" si="94"/>
        <v>12.151945433379986</v>
      </c>
      <c r="FZ105" s="156">
        <f t="shared" si="94"/>
        <v>9.7484421190872581</v>
      </c>
      <c r="GA105" s="156">
        <f t="shared" si="94"/>
        <v>5.7977082351563274</v>
      </c>
      <c r="GB105" s="156">
        <f t="shared" si="94"/>
        <v>4.5957662638305461</v>
      </c>
      <c r="GC105" s="156">
        <f t="shared" si="94"/>
        <v>8.9332636043171778</v>
      </c>
      <c r="GD105" s="156">
        <f t="shared" si="94"/>
        <v>3.6762228046915806</v>
      </c>
      <c r="GE105" s="156">
        <f t="shared" si="94"/>
        <v>2.5633107387565612</v>
      </c>
      <c r="GF105" s="156">
        <f t="shared" si="94"/>
        <v>7.1675786499169858</v>
      </c>
      <c r="GG105" s="156">
        <f t="shared" si="94"/>
        <v>17.372556109422163</v>
      </c>
      <c r="GH105" s="79">
        <f t="shared" si="94"/>
        <v>13.378626213848912</v>
      </c>
      <c r="GJ105" s="29"/>
      <c r="GK105" s="28"/>
      <c r="GL105" s="129">
        <v>79</v>
      </c>
      <c r="GM105" s="129">
        <v>18</v>
      </c>
      <c r="GN105" s="28"/>
      <c r="GO105" s="129">
        <v>148</v>
      </c>
      <c r="GP105" s="129">
        <v>19</v>
      </c>
      <c r="GQ105" s="28"/>
      <c r="GR105" s="29"/>
    </row>
    <row r="106" spans="4:200" ht="15.75" customHeight="1" x14ac:dyDescent="0.25">
      <c r="D106" s="189">
        <v>100</v>
      </c>
      <c r="E106" s="53">
        <v>23.865103459232817</v>
      </c>
      <c r="F106" s="53">
        <v>9.9412502739521944</v>
      </c>
      <c r="L106" s="29"/>
      <c r="N106" s="73">
        <v>94</v>
      </c>
      <c r="O106" s="82"/>
      <c r="P106" s="83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  <c r="BH106" s="80"/>
      <c r="BI106" s="80"/>
      <c r="BJ106" s="80"/>
      <c r="BK106" s="80"/>
      <c r="BL106" s="80"/>
      <c r="BM106" s="80"/>
      <c r="BN106" s="80"/>
      <c r="BO106" s="80"/>
      <c r="BP106" s="80"/>
      <c r="BQ106" s="80"/>
      <c r="BR106" s="80"/>
      <c r="BS106" s="80"/>
      <c r="BT106" s="80"/>
      <c r="BU106" s="80"/>
      <c r="BV106" s="80"/>
      <c r="BW106" s="80"/>
      <c r="BX106" s="80"/>
      <c r="BY106" s="80"/>
      <c r="BZ106" s="80"/>
      <c r="CA106" s="80"/>
      <c r="CB106" s="80"/>
      <c r="CC106" s="80"/>
      <c r="CD106" s="80"/>
      <c r="CE106" s="80"/>
      <c r="CF106" s="80"/>
      <c r="CG106" s="80"/>
      <c r="CH106" s="80"/>
      <c r="CI106" s="80"/>
      <c r="CJ106" s="80"/>
      <c r="CK106" s="80"/>
      <c r="CL106" s="80"/>
      <c r="CM106" s="80"/>
      <c r="CN106" s="80"/>
      <c r="CO106" s="80"/>
      <c r="CP106" s="80"/>
      <c r="CQ106" s="80"/>
      <c r="CR106" s="80"/>
      <c r="CS106" s="80"/>
      <c r="CT106" s="80"/>
      <c r="CU106" s="80"/>
      <c r="CV106" s="80"/>
      <c r="CW106" s="80"/>
      <c r="CX106" s="80"/>
      <c r="CY106" s="80"/>
      <c r="CZ106" s="80"/>
      <c r="DA106" s="80"/>
      <c r="DB106" s="80"/>
      <c r="DC106" s="80"/>
      <c r="DD106" s="80"/>
      <c r="DE106" s="156">
        <v>0</v>
      </c>
      <c r="DF106" s="156">
        <f t="shared" ref="DF106:GH106" si="95">+SQRT(((DF$6-$DE$6)^2)+((DF$7-$DE$7)^2))</f>
        <v>13.398150372457669</v>
      </c>
      <c r="DG106" s="156">
        <f t="shared" si="95"/>
        <v>8.8266898594734702</v>
      </c>
      <c r="DH106" s="156">
        <f t="shared" si="95"/>
        <v>21.948060925853326</v>
      </c>
      <c r="DI106" s="156">
        <f t="shared" si="95"/>
        <v>8.7260931623366922</v>
      </c>
      <c r="DJ106" s="156">
        <f t="shared" si="95"/>
        <v>16.182905366745306</v>
      </c>
      <c r="DK106" s="156">
        <f t="shared" si="95"/>
        <v>13.240340315182364</v>
      </c>
      <c r="DL106" s="156">
        <f t="shared" si="95"/>
        <v>11.474226604139169</v>
      </c>
      <c r="DM106" s="156">
        <f t="shared" si="95"/>
        <v>6.9829981618956136</v>
      </c>
      <c r="DN106" s="156">
        <f t="shared" si="95"/>
        <v>18.22631788516096</v>
      </c>
      <c r="DO106" s="156">
        <f t="shared" si="95"/>
        <v>6.1739540255923568</v>
      </c>
      <c r="DP106" s="156">
        <f t="shared" si="95"/>
        <v>14.877353904473102</v>
      </c>
      <c r="DQ106" s="156">
        <f t="shared" si="95"/>
        <v>15.290831665257834</v>
      </c>
      <c r="DR106" s="156">
        <f t="shared" si="95"/>
        <v>17.977815899479172</v>
      </c>
      <c r="DS106" s="156">
        <f t="shared" si="95"/>
        <v>10.18207817987162</v>
      </c>
      <c r="DT106" s="156">
        <f t="shared" si="95"/>
        <v>1.9666526613387647</v>
      </c>
      <c r="DU106" s="156">
        <f t="shared" si="95"/>
        <v>15.552067759216689</v>
      </c>
      <c r="DV106" s="156">
        <f t="shared" si="95"/>
        <v>16.378172411473049</v>
      </c>
      <c r="DW106" s="156">
        <f t="shared" si="95"/>
        <v>10.772796758544407</v>
      </c>
      <c r="DX106" s="156">
        <f t="shared" si="95"/>
        <v>21.81781296754361</v>
      </c>
      <c r="DY106" s="156">
        <f t="shared" si="95"/>
        <v>20.214354983643304</v>
      </c>
      <c r="DZ106" s="156">
        <f t="shared" si="95"/>
        <v>25.575385674255241</v>
      </c>
      <c r="EA106" s="156">
        <f t="shared" si="95"/>
        <v>15.170172954989498</v>
      </c>
      <c r="EB106" s="156">
        <f t="shared" si="95"/>
        <v>12.703810457190153</v>
      </c>
      <c r="EC106" s="156">
        <f t="shared" si="95"/>
        <v>9.200985757825304</v>
      </c>
      <c r="ED106" s="156">
        <f t="shared" si="95"/>
        <v>18.7198232525527</v>
      </c>
      <c r="EE106" s="156">
        <f t="shared" si="95"/>
        <v>13.630779439382293</v>
      </c>
      <c r="EF106" s="156">
        <f t="shared" si="95"/>
        <v>10.127048961414973</v>
      </c>
      <c r="EG106" s="156">
        <f t="shared" si="95"/>
        <v>4.8604893313098678</v>
      </c>
      <c r="EH106" s="156">
        <f t="shared" si="95"/>
        <v>13.950167916667885</v>
      </c>
      <c r="EI106" s="156">
        <f t="shared" si="95"/>
        <v>26.395170606578507</v>
      </c>
      <c r="EJ106" s="156">
        <f t="shared" si="95"/>
        <v>8.7175610080213506</v>
      </c>
      <c r="EK106" s="156">
        <f t="shared" si="95"/>
        <v>21.886292531168891</v>
      </c>
      <c r="EL106" s="156">
        <f t="shared" si="95"/>
        <v>11.069545273578367</v>
      </c>
      <c r="EM106" s="156">
        <f t="shared" si="95"/>
        <v>10.257708854306797</v>
      </c>
      <c r="EN106" s="156">
        <f t="shared" si="95"/>
        <v>18.12108614966564</v>
      </c>
      <c r="EO106" s="156">
        <f t="shared" si="95"/>
        <v>17.318961841279485</v>
      </c>
      <c r="EP106" s="156">
        <f t="shared" si="95"/>
        <v>16.896080111756078</v>
      </c>
      <c r="EQ106" s="156">
        <f t="shared" si="95"/>
        <v>19.349467021931797</v>
      </c>
      <c r="ER106" s="156">
        <f t="shared" si="95"/>
        <v>13.647793163158321</v>
      </c>
      <c r="ES106" s="156">
        <f t="shared" si="95"/>
        <v>8.032367387112286</v>
      </c>
      <c r="ET106" s="156">
        <f t="shared" si="95"/>
        <v>21.184384423193443</v>
      </c>
      <c r="EU106" s="156">
        <f t="shared" si="95"/>
        <v>16.567187111119956</v>
      </c>
      <c r="EV106" s="156">
        <f t="shared" si="95"/>
        <v>6.3064797009129858</v>
      </c>
      <c r="EW106" s="156">
        <f t="shared" si="95"/>
        <v>17.785610205877095</v>
      </c>
      <c r="EX106" s="156">
        <f t="shared" si="95"/>
        <v>8.0890152531953312</v>
      </c>
      <c r="EY106" s="156">
        <f t="shared" si="95"/>
        <v>12.841574845681697</v>
      </c>
      <c r="EZ106" s="156">
        <f t="shared" si="95"/>
        <v>16.191028445409952</v>
      </c>
      <c r="FA106" s="156">
        <f t="shared" si="95"/>
        <v>14.728437698441972</v>
      </c>
      <c r="FB106" s="156">
        <f t="shared" si="95"/>
        <v>13.988620838321802</v>
      </c>
      <c r="FC106" s="156">
        <f t="shared" si="95"/>
        <v>13.413016621042541</v>
      </c>
      <c r="FD106" s="156">
        <f t="shared" si="95"/>
        <v>13.804926033352128</v>
      </c>
      <c r="FE106" s="156">
        <f t="shared" si="95"/>
        <v>13.937267338998621</v>
      </c>
      <c r="FF106" s="156">
        <f t="shared" si="95"/>
        <v>3.966265511356232</v>
      </c>
      <c r="FG106" s="156">
        <f t="shared" si="95"/>
        <v>12.653201781824588</v>
      </c>
      <c r="FH106" s="156">
        <f t="shared" si="95"/>
        <v>4.3159334454016935</v>
      </c>
      <c r="FI106" s="156">
        <f t="shared" si="95"/>
        <v>6.52599378720552</v>
      </c>
      <c r="FJ106" s="156">
        <f t="shared" si="95"/>
        <v>12.374026624444475</v>
      </c>
      <c r="FK106" s="156">
        <f t="shared" si="95"/>
        <v>4.408022960060535</v>
      </c>
      <c r="FL106" s="156">
        <f t="shared" si="95"/>
        <v>18.624555294137242</v>
      </c>
      <c r="FM106" s="156">
        <f t="shared" si="95"/>
        <v>15.52177445219122</v>
      </c>
      <c r="FN106" s="156">
        <f t="shared" si="95"/>
        <v>19.964723168229924</v>
      </c>
      <c r="FO106" s="156">
        <f t="shared" si="95"/>
        <v>6.0860288833015774</v>
      </c>
      <c r="FP106" s="156">
        <f t="shared" si="95"/>
        <v>15.83642855043392</v>
      </c>
      <c r="FQ106" s="156">
        <f t="shared" si="95"/>
        <v>12.548283030158222</v>
      </c>
      <c r="FR106" s="156">
        <f t="shared" si="95"/>
        <v>19.005158066403844</v>
      </c>
      <c r="FS106" s="156">
        <f t="shared" si="95"/>
        <v>15.361354837513284</v>
      </c>
      <c r="FT106" s="156">
        <f t="shared" si="95"/>
        <v>19.676628292620418</v>
      </c>
      <c r="FU106" s="156">
        <f t="shared" si="95"/>
        <v>12.561193743369051</v>
      </c>
      <c r="FV106" s="156">
        <f t="shared" si="95"/>
        <v>19.662116738637135</v>
      </c>
      <c r="FW106" s="156">
        <f t="shared" si="95"/>
        <v>5.7978265326816514</v>
      </c>
      <c r="FX106" s="156">
        <f t="shared" si="95"/>
        <v>17.768793883802818</v>
      </c>
      <c r="FY106" s="156">
        <f t="shared" si="95"/>
        <v>10.821751749626296</v>
      </c>
      <c r="FZ106" s="156">
        <f t="shared" si="95"/>
        <v>9.2147966041004796</v>
      </c>
      <c r="GA106" s="156">
        <f t="shared" si="95"/>
        <v>4.7228026268401315</v>
      </c>
      <c r="GB106" s="156">
        <f t="shared" si="95"/>
        <v>5.5543292118075271</v>
      </c>
      <c r="GC106" s="156">
        <f t="shared" si="95"/>
        <v>7.605150823551833</v>
      </c>
      <c r="GD106" s="156">
        <f t="shared" si="95"/>
        <v>2.9781983996098971</v>
      </c>
      <c r="GE106" s="156">
        <f t="shared" si="95"/>
        <v>2.1686242022830338</v>
      </c>
      <c r="GF106" s="156">
        <f t="shared" si="95"/>
        <v>5.8028596591278783</v>
      </c>
      <c r="GG106" s="156">
        <f t="shared" si="95"/>
        <v>16.343066528068995</v>
      </c>
      <c r="GH106" s="79">
        <f t="shared" si="95"/>
        <v>12.010094344877617</v>
      </c>
      <c r="GJ106" s="29"/>
      <c r="GK106" s="28"/>
      <c r="GL106" s="129">
        <v>160</v>
      </c>
      <c r="GM106" s="129">
        <v>18</v>
      </c>
      <c r="GN106" s="28"/>
      <c r="GO106" s="129">
        <v>100</v>
      </c>
      <c r="GP106" s="129">
        <v>19</v>
      </c>
      <c r="GQ106" s="28"/>
      <c r="GR106" s="29"/>
    </row>
    <row r="107" spans="4:200" ht="15.75" customHeight="1" x14ac:dyDescent="0.25">
      <c r="D107" s="189">
        <v>101</v>
      </c>
      <c r="E107" s="53">
        <v>9.7007579151714047</v>
      </c>
      <c r="F107" s="53">
        <v>14.961505584881417</v>
      </c>
      <c r="L107" s="29"/>
      <c r="N107" s="73">
        <v>95</v>
      </c>
      <c r="O107" s="82"/>
      <c r="P107" s="83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  <c r="BH107" s="80"/>
      <c r="BI107" s="80"/>
      <c r="BJ107" s="80"/>
      <c r="BK107" s="80"/>
      <c r="BL107" s="80"/>
      <c r="BM107" s="80"/>
      <c r="BN107" s="80"/>
      <c r="BO107" s="80"/>
      <c r="BP107" s="80"/>
      <c r="BQ107" s="80"/>
      <c r="BR107" s="80"/>
      <c r="BS107" s="80"/>
      <c r="BT107" s="80"/>
      <c r="BU107" s="80"/>
      <c r="BV107" s="80"/>
      <c r="BW107" s="80"/>
      <c r="BX107" s="80"/>
      <c r="BY107" s="80"/>
      <c r="BZ107" s="80"/>
      <c r="CA107" s="80"/>
      <c r="CB107" s="80"/>
      <c r="CC107" s="80"/>
      <c r="CD107" s="80"/>
      <c r="CE107" s="80"/>
      <c r="CF107" s="80"/>
      <c r="CG107" s="80"/>
      <c r="CH107" s="80"/>
      <c r="CI107" s="80"/>
      <c r="CJ107" s="80"/>
      <c r="CK107" s="80"/>
      <c r="CL107" s="80"/>
      <c r="CM107" s="80"/>
      <c r="CN107" s="80"/>
      <c r="CO107" s="80"/>
      <c r="CP107" s="80"/>
      <c r="CQ107" s="80"/>
      <c r="CR107" s="80"/>
      <c r="CS107" s="80"/>
      <c r="CT107" s="80"/>
      <c r="CU107" s="80"/>
      <c r="CV107" s="80"/>
      <c r="CW107" s="80"/>
      <c r="CX107" s="80"/>
      <c r="CY107" s="80"/>
      <c r="CZ107" s="80"/>
      <c r="DA107" s="80"/>
      <c r="DB107" s="80"/>
      <c r="DC107" s="80"/>
      <c r="DD107" s="80"/>
      <c r="DE107" s="80"/>
      <c r="DF107" s="78">
        <v>0</v>
      </c>
      <c r="DG107" s="156">
        <f t="shared" ref="DG107:GH107" si="96">+SQRT(((DG$6-$DF$6)^2)+((DG$7-$DF$7)^2))</f>
        <v>6.7784431830022509</v>
      </c>
      <c r="DH107" s="156">
        <f t="shared" si="96"/>
        <v>14.599727079835448</v>
      </c>
      <c r="DI107" s="156">
        <f t="shared" si="96"/>
        <v>4.7827587645565091</v>
      </c>
      <c r="DJ107" s="156">
        <f t="shared" si="96"/>
        <v>6.7628136500356417</v>
      </c>
      <c r="DK107" s="156">
        <f t="shared" si="96"/>
        <v>22.139526219581601</v>
      </c>
      <c r="DL107" s="156">
        <f t="shared" si="96"/>
        <v>8.2818749294818375</v>
      </c>
      <c r="DM107" s="156">
        <f t="shared" si="96"/>
        <v>8.3474934650931303</v>
      </c>
      <c r="DN107" s="156">
        <f t="shared" si="96"/>
        <v>17.670559181320574</v>
      </c>
      <c r="DO107" s="156">
        <f t="shared" si="96"/>
        <v>19.305249565897302</v>
      </c>
      <c r="DP107" s="156">
        <f t="shared" si="96"/>
        <v>2.7458857484360886</v>
      </c>
      <c r="DQ107" s="156">
        <f t="shared" si="96"/>
        <v>16.660536899318938</v>
      </c>
      <c r="DR107" s="156">
        <f t="shared" si="96"/>
        <v>6.2489715820681795</v>
      </c>
      <c r="DS107" s="156">
        <f t="shared" si="96"/>
        <v>3.5852944443367103</v>
      </c>
      <c r="DT107" s="156">
        <f t="shared" si="96"/>
        <v>13.737329408033794</v>
      </c>
      <c r="DU107" s="156">
        <f t="shared" si="96"/>
        <v>8.2613505575260842</v>
      </c>
      <c r="DV107" s="156">
        <f t="shared" si="96"/>
        <v>12.140026626516525</v>
      </c>
      <c r="DW107" s="156">
        <f t="shared" si="96"/>
        <v>2.6854332873944204</v>
      </c>
      <c r="DX107" s="156">
        <f t="shared" si="96"/>
        <v>22.055931313480905</v>
      </c>
      <c r="DY107" s="156">
        <f t="shared" si="96"/>
        <v>12.51065439245844</v>
      </c>
      <c r="DZ107" s="156">
        <f t="shared" si="96"/>
        <v>19.887372143117304</v>
      </c>
      <c r="EA107" s="156">
        <f t="shared" si="96"/>
        <v>3.2312480357285041</v>
      </c>
      <c r="EB107" s="156">
        <f t="shared" si="96"/>
        <v>4.0293965208461815</v>
      </c>
      <c r="EC107" s="156">
        <f t="shared" si="96"/>
        <v>17.583526763718439</v>
      </c>
      <c r="ED107" s="156">
        <f t="shared" si="96"/>
        <v>22.579609911757778</v>
      </c>
      <c r="EE107" s="156">
        <f t="shared" si="96"/>
        <v>19.745645901199449</v>
      </c>
      <c r="EF107" s="156">
        <f t="shared" si="96"/>
        <v>4.7015063091738059</v>
      </c>
      <c r="EG107" s="156">
        <f t="shared" si="96"/>
        <v>12.356277593538001</v>
      </c>
      <c r="EH107" s="156">
        <f t="shared" si="96"/>
        <v>12.332181589235532</v>
      </c>
      <c r="EI107" s="156">
        <f t="shared" si="96"/>
        <v>20.594121658882536</v>
      </c>
      <c r="EJ107" s="156">
        <f t="shared" si="96"/>
        <v>11.270960272955788</v>
      </c>
      <c r="EK107" s="156">
        <f t="shared" si="96"/>
        <v>28.401189678869962</v>
      </c>
      <c r="EL107" s="156">
        <f t="shared" si="96"/>
        <v>21.142974467881611</v>
      </c>
      <c r="EM107" s="156">
        <f t="shared" si="96"/>
        <v>5.5455976656633155</v>
      </c>
      <c r="EN107" s="156">
        <f t="shared" si="96"/>
        <v>18.594472941958056</v>
      </c>
      <c r="EO107" s="156">
        <f t="shared" si="96"/>
        <v>3.9888227472146944</v>
      </c>
      <c r="EP107" s="156">
        <f t="shared" si="96"/>
        <v>4.2288211138907066</v>
      </c>
      <c r="EQ107" s="156">
        <f t="shared" si="96"/>
        <v>22.928113476047706</v>
      </c>
      <c r="ER107" s="156">
        <f t="shared" si="96"/>
        <v>18.811339489795596</v>
      </c>
      <c r="ES107" s="156">
        <f t="shared" si="96"/>
        <v>12.152379237043432</v>
      </c>
      <c r="ET107" s="156">
        <f t="shared" si="96"/>
        <v>13.968616018330525</v>
      </c>
      <c r="EU107" s="156">
        <f t="shared" si="96"/>
        <v>13.633462926147896</v>
      </c>
      <c r="EV107" s="156">
        <f t="shared" si="96"/>
        <v>7.3479213351826127</v>
      </c>
      <c r="EW107" s="156">
        <f t="shared" si="96"/>
        <v>14.277701280315187</v>
      </c>
      <c r="EX107" s="156">
        <f t="shared" si="96"/>
        <v>5.5000214809521024</v>
      </c>
      <c r="EY107" s="156">
        <f t="shared" si="96"/>
        <v>1.7952023036478955</v>
      </c>
      <c r="EZ107" s="156">
        <f t="shared" si="96"/>
        <v>18.10470883193484</v>
      </c>
      <c r="FA107" s="156">
        <f t="shared" si="96"/>
        <v>19.970284305159318</v>
      </c>
      <c r="FB107" s="156">
        <f t="shared" si="96"/>
        <v>2.073956869351012</v>
      </c>
      <c r="FC107" s="156">
        <f t="shared" si="96"/>
        <v>12.27854255415264</v>
      </c>
      <c r="FD107" s="156">
        <f t="shared" si="96"/>
        <v>9.3047403441514067</v>
      </c>
      <c r="FE107" s="156">
        <f t="shared" si="96"/>
        <v>20.537186235411468</v>
      </c>
      <c r="FF107" s="156">
        <f t="shared" si="96"/>
        <v>10.431191167685569</v>
      </c>
      <c r="FG107" s="156">
        <f t="shared" si="96"/>
        <v>20.226299659347696</v>
      </c>
      <c r="FH107" s="156">
        <f t="shared" si="96"/>
        <v>10.289210935235479</v>
      </c>
      <c r="FI107" s="156">
        <f t="shared" si="96"/>
        <v>6.9908968560753717</v>
      </c>
      <c r="FJ107" s="156">
        <f t="shared" si="96"/>
        <v>19.908377360008885</v>
      </c>
      <c r="FK107" s="156">
        <f t="shared" si="96"/>
        <v>17.274963838458294</v>
      </c>
      <c r="FL107" s="156">
        <f t="shared" si="96"/>
        <v>8.2818571405648225</v>
      </c>
      <c r="FM107" s="156">
        <f t="shared" si="96"/>
        <v>2.4282161040389503</v>
      </c>
      <c r="FN107" s="156">
        <f t="shared" si="96"/>
        <v>12.41624303078812</v>
      </c>
      <c r="FO107" s="156">
        <f t="shared" si="96"/>
        <v>10.5499623512206</v>
      </c>
      <c r="FP107" s="156">
        <f t="shared" si="96"/>
        <v>12.385304891517299</v>
      </c>
      <c r="FQ107" s="156">
        <f t="shared" si="96"/>
        <v>7.6922318992852885</v>
      </c>
      <c r="FR107" s="156">
        <f t="shared" si="96"/>
        <v>17.707996391754321</v>
      </c>
      <c r="FS107" s="156">
        <f t="shared" si="96"/>
        <v>8.8965994443585696</v>
      </c>
      <c r="FT107" s="156">
        <f t="shared" si="96"/>
        <v>9.8666438192062351</v>
      </c>
      <c r="FU107" s="156">
        <f t="shared" si="96"/>
        <v>7.9875816121098531</v>
      </c>
      <c r="FV107" s="156">
        <f t="shared" si="96"/>
        <v>11.071490687572032</v>
      </c>
      <c r="FW107" s="156">
        <f t="shared" si="96"/>
        <v>15.249869017314358</v>
      </c>
      <c r="FX107" s="156">
        <f t="shared" si="96"/>
        <v>7.9461250884696017</v>
      </c>
      <c r="FY107" s="156">
        <f t="shared" si="96"/>
        <v>9.3914489925001092</v>
      </c>
      <c r="FZ107" s="156">
        <f t="shared" si="96"/>
        <v>4.8245082564038704</v>
      </c>
      <c r="GA107" s="156">
        <f t="shared" si="96"/>
        <v>15.077450304205835</v>
      </c>
      <c r="GB107" s="156">
        <f t="shared" si="96"/>
        <v>18.754102433793872</v>
      </c>
      <c r="GC107" s="156">
        <f t="shared" si="96"/>
        <v>13.420355682163271</v>
      </c>
      <c r="GD107" s="156">
        <f t="shared" si="96"/>
        <v>10.498185244093463</v>
      </c>
      <c r="GE107" s="156">
        <f t="shared" si="96"/>
        <v>11.605764225922929</v>
      </c>
      <c r="GF107" s="156">
        <f t="shared" si="96"/>
        <v>11.977800705936238</v>
      </c>
      <c r="GG107" s="156">
        <f t="shared" si="96"/>
        <v>5.0058730340792836</v>
      </c>
      <c r="GH107" s="79">
        <f t="shared" si="96"/>
        <v>12.657195800279775</v>
      </c>
      <c r="GJ107" s="29"/>
      <c r="GK107" s="28"/>
      <c r="GL107" s="129">
        <v>110</v>
      </c>
      <c r="GM107" s="129">
        <v>18</v>
      </c>
      <c r="GN107" s="28"/>
      <c r="GO107" s="129">
        <v>127</v>
      </c>
      <c r="GP107" s="129">
        <v>19</v>
      </c>
      <c r="GQ107" s="28"/>
      <c r="GR107" s="29"/>
    </row>
    <row r="108" spans="4:200" ht="15.75" customHeight="1" x14ac:dyDescent="0.25">
      <c r="D108" s="189">
        <v>102</v>
      </c>
      <c r="E108" s="53">
        <v>12.794912514888221</v>
      </c>
      <c r="F108" s="53">
        <v>18.342937334240464</v>
      </c>
      <c r="L108" s="29"/>
      <c r="N108" s="73">
        <v>96</v>
      </c>
      <c r="O108" s="82"/>
      <c r="P108" s="83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  <c r="BI108" s="80"/>
      <c r="BJ108" s="80"/>
      <c r="BK108" s="80"/>
      <c r="BL108" s="80"/>
      <c r="BM108" s="80"/>
      <c r="BN108" s="80"/>
      <c r="BO108" s="80"/>
      <c r="BP108" s="80"/>
      <c r="BQ108" s="80"/>
      <c r="BR108" s="80"/>
      <c r="BS108" s="80"/>
      <c r="BT108" s="80"/>
      <c r="BU108" s="80"/>
      <c r="BV108" s="80"/>
      <c r="BW108" s="80"/>
      <c r="BX108" s="80"/>
      <c r="BY108" s="80"/>
      <c r="BZ108" s="80"/>
      <c r="CA108" s="80"/>
      <c r="CB108" s="80"/>
      <c r="CC108" s="80"/>
      <c r="CD108" s="80"/>
      <c r="CE108" s="80"/>
      <c r="CF108" s="80"/>
      <c r="CG108" s="80"/>
      <c r="CH108" s="80"/>
      <c r="CI108" s="80"/>
      <c r="CJ108" s="80"/>
      <c r="CK108" s="80"/>
      <c r="CL108" s="80"/>
      <c r="CM108" s="80"/>
      <c r="CN108" s="80"/>
      <c r="CO108" s="80"/>
      <c r="CP108" s="80"/>
      <c r="CQ108" s="80"/>
      <c r="CR108" s="80"/>
      <c r="CS108" s="80"/>
      <c r="CT108" s="80"/>
      <c r="CU108" s="80"/>
      <c r="CV108" s="80"/>
      <c r="CW108" s="80"/>
      <c r="CX108" s="80"/>
      <c r="CY108" s="80"/>
      <c r="CZ108" s="80"/>
      <c r="DA108" s="80"/>
      <c r="DB108" s="80"/>
      <c r="DC108" s="80"/>
      <c r="DD108" s="80"/>
      <c r="DE108" s="80"/>
      <c r="DF108" s="80"/>
      <c r="DG108" s="78">
        <v>0</v>
      </c>
      <c r="DH108" s="156">
        <f t="shared" ref="DH108:GH108" si="97">+SQRT(((DH$6-$DG$6)^2)+((DH$7-$DG$7)^2))</f>
        <v>13.538654302177491</v>
      </c>
      <c r="DI108" s="156">
        <f t="shared" si="97"/>
        <v>4.8437089286221271</v>
      </c>
      <c r="DJ108" s="156">
        <f t="shared" si="97"/>
        <v>7.3739265883709022</v>
      </c>
      <c r="DK108" s="156">
        <f t="shared" si="97"/>
        <v>15.367745368618621</v>
      </c>
      <c r="DL108" s="156">
        <f t="shared" si="97"/>
        <v>3.3073984888856431</v>
      </c>
      <c r="DM108" s="156">
        <f t="shared" si="97"/>
        <v>1.9888967337750751</v>
      </c>
      <c r="DN108" s="156">
        <f t="shared" si="97"/>
        <v>12.69169763069902</v>
      </c>
      <c r="DO108" s="156">
        <f t="shared" si="97"/>
        <v>13.79678450524867</v>
      </c>
      <c r="DP108" s="156">
        <f t="shared" si="97"/>
        <v>6.9547035538431548</v>
      </c>
      <c r="DQ108" s="156">
        <f t="shared" si="97"/>
        <v>10.848554987467597</v>
      </c>
      <c r="DR108" s="156">
        <f t="shared" si="97"/>
        <v>9.4567097151970376</v>
      </c>
      <c r="DS108" s="156">
        <f t="shared" si="97"/>
        <v>5.7662805916698767</v>
      </c>
      <c r="DT108" s="156">
        <f t="shared" si="97"/>
        <v>8.333769834715179</v>
      </c>
      <c r="DU108" s="156">
        <f t="shared" si="97"/>
        <v>6.8175782005428305</v>
      </c>
      <c r="DV108" s="156">
        <f t="shared" si="97"/>
        <v>8.6494170845253553</v>
      </c>
      <c r="DW108" s="156">
        <f t="shared" si="97"/>
        <v>4.4846806765811742</v>
      </c>
      <c r="DX108" s="156">
        <f t="shared" si="97"/>
        <v>17.00618766778187</v>
      </c>
      <c r="DY108" s="156">
        <f t="shared" si="97"/>
        <v>11.650242116631889</v>
      </c>
      <c r="DZ108" s="156">
        <f t="shared" si="97"/>
        <v>17.845325234611586</v>
      </c>
      <c r="EA108" s="156">
        <f t="shared" si="97"/>
        <v>7.0902696310358388</v>
      </c>
      <c r="EB108" s="156">
        <f t="shared" si="97"/>
        <v>4.2261055165927619</v>
      </c>
      <c r="EC108" s="156">
        <f t="shared" si="97"/>
        <v>10.842337531702096</v>
      </c>
      <c r="ED108" s="156">
        <f t="shared" si="97"/>
        <v>16.389329969536085</v>
      </c>
      <c r="EE108" s="156">
        <f t="shared" si="97"/>
        <v>13.063681484660803</v>
      </c>
      <c r="EF108" s="156">
        <f t="shared" si="97"/>
        <v>2.0913071526690095</v>
      </c>
      <c r="EG108" s="156">
        <f t="shared" si="97"/>
        <v>6.0320258756239644</v>
      </c>
      <c r="EH108" s="156">
        <f t="shared" si="97"/>
        <v>7.28009029014797</v>
      </c>
      <c r="EI108" s="156">
        <f t="shared" si="97"/>
        <v>18.649959618185473</v>
      </c>
      <c r="EJ108" s="156">
        <f t="shared" si="97"/>
        <v>4.5460762410076834</v>
      </c>
      <c r="EK108" s="156">
        <f t="shared" si="97"/>
        <v>21.83399456916862</v>
      </c>
      <c r="EL108" s="156">
        <f t="shared" si="97"/>
        <v>14.47367639277328</v>
      </c>
      <c r="EM108" s="156">
        <f t="shared" si="97"/>
        <v>1.5864777529595082</v>
      </c>
      <c r="EN108" s="156">
        <f t="shared" si="97"/>
        <v>13.256389876102363</v>
      </c>
      <c r="EO108" s="156">
        <f t="shared" si="97"/>
        <v>9.9107833030716304</v>
      </c>
      <c r="EP108" s="156">
        <f t="shared" si="97"/>
        <v>11.002927927730642</v>
      </c>
      <c r="EQ108" s="156">
        <f t="shared" si="97"/>
        <v>16.820593165465372</v>
      </c>
      <c r="ER108" s="156">
        <f t="shared" si="97"/>
        <v>12.219232717199336</v>
      </c>
      <c r="ES108" s="156">
        <f t="shared" si="97"/>
        <v>5.3746540493033477</v>
      </c>
      <c r="ET108" s="156">
        <f t="shared" si="97"/>
        <v>12.778337847548048</v>
      </c>
      <c r="EU108" s="156">
        <f t="shared" si="97"/>
        <v>9.4896879974178621</v>
      </c>
      <c r="EV108" s="156">
        <f t="shared" si="97"/>
        <v>5.5406357874606007</v>
      </c>
      <c r="EW108" s="156">
        <f t="shared" si="97"/>
        <v>10.540836602841603</v>
      </c>
      <c r="EX108" s="156">
        <f t="shared" si="97"/>
        <v>2.8423668859154705</v>
      </c>
      <c r="EY108" s="156">
        <f t="shared" si="97"/>
        <v>5.3535378612198521</v>
      </c>
      <c r="EZ108" s="156">
        <f t="shared" si="97"/>
        <v>12.225169015244415</v>
      </c>
      <c r="FA108" s="156">
        <f t="shared" si="97"/>
        <v>13.408467106748004</v>
      </c>
      <c r="FB108" s="156">
        <f t="shared" si="97"/>
        <v>8.4348218838444939</v>
      </c>
      <c r="FC108" s="156">
        <f t="shared" si="97"/>
        <v>6.9688242835581145</v>
      </c>
      <c r="FD108" s="156">
        <f t="shared" si="97"/>
        <v>5.6016547171845037</v>
      </c>
      <c r="FE108" s="156">
        <f t="shared" si="97"/>
        <v>13.82608647201377</v>
      </c>
      <c r="FF108" s="156">
        <f t="shared" si="97"/>
        <v>7.8089636647665621</v>
      </c>
      <c r="FG108" s="156">
        <f t="shared" si="97"/>
        <v>13.454567319054439</v>
      </c>
      <c r="FH108" s="156">
        <f t="shared" si="97"/>
        <v>4.6492197892584475</v>
      </c>
      <c r="FI108" s="156">
        <f t="shared" si="97"/>
        <v>3.3764885057509666</v>
      </c>
      <c r="FJ108" s="156">
        <f t="shared" si="97"/>
        <v>13.135643572097385</v>
      </c>
      <c r="FK108" s="156">
        <f t="shared" si="97"/>
        <v>11.7111130538871</v>
      </c>
      <c r="FL108" s="156">
        <f t="shared" si="97"/>
        <v>9.8230534969775931</v>
      </c>
      <c r="FM108" s="156">
        <f t="shared" si="97"/>
        <v>9.2017552538701608</v>
      </c>
      <c r="FN108" s="156">
        <f t="shared" si="97"/>
        <v>11.42393154000953</v>
      </c>
      <c r="FO108" s="156">
        <f t="shared" si="97"/>
        <v>4.0247489697275451</v>
      </c>
      <c r="FP108" s="156">
        <f t="shared" si="97"/>
        <v>8.4092867679791361</v>
      </c>
      <c r="FQ108" s="156">
        <f t="shared" si="97"/>
        <v>3.9799060547295557</v>
      </c>
      <c r="FR108" s="156">
        <f t="shared" si="97"/>
        <v>13.070034782865408</v>
      </c>
      <c r="FS108" s="156">
        <f t="shared" si="97"/>
        <v>6.7638833404214722</v>
      </c>
      <c r="FT108" s="156">
        <f t="shared" si="97"/>
        <v>10.850555427134216</v>
      </c>
      <c r="FU108" s="156">
        <f t="shared" si="97"/>
        <v>4.0872975748631619</v>
      </c>
      <c r="FV108" s="156">
        <f t="shared" si="97"/>
        <v>10.924552206635312</v>
      </c>
      <c r="FW108" s="156">
        <f t="shared" si="97"/>
        <v>8.8029054154833819</v>
      </c>
      <c r="FX108" s="156">
        <f t="shared" si="97"/>
        <v>8.9504783361042044</v>
      </c>
      <c r="FY108" s="156">
        <f t="shared" si="97"/>
        <v>3.5727037814236944</v>
      </c>
      <c r="FZ108" s="156">
        <f t="shared" si="97"/>
        <v>6.0370500791968089</v>
      </c>
      <c r="GA108" s="156">
        <f t="shared" si="97"/>
        <v>8.8695841225120144</v>
      </c>
      <c r="GB108" s="156">
        <f t="shared" si="97"/>
        <v>14.344700384257822</v>
      </c>
      <c r="GC108" s="156">
        <f t="shared" si="97"/>
        <v>6.6574301357740184</v>
      </c>
      <c r="GD108" s="156">
        <f t="shared" si="97"/>
        <v>6.7439593374919111</v>
      </c>
      <c r="GE108" s="156">
        <f t="shared" si="97"/>
        <v>7.9004725146937016</v>
      </c>
      <c r="GF108" s="156">
        <f t="shared" si="97"/>
        <v>5.4321345998683279</v>
      </c>
      <c r="GG108" s="156">
        <f t="shared" si="97"/>
        <v>7.8540665059779942</v>
      </c>
      <c r="GH108" s="79">
        <f t="shared" si="97"/>
        <v>6.6359261102628517</v>
      </c>
      <c r="GJ108" s="29"/>
      <c r="GK108" s="28"/>
      <c r="GL108" s="129">
        <v>16</v>
      </c>
      <c r="GM108" s="129">
        <v>18</v>
      </c>
      <c r="GN108" s="28"/>
      <c r="GO108" s="129">
        <v>75</v>
      </c>
      <c r="GP108" s="129">
        <v>19</v>
      </c>
      <c r="GQ108" s="28"/>
      <c r="GR108" s="29"/>
    </row>
    <row r="109" spans="4:200" ht="15.75" customHeight="1" x14ac:dyDescent="0.25">
      <c r="D109" s="189">
        <v>103</v>
      </c>
      <c r="E109" s="53">
        <v>11.424114493864888</v>
      </c>
      <c r="F109" s="53">
        <v>5.3946057401250735</v>
      </c>
      <c r="L109" s="29"/>
      <c r="N109" s="73">
        <v>97</v>
      </c>
      <c r="O109" s="82"/>
      <c r="P109" s="83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  <c r="BC109" s="80"/>
      <c r="BD109" s="80"/>
      <c r="BE109" s="80"/>
      <c r="BF109" s="80"/>
      <c r="BG109" s="80"/>
      <c r="BH109" s="80"/>
      <c r="BI109" s="80"/>
      <c r="BJ109" s="80"/>
      <c r="BK109" s="80"/>
      <c r="BL109" s="80"/>
      <c r="BM109" s="80"/>
      <c r="BN109" s="80"/>
      <c r="BO109" s="80"/>
      <c r="BP109" s="80"/>
      <c r="BQ109" s="80"/>
      <c r="BR109" s="80"/>
      <c r="BS109" s="80"/>
      <c r="BT109" s="80"/>
      <c r="BU109" s="80"/>
      <c r="BV109" s="80"/>
      <c r="BW109" s="80"/>
      <c r="BX109" s="80"/>
      <c r="BY109" s="80"/>
      <c r="BZ109" s="80"/>
      <c r="CA109" s="80"/>
      <c r="CB109" s="80"/>
      <c r="CC109" s="80"/>
      <c r="CD109" s="80"/>
      <c r="CE109" s="80"/>
      <c r="CF109" s="80"/>
      <c r="CG109" s="80"/>
      <c r="CH109" s="80"/>
      <c r="CI109" s="80"/>
      <c r="CJ109" s="80"/>
      <c r="CK109" s="80"/>
      <c r="CL109" s="80"/>
      <c r="CM109" s="80"/>
      <c r="CN109" s="80"/>
      <c r="CO109" s="80"/>
      <c r="CP109" s="80"/>
      <c r="CQ109" s="80"/>
      <c r="CR109" s="80"/>
      <c r="CS109" s="80"/>
      <c r="CT109" s="80"/>
      <c r="CU109" s="80"/>
      <c r="CV109" s="80"/>
      <c r="CW109" s="80"/>
      <c r="CX109" s="80"/>
      <c r="CY109" s="80"/>
      <c r="CZ109" s="80"/>
      <c r="DA109" s="80"/>
      <c r="DB109" s="80"/>
      <c r="DC109" s="80"/>
      <c r="DD109" s="80"/>
      <c r="DE109" s="80"/>
      <c r="DF109" s="80"/>
      <c r="DG109" s="80"/>
      <c r="DH109" s="156">
        <v>0</v>
      </c>
      <c r="DI109" s="156">
        <f t="shared" ref="DI109:GH109" si="98">+SQRT(((DI$6-$DH$6)^2)+((DI$7-$DH$7)^2))</f>
        <v>17.052558049106441</v>
      </c>
      <c r="DJ109" s="156">
        <f t="shared" si="98"/>
        <v>7.8411885555855401</v>
      </c>
      <c r="DK109" s="156">
        <f t="shared" si="98"/>
        <v>21.861911492087476</v>
      </c>
      <c r="DL109" s="156">
        <f t="shared" si="98"/>
        <v>10.495953476178737</v>
      </c>
      <c r="DM109" s="156">
        <f t="shared" si="98"/>
        <v>15.072381786474539</v>
      </c>
      <c r="DN109" s="156">
        <f t="shared" si="98"/>
        <v>9.588545382995413</v>
      </c>
      <c r="DO109" s="156">
        <f t="shared" si="98"/>
        <v>25.53777219522307</v>
      </c>
      <c r="DP109" s="156">
        <f t="shared" si="98"/>
        <v>11.962765757217424</v>
      </c>
      <c r="DQ109" s="156">
        <f t="shared" si="98"/>
        <v>11.657594336048193</v>
      </c>
      <c r="DR109" s="156">
        <f t="shared" si="98"/>
        <v>9.3560130920269522</v>
      </c>
      <c r="DS109" s="156">
        <f t="shared" si="98"/>
        <v>16.946805769707513</v>
      </c>
      <c r="DT109" s="156">
        <f t="shared" si="98"/>
        <v>20.895324434935983</v>
      </c>
      <c r="DU109" s="156">
        <f t="shared" si="98"/>
        <v>6.9320403532495307</v>
      </c>
      <c r="DV109" s="156">
        <f t="shared" si="98"/>
        <v>5.963149120898616</v>
      </c>
      <c r="DW109" s="156">
        <f t="shared" si="98"/>
        <v>14.949765621845581</v>
      </c>
      <c r="DX109" s="156">
        <f t="shared" si="98"/>
        <v>12.365098483224411</v>
      </c>
      <c r="DY109" s="156">
        <f t="shared" si="98"/>
        <v>2.0947236510946934</v>
      </c>
      <c r="DZ109" s="156">
        <f t="shared" si="98"/>
        <v>5.4634297655473505</v>
      </c>
      <c r="EA109" s="156">
        <f t="shared" si="98"/>
        <v>11.499769820776406</v>
      </c>
      <c r="EB109" s="156">
        <f t="shared" si="98"/>
        <v>11.370989765358225</v>
      </c>
      <c r="EC109" s="156">
        <f t="shared" si="98"/>
        <v>19.113837158965378</v>
      </c>
      <c r="ED109" s="156">
        <f t="shared" si="98"/>
        <v>16.59000913724007</v>
      </c>
      <c r="EE109" s="156">
        <f t="shared" si="98"/>
        <v>17.649689751721475</v>
      </c>
      <c r="EF109" s="156">
        <f t="shared" si="98"/>
        <v>13.312833000883845</v>
      </c>
      <c r="EG109" s="156">
        <f t="shared" si="98"/>
        <v>17.747198852468021</v>
      </c>
      <c r="EH109" s="156">
        <f t="shared" si="98"/>
        <v>8.9510084742820357</v>
      </c>
      <c r="EI109" s="156">
        <f t="shared" si="98"/>
        <v>6.084497712432106</v>
      </c>
      <c r="EJ109" s="156">
        <f t="shared" si="98"/>
        <v>13.797126117681099</v>
      </c>
      <c r="EK109" s="156">
        <f t="shared" si="98"/>
        <v>23.31207671952005</v>
      </c>
      <c r="EL109" s="156">
        <f t="shared" si="98"/>
        <v>22.596728749717606</v>
      </c>
      <c r="EM109" s="156">
        <f t="shared" si="98"/>
        <v>12.586950663112521</v>
      </c>
      <c r="EN109" s="156">
        <f t="shared" si="98"/>
        <v>11.048935950424712</v>
      </c>
      <c r="EO109" s="156">
        <f t="shared" si="98"/>
        <v>13.395236913042783</v>
      </c>
      <c r="EP109" s="156">
        <f t="shared" si="98"/>
        <v>16.876812245099529</v>
      </c>
      <c r="EQ109" s="156">
        <f t="shared" si="98"/>
        <v>16.479111874711304</v>
      </c>
      <c r="ER109" s="156">
        <f t="shared" si="98"/>
        <v>16.2874150645608</v>
      </c>
      <c r="ES109" s="156">
        <f t="shared" si="98"/>
        <v>14.891758831491476</v>
      </c>
      <c r="ET109" s="156">
        <f t="shared" si="98"/>
        <v>0.7647230087192054</v>
      </c>
      <c r="EU109" s="156">
        <f t="shared" si="98"/>
        <v>6.7918321141251603</v>
      </c>
      <c r="EV109" s="156">
        <f t="shared" si="98"/>
        <v>18.775413700765586</v>
      </c>
      <c r="EW109" s="156">
        <f t="shared" si="98"/>
        <v>5.82725033246055</v>
      </c>
      <c r="EX109" s="156">
        <f t="shared" si="98"/>
        <v>15.733535481434865</v>
      </c>
      <c r="EY109" s="156">
        <f t="shared" si="98"/>
        <v>13.167705018885508</v>
      </c>
      <c r="EZ109" s="156">
        <f t="shared" si="98"/>
        <v>12.550840244610201</v>
      </c>
      <c r="FA109" s="156">
        <f t="shared" si="98"/>
        <v>16.81797058413775</v>
      </c>
      <c r="FB109" s="156">
        <f t="shared" si="98"/>
        <v>16.495965191347231</v>
      </c>
      <c r="FC109" s="156">
        <f t="shared" si="98"/>
        <v>9.5230267705362177</v>
      </c>
      <c r="FD109" s="156">
        <f t="shared" si="98"/>
        <v>8.1440535375596337</v>
      </c>
      <c r="FE109" s="156">
        <f t="shared" si="98"/>
        <v>18.517733651258062</v>
      </c>
      <c r="FF109" s="156">
        <f t="shared" si="98"/>
        <v>21.335487566517276</v>
      </c>
      <c r="FG109" s="156">
        <f t="shared" si="98"/>
        <v>19.401464984489053</v>
      </c>
      <c r="FH109" s="156">
        <f t="shared" si="98"/>
        <v>17.641001758437596</v>
      </c>
      <c r="FI109" s="156">
        <f t="shared" si="98"/>
        <v>16.814022508105062</v>
      </c>
      <c r="FJ109" s="156">
        <f t="shared" si="98"/>
        <v>19.211535921909217</v>
      </c>
      <c r="FK109" s="156">
        <f t="shared" si="98"/>
        <v>23.616501881689501</v>
      </c>
      <c r="FL109" s="156">
        <f t="shared" si="98"/>
        <v>6.8097919032083745</v>
      </c>
      <c r="FM109" s="156">
        <f t="shared" si="98"/>
        <v>15.533241131412481</v>
      </c>
      <c r="FN109" s="156">
        <f t="shared" si="98"/>
        <v>2.22896174101691</v>
      </c>
      <c r="FO109" s="156">
        <f t="shared" si="98"/>
        <v>15.975570514189313</v>
      </c>
      <c r="FP109" s="156">
        <f t="shared" si="98"/>
        <v>6.7613024923876939</v>
      </c>
      <c r="FQ109" s="156">
        <f t="shared" si="98"/>
        <v>9.5630922182782019</v>
      </c>
      <c r="FR109" s="156">
        <f t="shared" si="98"/>
        <v>8.7057270240484108</v>
      </c>
      <c r="FS109" s="156">
        <f t="shared" si="98"/>
        <v>6.7913024711651815</v>
      </c>
      <c r="FT109" s="156">
        <f t="shared" si="98"/>
        <v>5.3091554476644021</v>
      </c>
      <c r="FU109" s="156">
        <f t="shared" si="98"/>
        <v>9.4857237492817088</v>
      </c>
      <c r="FV109" s="156">
        <f t="shared" si="98"/>
        <v>3.6076302432869696</v>
      </c>
      <c r="FW109" s="156">
        <f t="shared" si="98"/>
        <v>19.391537828267786</v>
      </c>
      <c r="FX109" s="156">
        <f t="shared" si="98"/>
        <v>6.7792374231739378</v>
      </c>
      <c r="FY109" s="156">
        <f t="shared" si="98"/>
        <v>11.170214273815684</v>
      </c>
      <c r="FZ109" s="156">
        <f t="shared" si="98"/>
        <v>17.944400883238355</v>
      </c>
      <c r="GA109" s="156">
        <f t="shared" si="98"/>
        <v>20.108200470526278</v>
      </c>
      <c r="GB109" s="156">
        <f t="shared" si="98"/>
        <v>27.173926391092458</v>
      </c>
      <c r="GC109" s="156">
        <f t="shared" si="98"/>
        <v>16.142594064425012</v>
      </c>
      <c r="GD109" s="156">
        <f t="shared" si="98"/>
        <v>20.25067567313376</v>
      </c>
      <c r="GE109" s="156">
        <f t="shared" si="98"/>
        <v>21.374837001441644</v>
      </c>
      <c r="GF109" s="156">
        <f t="shared" si="98"/>
        <v>16.760133788462106</v>
      </c>
      <c r="GG109" s="156">
        <f t="shared" si="98"/>
        <v>9.837607490467235</v>
      </c>
      <c r="GH109" s="79">
        <f t="shared" si="98"/>
        <v>11.302386882299416</v>
      </c>
      <c r="GJ109" s="29"/>
      <c r="GK109" s="28"/>
      <c r="GL109" s="129">
        <v>73</v>
      </c>
      <c r="GM109" s="129">
        <v>19</v>
      </c>
      <c r="GN109" s="28"/>
      <c r="GO109" s="129">
        <v>2</v>
      </c>
      <c r="GP109" s="129">
        <v>20</v>
      </c>
      <c r="GQ109" s="28"/>
      <c r="GR109" s="29"/>
    </row>
    <row r="110" spans="4:200" ht="15.75" customHeight="1" x14ac:dyDescent="0.25">
      <c r="D110" s="189">
        <v>104</v>
      </c>
      <c r="E110" s="53">
        <v>24.48076153061368</v>
      </c>
      <c r="F110" s="53">
        <v>20.036522223005235</v>
      </c>
      <c r="L110" s="29"/>
      <c r="N110" s="73">
        <v>98</v>
      </c>
      <c r="O110" s="82"/>
      <c r="P110" s="83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0"/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0"/>
      <c r="BD110" s="80"/>
      <c r="BE110" s="80"/>
      <c r="BF110" s="80"/>
      <c r="BG110" s="80"/>
      <c r="BH110" s="80"/>
      <c r="BI110" s="80"/>
      <c r="BJ110" s="80"/>
      <c r="BK110" s="80"/>
      <c r="BL110" s="80"/>
      <c r="BM110" s="80"/>
      <c r="BN110" s="80"/>
      <c r="BO110" s="80"/>
      <c r="BP110" s="80"/>
      <c r="BQ110" s="80"/>
      <c r="BR110" s="80"/>
      <c r="BS110" s="80"/>
      <c r="BT110" s="80"/>
      <c r="BU110" s="80"/>
      <c r="BV110" s="80"/>
      <c r="BW110" s="80"/>
      <c r="BX110" s="80"/>
      <c r="BY110" s="80"/>
      <c r="BZ110" s="80"/>
      <c r="CA110" s="80"/>
      <c r="CB110" s="80"/>
      <c r="CC110" s="80"/>
      <c r="CD110" s="80"/>
      <c r="CE110" s="80"/>
      <c r="CF110" s="80"/>
      <c r="CG110" s="80"/>
      <c r="CH110" s="80"/>
      <c r="CI110" s="80"/>
      <c r="CJ110" s="80"/>
      <c r="CK110" s="80"/>
      <c r="CL110" s="80"/>
      <c r="CM110" s="80"/>
      <c r="CN110" s="80"/>
      <c r="CO110" s="80"/>
      <c r="CP110" s="80"/>
      <c r="CQ110" s="80"/>
      <c r="CR110" s="80"/>
      <c r="CS110" s="80"/>
      <c r="CT110" s="80"/>
      <c r="CU110" s="80"/>
      <c r="CV110" s="80"/>
      <c r="CW110" s="80"/>
      <c r="CX110" s="80"/>
      <c r="CY110" s="80"/>
      <c r="CZ110" s="80"/>
      <c r="DA110" s="80"/>
      <c r="DB110" s="80"/>
      <c r="DC110" s="80"/>
      <c r="DD110" s="80"/>
      <c r="DE110" s="80"/>
      <c r="DF110" s="80"/>
      <c r="DG110" s="80"/>
      <c r="DH110" s="80"/>
      <c r="DI110" s="78">
        <v>0</v>
      </c>
      <c r="DJ110" s="156">
        <f t="shared" ref="DJ110:GH110" si="99">+SQRT(((DJ$6-$DI$6)^2)+((DJ$7-$DI$7)^2))</f>
        <v>9.6134533306300316</v>
      </c>
      <c r="DK110" s="156">
        <f t="shared" si="99"/>
        <v>18.957613361069217</v>
      </c>
      <c r="DL110" s="156">
        <f t="shared" si="99"/>
        <v>7.8834852404455695</v>
      </c>
      <c r="DM110" s="156">
        <f t="shared" si="99"/>
        <v>5.3096659202433161</v>
      </c>
      <c r="DN110" s="156">
        <f t="shared" si="99"/>
        <v>17.505992973603611</v>
      </c>
      <c r="DO110" s="156">
        <f t="shared" si="99"/>
        <v>14.776735449151296</v>
      </c>
      <c r="DP110" s="156">
        <f t="shared" si="99"/>
        <v>6.8174515315061788</v>
      </c>
      <c r="DQ110" s="156">
        <f t="shared" si="99"/>
        <v>15.67598030231075</v>
      </c>
      <c r="DR110" s="156">
        <f t="shared" si="99"/>
        <v>10.332754951046304</v>
      </c>
      <c r="DS110" s="156">
        <f t="shared" si="99"/>
        <v>1.5067032045139963</v>
      </c>
      <c r="DT110" s="156">
        <f t="shared" si="99"/>
        <v>9.3112504463879322</v>
      </c>
      <c r="DU110" s="156">
        <f t="shared" si="99"/>
        <v>10.132822290197154</v>
      </c>
      <c r="DV110" s="156">
        <f t="shared" si="99"/>
        <v>13.012673390515369</v>
      </c>
      <c r="DW110" s="156">
        <f t="shared" si="99"/>
        <v>2.4642768472901748</v>
      </c>
      <c r="DX110" s="156">
        <f t="shared" si="99"/>
        <v>21.840206865042685</v>
      </c>
      <c r="DY110" s="156">
        <f t="shared" si="99"/>
        <v>15.00208897249737</v>
      </c>
      <c r="DZ110" s="156">
        <f t="shared" si="99"/>
        <v>21.877598146132637</v>
      </c>
      <c r="EA110" s="156">
        <f t="shared" si="99"/>
        <v>7.222604134632264</v>
      </c>
      <c r="EB110" s="156">
        <f t="shared" si="99"/>
        <v>5.7731993529460022</v>
      </c>
      <c r="EC110" s="156">
        <f t="shared" si="99"/>
        <v>14.314634415167989</v>
      </c>
      <c r="ED110" s="156">
        <f t="shared" si="99"/>
        <v>21.08065877960215</v>
      </c>
      <c r="EE110" s="156">
        <f t="shared" si="99"/>
        <v>17.329548491936968</v>
      </c>
      <c r="EF110" s="156">
        <f t="shared" si="99"/>
        <v>3.8651540707359056</v>
      </c>
      <c r="EG110" s="156">
        <f t="shared" si="99"/>
        <v>8.6281417176988739</v>
      </c>
      <c r="EH110" s="156">
        <f t="shared" si="99"/>
        <v>12.054084238154692</v>
      </c>
      <c r="EI110" s="156">
        <f t="shared" si="99"/>
        <v>22.653976210034269</v>
      </c>
      <c r="EJ110" s="156">
        <f t="shared" si="99"/>
        <v>8.9917614199976867</v>
      </c>
      <c r="EK110" s="156">
        <f t="shared" si="99"/>
        <v>26.193768421307464</v>
      </c>
      <c r="EL110" s="156">
        <f t="shared" si="99"/>
        <v>17.567299444373312</v>
      </c>
      <c r="EM110" s="156">
        <f t="shared" si="99"/>
        <v>4.8127548611245219</v>
      </c>
      <c r="EN110" s="156">
        <f t="shared" si="99"/>
        <v>18.098941382661611</v>
      </c>
      <c r="EO110" s="156">
        <f t="shared" si="99"/>
        <v>8.770072944895329</v>
      </c>
      <c r="EP110" s="156">
        <f t="shared" si="99"/>
        <v>8.2062297769329096</v>
      </c>
      <c r="EQ110" s="156">
        <f t="shared" si="99"/>
        <v>21.543483909389739</v>
      </c>
      <c r="ER110" s="156">
        <f t="shared" si="99"/>
        <v>16.648917154870094</v>
      </c>
      <c r="ES110" s="156">
        <f t="shared" si="99"/>
        <v>9.4889706492066903</v>
      </c>
      <c r="ET110" s="156">
        <f t="shared" si="99"/>
        <v>16.329485559512076</v>
      </c>
      <c r="EU110" s="156">
        <f t="shared" si="99"/>
        <v>14.091131034028372</v>
      </c>
      <c r="EV110" s="156">
        <f t="shared" si="99"/>
        <v>2.5654327749632944</v>
      </c>
      <c r="EW110" s="156">
        <f t="shared" si="99"/>
        <v>15.044669508081874</v>
      </c>
      <c r="EX110" s="156">
        <f t="shared" si="99"/>
        <v>2.0523539611974222</v>
      </c>
      <c r="EY110" s="156">
        <f t="shared" si="99"/>
        <v>4.751768139691201</v>
      </c>
      <c r="EZ110" s="156">
        <f t="shared" si="99"/>
        <v>17.03605390366619</v>
      </c>
      <c r="FA110" s="156">
        <f t="shared" si="99"/>
        <v>17.857898754706493</v>
      </c>
      <c r="FB110" s="156">
        <f t="shared" si="99"/>
        <v>5.2922462910690866</v>
      </c>
      <c r="FC110" s="156">
        <f t="shared" si="99"/>
        <v>11.780478941191245</v>
      </c>
      <c r="FD110" s="156">
        <f t="shared" si="99"/>
        <v>9.8756076054606687</v>
      </c>
      <c r="FE110" s="156">
        <f t="shared" si="99"/>
        <v>18.008989168629814</v>
      </c>
      <c r="FF110" s="156">
        <f t="shared" si="99"/>
        <v>5.6593780306739454</v>
      </c>
      <c r="FG110" s="156">
        <f t="shared" si="99"/>
        <v>17.370403573064877</v>
      </c>
      <c r="FH110" s="156">
        <f t="shared" si="99"/>
        <v>6.2640474595452567</v>
      </c>
      <c r="FI110" s="156">
        <f t="shared" si="99"/>
        <v>2.8090930035673427</v>
      </c>
      <c r="FJ110" s="156">
        <f t="shared" si="99"/>
        <v>17.047087940773082</v>
      </c>
      <c r="FK110" s="156">
        <f t="shared" si="99"/>
        <v>12.806157242645112</v>
      </c>
      <c r="FL110" s="156">
        <f t="shared" si="99"/>
        <v>11.765549449485276</v>
      </c>
      <c r="FM110" s="156">
        <f t="shared" si="99"/>
        <v>6.7973598888256879</v>
      </c>
      <c r="FN110" s="156">
        <f t="shared" si="99"/>
        <v>14.830720951045377</v>
      </c>
      <c r="FO110" s="156">
        <f t="shared" si="99"/>
        <v>7.2534154468663106</v>
      </c>
      <c r="FP110" s="156">
        <f t="shared" si="99"/>
        <v>12.930232540983797</v>
      </c>
      <c r="FQ110" s="156">
        <f t="shared" si="99"/>
        <v>8.0713709665439559</v>
      </c>
      <c r="FR110" s="156">
        <f t="shared" si="99"/>
        <v>17.83620687244602</v>
      </c>
      <c r="FS110" s="156">
        <f t="shared" si="99"/>
        <v>10.423727172276498</v>
      </c>
      <c r="FT110" s="156">
        <f t="shared" si="99"/>
        <v>13.18343159704397</v>
      </c>
      <c r="FU110" s="156">
        <f t="shared" si="99"/>
        <v>8.2873269399996019</v>
      </c>
      <c r="FV110" s="156">
        <f t="shared" si="99"/>
        <v>13.880695988830663</v>
      </c>
      <c r="FW110" s="156">
        <f t="shared" si="99"/>
        <v>11.482489623114057</v>
      </c>
      <c r="FX110" s="156">
        <f t="shared" si="99"/>
        <v>11.136535338600078</v>
      </c>
      <c r="FY110" s="156">
        <f t="shared" si="99"/>
        <v>8.398229453006925</v>
      </c>
      <c r="FZ110" s="156">
        <f t="shared" si="99"/>
        <v>1.1980233358595349</v>
      </c>
      <c r="GA110" s="156">
        <f t="shared" si="99"/>
        <v>11.073497224559242</v>
      </c>
      <c r="GB110" s="156">
        <f t="shared" si="99"/>
        <v>13.992097198261304</v>
      </c>
      <c r="GC110" s="156">
        <f t="shared" si="99"/>
        <v>10.435867405733184</v>
      </c>
      <c r="GD110" s="156">
        <f t="shared" si="99"/>
        <v>5.77427948631696</v>
      </c>
      <c r="GE110" s="156">
        <f t="shared" si="99"/>
        <v>6.8460588619930443</v>
      </c>
      <c r="GF110" s="156">
        <f t="shared" si="99"/>
        <v>8.5540222838697364</v>
      </c>
      <c r="GG110" s="156">
        <f t="shared" si="99"/>
        <v>8.7877406972129606</v>
      </c>
      <c r="GH110" s="79">
        <f t="shared" si="99"/>
        <v>11.463313510776084</v>
      </c>
      <c r="GJ110" s="29"/>
      <c r="GK110" s="28"/>
      <c r="GL110" s="129">
        <v>151</v>
      </c>
      <c r="GM110" s="129">
        <v>19</v>
      </c>
      <c r="GN110" s="28"/>
      <c r="GO110" s="129">
        <v>124</v>
      </c>
      <c r="GP110" s="129">
        <v>20</v>
      </c>
      <c r="GQ110" s="28"/>
      <c r="GR110" s="29"/>
    </row>
    <row r="111" spans="4:200" ht="15.75" customHeight="1" x14ac:dyDescent="0.25">
      <c r="D111" s="189">
        <v>105</v>
      </c>
      <c r="E111" s="53">
        <v>4.0211103331866322</v>
      </c>
      <c r="F111" s="53">
        <v>19.514794321918156</v>
      </c>
      <c r="L111" s="29"/>
      <c r="N111" s="73">
        <v>99</v>
      </c>
      <c r="O111" s="82"/>
      <c r="P111" s="83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  <c r="BC111" s="80"/>
      <c r="BD111" s="80"/>
      <c r="BE111" s="80"/>
      <c r="BF111" s="80"/>
      <c r="BG111" s="80"/>
      <c r="BH111" s="80"/>
      <c r="BI111" s="80"/>
      <c r="BJ111" s="80"/>
      <c r="BK111" s="80"/>
      <c r="BL111" s="80"/>
      <c r="BM111" s="80"/>
      <c r="BN111" s="80"/>
      <c r="BO111" s="80"/>
      <c r="BP111" s="80"/>
      <c r="BQ111" s="80"/>
      <c r="BR111" s="80"/>
      <c r="BS111" s="80"/>
      <c r="BT111" s="80"/>
      <c r="BU111" s="80"/>
      <c r="BV111" s="80"/>
      <c r="BW111" s="80"/>
      <c r="BX111" s="80"/>
      <c r="BY111" s="80"/>
      <c r="BZ111" s="80"/>
      <c r="CA111" s="80"/>
      <c r="CB111" s="80"/>
      <c r="CC111" s="80"/>
      <c r="CD111" s="80"/>
      <c r="CE111" s="80"/>
      <c r="CF111" s="80"/>
      <c r="CG111" s="80"/>
      <c r="CH111" s="80"/>
      <c r="CI111" s="80"/>
      <c r="CJ111" s="80"/>
      <c r="CK111" s="80"/>
      <c r="CL111" s="80"/>
      <c r="CM111" s="80"/>
      <c r="CN111" s="80"/>
      <c r="CO111" s="80"/>
      <c r="CP111" s="80"/>
      <c r="CQ111" s="80"/>
      <c r="CR111" s="80"/>
      <c r="CS111" s="80"/>
      <c r="CT111" s="80"/>
      <c r="CU111" s="80"/>
      <c r="CV111" s="80"/>
      <c r="CW111" s="80"/>
      <c r="CX111" s="80"/>
      <c r="CY111" s="80"/>
      <c r="CZ111" s="80"/>
      <c r="DA111" s="80"/>
      <c r="DB111" s="80"/>
      <c r="DC111" s="80"/>
      <c r="DD111" s="80"/>
      <c r="DE111" s="80"/>
      <c r="DF111" s="80"/>
      <c r="DG111" s="80"/>
      <c r="DH111" s="80"/>
      <c r="DI111" s="80"/>
      <c r="DJ111" s="156">
        <v>0</v>
      </c>
      <c r="DK111" s="156">
        <f t="shared" ref="DK111:GH111" si="100">+SQRT(((DK$6-$DJ$6)^2)+((DK$7-$DJ$7)^2))</f>
        <v>20.596700799265857</v>
      </c>
      <c r="DL111" s="156">
        <f t="shared" si="100"/>
        <v>5.7287632360520817</v>
      </c>
      <c r="DM111" s="156">
        <f t="shared" si="100"/>
        <v>9.315611168888335</v>
      </c>
      <c r="DN111" s="156">
        <f t="shared" si="100"/>
        <v>12.405215205462246</v>
      </c>
      <c r="DO111" s="156">
        <f t="shared" si="100"/>
        <v>21.033044154781265</v>
      </c>
      <c r="DP111" s="156">
        <f t="shared" si="100"/>
        <v>4.1944872509372173</v>
      </c>
      <c r="DQ111" s="156">
        <f t="shared" si="100"/>
        <v>12.449413782998255</v>
      </c>
      <c r="DR111" s="156">
        <f t="shared" si="100"/>
        <v>3.0795613179396391</v>
      </c>
      <c r="DS111" s="156">
        <f t="shared" si="100"/>
        <v>9.2681384062541223</v>
      </c>
      <c r="DT111" s="156">
        <f t="shared" si="100"/>
        <v>15.675390123554553</v>
      </c>
      <c r="DU111" s="156">
        <f t="shared" si="100"/>
        <v>2.2789666162654898</v>
      </c>
      <c r="DV111" s="156">
        <f t="shared" si="100"/>
        <v>6.397323384636473</v>
      </c>
      <c r="DW111" s="156">
        <f t="shared" si="100"/>
        <v>7.3110826765957393</v>
      </c>
      <c r="DX111" s="156">
        <f t="shared" si="100"/>
        <v>16.580978786940744</v>
      </c>
      <c r="DY111" s="156">
        <f t="shared" si="100"/>
        <v>5.7494261747406279</v>
      </c>
      <c r="DZ111" s="156">
        <f t="shared" si="100"/>
        <v>13.139845527381114</v>
      </c>
      <c r="EA111" s="156">
        <f t="shared" si="100"/>
        <v>3.7632460359332112</v>
      </c>
      <c r="EB111" s="156">
        <f t="shared" si="100"/>
        <v>3.857261414414233</v>
      </c>
      <c r="EC111" s="156">
        <f t="shared" si="100"/>
        <v>16.622865880958013</v>
      </c>
      <c r="ED111" s="156">
        <f t="shared" si="100"/>
        <v>18.503901200803309</v>
      </c>
      <c r="EE111" s="156">
        <f t="shared" si="100"/>
        <v>17.164718728424855</v>
      </c>
      <c r="EF111" s="156">
        <f t="shared" si="100"/>
        <v>6.2824831743480916</v>
      </c>
      <c r="EG111" s="156">
        <f t="shared" si="100"/>
        <v>13.059422821530296</v>
      </c>
      <c r="EH111" s="156">
        <f t="shared" si="100"/>
        <v>7.9460489466831898</v>
      </c>
      <c r="EI111" s="156">
        <f t="shared" si="100"/>
        <v>13.837166862578121</v>
      </c>
      <c r="EJ111" s="156">
        <f t="shared" si="100"/>
        <v>9.9927957333190509</v>
      </c>
      <c r="EK111" s="156">
        <f t="shared" si="100"/>
        <v>24.972064808358688</v>
      </c>
      <c r="EL111" s="156">
        <f t="shared" si="100"/>
        <v>20.402826547382723</v>
      </c>
      <c r="EM111" s="156">
        <f t="shared" si="100"/>
        <v>5.937172304412127</v>
      </c>
      <c r="EN111" s="156">
        <f t="shared" si="100"/>
        <v>13.6133163626015</v>
      </c>
      <c r="EO111" s="156">
        <f t="shared" si="100"/>
        <v>6.319508984520315</v>
      </c>
      <c r="EP111" s="156">
        <f t="shared" si="100"/>
        <v>9.4799056203700882</v>
      </c>
      <c r="EQ111" s="156">
        <f t="shared" si="100"/>
        <v>18.688668512683105</v>
      </c>
      <c r="ER111" s="156">
        <f t="shared" si="100"/>
        <v>15.948064964593186</v>
      </c>
      <c r="ES111" s="156">
        <f t="shared" si="100"/>
        <v>11.183911134561544</v>
      </c>
      <c r="ET111" s="156">
        <f t="shared" si="100"/>
        <v>7.2059172475049715</v>
      </c>
      <c r="EU111" s="156">
        <f t="shared" si="100"/>
        <v>8.1223877923776726</v>
      </c>
      <c r="EV111" s="156">
        <f t="shared" si="100"/>
        <v>11.699761810170546</v>
      </c>
      <c r="EW111" s="156">
        <f t="shared" si="100"/>
        <v>8.3802821577125517</v>
      </c>
      <c r="EX111" s="156">
        <f t="shared" si="100"/>
        <v>8.7158696012717218</v>
      </c>
      <c r="EY111" s="156">
        <f t="shared" si="100"/>
        <v>5.3564189214694498</v>
      </c>
      <c r="EZ111" s="156">
        <f t="shared" si="100"/>
        <v>13.841365945981368</v>
      </c>
      <c r="FA111" s="156">
        <f t="shared" si="100"/>
        <v>16.921501185114124</v>
      </c>
      <c r="FB111" s="156">
        <f t="shared" si="100"/>
        <v>8.6984962751796466</v>
      </c>
      <c r="FC111" s="156">
        <f t="shared" si="100"/>
        <v>8.1961640981245694</v>
      </c>
      <c r="FD111" s="156">
        <f t="shared" si="100"/>
        <v>4.7492906694427255</v>
      </c>
      <c r="FE111" s="156">
        <f t="shared" si="100"/>
        <v>18.05458412151598</v>
      </c>
      <c r="FF111" s="156">
        <f t="shared" si="100"/>
        <v>14.592411180818312</v>
      </c>
      <c r="FG111" s="156">
        <f t="shared" si="100"/>
        <v>18.289915552156007</v>
      </c>
      <c r="FH111" s="156">
        <f t="shared" si="100"/>
        <v>12.015003024435684</v>
      </c>
      <c r="FI111" s="156">
        <f t="shared" si="100"/>
        <v>10.086460228503473</v>
      </c>
      <c r="FJ111" s="156">
        <f t="shared" si="100"/>
        <v>18.010194613696264</v>
      </c>
      <c r="FK111" s="156">
        <f t="shared" si="100"/>
        <v>18.959808049840298</v>
      </c>
      <c r="FL111" s="156">
        <f t="shared" si="100"/>
        <v>2.4506647973991114</v>
      </c>
      <c r="FM111" s="156">
        <f t="shared" si="100"/>
        <v>7.9208384147243187</v>
      </c>
      <c r="FN111" s="156">
        <f t="shared" si="100"/>
        <v>5.6538162306186193</v>
      </c>
      <c r="FO111" s="156">
        <f t="shared" si="100"/>
        <v>11.016131715201753</v>
      </c>
      <c r="FP111" s="156">
        <f t="shared" si="100"/>
        <v>6.9680228097842392</v>
      </c>
      <c r="FQ111" s="156">
        <f t="shared" si="100"/>
        <v>4.421063654806443</v>
      </c>
      <c r="FR111" s="156">
        <f t="shared" si="100"/>
        <v>12.142747648413476</v>
      </c>
      <c r="FS111" s="156">
        <f t="shared" si="100"/>
        <v>3.1446411685250029</v>
      </c>
      <c r="FT111" s="156">
        <f t="shared" si="100"/>
        <v>3.6126317940191868</v>
      </c>
      <c r="FU111" s="156">
        <f t="shared" si="100"/>
        <v>4.6124363122143155</v>
      </c>
      <c r="FV111" s="156">
        <f t="shared" si="100"/>
        <v>4.3713540247061147</v>
      </c>
      <c r="FW111" s="156">
        <f t="shared" si="100"/>
        <v>15.515197649554292</v>
      </c>
      <c r="FX111" s="156">
        <f t="shared" si="100"/>
        <v>1.5985248997571517</v>
      </c>
      <c r="FY111" s="156">
        <f t="shared" si="100"/>
        <v>7.0453774715009914</v>
      </c>
      <c r="FZ111" s="156">
        <f t="shared" si="100"/>
        <v>10.357925709396207</v>
      </c>
      <c r="GA111" s="156">
        <f t="shared" si="100"/>
        <v>15.84406562603013</v>
      </c>
      <c r="GB111" s="156">
        <f t="shared" si="100"/>
        <v>21.715194784121241</v>
      </c>
      <c r="GC111" s="156">
        <f t="shared" si="100"/>
        <v>12.647365355608969</v>
      </c>
      <c r="GD111" s="156">
        <f t="shared" si="100"/>
        <v>13.876545119490721</v>
      </c>
      <c r="GE111" s="156">
        <f t="shared" si="100"/>
        <v>15.068116633917905</v>
      </c>
      <c r="GF111" s="156">
        <f t="shared" si="100"/>
        <v>12.248310818355133</v>
      </c>
      <c r="GG111" s="156">
        <f t="shared" si="100"/>
        <v>2.3976014715495499</v>
      </c>
      <c r="GH111" s="79">
        <f t="shared" si="100"/>
        <v>9.4273361417552568</v>
      </c>
      <c r="GJ111" s="29"/>
      <c r="GK111" s="28"/>
      <c r="GL111" s="129">
        <v>148</v>
      </c>
      <c r="GM111" s="129">
        <v>19</v>
      </c>
      <c r="GN111" s="28"/>
      <c r="GO111" s="129">
        <v>115</v>
      </c>
      <c r="GP111" s="129">
        <v>20</v>
      </c>
      <c r="GQ111" s="28"/>
      <c r="GR111" s="29"/>
    </row>
    <row r="112" spans="4:200" ht="15.75" customHeight="1" x14ac:dyDescent="0.25">
      <c r="D112" s="189">
        <v>106</v>
      </c>
      <c r="E112" s="53">
        <v>13.775301491644242</v>
      </c>
      <c r="F112" s="53">
        <v>7.6325860126559606</v>
      </c>
      <c r="L112" s="29"/>
      <c r="N112" s="73">
        <v>100</v>
      </c>
      <c r="O112" s="82"/>
      <c r="P112" s="83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80"/>
      <c r="AY112" s="80"/>
      <c r="AZ112" s="80"/>
      <c r="BA112" s="80"/>
      <c r="BB112" s="80"/>
      <c r="BC112" s="80"/>
      <c r="BD112" s="80"/>
      <c r="BE112" s="80"/>
      <c r="BF112" s="80"/>
      <c r="BG112" s="80"/>
      <c r="BH112" s="80"/>
      <c r="BI112" s="80"/>
      <c r="BJ112" s="80"/>
      <c r="BK112" s="80"/>
      <c r="BL112" s="80"/>
      <c r="BM112" s="80"/>
      <c r="BN112" s="80"/>
      <c r="BO112" s="80"/>
      <c r="BP112" s="80"/>
      <c r="BQ112" s="80"/>
      <c r="BR112" s="80"/>
      <c r="BS112" s="80"/>
      <c r="BT112" s="80"/>
      <c r="BU112" s="80"/>
      <c r="BV112" s="80"/>
      <c r="BW112" s="80"/>
      <c r="BX112" s="80"/>
      <c r="BY112" s="80"/>
      <c r="BZ112" s="80"/>
      <c r="CA112" s="80"/>
      <c r="CB112" s="80"/>
      <c r="CC112" s="80"/>
      <c r="CD112" s="80"/>
      <c r="CE112" s="80"/>
      <c r="CF112" s="80"/>
      <c r="CG112" s="80"/>
      <c r="CH112" s="80"/>
      <c r="CI112" s="80"/>
      <c r="CJ112" s="80"/>
      <c r="CK112" s="80"/>
      <c r="CL112" s="80"/>
      <c r="CM112" s="80"/>
      <c r="CN112" s="80"/>
      <c r="CO112" s="80"/>
      <c r="CP112" s="80"/>
      <c r="CQ112" s="80"/>
      <c r="CR112" s="80"/>
      <c r="CS112" s="80"/>
      <c r="CT112" s="80"/>
      <c r="CU112" s="80"/>
      <c r="CV112" s="80"/>
      <c r="CW112" s="80"/>
      <c r="CX112" s="80"/>
      <c r="CY112" s="80"/>
      <c r="CZ112" s="80"/>
      <c r="DA112" s="80"/>
      <c r="DB112" s="80"/>
      <c r="DC112" s="80"/>
      <c r="DD112" s="80"/>
      <c r="DE112" s="80"/>
      <c r="DF112" s="80"/>
      <c r="DG112" s="80"/>
      <c r="DH112" s="80"/>
      <c r="DI112" s="80"/>
      <c r="DJ112" s="80"/>
      <c r="DK112" s="78">
        <v>0</v>
      </c>
      <c r="DL112" s="156">
        <f t="shared" ref="DL112:GH112" si="101">+SQRT(((DL$6-$DK$6)^2)+((DL$7-$DK$7)^2))</f>
        <v>15.027696033606929</v>
      </c>
      <c r="DM112" s="156">
        <f t="shared" si="101"/>
        <v>13.897390870349168</v>
      </c>
      <c r="DN112" s="156">
        <f t="shared" si="101"/>
        <v>13.245760942784171</v>
      </c>
      <c r="DO112" s="156">
        <f t="shared" si="101"/>
        <v>10.114027416721472</v>
      </c>
      <c r="DP112" s="156">
        <f t="shared" si="101"/>
        <v>22.032630547097927</v>
      </c>
      <c r="DQ112" s="156">
        <f t="shared" si="101"/>
        <v>10.350557203191563</v>
      </c>
      <c r="DR112" s="156">
        <f t="shared" si="101"/>
        <v>23.534644984652324</v>
      </c>
      <c r="DS112" s="156">
        <f t="shared" si="101"/>
        <v>20.362388551493929</v>
      </c>
      <c r="DT112" s="156">
        <f t="shared" si="101"/>
        <v>11.36969360204982</v>
      </c>
      <c r="DU112" s="156">
        <f t="shared" si="101"/>
        <v>18.658546640378983</v>
      </c>
      <c r="DV112" s="156">
        <f t="shared" si="101"/>
        <v>16.263045941808898</v>
      </c>
      <c r="DW112" s="156">
        <f t="shared" si="101"/>
        <v>19.689236577981283</v>
      </c>
      <c r="DX112" s="156">
        <f t="shared" si="101"/>
        <v>14.276241531755376</v>
      </c>
      <c r="DY112" s="156">
        <f t="shared" si="101"/>
        <v>21.157998447246886</v>
      </c>
      <c r="DZ112" s="156">
        <f t="shared" si="101"/>
        <v>22.652639034207574</v>
      </c>
      <c r="EA112" s="156">
        <f t="shared" si="101"/>
        <v>22.042416234863758</v>
      </c>
      <c r="EB112" s="156">
        <f t="shared" si="101"/>
        <v>19.120068078536502</v>
      </c>
      <c r="EC112" s="156">
        <f t="shared" si="101"/>
        <v>4.6429912592116755</v>
      </c>
      <c r="ED112" s="156">
        <f t="shared" si="101"/>
        <v>8.6865438702331019</v>
      </c>
      <c r="EE112" s="156">
        <f t="shared" si="101"/>
        <v>4.3516134539443589</v>
      </c>
      <c r="EF112" s="156">
        <f t="shared" si="101"/>
        <v>17.457240748013202</v>
      </c>
      <c r="EG112" s="156">
        <f t="shared" si="101"/>
        <v>10.40512759239958</v>
      </c>
      <c r="EH112" s="156">
        <f t="shared" si="101"/>
        <v>13.375461700133954</v>
      </c>
      <c r="EI112" s="156">
        <f t="shared" si="101"/>
        <v>23.357103263073778</v>
      </c>
      <c r="EJ112" s="156">
        <f t="shared" si="101"/>
        <v>11.023252322027925</v>
      </c>
      <c r="EK112" s="156">
        <f t="shared" si="101"/>
        <v>8.9504328192843481</v>
      </c>
      <c r="EL112" s="156">
        <f t="shared" si="101"/>
        <v>2.6068549167687323</v>
      </c>
      <c r="EM112" s="156">
        <f t="shared" si="101"/>
        <v>16.740728790567367</v>
      </c>
      <c r="EN112" s="156">
        <f t="shared" si="101"/>
        <v>12.111233116923605</v>
      </c>
      <c r="EO112" s="156">
        <f t="shared" si="101"/>
        <v>25.091667199373649</v>
      </c>
      <c r="EP112" s="156">
        <f t="shared" si="101"/>
        <v>26.352450636669868</v>
      </c>
      <c r="EQ112" s="156">
        <f t="shared" si="101"/>
        <v>9.3490423749702316</v>
      </c>
      <c r="ER112" s="156">
        <f t="shared" si="101"/>
        <v>5.6709672065450203</v>
      </c>
      <c r="ES112" s="156">
        <f t="shared" si="101"/>
        <v>10.01636964490179</v>
      </c>
      <c r="ET112" s="156">
        <f t="shared" si="101"/>
        <v>21.265585965956955</v>
      </c>
      <c r="EU112" s="156">
        <f t="shared" si="101"/>
        <v>15.087194246044493</v>
      </c>
      <c r="EV112" s="156">
        <f t="shared" si="101"/>
        <v>17.593052842874382</v>
      </c>
      <c r="EW112" s="156">
        <f t="shared" si="101"/>
        <v>16.050502899075997</v>
      </c>
      <c r="EX112" s="156">
        <f t="shared" si="101"/>
        <v>17.158577519407213</v>
      </c>
      <c r="EY112" s="156">
        <f t="shared" si="101"/>
        <v>20.688628010780345</v>
      </c>
      <c r="EZ112" s="156">
        <f t="shared" si="101"/>
        <v>9.8971415250953161</v>
      </c>
      <c r="FA112" s="156">
        <f t="shared" si="101"/>
        <v>5.5513951909061232</v>
      </c>
      <c r="FB112" s="156">
        <f t="shared" si="101"/>
        <v>23.672763425734594</v>
      </c>
      <c r="FC112" s="156">
        <f t="shared" si="101"/>
        <v>12.904996379174618</v>
      </c>
      <c r="FD112" s="156">
        <f t="shared" si="101"/>
        <v>15.990332332540296</v>
      </c>
      <c r="FE112" s="156">
        <f t="shared" si="101"/>
        <v>3.6226833026951075</v>
      </c>
      <c r="FF112" s="156">
        <f t="shared" si="101"/>
        <v>16.73674496729689</v>
      </c>
      <c r="FG112" s="156">
        <f t="shared" si="101"/>
        <v>2.4618176061832209</v>
      </c>
      <c r="FH112" s="156">
        <f t="shared" si="101"/>
        <v>12.846194947886859</v>
      </c>
      <c r="FI112" s="156">
        <f t="shared" si="101"/>
        <v>16.165712098371639</v>
      </c>
      <c r="FJ112" s="156">
        <f t="shared" si="101"/>
        <v>2.6746590307272058</v>
      </c>
      <c r="FK112" s="156">
        <f t="shared" si="101"/>
        <v>9.9530687821600967</v>
      </c>
      <c r="FL112" s="156">
        <f t="shared" si="101"/>
        <v>22.654341740721296</v>
      </c>
      <c r="FM112" s="156">
        <f t="shared" si="101"/>
        <v>24.566233368867199</v>
      </c>
      <c r="FN112" s="156">
        <f t="shared" si="101"/>
        <v>20.871594381558719</v>
      </c>
      <c r="FO112" s="156">
        <f t="shared" si="101"/>
        <v>11.756872515449125</v>
      </c>
      <c r="FP112" s="156">
        <f t="shared" si="101"/>
        <v>15.386392743124356</v>
      </c>
      <c r="FQ112" s="156">
        <f t="shared" si="101"/>
        <v>16.261335005420808</v>
      </c>
      <c r="FR112" s="156">
        <f t="shared" si="101"/>
        <v>14.343798966335267</v>
      </c>
      <c r="FS112" s="156">
        <f t="shared" si="101"/>
        <v>17.924326333013745</v>
      </c>
      <c r="FT112" s="156">
        <f t="shared" si="101"/>
        <v>22.801493643013217</v>
      </c>
      <c r="FU112" s="156">
        <f t="shared" si="101"/>
        <v>16.029852960897401</v>
      </c>
      <c r="FV112" s="156">
        <f t="shared" si="101"/>
        <v>21.663850893923875</v>
      </c>
      <c r="FW112" s="156">
        <f t="shared" si="101"/>
        <v>7.7967569938741397</v>
      </c>
      <c r="FX112" s="156">
        <f t="shared" si="101"/>
        <v>21.707930458671292</v>
      </c>
      <c r="FY112" s="156">
        <f t="shared" si="101"/>
        <v>13.667761377660735</v>
      </c>
      <c r="FZ112" s="156">
        <f t="shared" si="101"/>
        <v>19.99062207036302</v>
      </c>
      <c r="GA112" s="156">
        <f t="shared" si="101"/>
        <v>8.6464466920304819</v>
      </c>
      <c r="GB112" s="156">
        <f t="shared" si="101"/>
        <v>13.979625593065411</v>
      </c>
      <c r="GC112" s="156">
        <f t="shared" si="101"/>
        <v>8.7211201197836097</v>
      </c>
      <c r="GD112" s="156">
        <f t="shared" si="101"/>
        <v>15.110638374261788</v>
      </c>
      <c r="GE112" s="156">
        <f t="shared" si="101"/>
        <v>15.048443225464437</v>
      </c>
      <c r="GF112" s="156">
        <f t="shared" si="101"/>
        <v>10.406418775305927</v>
      </c>
      <c r="GG112" s="156">
        <f t="shared" si="101"/>
        <v>22.201493997515513</v>
      </c>
      <c r="GH112" s="79">
        <f t="shared" si="101"/>
        <v>11.314052699253152</v>
      </c>
      <c r="GJ112" s="29"/>
      <c r="GK112" s="28"/>
      <c r="GL112" s="129">
        <v>100</v>
      </c>
      <c r="GM112" s="129">
        <v>19</v>
      </c>
      <c r="GN112" s="28"/>
      <c r="GO112" s="129">
        <v>1</v>
      </c>
      <c r="GP112" s="129">
        <v>20</v>
      </c>
      <c r="GQ112" s="28"/>
      <c r="GR112" s="29"/>
    </row>
    <row r="113" spans="4:200" ht="15.75" customHeight="1" x14ac:dyDescent="0.25">
      <c r="D113" s="189">
        <v>107</v>
      </c>
      <c r="E113" s="53">
        <v>1.4249055771609265</v>
      </c>
      <c r="F113" s="53">
        <v>17.03470032079661</v>
      </c>
      <c r="L113" s="29"/>
      <c r="N113" s="73">
        <v>101</v>
      </c>
      <c r="O113" s="82"/>
      <c r="P113" s="83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80"/>
      <c r="AP113" s="80"/>
      <c r="AQ113" s="80"/>
      <c r="AR113" s="80"/>
      <c r="AS113" s="80"/>
      <c r="AT113" s="80"/>
      <c r="AU113" s="80"/>
      <c r="AV113" s="80"/>
      <c r="AW113" s="80"/>
      <c r="AX113" s="80"/>
      <c r="AY113" s="80"/>
      <c r="AZ113" s="80"/>
      <c r="BA113" s="80"/>
      <c r="BB113" s="80"/>
      <c r="BC113" s="80"/>
      <c r="BD113" s="80"/>
      <c r="BE113" s="80"/>
      <c r="BF113" s="80"/>
      <c r="BG113" s="80"/>
      <c r="BH113" s="80"/>
      <c r="BI113" s="80"/>
      <c r="BJ113" s="80"/>
      <c r="BK113" s="80"/>
      <c r="BL113" s="80"/>
      <c r="BM113" s="80"/>
      <c r="BN113" s="80"/>
      <c r="BO113" s="80"/>
      <c r="BP113" s="80"/>
      <c r="BQ113" s="80"/>
      <c r="BR113" s="80"/>
      <c r="BS113" s="80"/>
      <c r="BT113" s="80"/>
      <c r="BU113" s="80"/>
      <c r="BV113" s="80"/>
      <c r="BW113" s="80"/>
      <c r="BX113" s="80"/>
      <c r="BY113" s="80"/>
      <c r="BZ113" s="80"/>
      <c r="CA113" s="80"/>
      <c r="CB113" s="80"/>
      <c r="CC113" s="80"/>
      <c r="CD113" s="80"/>
      <c r="CE113" s="80"/>
      <c r="CF113" s="80"/>
      <c r="CG113" s="80"/>
      <c r="CH113" s="80"/>
      <c r="CI113" s="80"/>
      <c r="CJ113" s="80"/>
      <c r="CK113" s="80"/>
      <c r="CL113" s="80"/>
      <c r="CM113" s="80"/>
      <c r="CN113" s="80"/>
      <c r="CO113" s="80"/>
      <c r="CP113" s="80"/>
      <c r="CQ113" s="80"/>
      <c r="CR113" s="80"/>
      <c r="CS113" s="80"/>
      <c r="CT113" s="80"/>
      <c r="CU113" s="80"/>
      <c r="CV113" s="80"/>
      <c r="CW113" s="80"/>
      <c r="CX113" s="80"/>
      <c r="CY113" s="80"/>
      <c r="CZ113" s="80"/>
      <c r="DA113" s="80"/>
      <c r="DB113" s="80"/>
      <c r="DC113" s="80"/>
      <c r="DD113" s="80"/>
      <c r="DE113" s="80"/>
      <c r="DF113" s="80"/>
      <c r="DG113" s="80"/>
      <c r="DH113" s="80"/>
      <c r="DI113" s="80"/>
      <c r="DJ113" s="80"/>
      <c r="DK113" s="80"/>
      <c r="DL113" s="78">
        <v>0</v>
      </c>
      <c r="DM113" s="156">
        <f t="shared" ref="DM113:GH113" si="102">+SQRT(((DM$6-$DL$6)^2)+((DM$7-$DL$7)^2))</f>
        <v>4.583434668730658</v>
      </c>
      <c r="DN113" s="156">
        <f t="shared" si="102"/>
        <v>9.7208811605185801</v>
      </c>
      <c r="DO113" s="156">
        <f t="shared" si="102"/>
        <v>15.627037491147206</v>
      </c>
      <c r="DP113" s="156">
        <f t="shared" si="102"/>
        <v>7.2794804057962201</v>
      </c>
      <c r="DQ113" s="156">
        <f t="shared" si="102"/>
        <v>8.3854020447874422</v>
      </c>
      <c r="DR113" s="156">
        <f t="shared" si="102"/>
        <v>8.5315806468426452</v>
      </c>
      <c r="DS113" s="156">
        <f t="shared" si="102"/>
        <v>8.4919508197988147</v>
      </c>
      <c r="DT113" s="156">
        <f t="shared" si="102"/>
        <v>10.561373426182325</v>
      </c>
      <c r="DU113" s="156">
        <f t="shared" si="102"/>
        <v>4.2987732352959531</v>
      </c>
      <c r="DV113" s="156">
        <f t="shared" si="102"/>
        <v>5.3453067806939831</v>
      </c>
      <c r="DW113" s="156">
        <f t="shared" si="102"/>
        <v>6.7631925193393601</v>
      </c>
      <c r="DX113" s="156">
        <f t="shared" si="102"/>
        <v>14.10476810010905</v>
      </c>
      <c r="DY113" s="156">
        <f t="shared" si="102"/>
        <v>8.7423368932055663</v>
      </c>
      <c r="DZ113" s="156">
        <f t="shared" si="102"/>
        <v>14.574897271495008</v>
      </c>
      <c r="EA113" s="156">
        <f t="shared" si="102"/>
        <v>7.1905575309885785</v>
      </c>
      <c r="EB113" s="156">
        <f t="shared" si="102"/>
        <v>4.4517824448504388</v>
      </c>
      <c r="EC113" s="156">
        <f t="shared" si="102"/>
        <v>10.916517865591723</v>
      </c>
      <c r="ED113" s="156">
        <f t="shared" si="102"/>
        <v>14.309379076793089</v>
      </c>
      <c r="EE113" s="156">
        <f t="shared" si="102"/>
        <v>11.928926676768654</v>
      </c>
      <c r="EF113" s="156">
        <f t="shared" si="102"/>
        <v>4.1958033993299919</v>
      </c>
      <c r="EG113" s="156">
        <f t="shared" si="102"/>
        <v>7.6161879559079839</v>
      </c>
      <c r="EH113" s="156">
        <f t="shared" si="102"/>
        <v>4.2422643444822352</v>
      </c>
      <c r="EI113" s="156">
        <f t="shared" si="102"/>
        <v>15.383968782386662</v>
      </c>
      <c r="EJ113" s="156">
        <f t="shared" si="102"/>
        <v>4.2645489648694976</v>
      </c>
      <c r="EK113" s="156">
        <f t="shared" si="102"/>
        <v>20.301058195036024</v>
      </c>
      <c r="EL113" s="156">
        <f t="shared" si="102"/>
        <v>14.696219000195988</v>
      </c>
      <c r="EM113" s="156">
        <f t="shared" si="102"/>
        <v>3.1564934794299369</v>
      </c>
      <c r="EN113" s="156">
        <f t="shared" si="102"/>
        <v>10.470520525219916</v>
      </c>
      <c r="EO113" s="156">
        <f t="shared" si="102"/>
        <v>10.326964804191434</v>
      </c>
      <c r="EP113" s="156">
        <f t="shared" si="102"/>
        <v>12.351242482451314</v>
      </c>
      <c r="EQ113" s="156">
        <f t="shared" si="102"/>
        <v>14.647943954136471</v>
      </c>
      <c r="ER113" s="156">
        <f t="shared" si="102"/>
        <v>10.841396054197974</v>
      </c>
      <c r="ES113" s="156">
        <f t="shared" si="102"/>
        <v>5.4586949576364221</v>
      </c>
      <c r="ET113" s="156">
        <f t="shared" si="102"/>
        <v>9.7312387449713302</v>
      </c>
      <c r="EU113" s="156">
        <f t="shared" si="102"/>
        <v>6.2276323965031022</v>
      </c>
      <c r="EV113" s="156">
        <f t="shared" si="102"/>
        <v>8.8461818927858999</v>
      </c>
      <c r="EW113" s="156">
        <f t="shared" si="102"/>
        <v>7.2450833684138187</v>
      </c>
      <c r="EX113" s="156">
        <f t="shared" si="102"/>
        <v>6.0273512600017529</v>
      </c>
      <c r="EY113" s="156">
        <f t="shared" si="102"/>
        <v>6.5206834562338738</v>
      </c>
      <c r="EZ113" s="156">
        <f t="shared" si="102"/>
        <v>9.8267396968320764</v>
      </c>
      <c r="FA113" s="156">
        <f t="shared" si="102"/>
        <v>11.937916113785397</v>
      </c>
      <c r="FB113" s="156">
        <f t="shared" si="102"/>
        <v>10.262049547845232</v>
      </c>
      <c r="FC113" s="156">
        <f t="shared" si="102"/>
        <v>4.0727669527018886</v>
      </c>
      <c r="FD113" s="156">
        <f t="shared" si="102"/>
        <v>2.3740680437002659</v>
      </c>
      <c r="FE113" s="156">
        <f t="shared" si="102"/>
        <v>12.785045655608583</v>
      </c>
      <c r="FF113" s="156">
        <f t="shared" si="102"/>
        <v>11.024304287592615</v>
      </c>
      <c r="FG113" s="156">
        <f t="shared" si="102"/>
        <v>12.809487461783819</v>
      </c>
      <c r="FH113" s="156">
        <f t="shared" si="102"/>
        <v>7.1590277384418846</v>
      </c>
      <c r="FI113" s="156">
        <f t="shared" si="102"/>
        <v>6.6788255317982488</v>
      </c>
      <c r="FJ113" s="156">
        <f t="shared" si="102"/>
        <v>12.513854119618133</v>
      </c>
      <c r="FK113" s="156">
        <f t="shared" si="102"/>
        <v>13.594008936609766</v>
      </c>
      <c r="FL113" s="156">
        <f t="shared" si="102"/>
        <v>8.0399104024826418</v>
      </c>
      <c r="FM113" s="156">
        <f t="shared" si="102"/>
        <v>10.504659102544993</v>
      </c>
      <c r="FN113" s="156">
        <f t="shared" si="102"/>
        <v>8.4909313729469531</v>
      </c>
      <c r="FO113" s="156">
        <f t="shared" si="102"/>
        <v>5.659662683033484</v>
      </c>
      <c r="FP113" s="156">
        <f t="shared" si="102"/>
        <v>5.1130318070058154</v>
      </c>
      <c r="FQ113" s="156">
        <f t="shared" si="102"/>
        <v>1.3145270138200498</v>
      </c>
      <c r="FR113" s="156">
        <f t="shared" si="102"/>
        <v>9.9766266769537175</v>
      </c>
      <c r="FS113" s="156">
        <f t="shared" si="102"/>
        <v>3.9373314031056545</v>
      </c>
      <c r="FT113" s="156">
        <f t="shared" si="102"/>
        <v>8.676341975799744</v>
      </c>
      <c r="FU113" s="156">
        <f t="shared" si="102"/>
        <v>1.1852566023959472</v>
      </c>
      <c r="FV113" s="156">
        <f t="shared" si="102"/>
        <v>8.3024341551400358</v>
      </c>
      <c r="FW113" s="156">
        <f t="shared" si="102"/>
        <v>9.8636983517322747</v>
      </c>
      <c r="FX113" s="156">
        <f t="shared" si="102"/>
        <v>7.0847031446568094</v>
      </c>
      <c r="FY113" s="156">
        <f t="shared" si="102"/>
        <v>1.3599432194947643</v>
      </c>
      <c r="FZ113" s="156">
        <f t="shared" si="102"/>
        <v>9.0317786479569637</v>
      </c>
      <c r="GA113" s="156">
        <f t="shared" si="102"/>
        <v>10.294420516741139</v>
      </c>
      <c r="GB113" s="156">
        <f t="shared" si="102"/>
        <v>16.808753401499061</v>
      </c>
      <c r="GC113" s="156">
        <f t="shared" si="102"/>
        <v>6.9209481690192503</v>
      </c>
      <c r="GD113" s="156">
        <f t="shared" si="102"/>
        <v>9.8067618028035213</v>
      </c>
      <c r="GE113" s="156">
        <f t="shared" si="102"/>
        <v>10.904294806560223</v>
      </c>
      <c r="GF113" s="156">
        <f t="shared" si="102"/>
        <v>6.7147198284777234</v>
      </c>
      <c r="GG113" s="156">
        <f t="shared" si="102"/>
        <v>7.1749192312675341</v>
      </c>
      <c r="GH113" s="79">
        <f t="shared" si="102"/>
        <v>4.4209367455590574</v>
      </c>
      <c r="GJ113" s="29"/>
      <c r="GK113" s="28"/>
      <c r="GL113" s="129">
        <v>127</v>
      </c>
      <c r="GM113" s="129">
        <v>19</v>
      </c>
      <c r="GN113" s="28"/>
      <c r="GO113" s="129">
        <v>31</v>
      </c>
      <c r="GP113" s="129">
        <v>21</v>
      </c>
      <c r="GQ113" s="28"/>
      <c r="GR113" s="29"/>
    </row>
    <row r="114" spans="4:200" ht="15.75" customHeight="1" x14ac:dyDescent="0.25">
      <c r="D114" s="189">
        <v>108</v>
      </c>
      <c r="E114" s="53">
        <v>8.564630668896104</v>
      </c>
      <c r="F114" s="53">
        <v>23.377112729119595</v>
      </c>
      <c r="L114" s="29"/>
      <c r="N114" s="73">
        <v>102</v>
      </c>
      <c r="O114" s="82"/>
      <c r="P114" s="83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  <c r="BE114" s="80"/>
      <c r="BF114" s="80"/>
      <c r="BG114" s="80"/>
      <c r="BH114" s="80"/>
      <c r="BI114" s="80"/>
      <c r="BJ114" s="80"/>
      <c r="BK114" s="80"/>
      <c r="BL114" s="80"/>
      <c r="BM114" s="80"/>
      <c r="BN114" s="80"/>
      <c r="BO114" s="80"/>
      <c r="BP114" s="80"/>
      <c r="BQ114" s="80"/>
      <c r="BR114" s="80"/>
      <c r="BS114" s="80"/>
      <c r="BT114" s="80"/>
      <c r="BU114" s="80"/>
      <c r="BV114" s="80"/>
      <c r="BW114" s="80"/>
      <c r="BX114" s="80"/>
      <c r="BY114" s="80"/>
      <c r="BZ114" s="80"/>
      <c r="CA114" s="80"/>
      <c r="CB114" s="80"/>
      <c r="CC114" s="80"/>
      <c r="CD114" s="80"/>
      <c r="CE114" s="80"/>
      <c r="CF114" s="80"/>
      <c r="CG114" s="80"/>
      <c r="CH114" s="80"/>
      <c r="CI114" s="80"/>
      <c r="CJ114" s="80"/>
      <c r="CK114" s="80"/>
      <c r="CL114" s="80"/>
      <c r="CM114" s="80"/>
      <c r="CN114" s="80"/>
      <c r="CO114" s="80"/>
      <c r="CP114" s="80"/>
      <c r="CQ114" s="80"/>
      <c r="CR114" s="80"/>
      <c r="CS114" s="80"/>
      <c r="CT114" s="80"/>
      <c r="CU114" s="80"/>
      <c r="CV114" s="80"/>
      <c r="CW114" s="80"/>
      <c r="CX114" s="80"/>
      <c r="CY114" s="80"/>
      <c r="CZ114" s="80"/>
      <c r="DA114" s="80"/>
      <c r="DB114" s="80"/>
      <c r="DC114" s="80"/>
      <c r="DD114" s="80"/>
      <c r="DE114" s="80"/>
      <c r="DF114" s="80"/>
      <c r="DG114" s="80"/>
      <c r="DH114" s="80"/>
      <c r="DI114" s="80"/>
      <c r="DJ114" s="80"/>
      <c r="DK114" s="80"/>
      <c r="DL114" s="80"/>
      <c r="DM114" s="156">
        <v>0</v>
      </c>
      <c r="DN114" s="156">
        <f t="shared" ref="DN114:GH114" si="103">+SQRT(((DN$6-$DM$6)^2)+((DN$7-$DM$7)^2))</f>
        <v>13.020690392049429</v>
      </c>
      <c r="DO114" s="156">
        <f t="shared" si="103"/>
        <v>11.807933646230575</v>
      </c>
      <c r="DP114" s="156">
        <f t="shared" si="103"/>
        <v>8.8517147221993433</v>
      </c>
      <c r="DQ114" s="156">
        <f t="shared" si="103"/>
        <v>10.755128450070304</v>
      </c>
      <c r="DR114" s="156">
        <f t="shared" si="103"/>
        <v>11.445022579589404</v>
      </c>
      <c r="DS114" s="156">
        <f t="shared" si="103"/>
        <v>6.5755765072681598</v>
      </c>
      <c r="DT114" s="156">
        <f t="shared" si="103"/>
        <v>6.3627979216804764</v>
      </c>
      <c r="DU114" s="156">
        <f t="shared" si="103"/>
        <v>8.5690703911502304</v>
      </c>
      <c r="DV114" s="156">
        <f t="shared" si="103"/>
        <v>9.7884221517016865</v>
      </c>
      <c r="DW114" s="156">
        <f t="shared" si="103"/>
        <v>5.8040559817224109</v>
      </c>
      <c r="DX114" s="156">
        <f t="shared" si="103"/>
        <v>17.184106175822791</v>
      </c>
      <c r="DY114" s="156">
        <f t="shared" si="103"/>
        <v>13.273829482559936</v>
      </c>
      <c r="DZ114" s="156">
        <f t="shared" si="103"/>
        <v>19.06735453907201</v>
      </c>
      <c r="EA114" s="156">
        <f t="shared" si="103"/>
        <v>9.0188412552494945</v>
      </c>
      <c r="EB114" s="156">
        <f t="shared" si="103"/>
        <v>6.1985125275277033</v>
      </c>
      <c r="EC114" s="156">
        <f t="shared" si="103"/>
        <v>9.287202505328791</v>
      </c>
      <c r="ED114" s="156">
        <f t="shared" si="103"/>
        <v>15.864229423445501</v>
      </c>
      <c r="EE114" s="156">
        <f t="shared" si="103"/>
        <v>12.025673660676222</v>
      </c>
      <c r="EF114" s="156">
        <f t="shared" si="103"/>
        <v>3.8669173454930674</v>
      </c>
      <c r="EG114" s="156">
        <f t="shared" si="103"/>
        <v>4.1091706395182941</v>
      </c>
      <c r="EH114" s="156">
        <f t="shared" si="103"/>
        <v>7.8807508609536336</v>
      </c>
      <c r="EI114" s="156">
        <f t="shared" si="103"/>
        <v>19.882232706666986</v>
      </c>
      <c r="EJ114" s="156">
        <f t="shared" si="103"/>
        <v>3.7473357061218118</v>
      </c>
      <c r="EK114" s="156">
        <f t="shared" si="103"/>
        <v>20.886195580537922</v>
      </c>
      <c r="EL114" s="156">
        <f t="shared" si="103"/>
        <v>12.796896612249226</v>
      </c>
      <c r="EM114" s="156">
        <f t="shared" si="103"/>
        <v>3.5662279733519333</v>
      </c>
      <c r="EN114" s="156">
        <f t="shared" si="103"/>
        <v>13.375803508549478</v>
      </c>
      <c r="EO114" s="156">
        <f t="shared" si="103"/>
        <v>11.737342114068126</v>
      </c>
      <c r="EP114" s="156">
        <f t="shared" si="103"/>
        <v>12.508250083337732</v>
      </c>
      <c r="EQ114" s="156">
        <f t="shared" si="103"/>
        <v>16.355282827061536</v>
      </c>
      <c r="ER114" s="156">
        <f t="shared" si="103"/>
        <v>11.342896450043542</v>
      </c>
      <c r="ES114" s="156">
        <f t="shared" si="103"/>
        <v>4.1812217263446971</v>
      </c>
      <c r="ET114" s="156">
        <f t="shared" si="103"/>
        <v>14.307757576217831</v>
      </c>
      <c r="EU114" s="156">
        <f t="shared" si="103"/>
        <v>10.340578695126828</v>
      </c>
      <c r="EV114" s="156">
        <f t="shared" si="103"/>
        <v>5.0246958382910725</v>
      </c>
      <c r="EW114" s="156">
        <f t="shared" si="103"/>
        <v>11.48567454934131</v>
      </c>
      <c r="EX114" s="156">
        <f t="shared" si="103"/>
        <v>3.3323245948110265</v>
      </c>
      <c r="EY114" s="156">
        <f t="shared" si="103"/>
        <v>7.1128419940527063</v>
      </c>
      <c r="EZ114" s="156">
        <f t="shared" si="103"/>
        <v>12.03357928766613</v>
      </c>
      <c r="FA114" s="156">
        <f t="shared" si="103"/>
        <v>12.552808945197377</v>
      </c>
      <c r="FB114" s="156">
        <f t="shared" si="103"/>
        <v>9.7788488104818807</v>
      </c>
      <c r="FC114" s="156">
        <f t="shared" si="103"/>
        <v>7.4532859337119906</v>
      </c>
      <c r="FD114" s="156">
        <f t="shared" si="103"/>
        <v>6.9552151449927635</v>
      </c>
      <c r="FE114" s="156">
        <f t="shared" si="103"/>
        <v>12.719094397588005</v>
      </c>
      <c r="FF114" s="156">
        <f t="shared" si="103"/>
        <v>6.589469747754217</v>
      </c>
      <c r="FG114" s="156">
        <f t="shared" si="103"/>
        <v>12.155938588143455</v>
      </c>
      <c r="FH114" s="156">
        <f t="shared" si="103"/>
        <v>2.7101085038477364</v>
      </c>
      <c r="FI114" s="156">
        <f t="shared" si="103"/>
        <v>2.8652152234506909</v>
      </c>
      <c r="FJ114" s="156">
        <f t="shared" si="103"/>
        <v>11.832902996168841</v>
      </c>
      <c r="FK114" s="156">
        <f t="shared" si="103"/>
        <v>9.7223459200168154</v>
      </c>
      <c r="FL114" s="156">
        <f t="shared" si="103"/>
        <v>11.76615670044843</v>
      </c>
      <c r="FM114" s="156">
        <f t="shared" si="103"/>
        <v>10.768331437583754</v>
      </c>
      <c r="FN114" s="156">
        <f t="shared" si="103"/>
        <v>13.031653608965202</v>
      </c>
      <c r="FO114" s="156">
        <f t="shared" si="103"/>
        <v>2.2027404290380481</v>
      </c>
      <c r="FP114" s="156">
        <f t="shared" si="103"/>
        <v>9.3962491337798575</v>
      </c>
      <c r="FQ114" s="156">
        <f t="shared" si="103"/>
        <v>5.5772838704165011</v>
      </c>
      <c r="FR114" s="156">
        <f t="shared" si="103"/>
        <v>13.547900536151248</v>
      </c>
      <c r="FS114" s="156">
        <f t="shared" si="103"/>
        <v>8.3977102602607676</v>
      </c>
      <c r="FT114" s="156">
        <f t="shared" si="103"/>
        <v>12.733827802469248</v>
      </c>
      <c r="FU114" s="156">
        <f t="shared" si="103"/>
        <v>5.6091748693034145</v>
      </c>
      <c r="FV114" s="156">
        <f t="shared" si="103"/>
        <v>12.679738799283875</v>
      </c>
      <c r="FW114" s="156">
        <f t="shared" si="103"/>
        <v>6.951649387201849</v>
      </c>
      <c r="FX114" s="156">
        <f t="shared" si="103"/>
        <v>10.876562876631258</v>
      </c>
      <c r="FY114" s="156">
        <f t="shared" si="103"/>
        <v>4.2469272481418523</v>
      </c>
      <c r="FZ114" s="156">
        <f t="shared" si="103"/>
        <v>6.4681794941819559</v>
      </c>
      <c r="GA114" s="156">
        <f t="shared" si="103"/>
        <v>6.9318839872100506</v>
      </c>
      <c r="GB114" s="156">
        <f t="shared" si="103"/>
        <v>12.447553172139363</v>
      </c>
      <c r="GC114" s="156">
        <f t="shared" si="103"/>
        <v>5.2167521189107608</v>
      </c>
      <c r="GD114" s="156">
        <f t="shared" si="103"/>
        <v>5.2487841155526755</v>
      </c>
      <c r="GE114" s="156">
        <f t="shared" si="103"/>
        <v>6.3247104858276844</v>
      </c>
      <c r="GF114" s="156">
        <f t="shared" si="103"/>
        <v>3.6323395931224174</v>
      </c>
      <c r="GG114" s="156">
        <f t="shared" si="103"/>
        <v>9.8397057982583558</v>
      </c>
      <c r="GH114" s="79">
        <f t="shared" si="103"/>
        <v>6.6402226825240414</v>
      </c>
      <c r="GJ114" s="29"/>
      <c r="GK114" s="28"/>
      <c r="GL114" s="129">
        <v>75</v>
      </c>
      <c r="GM114" s="129">
        <v>19</v>
      </c>
      <c r="GN114" s="28"/>
      <c r="GO114" s="129">
        <v>121</v>
      </c>
      <c r="GP114" s="129">
        <v>21</v>
      </c>
      <c r="GQ114" s="28"/>
      <c r="GR114" s="29"/>
    </row>
    <row r="115" spans="4:200" ht="15.75" customHeight="1" x14ac:dyDescent="0.25">
      <c r="D115" s="189">
        <v>109</v>
      </c>
      <c r="E115" s="53">
        <v>18.891174547241565</v>
      </c>
      <c r="F115" s="53">
        <v>20.165239895570075</v>
      </c>
      <c r="L115" s="29"/>
      <c r="N115" s="73">
        <v>103</v>
      </c>
      <c r="O115" s="82"/>
      <c r="P115" s="83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0"/>
      <c r="AY115" s="80"/>
      <c r="AZ115" s="80"/>
      <c r="BA115" s="80"/>
      <c r="BB115" s="80"/>
      <c r="BC115" s="80"/>
      <c r="BD115" s="80"/>
      <c r="BE115" s="80"/>
      <c r="BF115" s="80"/>
      <c r="BG115" s="80"/>
      <c r="BH115" s="80"/>
      <c r="BI115" s="80"/>
      <c r="BJ115" s="80"/>
      <c r="BK115" s="80"/>
      <c r="BL115" s="80"/>
      <c r="BM115" s="80"/>
      <c r="BN115" s="80"/>
      <c r="BO115" s="80"/>
      <c r="BP115" s="80"/>
      <c r="BQ115" s="80"/>
      <c r="BR115" s="80"/>
      <c r="BS115" s="80"/>
      <c r="BT115" s="80"/>
      <c r="BU115" s="80"/>
      <c r="BV115" s="80"/>
      <c r="BW115" s="80"/>
      <c r="BX115" s="80"/>
      <c r="BY115" s="80"/>
      <c r="BZ115" s="80"/>
      <c r="CA115" s="80"/>
      <c r="CB115" s="80"/>
      <c r="CC115" s="80"/>
      <c r="CD115" s="80"/>
      <c r="CE115" s="80"/>
      <c r="CF115" s="80"/>
      <c r="CG115" s="80"/>
      <c r="CH115" s="80"/>
      <c r="CI115" s="80"/>
      <c r="CJ115" s="80"/>
      <c r="CK115" s="80"/>
      <c r="CL115" s="80"/>
      <c r="CM115" s="80"/>
      <c r="CN115" s="80"/>
      <c r="CO115" s="80"/>
      <c r="CP115" s="80"/>
      <c r="CQ115" s="80"/>
      <c r="CR115" s="80"/>
      <c r="CS115" s="80"/>
      <c r="CT115" s="80"/>
      <c r="CU115" s="80"/>
      <c r="CV115" s="80"/>
      <c r="CW115" s="80"/>
      <c r="CX115" s="80"/>
      <c r="CY115" s="80"/>
      <c r="CZ115" s="80"/>
      <c r="DA115" s="80"/>
      <c r="DB115" s="80"/>
      <c r="DC115" s="80"/>
      <c r="DD115" s="80"/>
      <c r="DE115" s="80"/>
      <c r="DF115" s="80"/>
      <c r="DG115" s="80"/>
      <c r="DH115" s="80"/>
      <c r="DI115" s="80"/>
      <c r="DJ115" s="80"/>
      <c r="DK115" s="80"/>
      <c r="DL115" s="80"/>
      <c r="DM115" s="80"/>
      <c r="DN115" s="78">
        <v>0</v>
      </c>
      <c r="DO115" s="156">
        <f t="shared" ref="DO115:GH115" si="104">+SQRT(((DO$6-$DN$6)^2)+((DO$7-$DN$7)^2))</f>
        <v>19.617893621229541</v>
      </c>
      <c r="DP115" s="156">
        <f t="shared" si="104"/>
        <v>15.943155151613476</v>
      </c>
      <c r="DQ115" s="156">
        <f t="shared" si="104"/>
        <v>3.2460184840453574</v>
      </c>
      <c r="DR115" s="156">
        <f t="shared" si="104"/>
        <v>15.345226645666427</v>
      </c>
      <c r="DS115" s="156">
        <f t="shared" si="104"/>
        <v>18.208437751616554</v>
      </c>
      <c r="DT115" s="156">
        <f t="shared" si="104"/>
        <v>16.550789080727608</v>
      </c>
      <c r="DU115" s="156">
        <f t="shared" si="104"/>
        <v>10.153204470946353</v>
      </c>
      <c r="DV115" s="156">
        <f t="shared" si="104"/>
        <v>6.0195063302907998</v>
      </c>
      <c r="DW115" s="156">
        <f t="shared" si="104"/>
        <v>16.468266685525737</v>
      </c>
      <c r="DX115" s="156">
        <f t="shared" si="104"/>
        <v>4.397435975838591</v>
      </c>
      <c r="DY115" s="156">
        <f t="shared" si="104"/>
        <v>9.7274779934027507</v>
      </c>
      <c r="DZ115" s="156">
        <f t="shared" si="104"/>
        <v>9.4071810659820319</v>
      </c>
      <c r="EA115" s="156">
        <f t="shared" si="104"/>
        <v>15.662389798015658</v>
      </c>
      <c r="EB115" s="156">
        <f t="shared" si="104"/>
        <v>13.642190669454394</v>
      </c>
      <c r="EC115" s="156">
        <f t="shared" si="104"/>
        <v>11.868215153789183</v>
      </c>
      <c r="ED115" s="156">
        <f t="shared" si="104"/>
        <v>7.005455549296733</v>
      </c>
      <c r="EE115" s="156">
        <f t="shared" si="104"/>
        <v>8.8954982405356038</v>
      </c>
      <c r="EF115" s="156">
        <f t="shared" si="104"/>
        <v>13.916505564247757</v>
      </c>
      <c r="EG115" s="156">
        <f t="shared" si="104"/>
        <v>13.367563174075547</v>
      </c>
      <c r="EH115" s="156">
        <f t="shared" si="104"/>
        <v>5.4795119635611833</v>
      </c>
      <c r="EI115" s="156">
        <f t="shared" si="104"/>
        <v>10.114284481603333</v>
      </c>
      <c r="EJ115" s="156">
        <f t="shared" si="104"/>
        <v>9.7241055007547832</v>
      </c>
      <c r="EK115" s="156">
        <f t="shared" si="104"/>
        <v>13.742270973618966</v>
      </c>
      <c r="EL115" s="156">
        <f t="shared" si="104"/>
        <v>14.626837569011315</v>
      </c>
      <c r="EM115" s="156">
        <f t="shared" si="104"/>
        <v>12.876220579972733</v>
      </c>
      <c r="EN115" s="156">
        <f t="shared" si="104"/>
        <v>1.4621978006328105</v>
      </c>
      <c r="EO115" s="156">
        <f t="shared" si="104"/>
        <v>18.624579575186747</v>
      </c>
      <c r="EP115" s="156">
        <f t="shared" si="104"/>
        <v>21.396248461455972</v>
      </c>
      <c r="EQ115" s="156">
        <f t="shared" si="104"/>
        <v>6.9313211378264423</v>
      </c>
      <c r="ER115" s="156">
        <f t="shared" si="104"/>
        <v>7.6137140447127019</v>
      </c>
      <c r="ES115" s="156">
        <f t="shared" si="104"/>
        <v>10.207481484421775</v>
      </c>
      <c r="ET115" s="156">
        <f t="shared" si="104"/>
        <v>9.2054487634678885</v>
      </c>
      <c r="EU115" s="156">
        <f t="shared" si="104"/>
        <v>4.2831440030191379</v>
      </c>
      <c r="EV115" s="156">
        <f t="shared" si="104"/>
        <v>17.994773187230315</v>
      </c>
      <c r="EW115" s="156">
        <f t="shared" si="104"/>
        <v>4.3104719206117634</v>
      </c>
      <c r="EX115" s="156">
        <f t="shared" si="104"/>
        <v>15.534008554151328</v>
      </c>
      <c r="EY115" s="156">
        <f t="shared" si="104"/>
        <v>15.876647199579962</v>
      </c>
      <c r="EZ115" s="156">
        <f t="shared" si="104"/>
        <v>3.3507880346306225</v>
      </c>
      <c r="FA115" s="156">
        <f t="shared" si="104"/>
        <v>7.7703316130980449</v>
      </c>
      <c r="FB115" s="156">
        <f t="shared" si="104"/>
        <v>19.729215916660834</v>
      </c>
      <c r="FC115" s="156">
        <f t="shared" si="104"/>
        <v>5.7260399222432232</v>
      </c>
      <c r="FD115" s="156">
        <f t="shared" si="104"/>
        <v>8.3785525559290033</v>
      </c>
      <c r="FE115" s="156">
        <f t="shared" si="104"/>
        <v>9.6551690369686902</v>
      </c>
      <c r="FF115" s="156">
        <f t="shared" si="104"/>
        <v>19.40904188912253</v>
      </c>
      <c r="FG115" s="156">
        <f t="shared" si="104"/>
        <v>10.900508968432453</v>
      </c>
      <c r="FH115" s="156">
        <f t="shared" si="104"/>
        <v>14.593987190103823</v>
      </c>
      <c r="FI115" s="156">
        <f t="shared" si="104"/>
        <v>15.774154864075339</v>
      </c>
      <c r="FJ115" s="156">
        <f t="shared" si="104"/>
        <v>10.800581649374234</v>
      </c>
      <c r="FK115" s="156">
        <f t="shared" si="104"/>
        <v>18.105943258500009</v>
      </c>
      <c r="FL115" s="156">
        <f t="shared" si="104"/>
        <v>13.340359348707256</v>
      </c>
      <c r="FM115" s="156">
        <f t="shared" si="104"/>
        <v>19.620256762452918</v>
      </c>
      <c r="FN115" s="156">
        <f t="shared" si="104"/>
        <v>9.4901866508599912</v>
      </c>
      <c r="FO115" s="156">
        <f t="shared" si="104"/>
        <v>12.493039821813202</v>
      </c>
      <c r="FP115" s="156">
        <f t="shared" si="104"/>
        <v>5.4638348092155642</v>
      </c>
      <c r="FQ115" s="156">
        <f t="shared" si="104"/>
        <v>10.003898922067425</v>
      </c>
      <c r="FR115" s="156">
        <f t="shared" si="104"/>
        <v>1.0980730654696933</v>
      </c>
      <c r="FS115" s="156">
        <f t="shared" si="104"/>
        <v>9.3076183807624489</v>
      </c>
      <c r="FT115" s="156">
        <f t="shared" si="104"/>
        <v>12.659369224992549</v>
      </c>
      <c r="FU115" s="156">
        <f t="shared" si="104"/>
        <v>9.7159889107404478</v>
      </c>
      <c r="FV115" s="156">
        <f t="shared" si="104"/>
        <v>10.920366473193427</v>
      </c>
      <c r="FW115" s="156">
        <f t="shared" si="104"/>
        <v>13.609098399373512</v>
      </c>
      <c r="FX115" s="156">
        <f t="shared" si="104"/>
        <v>12.630433132484313</v>
      </c>
      <c r="FY115" s="156">
        <f t="shared" si="104"/>
        <v>9.1190233394980886</v>
      </c>
      <c r="FZ115" s="156">
        <f t="shared" si="104"/>
        <v>18.683276882966943</v>
      </c>
      <c r="GA115" s="156">
        <f t="shared" si="104"/>
        <v>14.654627566449125</v>
      </c>
      <c r="GB115" s="156">
        <f t="shared" si="104"/>
        <v>22.348042392968271</v>
      </c>
      <c r="GC115" s="156">
        <f t="shared" si="104"/>
        <v>10.740954593346157</v>
      </c>
      <c r="GD115" s="156">
        <f t="shared" si="104"/>
        <v>17.82150653726875</v>
      </c>
      <c r="GE115" s="156">
        <f t="shared" si="104"/>
        <v>18.631970207960453</v>
      </c>
      <c r="GF115" s="156">
        <f t="shared" si="104"/>
        <v>12.431776942097226</v>
      </c>
      <c r="GG115" s="156">
        <f t="shared" si="104"/>
        <v>14.755775692505425</v>
      </c>
      <c r="GH115" s="79">
        <f t="shared" si="104"/>
        <v>6.4345292926669249</v>
      </c>
      <c r="GJ115" s="29"/>
      <c r="GK115" s="28"/>
      <c r="GL115" s="129">
        <v>2</v>
      </c>
      <c r="GM115" s="129">
        <v>20</v>
      </c>
      <c r="GN115" s="28"/>
      <c r="GO115" s="129">
        <v>128</v>
      </c>
      <c r="GP115" s="129">
        <v>21</v>
      </c>
      <c r="GQ115" s="28"/>
      <c r="GR115" s="29"/>
    </row>
    <row r="116" spans="4:200" ht="15.75" customHeight="1" x14ac:dyDescent="0.25">
      <c r="D116" s="189">
        <v>110</v>
      </c>
      <c r="E116" s="53">
        <v>5.5899497427841514</v>
      </c>
      <c r="F116" s="53">
        <v>13.704243679656017</v>
      </c>
      <c r="L116" s="29"/>
      <c r="N116" s="73">
        <v>104</v>
      </c>
      <c r="O116" s="82"/>
      <c r="P116" s="83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0"/>
      <c r="AP116" s="80"/>
      <c r="AQ116" s="80"/>
      <c r="AR116" s="80"/>
      <c r="AS116" s="80"/>
      <c r="AT116" s="80"/>
      <c r="AU116" s="80"/>
      <c r="AV116" s="80"/>
      <c r="AW116" s="80"/>
      <c r="AX116" s="80"/>
      <c r="AY116" s="80"/>
      <c r="AZ116" s="80"/>
      <c r="BA116" s="80"/>
      <c r="BB116" s="80"/>
      <c r="BC116" s="80"/>
      <c r="BD116" s="80"/>
      <c r="BE116" s="80"/>
      <c r="BF116" s="80"/>
      <c r="BG116" s="80"/>
      <c r="BH116" s="80"/>
      <c r="BI116" s="80"/>
      <c r="BJ116" s="80"/>
      <c r="BK116" s="80"/>
      <c r="BL116" s="80"/>
      <c r="BM116" s="80"/>
      <c r="BN116" s="80"/>
      <c r="BO116" s="80"/>
      <c r="BP116" s="80"/>
      <c r="BQ116" s="80"/>
      <c r="BR116" s="80"/>
      <c r="BS116" s="80"/>
      <c r="BT116" s="80"/>
      <c r="BU116" s="80"/>
      <c r="BV116" s="80"/>
      <c r="BW116" s="80"/>
      <c r="BX116" s="80"/>
      <c r="BY116" s="80"/>
      <c r="BZ116" s="80"/>
      <c r="CA116" s="80"/>
      <c r="CB116" s="80"/>
      <c r="CC116" s="80"/>
      <c r="CD116" s="80"/>
      <c r="CE116" s="80"/>
      <c r="CF116" s="80"/>
      <c r="CG116" s="80"/>
      <c r="CH116" s="80"/>
      <c r="CI116" s="80"/>
      <c r="CJ116" s="80"/>
      <c r="CK116" s="80"/>
      <c r="CL116" s="80"/>
      <c r="CM116" s="80"/>
      <c r="CN116" s="80"/>
      <c r="CO116" s="80"/>
      <c r="CP116" s="80"/>
      <c r="CQ116" s="80"/>
      <c r="CR116" s="80"/>
      <c r="CS116" s="80"/>
      <c r="CT116" s="80"/>
      <c r="CU116" s="80"/>
      <c r="CV116" s="80"/>
      <c r="CW116" s="80"/>
      <c r="CX116" s="80"/>
      <c r="CY116" s="80"/>
      <c r="CZ116" s="80"/>
      <c r="DA116" s="80"/>
      <c r="DB116" s="80"/>
      <c r="DC116" s="80"/>
      <c r="DD116" s="80"/>
      <c r="DE116" s="80"/>
      <c r="DF116" s="80"/>
      <c r="DG116" s="80"/>
      <c r="DH116" s="80"/>
      <c r="DI116" s="80"/>
      <c r="DJ116" s="80"/>
      <c r="DK116" s="80"/>
      <c r="DL116" s="80"/>
      <c r="DM116" s="80"/>
      <c r="DN116" s="80"/>
      <c r="DO116" s="78">
        <v>0</v>
      </c>
      <c r="DP116" s="156">
        <f t="shared" ref="DP116:GH116" si="105">+SQRT(((DP$6-$DO$6)^2)+((DP$7-$DO$7)^2))</f>
        <v>20.466302233748792</v>
      </c>
      <c r="DQ116" s="156">
        <f t="shared" si="105"/>
        <v>16.38488657746478</v>
      </c>
      <c r="DR116" s="156">
        <f t="shared" si="105"/>
        <v>23.250450070459756</v>
      </c>
      <c r="DS116" s="156">
        <f t="shared" si="105"/>
        <v>16.262926136979779</v>
      </c>
      <c r="DT116" s="156">
        <f t="shared" si="105"/>
        <v>5.5910688498634578</v>
      </c>
      <c r="DU116" s="156">
        <f t="shared" si="105"/>
        <v>19.923868137331162</v>
      </c>
      <c r="DV116" s="156">
        <f t="shared" si="105"/>
        <v>19.613875195310509</v>
      </c>
      <c r="DW116" s="156">
        <f t="shared" si="105"/>
        <v>16.629296715993291</v>
      </c>
      <c r="DX116" s="156">
        <f t="shared" si="105"/>
        <v>22.299458876718973</v>
      </c>
      <c r="DY116" s="156">
        <f t="shared" si="105"/>
        <v>24.095426763638102</v>
      </c>
      <c r="DZ116" s="156">
        <f t="shared" si="105"/>
        <v>28.227545950663316</v>
      </c>
      <c r="EA116" s="156">
        <f t="shared" si="105"/>
        <v>20.696693731793665</v>
      </c>
      <c r="EB116" s="156">
        <f t="shared" si="105"/>
        <v>17.980220856223308</v>
      </c>
      <c r="EC116" s="156">
        <f t="shared" si="105"/>
        <v>8.0250001972703373</v>
      </c>
      <c r="ED116" s="156">
        <f t="shared" si="105"/>
        <v>17.79690131855503</v>
      </c>
      <c r="EE116" s="156">
        <f t="shared" si="105"/>
        <v>12.440530703278405</v>
      </c>
      <c r="EF116" s="156">
        <f t="shared" si="105"/>
        <v>15.506548353399099</v>
      </c>
      <c r="EG116" s="156">
        <f t="shared" si="105"/>
        <v>8.0155943599447212</v>
      </c>
      <c r="EH116" s="156">
        <f t="shared" si="105"/>
        <v>16.742850231613264</v>
      </c>
      <c r="EI116" s="156">
        <f t="shared" si="105"/>
        <v>29.029703924407812</v>
      </c>
      <c r="EJ116" s="156">
        <f t="shared" si="105"/>
        <v>11.758670739497143</v>
      </c>
      <c r="EK116" s="156">
        <f t="shared" si="105"/>
        <v>19.026726844110932</v>
      </c>
      <c r="EL116" s="156">
        <f t="shared" si="105"/>
        <v>7.5147193557699969</v>
      </c>
      <c r="EM116" s="156">
        <f t="shared" si="105"/>
        <v>15.367215260746599</v>
      </c>
      <c r="EN116" s="156">
        <f t="shared" si="105"/>
        <v>19.052613271866512</v>
      </c>
      <c r="EO116" s="156">
        <f t="shared" si="105"/>
        <v>23.123283669784623</v>
      </c>
      <c r="EP116" s="156">
        <f t="shared" si="105"/>
        <v>22.981597943106618</v>
      </c>
      <c r="EQ116" s="156">
        <f t="shared" si="105"/>
        <v>18.481113210761986</v>
      </c>
      <c r="ER116" s="156">
        <f t="shared" si="105"/>
        <v>13.069636373705432</v>
      </c>
      <c r="ES116" s="156">
        <f t="shared" si="105"/>
        <v>10.64601355454022</v>
      </c>
      <c r="ET116" s="156">
        <f t="shared" si="105"/>
        <v>24.800341008580347</v>
      </c>
      <c r="EU116" s="156">
        <f t="shared" si="105"/>
        <v>19.275848874254265</v>
      </c>
      <c r="EV116" s="156">
        <f t="shared" si="105"/>
        <v>12.447027098340458</v>
      </c>
      <c r="EW116" s="156">
        <f t="shared" si="105"/>
        <v>20.495327623048986</v>
      </c>
      <c r="EX116" s="156">
        <f t="shared" si="105"/>
        <v>13.837824861216626</v>
      </c>
      <c r="EY116" s="156">
        <f t="shared" si="105"/>
        <v>18.525992821139216</v>
      </c>
      <c r="EZ116" s="156">
        <f t="shared" si="105"/>
        <v>16.799171109045947</v>
      </c>
      <c r="FA116" s="156">
        <f t="shared" si="105"/>
        <v>13.806915912903031</v>
      </c>
      <c r="FB116" s="156">
        <f t="shared" si="105"/>
        <v>20.067646840897286</v>
      </c>
      <c r="FC116" s="156">
        <f t="shared" si="105"/>
        <v>16.159945887432809</v>
      </c>
      <c r="FD116" s="156">
        <f t="shared" si="105"/>
        <v>17.691186986438051</v>
      </c>
      <c r="FE116" s="156">
        <f t="shared" si="105"/>
        <v>12.334485677876442</v>
      </c>
      <c r="FF116" s="156">
        <f t="shared" si="105"/>
        <v>10.055518214162941</v>
      </c>
      <c r="FG116" s="156">
        <f t="shared" si="105"/>
        <v>10.719449393178255</v>
      </c>
      <c r="FH116" s="156">
        <f t="shared" si="105"/>
        <v>9.2411351490651938</v>
      </c>
      <c r="FI116" s="156">
        <f t="shared" si="105"/>
        <v>12.315832270451327</v>
      </c>
      <c r="FJ116" s="156">
        <f t="shared" si="105"/>
        <v>10.55703481858059</v>
      </c>
      <c r="FK116" s="156">
        <f t="shared" si="105"/>
        <v>2.0863282587542886</v>
      </c>
      <c r="FL116" s="156">
        <f t="shared" si="105"/>
        <v>23.469111677166005</v>
      </c>
      <c r="FM116" s="156">
        <f t="shared" si="105"/>
        <v>21.529905028000023</v>
      </c>
      <c r="FN116" s="156">
        <f t="shared" si="105"/>
        <v>23.820156844678404</v>
      </c>
      <c r="FO116" s="156">
        <f t="shared" si="105"/>
        <v>10.030297677327962</v>
      </c>
      <c r="FP116" s="156">
        <f t="shared" si="105"/>
        <v>18.890785390419847</v>
      </c>
      <c r="FQ116" s="156">
        <f t="shared" si="105"/>
        <v>16.885900402604612</v>
      </c>
      <c r="FR116" s="156">
        <f t="shared" si="105"/>
        <v>20.596241588384192</v>
      </c>
      <c r="FS116" s="156">
        <f t="shared" si="105"/>
        <v>19.525320161465132</v>
      </c>
      <c r="FT116" s="156">
        <f t="shared" si="105"/>
        <v>24.277627662910991</v>
      </c>
      <c r="FU116" s="156">
        <f t="shared" si="105"/>
        <v>16.808089071339698</v>
      </c>
      <c r="FV116" s="156">
        <f t="shared" si="105"/>
        <v>23.887361419507283</v>
      </c>
      <c r="FW116" s="156">
        <f t="shared" si="105"/>
        <v>6.2114463169349436</v>
      </c>
      <c r="FX116" s="156">
        <f t="shared" si="105"/>
        <v>22.546706651785403</v>
      </c>
      <c r="FY116" s="156">
        <f t="shared" si="105"/>
        <v>14.589869148269559</v>
      </c>
      <c r="FZ116" s="156">
        <f t="shared" si="105"/>
        <v>15.352890842667504</v>
      </c>
      <c r="GA116" s="156">
        <f t="shared" si="105"/>
        <v>5.4308253315597872</v>
      </c>
      <c r="GB116" s="156">
        <f t="shared" si="105"/>
        <v>3.9241073474434938</v>
      </c>
      <c r="GC116" s="156">
        <f t="shared" si="105"/>
        <v>9.448071845197564</v>
      </c>
      <c r="GD116" s="156">
        <f t="shared" si="105"/>
        <v>9.1286039293933712</v>
      </c>
      <c r="GE116" s="156">
        <f t="shared" si="105"/>
        <v>8.3122039512965884</v>
      </c>
      <c r="GF116" s="156">
        <f t="shared" si="105"/>
        <v>8.9206512083376861</v>
      </c>
      <c r="GG116" s="156">
        <f t="shared" si="105"/>
        <v>21.638463978318107</v>
      </c>
      <c r="GH116" s="79">
        <f t="shared" si="105"/>
        <v>14.43885540365914</v>
      </c>
      <c r="GJ116" s="29"/>
      <c r="GK116" s="28"/>
      <c r="GL116" s="129">
        <v>124</v>
      </c>
      <c r="GM116" s="129">
        <v>20</v>
      </c>
      <c r="GN116" s="28"/>
      <c r="GO116" s="129">
        <v>96</v>
      </c>
      <c r="GP116" s="129">
        <v>21</v>
      </c>
      <c r="GQ116" s="28"/>
      <c r="GR116" s="29"/>
    </row>
    <row r="117" spans="4:200" ht="15.75" customHeight="1" x14ac:dyDescent="0.25">
      <c r="D117" s="189">
        <v>111</v>
      </c>
      <c r="E117" s="53">
        <v>7.6023903194467604</v>
      </c>
      <c r="F117" s="53">
        <v>10.045291796512785</v>
      </c>
      <c r="L117" s="29"/>
      <c r="N117" s="73">
        <v>105</v>
      </c>
      <c r="O117" s="82"/>
      <c r="P117" s="83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  <c r="BE117" s="80"/>
      <c r="BF117" s="80"/>
      <c r="BG117" s="80"/>
      <c r="BH117" s="80"/>
      <c r="BI117" s="80"/>
      <c r="BJ117" s="80"/>
      <c r="BK117" s="80"/>
      <c r="BL117" s="80"/>
      <c r="BM117" s="80"/>
      <c r="BN117" s="80"/>
      <c r="BO117" s="80"/>
      <c r="BP117" s="80"/>
      <c r="BQ117" s="80"/>
      <c r="BR117" s="80"/>
      <c r="BS117" s="80"/>
      <c r="BT117" s="80"/>
      <c r="BU117" s="80"/>
      <c r="BV117" s="80"/>
      <c r="BW117" s="80"/>
      <c r="BX117" s="80"/>
      <c r="BY117" s="80"/>
      <c r="BZ117" s="80"/>
      <c r="CA117" s="80"/>
      <c r="CB117" s="80"/>
      <c r="CC117" s="80"/>
      <c r="CD117" s="80"/>
      <c r="CE117" s="80"/>
      <c r="CF117" s="80"/>
      <c r="CG117" s="80"/>
      <c r="CH117" s="80"/>
      <c r="CI117" s="80"/>
      <c r="CJ117" s="80"/>
      <c r="CK117" s="80"/>
      <c r="CL117" s="80"/>
      <c r="CM117" s="80"/>
      <c r="CN117" s="80"/>
      <c r="CO117" s="80"/>
      <c r="CP117" s="80"/>
      <c r="CQ117" s="80"/>
      <c r="CR117" s="80"/>
      <c r="CS117" s="80"/>
      <c r="CT117" s="80"/>
      <c r="CU117" s="80"/>
      <c r="CV117" s="80"/>
      <c r="CW117" s="80"/>
      <c r="CX117" s="80"/>
      <c r="CY117" s="80"/>
      <c r="CZ117" s="80"/>
      <c r="DA117" s="80"/>
      <c r="DB117" s="80"/>
      <c r="DC117" s="80"/>
      <c r="DD117" s="80"/>
      <c r="DE117" s="80"/>
      <c r="DF117" s="80"/>
      <c r="DG117" s="80"/>
      <c r="DH117" s="80"/>
      <c r="DI117" s="80"/>
      <c r="DJ117" s="80"/>
      <c r="DK117" s="80"/>
      <c r="DL117" s="80"/>
      <c r="DM117" s="80"/>
      <c r="DN117" s="80"/>
      <c r="DO117" s="80"/>
      <c r="DP117" s="156">
        <v>0</v>
      </c>
      <c r="DQ117" s="156">
        <f t="shared" ref="DQ117:GH117" si="106">+SQRT(((DQ$6-$DP$6)^2)+((DQ$7-$DP$7)^2))</f>
        <v>15.373064738705558</v>
      </c>
      <c r="DR117" s="156">
        <f t="shared" si="106"/>
        <v>3.5904241239176153</v>
      </c>
      <c r="DS117" s="156">
        <f t="shared" si="106"/>
        <v>5.9633112043236993</v>
      </c>
      <c r="DT117" s="156">
        <f t="shared" si="106"/>
        <v>14.884283293944675</v>
      </c>
      <c r="DU117" s="156">
        <f t="shared" si="106"/>
        <v>6.0186174375349077</v>
      </c>
      <c r="DV117" s="156">
        <f t="shared" si="106"/>
        <v>10.124082398847118</v>
      </c>
      <c r="DW117" s="156">
        <f t="shared" si="106"/>
        <v>4.3634366271578502</v>
      </c>
      <c r="DX117" s="156">
        <f t="shared" si="106"/>
        <v>20.264695845089552</v>
      </c>
      <c r="DY117" s="156">
        <f t="shared" si="106"/>
        <v>9.8881364159783711</v>
      </c>
      <c r="DZ117" s="156">
        <f t="shared" si="106"/>
        <v>17.318479364608244</v>
      </c>
      <c r="EA117" s="156">
        <f t="shared" si="106"/>
        <v>0.48540354286135318</v>
      </c>
      <c r="EB117" s="156">
        <f t="shared" si="106"/>
        <v>2.9147174402449934</v>
      </c>
      <c r="EC117" s="156">
        <f t="shared" si="106"/>
        <v>17.645016374432593</v>
      </c>
      <c r="ED117" s="156">
        <f t="shared" si="106"/>
        <v>21.42090026816177</v>
      </c>
      <c r="EE117" s="156">
        <f t="shared" si="106"/>
        <v>19.182792089189711</v>
      </c>
      <c r="EF117" s="156">
        <f t="shared" si="106"/>
        <v>4.9988192065683874</v>
      </c>
      <c r="EG117" s="156">
        <f t="shared" si="106"/>
        <v>12.958042207059762</v>
      </c>
      <c r="EH117" s="156">
        <f t="shared" si="106"/>
        <v>10.870676917810146</v>
      </c>
      <c r="EI117" s="156">
        <f t="shared" si="106"/>
        <v>18.00369565296576</v>
      </c>
      <c r="EJ117" s="156">
        <f t="shared" si="106"/>
        <v>11.009667535058689</v>
      </c>
      <c r="EK117" s="156">
        <f t="shared" si="106"/>
        <v>27.562566380944919</v>
      </c>
      <c r="EL117" s="156">
        <f t="shared" si="106"/>
        <v>21.348768707781147</v>
      </c>
      <c r="EM117" s="156">
        <f t="shared" si="106"/>
        <v>5.4096632829520699</v>
      </c>
      <c r="EN117" s="156">
        <f t="shared" si="106"/>
        <v>17.00285289906207</v>
      </c>
      <c r="EO117" s="156">
        <f t="shared" si="106"/>
        <v>3.0688701349406999</v>
      </c>
      <c r="EP117" s="156">
        <f t="shared" si="106"/>
        <v>5.471565491434224</v>
      </c>
      <c r="EQ117" s="156">
        <f t="shared" si="106"/>
        <v>21.701307354085085</v>
      </c>
      <c r="ER117" s="156">
        <f t="shared" si="106"/>
        <v>18.118313514900468</v>
      </c>
      <c r="ES117" s="156">
        <f t="shared" si="106"/>
        <v>12.058315719057813</v>
      </c>
      <c r="ET117" s="156">
        <f t="shared" si="106"/>
        <v>11.360059508935132</v>
      </c>
      <c r="EU117" s="156">
        <f t="shared" si="106"/>
        <v>11.744351554149802</v>
      </c>
      <c r="EV117" s="156">
        <f t="shared" si="106"/>
        <v>9.2956975419986154</v>
      </c>
      <c r="EW117" s="156">
        <f t="shared" si="106"/>
        <v>12.226616197259055</v>
      </c>
      <c r="EX117" s="156">
        <f t="shared" si="106"/>
        <v>6.7943059556780216</v>
      </c>
      <c r="EY117" s="156">
        <f t="shared" si="106"/>
        <v>2.0887905545100143</v>
      </c>
      <c r="EZ117" s="156">
        <f t="shared" si="106"/>
        <v>16.817092196954256</v>
      </c>
      <c r="FA117" s="156">
        <f t="shared" si="106"/>
        <v>19.217127366918369</v>
      </c>
      <c r="FB117" s="156">
        <f t="shared" si="106"/>
        <v>4.5335162225578225</v>
      </c>
      <c r="FC117" s="156">
        <f t="shared" si="106"/>
        <v>10.935883279882505</v>
      </c>
      <c r="FD117" s="156">
        <f t="shared" si="106"/>
        <v>7.6314902243576386</v>
      </c>
      <c r="FE117" s="156">
        <f t="shared" si="106"/>
        <v>20.025627339150919</v>
      </c>
      <c r="FF117" s="156">
        <f t="shared" si="106"/>
        <v>12.393399894960524</v>
      </c>
      <c r="FG117" s="156">
        <f t="shared" si="106"/>
        <v>19.934538257455685</v>
      </c>
      <c r="FH117" s="156">
        <f t="shared" si="106"/>
        <v>11.235573546190832</v>
      </c>
      <c r="FI117" s="156">
        <f t="shared" si="106"/>
        <v>8.3555103448796633</v>
      </c>
      <c r="FJ117" s="156">
        <f t="shared" si="106"/>
        <v>19.627705841696734</v>
      </c>
      <c r="FK117" s="156">
        <f t="shared" si="106"/>
        <v>18.390282354533593</v>
      </c>
      <c r="FL117" s="156">
        <f t="shared" si="106"/>
        <v>5.537101080421051</v>
      </c>
      <c r="FM117" s="156">
        <f t="shared" si="106"/>
        <v>3.779870149820908</v>
      </c>
      <c r="FN117" s="156">
        <f t="shared" si="106"/>
        <v>9.8148310609102811</v>
      </c>
      <c r="FO117" s="156">
        <f t="shared" si="106"/>
        <v>10.976617337968163</v>
      </c>
      <c r="FP117" s="156">
        <f t="shared" si="106"/>
        <v>10.510301806479085</v>
      </c>
      <c r="FQ117" s="156">
        <f t="shared" si="106"/>
        <v>6.33349825216097</v>
      </c>
      <c r="FR117" s="156">
        <f t="shared" si="106"/>
        <v>15.844640542813856</v>
      </c>
      <c r="FS117" s="156">
        <f t="shared" si="106"/>
        <v>6.7692276080057514</v>
      </c>
      <c r="FT117" s="156">
        <f t="shared" si="106"/>
        <v>7.1263714791767017</v>
      </c>
      <c r="FU117" s="156">
        <f t="shared" si="106"/>
        <v>6.627943982483357</v>
      </c>
      <c r="FV117" s="156">
        <f t="shared" si="106"/>
        <v>8.3951313361335416</v>
      </c>
      <c r="FW117" s="156">
        <f t="shared" si="106"/>
        <v>15.757167955714435</v>
      </c>
      <c r="FX117" s="156">
        <f t="shared" si="106"/>
        <v>5.2379348514833852</v>
      </c>
      <c r="FY117" s="156">
        <f t="shared" si="106"/>
        <v>8.5767091728055451</v>
      </c>
      <c r="FZ117" s="156">
        <f t="shared" si="106"/>
        <v>7.1902668803139349</v>
      </c>
      <c r="GA117" s="156">
        <f t="shared" si="106"/>
        <v>15.783336326846102</v>
      </c>
      <c r="GB117" s="156">
        <f t="shared" si="106"/>
        <v>20.3835496072033</v>
      </c>
      <c r="GC117" s="156">
        <f t="shared" si="106"/>
        <v>13.453547985614328</v>
      </c>
      <c r="GD117" s="156">
        <f t="shared" si="106"/>
        <v>12.14446145468181</v>
      </c>
      <c r="GE117" s="156">
        <f t="shared" si="106"/>
        <v>13.315565749279793</v>
      </c>
      <c r="GF117" s="156">
        <f t="shared" si="106"/>
        <v>12.386735115050927</v>
      </c>
      <c r="GG117" s="156">
        <f t="shared" si="106"/>
        <v>2.2599873990230108</v>
      </c>
      <c r="GH117" s="79">
        <f t="shared" si="106"/>
        <v>11.668343508520314</v>
      </c>
      <c r="GJ117" s="29"/>
      <c r="GK117" s="28"/>
      <c r="GL117" s="129">
        <v>115</v>
      </c>
      <c r="GM117" s="129">
        <v>20</v>
      </c>
      <c r="GN117" s="28"/>
      <c r="GO117" s="129">
        <v>102</v>
      </c>
      <c r="GP117" s="129">
        <v>21</v>
      </c>
      <c r="GQ117" s="28"/>
      <c r="GR117" s="29"/>
    </row>
    <row r="118" spans="4:200" ht="15.75" customHeight="1" x14ac:dyDescent="0.25">
      <c r="D118" s="189">
        <v>112</v>
      </c>
      <c r="E118" s="53">
        <v>7.9146324877742931</v>
      </c>
      <c r="F118" s="53">
        <v>21.484582237140945</v>
      </c>
      <c r="L118" s="29"/>
      <c r="N118" s="73">
        <v>106</v>
      </c>
      <c r="O118" s="82"/>
      <c r="P118" s="83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0"/>
      <c r="AO118" s="80"/>
      <c r="AP118" s="80"/>
      <c r="AQ118" s="80"/>
      <c r="AR118" s="80"/>
      <c r="AS118" s="80"/>
      <c r="AT118" s="80"/>
      <c r="AU118" s="80"/>
      <c r="AV118" s="80"/>
      <c r="AW118" s="80"/>
      <c r="AX118" s="80"/>
      <c r="AY118" s="80"/>
      <c r="AZ118" s="80"/>
      <c r="BA118" s="80"/>
      <c r="BB118" s="80"/>
      <c r="BC118" s="80"/>
      <c r="BD118" s="80"/>
      <c r="BE118" s="80"/>
      <c r="BF118" s="80"/>
      <c r="BG118" s="80"/>
      <c r="BH118" s="80"/>
      <c r="BI118" s="80"/>
      <c r="BJ118" s="80"/>
      <c r="BK118" s="80"/>
      <c r="BL118" s="80"/>
      <c r="BM118" s="80"/>
      <c r="BN118" s="80"/>
      <c r="BO118" s="80"/>
      <c r="BP118" s="80"/>
      <c r="BQ118" s="80"/>
      <c r="BR118" s="80"/>
      <c r="BS118" s="80"/>
      <c r="BT118" s="80"/>
      <c r="BU118" s="80"/>
      <c r="BV118" s="80"/>
      <c r="BW118" s="80"/>
      <c r="BX118" s="80"/>
      <c r="BY118" s="80"/>
      <c r="BZ118" s="80"/>
      <c r="CA118" s="80"/>
      <c r="CB118" s="80"/>
      <c r="CC118" s="80"/>
      <c r="CD118" s="80"/>
      <c r="CE118" s="80"/>
      <c r="CF118" s="80"/>
      <c r="CG118" s="80"/>
      <c r="CH118" s="80"/>
      <c r="CI118" s="80"/>
      <c r="CJ118" s="80"/>
      <c r="CK118" s="80"/>
      <c r="CL118" s="80"/>
      <c r="CM118" s="80"/>
      <c r="CN118" s="80"/>
      <c r="CO118" s="80"/>
      <c r="CP118" s="80"/>
      <c r="CQ118" s="80"/>
      <c r="CR118" s="80"/>
      <c r="CS118" s="80"/>
      <c r="CT118" s="80"/>
      <c r="CU118" s="80"/>
      <c r="CV118" s="80"/>
      <c r="CW118" s="80"/>
      <c r="CX118" s="80"/>
      <c r="CY118" s="80"/>
      <c r="CZ118" s="80"/>
      <c r="DA118" s="80"/>
      <c r="DB118" s="80"/>
      <c r="DC118" s="80"/>
      <c r="DD118" s="80"/>
      <c r="DE118" s="80"/>
      <c r="DF118" s="80"/>
      <c r="DG118" s="80"/>
      <c r="DH118" s="80"/>
      <c r="DI118" s="80"/>
      <c r="DJ118" s="80"/>
      <c r="DK118" s="80"/>
      <c r="DL118" s="80"/>
      <c r="DM118" s="80"/>
      <c r="DN118" s="80"/>
      <c r="DO118" s="80"/>
      <c r="DP118" s="80"/>
      <c r="DQ118" s="78">
        <v>0</v>
      </c>
      <c r="DR118" s="156">
        <f t="shared" ref="DR118:GH118" si="107">+SQRT(((DR$6-$DQ$6)^2)+((DR$7-$DQ$7)^2))</f>
        <v>15.52198546281465</v>
      </c>
      <c r="DS118" s="156">
        <f t="shared" si="107"/>
        <v>16.584366492226223</v>
      </c>
      <c r="DT118" s="156">
        <f t="shared" si="107"/>
        <v>13.536601141716075</v>
      </c>
      <c r="DU118" s="156">
        <f t="shared" si="107"/>
        <v>10.191418452688886</v>
      </c>
      <c r="DV118" s="156">
        <f t="shared" si="107"/>
        <v>6.6276678808836422</v>
      </c>
      <c r="DW118" s="156">
        <f t="shared" si="107"/>
        <v>15.04078590287317</v>
      </c>
      <c r="DX118" s="156">
        <f t="shared" si="107"/>
        <v>6.5769706408953637</v>
      </c>
      <c r="DY118" s="156">
        <f t="shared" si="107"/>
        <v>11.261042661756701</v>
      </c>
      <c r="DZ118" s="156">
        <f t="shared" si="107"/>
        <v>12.440835649610275</v>
      </c>
      <c r="EA118" s="156">
        <f t="shared" si="107"/>
        <v>15.179461631596176</v>
      </c>
      <c r="EB118" s="156">
        <f t="shared" si="107"/>
        <v>12.736518330614844</v>
      </c>
      <c r="EC118" s="156">
        <f t="shared" si="107"/>
        <v>8.6289136997235545</v>
      </c>
      <c r="ED118" s="156">
        <f t="shared" si="107"/>
        <v>6.0763232520272217</v>
      </c>
      <c r="EE118" s="156">
        <f t="shared" si="107"/>
        <v>6.0401693966687651</v>
      </c>
      <c r="EF118" s="156">
        <f t="shared" si="107"/>
        <v>12.419869948010062</v>
      </c>
      <c r="EG118" s="156">
        <f t="shared" si="107"/>
        <v>10.44321455378514</v>
      </c>
      <c r="EH118" s="156">
        <f t="shared" si="107"/>
        <v>4.5429978172306358</v>
      </c>
      <c r="EI118" s="156">
        <f t="shared" si="107"/>
        <v>13.18538435691916</v>
      </c>
      <c r="EJ118" s="156">
        <f t="shared" si="107"/>
        <v>7.151659399409926</v>
      </c>
      <c r="EK118" s="156">
        <f t="shared" si="107"/>
        <v>12.560621005839984</v>
      </c>
      <c r="EL118" s="156">
        <f t="shared" si="107"/>
        <v>11.511159384413169</v>
      </c>
      <c r="EM118" s="156">
        <f t="shared" si="107"/>
        <v>11.393696091007792</v>
      </c>
      <c r="EN118" s="156">
        <f t="shared" si="107"/>
        <v>2.8306234768668674</v>
      </c>
      <c r="EO118" s="156">
        <f t="shared" si="107"/>
        <v>18.287531433245125</v>
      </c>
      <c r="EP118" s="156">
        <f t="shared" si="107"/>
        <v>20.663947056311141</v>
      </c>
      <c r="EQ118" s="156">
        <f t="shared" si="107"/>
        <v>6.3285349703472518</v>
      </c>
      <c r="ER118" s="156">
        <f t="shared" si="107"/>
        <v>4.6880278227679435</v>
      </c>
      <c r="ES118" s="156">
        <f t="shared" si="107"/>
        <v>7.3923151995564993</v>
      </c>
      <c r="ET118" s="156">
        <f t="shared" si="107"/>
        <v>11.123628394631302</v>
      </c>
      <c r="EU118" s="156">
        <f t="shared" si="107"/>
        <v>5.0887233448499005</v>
      </c>
      <c r="EV118" s="156">
        <f t="shared" si="107"/>
        <v>15.778325446445329</v>
      </c>
      <c r="EW118" s="156">
        <f t="shared" si="107"/>
        <v>5.8423800029095192</v>
      </c>
      <c r="EX118" s="156">
        <f t="shared" si="107"/>
        <v>13.635902465815057</v>
      </c>
      <c r="EY118" s="156">
        <f t="shared" si="107"/>
        <v>14.886171679164796</v>
      </c>
      <c r="EZ118" s="156">
        <f t="shared" si="107"/>
        <v>1.4479174358868743</v>
      </c>
      <c r="FA118" s="156">
        <f t="shared" si="107"/>
        <v>5.1632703274640255</v>
      </c>
      <c r="FB118" s="156">
        <f t="shared" si="107"/>
        <v>18.647220111179909</v>
      </c>
      <c r="FC118" s="156">
        <f t="shared" si="107"/>
        <v>4.4379257928650269</v>
      </c>
      <c r="FD118" s="156">
        <f t="shared" si="107"/>
        <v>7.8304223462101463</v>
      </c>
      <c r="FE118" s="156">
        <f t="shared" si="107"/>
        <v>6.8845324040209537</v>
      </c>
      <c r="FF118" s="156">
        <f t="shared" si="107"/>
        <v>16.836263241174088</v>
      </c>
      <c r="FG118" s="156">
        <f t="shared" si="107"/>
        <v>7.9268167756817371</v>
      </c>
      <c r="FH118" s="156">
        <f t="shared" si="107"/>
        <v>11.936069894900305</v>
      </c>
      <c r="FI118" s="156">
        <f t="shared" si="107"/>
        <v>13.606052377540683</v>
      </c>
      <c r="FJ118" s="156">
        <f t="shared" si="107"/>
        <v>7.7861656709977822</v>
      </c>
      <c r="FK118" s="156">
        <f t="shared" si="107"/>
        <v>14.909190065300812</v>
      </c>
      <c r="FL118" s="156">
        <f t="shared" si="107"/>
        <v>13.913873577655654</v>
      </c>
      <c r="FM118" s="156">
        <f t="shared" si="107"/>
        <v>18.829112916977653</v>
      </c>
      <c r="FN118" s="156">
        <f t="shared" si="107"/>
        <v>10.987653162172847</v>
      </c>
      <c r="FO118" s="156">
        <f t="shared" si="107"/>
        <v>9.844348598037044</v>
      </c>
      <c r="FP118" s="156">
        <f t="shared" si="107"/>
        <v>5.8001332902499225</v>
      </c>
      <c r="FQ118" s="156">
        <f t="shared" si="107"/>
        <v>9.0683202806482921</v>
      </c>
      <c r="FR118" s="156">
        <f t="shared" si="107"/>
        <v>4.2781666821698048</v>
      </c>
      <c r="FS118" s="156">
        <f t="shared" si="107"/>
        <v>9.3311639960991819</v>
      </c>
      <c r="FT118" s="156">
        <f t="shared" si="107"/>
        <v>13.593747586120662</v>
      </c>
      <c r="FU118" s="156">
        <f t="shared" si="107"/>
        <v>8.7696942270100795</v>
      </c>
      <c r="FV118" s="156">
        <f t="shared" si="107"/>
        <v>12.102923078575746</v>
      </c>
      <c r="FW118" s="156">
        <f t="shared" si="107"/>
        <v>10.430351273840504</v>
      </c>
      <c r="FX118" s="156">
        <f t="shared" si="107"/>
        <v>13.069308163508669</v>
      </c>
      <c r="FY118" s="156">
        <f t="shared" si="107"/>
        <v>7.4167789248950191</v>
      </c>
      <c r="FZ118" s="156">
        <f t="shared" si="107"/>
        <v>16.873483924939777</v>
      </c>
      <c r="GA118" s="156">
        <f t="shared" si="107"/>
        <v>11.501528283762189</v>
      </c>
      <c r="GB118" s="156">
        <f t="shared" si="107"/>
        <v>19.190515832018338</v>
      </c>
      <c r="GC118" s="156">
        <f t="shared" si="107"/>
        <v>7.7068650660455962</v>
      </c>
      <c r="GD118" s="156">
        <f t="shared" si="107"/>
        <v>15.180160968653134</v>
      </c>
      <c r="GE118" s="156">
        <f t="shared" si="107"/>
        <v>15.891312646074297</v>
      </c>
      <c r="GF118" s="156">
        <f t="shared" si="107"/>
        <v>9.5632677075192767</v>
      </c>
      <c r="GG118" s="156">
        <f t="shared" si="107"/>
        <v>14.619413645284741</v>
      </c>
      <c r="GH118" s="79">
        <f t="shared" si="107"/>
        <v>4.2133766468011862</v>
      </c>
      <c r="GJ118" s="29"/>
      <c r="GK118" s="28"/>
      <c r="GL118" s="129">
        <v>1</v>
      </c>
      <c r="GM118" s="129">
        <v>20</v>
      </c>
      <c r="GN118" s="28"/>
      <c r="GO118" s="129">
        <v>45</v>
      </c>
      <c r="GP118" s="129">
        <v>21</v>
      </c>
      <c r="GQ118" s="28"/>
      <c r="GR118" s="29"/>
    </row>
    <row r="119" spans="4:200" ht="15.75" customHeight="1" x14ac:dyDescent="0.25">
      <c r="D119" s="189">
        <v>113</v>
      </c>
      <c r="E119" s="53">
        <v>12.609090233308864</v>
      </c>
      <c r="F119" s="53">
        <v>1.159835892951711</v>
      </c>
      <c r="L119" s="29"/>
      <c r="N119" s="73">
        <v>107</v>
      </c>
      <c r="O119" s="82"/>
      <c r="P119" s="83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0"/>
      <c r="AP119" s="80"/>
      <c r="AQ119" s="80"/>
      <c r="AR119" s="80"/>
      <c r="AS119" s="80"/>
      <c r="AT119" s="80"/>
      <c r="AU119" s="80"/>
      <c r="AV119" s="80"/>
      <c r="AW119" s="80"/>
      <c r="AX119" s="80"/>
      <c r="AY119" s="80"/>
      <c r="AZ119" s="80"/>
      <c r="BA119" s="80"/>
      <c r="BB119" s="80"/>
      <c r="BC119" s="80"/>
      <c r="BD119" s="80"/>
      <c r="BE119" s="80"/>
      <c r="BF119" s="80"/>
      <c r="BG119" s="80"/>
      <c r="BH119" s="80"/>
      <c r="BI119" s="80"/>
      <c r="BJ119" s="80"/>
      <c r="BK119" s="80"/>
      <c r="BL119" s="80"/>
      <c r="BM119" s="80"/>
      <c r="BN119" s="80"/>
      <c r="BO119" s="80"/>
      <c r="BP119" s="80"/>
      <c r="BQ119" s="80"/>
      <c r="BR119" s="80"/>
      <c r="BS119" s="80"/>
      <c r="BT119" s="80"/>
      <c r="BU119" s="80"/>
      <c r="BV119" s="80"/>
      <c r="BW119" s="80"/>
      <c r="BX119" s="80"/>
      <c r="BY119" s="80"/>
      <c r="BZ119" s="80"/>
      <c r="CA119" s="80"/>
      <c r="CB119" s="80"/>
      <c r="CC119" s="80"/>
      <c r="CD119" s="80"/>
      <c r="CE119" s="80"/>
      <c r="CF119" s="80"/>
      <c r="CG119" s="80"/>
      <c r="CH119" s="80"/>
      <c r="CI119" s="80"/>
      <c r="CJ119" s="80"/>
      <c r="CK119" s="80"/>
      <c r="CL119" s="80"/>
      <c r="CM119" s="80"/>
      <c r="CN119" s="80"/>
      <c r="CO119" s="80"/>
      <c r="CP119" s="80"/>
      <c r="CQ119" s="80"/>
      <c r="CR119" s="80"/>
      <c r="CS119" s="80"/>
      <c r="CT119" s="80"/>
      <c r="CU119" s="80"/>
      <c r="CV119" s="80"/>
      <c r="CW119" s="80"/>
      <c r="CX119" s="80"/>
      <c r="CY119" s="80"/>
      <c r="CZ119" s="80"/>
      <c r="DA119" s="80"/>
      <c r="DB119" s="80"/>
      <c r="DC119" s="80"/>
      <c r="DD119" s="80"/>
      <c r="DE119" s="80"/>
      <c r="DF119" s="80"/>
      <c r="DG119" s="80"/>
      <c r="DH119" s="80"/>
      <c r="DI119" s="80"/>
      <c r="DJ119" s="80"/>
      <c r="DK119" s="80"/>
      <c r="DL119" s="80"/>
      <c r="DM119" s="80"/>
      <c r="DN119" s="80"/>
      <c r="DO119" s="80"/>
      <c r="DP119" s="80"/>
      <c r="DQ119" s="80"/>
      <c r="DR119" s="78">
        <v>0</v>
      </c>
      <c r="DS119" s="156">
        <f t="shared" ref="DS119:GH119" si="108">+SQRT(((DS$6-$DR$6)^2)+((DS$7-$DR$7)^2))</f>
        <v>9.5499669917127079</v>
      </c>
      <c r="DT119" s="156">
        <f t="shared" si="108"/>
        <v>17.744600017031225</v>
      </c>
      <c r="DU119" s="156">
        <f t="shared" si="108"/>
        <v>5.3328729911849155</v>
      </c>
      <c r="DV119" s="156">
        <f t="shared" si="108"/>
        <v>9.3280839008075862</v>
      </c>
      <c r="DW119" s="156">
        <f t="shared" si="108"/>
        <v>7.8687994283593001</v>
      </c>
      <c r="DX119" s="156">
        <f t="shared" si="108"/>
        <v>19.418993460662946</v>
      </c>
      <c r="DY119" s="156">
        <f t="shared" si="108"/>
        <v>7.4321614024279929</v>
      </c>
      <c r="DZ119" s="156">
        <f t="shared" si="108"/>
        <v>14.819381603477774</v>
      </c>
      <c r="EA119" s="156">
        <f t="shared" si="108"/>
        <v>3.1387924612253797</v>
      </c>
      <c r="EB119" s="156">
        <f t="shared" si="108"/>
        <v>5.2942503708752939</v>
      </c>
      <c r="EC119" s="156">
        <f t="shared" si="108"/>
        <v>19.435162698216477</v>
      </c>
      <c r="ED119" s="156">
        <f t="shared" si="108"/>
        <v>21.567739960625513</v>
      </c>
      <c r="EE119" s="156">
        <f t="shared" si="108"/>
        <v>20.200301162969357</v>
      </c>
      <c r="EF119" s="156">
        <f t="shared" si="108"/>
        <v>7.8537821364067222</v>
      </c>
      <c r="EG119" s="156">
        <f t="shared" si="108"/>
        <v>15.425367529410643</v>
      </c>
      <c r="EH119" s="156">
        <f t="shared" si="108"/>
        <v>11.025359063500083</v>
      </c>
      <c r="EI119" s="156">
        <f t="shared" si="108"/>
        <v>15.426598314170334</v>
      </c>
      <c r="EJ119" s="156">
        <f t="shared" si="108"/>
        <v>12.737431504390347</v>
      </c>
      <c r="EK119" s="156">
        <f t="shared" si="108"/>
        <v>28.051083251938291</v>
      </c>
      <c r="EL119" s="156">
        <f t="shared" si="108"/>
        <v>23.21093393472869</v>
      </c>
      <c r="EM119" s="156">
        <f t="shared" si="108"/>
        <v>7.8833311187038539</v>
      </c>
      <c r="EN119" s="156">
        <f t="shared" si="108"/>
        <v>16.599074363756291</v>
      </c>
      <c r="EO119" s="156">
        <f t="shared" si="108"/>
        <v>4.0448784362095935</v>
      </c>
      <c r="EP119" s="156">
        <f t="shared" si="108"/>
        <v>7.564140167572809</v>
      </c>
      <c r="EQ119" s="156">
        <f t="shared" si="108"/>
        <v>21.740575133421387</v>
      </c>
      <c r="ER119" s="156">
        <f t="shared" si="108"/>
        <v>18.999899483332122</v>
      </c>
      <c r="ES119" s="156">
        <f t="shared" si="108"/>
        <v>13.899927381057394</v>
      </c>
      <c r="ET119" s="156">
        <f t="shared" si="108"/>
        <v>8.8864755751891842</v>
      </c>
      <c r="EU119" s="156">
        <f t="shared" si="108"/>
        <v>11.071594094360991</v>
      </c>
      <c r="EV119" s="156">
        <f t="shared" si="108"/>
        <v>12.740213836846941</v>
      </c>
      <c r="EW119" s="156">
        <f t="shared" si="108"/>
        <v>11.193199042282259</v>
      </c>
      <c r="EX119" s="156">
        <f t="shared" si="108"/>
        <v>10.025091789831967</v>
      </c>
      <c r="EY119" s="156">
        <f t="shared" si="108"/>
        <v>5.5856687905946867</v>
      </c>
      <c r="EZ119" s="156">
        <f t="shared" si="108"/>
        <v>16.906881294322012</v>
      </c>
      <c r="FA119" s="156">
        <f t="shared" si="108"/>
        <v>19.987308580682001</v>
      </c>
      <c r="FB119" s="156">
        <f t="shared" si="108"/>
        <v>7.7239929356334596</v>
      </c>
      <c r="FC119" s="156">
        <f t="shared" si="108"/>
        <v>11.272900111326745</v>
      </c>
      <c r="FD119" s="156">
        <f t="shared" si="108"/>
        <v>7.8175508339362016</v>
      </c>
      <c r="FE119" s="156">
        <f t="shared" si="108"/>
        <v>21.085663825607302</v>
      </c>
      <c r="FF119" s="156">
        <f t="shared" si="108"/>
        <v>15.805996268218351</v>
      </c>
      <c r="FG119" s="156">
        <f t="shared" si="108"/>
        <v>21.265255179854975</v>
      </c>
      <c r="FH119" s="156">
        <f t="shared" si="108"/>
        <v>14.045571400596472</v>
      </c>
      <c r="FI119" s="156">
        <f t="shared" si="108"/>
        <v>11.548100852409963</v>
      </c>
      <c r="FJ119" s="156">
        <f t="shared" si="108"/>
        <v>20.979089254538845</v>
      </c>
      <c r="FK119" s="156">
        <f t="shared" si="108"/>
        <v>21.164230129952934</v>
      </c>
      <c r="FL119" s="156">
        <f t="shared" si="108"/>
        <v>2.547216949229353</v>
      </c>
      <c r="FM119" s="156">
        <f t="shared" si="108"/>
        <v>6.4124511144238676</v>
      </c>
      <c r="FN119" s="156">
        <f t="shared" si="108"/>
        <v>7.4481149477968485</v>
      </c>
      <c r="FO119" s="156">
        <f t="shared" si="108"/>
        <v>13.377479552521512</v>
      </c>
      <c r="FP119" s="156">
        <f t="shared" si="108"/>
        <v>9.964533842537513</v>
      </c>
      <c r="FQ119" s="156">
        <f t="shared" si="108"/>
        <v>7.2740788850263272</v>
      </c>
      <c r="FR119" s="156">
        <f t="shared" si="108"/>
        <v>15.003119711847059</v>
      </c>
      <c r="FS119" s="156">
        <f t="shared" si="108"/>
        <v>6.1969019410827881</v>
      </c>
      <c r="FT119" s="156">
        <f t="shared" si="108"/>
        <v>4.0938049597859729</v>
      </c>
      <c r="FU119" s="156">
        <f t="shared" si="108"/>
        <v>7.505798612226708</v>
      </c>
      <c r="FV119" s="156">
        <f t="shared" si="108"/>
        <v>5.7832758943922959</v>
      </c>
      <c r="FW119" s="156">
        <f t="shared" si="108"/>
        <v>18.049617756691969</v>
      </c>
      <c r="FX119" s="156">
        <f t="shared" si="108"/>
        <v>2.8406620772898594</v>
      </c>
      <c r="FY119" s="156">
        <f t="shared" si="108"/>
        <v>9.8858320314531589</v>
      </c>
      <c r="FZ119" s="156">
        <f t="shared" si="108"/>
        <v>10.770957725076213</v>
      </c>
      <c r="GA119" s="156">
        <f t="shared" si="108"/>
        <v>18.257136649128302</v>
      </c>
      <c r="GB119" s="156">
        <f t="shared" si="108"/>
        <v>23.528116771319898</v>
      </c>
      <c r="GC119" s="156">
        <f t="shared" si="108"/>
        <v>15.358933327299107</v>
      </c>
      <c r="GD119" s="156">
        <f t="shared" si="108"/>
        <v>15.393979578695038</v>
      </c>
      <c r="GE119" s="156">
        <f t="shared" si="108"/>
        <v>16.583862820234639</v>
      </c>
      <c r="GF119" s="156">
        <f t="shared" si="108"/>
        <v>14.704769555470977</v>
      </c>
      <c r="GG119" s="156">
        <f t="shared" si="108"/>
        <v>1.6347630723179782</v>
      </c>
      <c r="GH119" s="79">
        <f t="shared" si="108"/>
        <v>12.462109062662801</v>
      </c>
      <c r="GJ119" s="29"/>
      <c r="GK119" s="28"/>
      <c r="GL119" s="129">
        <v>31</v>
      </c>
      <c r="GM119" s="129">
        <v>21</v>
      </c>
      <c r="GN119" s="28"/>
      <c r="GO119" s="129">
        <v>32</v>
      </c>
      <c r="GP119" s="129">
        <v>22</v>
      </c>
      <c r="GQ119" s="28"/>
      <c r="GR119" s="29"/>
    </row>
    <row r="120" spans="4:200" ht="15.75" customHeight="1" x14ac:dyDescent="0.25">
      <c r="D120" s="189">
        <v>114</v>
      </c>
      <c r="E120" s="53">
        <v>2.7083234059619947</v>
      </c>
      <c r="F120" s="53">
        <v>9.7141906535360043</v>
      </c>
      <c r="L120" s="29"/>
      <c r="N120" s="73">
        <v>108</v>
      </c>
      <c r="O120" s="82"/>
      <c r="P120" s="83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0"/>
      <c r="AP120" s="80"/>
      <c r="AQ120" s="80"/>
      <c r="AR120" s="80"/>
      <c r="AS120" s="80"/>
      <c r="AT120" s="80"/>
      <c r="AU120" s="80"/>
      <c r="AV120" s="80"/>
      <c r="AW120" s="80"/>
      <c r="AX120" s="80"/>
      <c r="AY120" s="80"/>
      <c r="AZ120" s="80"/>
      <c r="BA120" s="80"/>
      <c r="BB120" s="80"/>
      <c r="BC120" s="80"/>
      <c r="BD120" s="80"/>
      <c r="BE120" s="80"/>
      <c r="BF120" s="80"/>
      <c r="BG120" s="80"/>
      <c r="BH120" s="80"/>
      <c r="BI120" s="80"/>
      <c r="BJ120" s="80"/>
      <c r="BK120" s="80"/>
      <c r="BL120" s="80"/>
      <c r="BM120" s="80"/>
      <c r="BN120" s="80"/>
      <c r="BO120" s="80"/>
      <c r="BP120" s="80"/>
      <c r="BQ120" s="80"/>
      <c r="BR120" s="80"/>
      <c r="BS120" s="80"/>
      <c r="BT120" s="80"/>
      <c r="BU120" s="80"/>
      <c r="BV120" s="80"/>
      <c r="BW120" s="80"/>
      <c r="BX120" s="80"/>
      <c r="BY120" s="80"/>
      <c r="BZ120" s="80"/>
      <c r="CA120" s="80"/>
      <c r="CB120" s="80"/>
      <c r="CC120" s="80"/>
      <c r="CD120" s="80"/>
      <c r="CE120" s="80"/>
      <c r="CF120" s="80"/>
      <c r="CG120" s="80"/>
      <c r="CH120" s="80"/>
      <c r="CI120" s="80"/>
      <c r="CJ120" s="80"/>
      <c r="CK120" s="80"/>
      <c r="CL120" s="80"/>
      <c r="CM120" s="80"/>
      <c r="CN120" s="80"/>
      <c r="CO120" s="80"/>
      <c r="CP120" s="80"/>
      <c r="CQ120" s="80"/>
      <c r="CR120" s="80"/>
      <c r="CS120" s="80"/>
      <c r="CT120" s="80"/>
      <c r="CU120" s="80"/>
      <c r="CV120" s="80"/>
      <c r="CW120" s="80"/>
      <c r="CX120" s="80"/>
      <c r="CY120" s="80"/>
      <c r="CZ120" s="80"/>
      <c r="DA120" s="80"/>
      <c r="DB120" s="80"/>
      <c r="DC120" s="80"/>
      <c r="DD120" s="80"/>
      <c r="DE120" s="80"/>
      <c r="DF120" s="80"/>
      <c r="DG120" s="80"/>
      <c r="DH120" s="80"/>
      <c r="DI120" s="80"/>
      <c r="DJ120" s="80"/>
      <c r="DK120" s="80"/>
      <c r="DL120" s="80"/>
      <c r="DM120" s="80"/>
      <c r="DN120" s="80"/>
      <c r="DO120" s="80"/>
      <c r="DP120" s="80"/>
      <c r="DQ120" s="80"/>
      <c r="DR120" s="80"/>
      <c r="DS120" s="156">
        <v>0</v>
      </c>
      <c r="DT120" s="156">
        <f t="shared" ref="DT120:GH120" si="109">+SQRT(((DT$6-$DS$6)^2)+((DT$7-$DS$7)^2))</f>
        <v>10.814510417503307</v>
      </c>
      <c r="DU120" s="156">
        <f t="shared" si="109"/>
        <v>10.119936870368544</v>
      </c>
      <c r="DV120" s="156">
        <f t="shared" si="109"/>
        <v>13.366501257591738</v>
      </c>
      <c r="DW120" s="156">
        <f t="shared" si="109"/>
        <v>2.0010420531639546</v>
      </c>
      <c r="DX120" s="156">
        <f t="shared" si="109"/>
        <v>22.582405611074563</v>
      </c>
      <c r="DY120" s="156">
        <f t="shared" si="109"/>
        <v>14.865119387390207</v>
      </c>
      <c r="DZ120" s="156">
        <f t="shared" si="109"/>
        <v>21.957036651856246</v>
      </c>
      <c r="EA120" s="156">
        <f t="shared" si="109"/>
        <v>6.4118340180201674</v>
      </c>
      <c r="EB120" s="156">
        <f t="shared" si="109"/>
        <v>5.5796262999797896</v>
      </c>
      <c r="EC120" s="156">
        <f t="shared" si="109"/>
        <v>15.721387339602074</v>
      </c>
      <c r="ED120" s="156">
        <f t="shared" si="109"/>
        <v>22.147911665508662</v>
      </c>
      <c r="EE120" s="156">
        <f t="shared" si="109"/>
        <v>18.586850759916587</v>
      </c>
      <c r="EF120" s="156">
        <f t="shared" si="109"/>
        <v>4.3006558214613886</v>
      </c>
      <c r="EG120" s="156">
        <f t="shared" si="109"/>
        <v>10.082578285807051</v>
      </c>
      <c r="EH120" s="156">
        <f t="shared" si="109"/>
        <v>12.729215052918411</v>
      </c>
      <c r="EI120" s="156">
        <f t="shared" si="109"/>
        <v>22.713887825440775</v>
      </c>
      <c r="EJ120" s="156">
        <f t="shared" si="109"/>
        <v>10.149160484234365</v>
      </c>
      <c r="EK120" s="156">
        <f t="shared" si="109"/>
        <v>27.433184554208978</v>
      </c>
      <c r="EL120" s="156">
        <f t="shared" si="109"/>
        <v>19.026176253444451</v>
      </c>
      <c r="EM120" s="156">
        <f t="shared" si="109"/>
        <v>5.3358760408423027</v>
      </c>
      <c r="EN120" s="156">
        <f t="shared" si="109"/>
        <v>18.895904875595491</v>
      </c>
      <c r="EO120" s="156">
        <f t="shared" si="109"/>
        <v>7.542164343646288</v>
      </c>
      <c r="EP120" s="156">
        <f t="shared" si="109"/>
        <v>6.720387650297968</v>
      </c>
      <c r="EQ120" s="156">
        <f t="shared" si="109"/>
        <v>22.585199399453465</v>
      </c>
      <c r="ER120" s="156">
        <f t="shared" si="109"/>
        <v>17.848610914346636</v>
      </c>
      <c r="ES120" s="156">
        <f t="shared" si="109"/>
        <v>10.744550673540438</v>
      </c>
      <c r="ET120" s="156">
        <f t="shared" si="109"/>
        <v>16.249159163208294</v>
      </c>
      <c r="EU120" s="156">
        <f t="shared" si="109"/>
        <v>14.583106865967061</v>
      </c>
      <c r="EV120" s="156">
        <f t="shared" si="109"/>
        <v>3.9205202572312885</v>
      </c>
      <c r="EW120" s="156">
        <f t="shared" si="109"/>
        <v>15.456246039104835</v>
      </c>
      <c r="EX120" s="156">
        <f t="shared" si="109"/>
        <v>3.2434466677365092</v>
      </c>
      <c r="EY120" s="156">
        <f t="shared" si="109"/>
        <v>4.0335353036999706</v>
      </c>
      <c r="EZ120" s="156">
        <f t="shared" si="109"/>
        <v>17.976186034209583</v>
      </c>
      <c r="FA120" s="156">
        <f t="shared" si="109"/>
        <v>19.052265439069796</v>
      </c>
      <c r="FB120" s="156">
        <f t="shared" si="109"/>
        <v>3.8082559479233034</v>
      </c>
      <c r="FC120" s="156">
        <f t="shared" si="109"/>
        <v>12.513081837840549</v>
      </c>
      <c r="FD120" s="156">
        <f t="shared" si="109"/>
        <v>10.257816947651836</v>
      </c>
      <c r="FE120" s="156">
        <f t="shared" si="109"/>
        <v>19.291919221849977</v>
      </c>
      <c r="FF120" s="156">
        <f t="shared" si="109"/>
        <v>6.9255473930388378</v>
      </c>
      <c r="FG120" s="156">
        <f t="shared" si="109"/>
        <v>18.714704418258044</v>
      </c>
      <c r="FH120" s="156">
        <f t="shared" si="109"/>
        <v>7.745864059702714</v>
      </c>
      <c r="FI120" s="156">
        <f t="shared" si="109"/>
        <v>4.2769208853499538</v>
      </c>
      <c r="FJ120" s="156">
        <f t="shared" si="109"/>
        <v>18.391346825825632</v>
      </c>
      <c r="FK120" s="156">
        <f t="shared" si="109"/>
        <v>14.302578947949691</v>
      </c>
      <c r="FL120" s="156">
        <f t="shared" si="109"/>
        <v>11.237771402282394</v>
      </c>
      <c r="FM120" s="156">
        <f t="shared" si="109"/>
        <v>5.3828354653484629</v>
      </c>
      <c r="FN120" s="156">
        <f t="shared" si="109"/>
        <v>14.718090864287191</v>
      </c>
      <c r="FO120" s="156">
        <f t="shared" si="109"/>
        <v>8.6186380267719667</v>
      </c>
      <c r="FP120" s="156">
        <f t="shared" si="109"/>
        <v>13.380752804175289</v>
      </c>
      <c r="FQ120" s="156">
        <f t="shared" si="109"/>
        <v>8.4527414357603838</v>
      </c>
      <c r="FR120" s="156">
        <f t="shared" si="109"/>
        <v>18.459049506414004</v>
      </c>
      <c r="FS120" s="156">
        <f t="shared" si="109"/>
        <v>10.526707931121953</v>
      </c>
      <c r="FT120" s="156">
        <f t="shared" si="109"/>
        <v>12.734696555629739</v>
      </c>
      <c r="FU120" s="156">
        <f t="shared" si="109"/>
        <v>8.7012276262491746</v>
      </c>
      <c r="FV120" s="156">
        <f t="shared" si="109"/>
        <v>13.622182365362816</v>
      </c>
      <c r="FW120" s="156">
        <f t="shared" si="109"/>
        <v>12.952938344550263</v>
      </c>
      <c r="FX120" s="156">
        <f t="shared" si="109"/>
        <v>10.706144621381339</v>
      </c>
      <c r="FY120" s="156">
        <f t="shared" si="109"/>
        <v>9.1973564610596892</v>
      </c>
      <c r="FZ120" s="156">
        <f t="shared" si="109"/>
        <v>1.2449156395865963</v>
      </c>
      <c r="GA120" s="156">
        <f t="shared" si="109"/>
        <v>12.567508324187001</v>
      </c>
      <c r="GB120" s="156">
        <f t="shared" si="109"/>
        <v>15.367771553312787</v>
      </c>
      <c r="GC120" s="156">
        <f t="shared" si="109"/>
        <v>11.769922477095774</v>
      </c>
      <c r="GD120" s="156">
        <f t="shared" si="109"/>
        <v>7.2133415926086863</v>
      </c>
      <c r="GE120" s="156">
        <f t="shared" si="109"/>
        <v>8.2439572864386843</v>
      </c>
      <c r="GF120" s="156">
        <f t="shared" si="109"/>
        <v>9.9575198120946666</v>
      </c>
      <c r="GG120" s="156">
        <f t="shared" si="109"/>
        <v>8.0973686720243805</v>
      </c>
      <c r="GH120" s="79">
        <f t="shared" si="109"/>
        <v>12.380771966457145</v>
      </c>
      <c r="GJ120" s="29"/>
      <c r="GK120" s="28"/>
      <c r="GL120" s="129">
        <v>121</v>
      </c>
      <c r="GM120" s="129">
        <v>21</v>
      </c>
      <c r="GN120" s="28"/>
      <c r="GO120" s="129">
        <v>92</v>
      </c>
      <c r="GP120" s="129">
        <v>22</v>
      </c>
      <c r="GQ120" s="28"/>
      <c r="GR120" s="29"/>
    </row>
    <row r="121" spans="4:200" ht="15.75" customHeight="1" x14ac:dyDescent="0.25">
      <c r="D121" s="189">
        <v>115</v>
      </c>
      <c r="E121" s="53">
        <v>2.555081151988527</v>
      </c>
      <c r="F121" s="53">
        <v>2.2584770455628926</v>
      </c>
      <c r="L121" s="29"/>
      <c r="N121" s="73">
        <v>109</v>
      </c>
      <c r="O121" s="82"/>
      <c r="P121" s="83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  <c r="BE121" s="80"/>
      <c r="BF121" s="80"/>
      <c r="BG121" s="80"/>
      <c r="BH121" s="80"/>
      <c r="BI121" s="80"/>
      <c r="BJ121" s="80"/>
      <c r="BK121" s="80"/>
      <c r="BL121" s="80"/>
      <c r="BM121" s="80"/>
      <c r="BN121" s="80"/>
      <c r="BO121" s="80"/>
      <c r="BP121" s="80"/>
      <c r="BQ121" s="80"/>
      <c r="BR121" s="80"/>
      <c r="BS121" s="80"/>
      <c r="BT121" s="80"/>
      <c r="BU121" s="80"/>
      <c r="BV121" s="80"/>
      <c r="BW121" s="80"/>
      <c r="BX121" s="80"/>
      <c r="BY121" s="80"/>
      <c r="BZ121" s="80"/>
      <c r="CA121" s="80"/>
      <c r="CB121" s="80"/>
      <c r="CC121" s="80"/>
      <c r="CD121" s="80"/>
      <c r="CE121" s="80"/>
      <c r="CF121" s="80"/>
      <c r="CG121" s="80"/>
      <c r="CH121" s="80"/>
      <c r="CI121" s="80"/>
      <c r="CJ121" s="80"/>
      <c r="CK121" s="80"/>
      <c r="CL121" s="80"/>
      <c r="CM121" s="80"/>
      <c r="CN121" s="80"/>
      <c r="CO121" s="80"/>
      <c r="CP121" s="80"/>
      <c r="CQ121" s="80"/>
      <c r="CR121" s="80"/>
      <c r="CS121" s="80"/>
      <c r="CT121" s="80"/>
      <c r="CU121" s="80"/>
      <c r="CV121" s="80"/>
      <c r="CW121" s="80"/>
      <c r="CX121" s="80"/>
      <c r="CY121" s="80"/>
      <c r="CZ121" s="80"/>
      <c r="DA121" s="80"/>
      <c r="DB121" s="80"/>
      <c r="DC121" s="80"/>
      <c r="DD121" s="80"/>
      <c r="DE121" s="80"/>
      <c r="DF121" s="80"/>
      <c r="DG121" s="80"/>
      <c r="DH121" s="80"/>
      <c r="DI121" s="80"/>
      <c r="DJ121" s="80"/>
      <c r="DK121" s="80"/>
      <c r="DL121" s="80"/>
      <c r="DM121" s="80"/>
      <c r="DN121" s="80"/>
      <c r="DO121" s="80"/>
      <c r="DP121" s="80"/>
      <c r="DQ121" s="80"/>
      <c r="DR121" s="80"/>
      <c r="DS121" s="80"/>
      <c r="DT121" s="78">
        <v>0</v>
      </c>
      <c r="DU121" s="156">
        <f t="shared" ref="DU121:GH121" si="110">+SQRT(((DU$6-$DT$6)^2)+((DU$7-$DT$7)^2))</f>
        <v>14.787395085029985</v>
      </c>
      <c r="DV121" s="156">
        <f t="shared" si="110"/>
        <v>15.160804690692444</v>
      </c>
      <c r="DW121" s="156">
        <f t="shared" si="110"/>
        <v>11.05554791937133</v>
      </c>
      <c r="DX121" s="156">
        <f t="shared" si="110"/>
        <v>20.016742108297777</v>
      </c>
      <c r="DY121" s="156">
        <f t="shared" si="110"/>
        <v>19.264192205234934</v>
      </c>
      <c r="DZ121" s="156">
        <f t="shared" si="110"/>
        <v>24.238813980573127</v>
      </c>
      <c r="EA121" s="156">
        <f t="shared" si="110"/>
        <v>15.123989500295146</v>
      </c>
      <c r="EB121" s="156">
        <f t="shared" si="110"/>
        <v>12.45520682859749</v>
      </c>
      <c r="EC121" s="156">
        <f t="shared" si="110"/>
        <v>7.2427667176876893</v>
      </c>
      <c r="ED121" s="156">
        <f t="shared" si="110"/>
        <v>16.775124380419012</v>
      </c>
      <c r="EE121" s="156">
        <f t="shared" si="110"/>
        <v>11.66546101942791</v>
      </c>
      <c r="EF121" s="156">
        <f t="shared" si="110"/>
        <v>9.9459205883849453</v>
      </c>
      <c r="EG121" s="156">
        <f t="shared" si="110"/>
        <v>3.2722694800815688</v>
      </c>
      <c r="EH121" s="156">
        <f t="shared" si="110"/>
        <v>12.564217153917356</v>
      </c>
      <c r="EI121" s="156">
        <f t="shared" si="110"/>
        <v>25.057136111935961</v>
      </c>
      <c r="EJ121" s="156">
        <f t="shared" si="110"/>
        <v>7.2994999963265235</v>
      </c>
      <c r="EK121" s="156">
        <f t="shared" si="110"/>
        <v>19.945154433136203</v>
      </c>
      <c r="EL121" s="156">
        <f t="shared" si="110"/>
        <v>9.298289262386124</v>
      </c>
      <c r="EM121" s="156">
        <f t="shared" si="110"/>
        <v>9.8749029411012668</v>
      </c>
      <c r="EN121" s="156">
        <f t="shared" si="110"/>
        <v>16.364935239523618</v>
      </c>
      <c r="EO121" s="156">
        <f t="shared" si="110"/>
        <v>17.534013720601486</v>
      </c>
      <c r="EP121" s="156">
        <f t="shared" si="110"/>
        <v>17.504303238406031</v>
      </c>
      <c r="EQ121" s="156">
        <f t="shared" si="110"/>
        <v>17.409334038086769</v>
      </c>
      <c r="ER121" s="156">
        <f t="shared" si="110"/>
        <v>11.701718185197363</v>
      </c>
      <c r="ES121" s="156">
        <f t="shared" si="110"/>
        <v>6.4585057449686083</v>
      </c>
      <c r="ET121" s="156">
        <f t="shared" si="110"/>
        <v>20.137194917787053</v>
      </c>
      <c r="EU121" s="156">
        <f t="shared" si="110"/>
        <v>15.187281683772484</v>
      </c>
      <c r="EV121" s="156">
        <f t="shared" si="110"/>
        <v>7.1576473255774555</v>
      </c>
      <c r="EW121" s="156">
        <f t="shared" si="110"/>
        <v>16.417361126395662</v>
      </c>
      <c r="EX121" s="156">
        <f t="shared" si="110"/>
        <v>8.254318523983887</v>
      </c>
      <c r="EY121" s="156">
        <f t="shared" si="110"/>
        <v>12.935233633661822</v>
      </c>
      <c r="EZ121" s="156">
        <f t="shared" si="110"/>
        <v>14.372689204371937</v>
      </c>
      <c r="FA121" s="156">
        <f t="shared" si="110"/>
        <v>12.77210411468409</v>
      </c>
      <c r="FB121" s="156">
        <f t="shared" si="110"/>
        <v>14.594177882788429</v>
      </c>
      <c r="FC121" s="156">
        <f t="shared" si="110"/>
        <v>12.005910294927489</v>
      </c>
      <c r="FD121" s="156">
        <f t="shared" si="110"/>
        <v>12.804575276497872</v>
      </c>
      <c r="FE121" s="156">
        <f t="shared" si="110"/>
        <v>11.971480505788929</v>
      </c>
      <c r="FF121" s="156">
        <f t="shared" si="110"/>
        <v>5.4694959367021312</v>
      </c>
      <c r="FG121" s="156">
        <f t="shared" si="110"/>
        <v>10.699361208983108</v>
      </c>
      <c r="FH121" s="156">
        <f t="shared" si="110"/>
        <v>3.6992603548868925</v>
      </c>
      <c r="FI121" s="156">
        <f t="shared" si="110"/>
        <v>6.7479868202559317</v>
      </c>
      <c r="FJ121" s="156">
        <f t="shared" si="110"/>
        <v>10.417243936455318</v>
      </c>
      <c r="FK121" s="156">
        <f t="shared" si="110"/>
        <v>3.538442412790872</v>
      </c>
      <c r="FL121" s="156">
        <f t="shared" si="110"/>
        <v>18.125264837635022</v>
      </c>
      <c r="FM121" s="156">
        <f t="shared" si="110"/>
        <v>15.997174910548052</v>
      </c>
      <c r="FN121" s="156">
        <f t="shared" si="110"/>
        <v>19.002808478100267</v>
      </c>
      <c r="FO121" s="156">
        <f t="shared" si="110"/>
        <v>4.9274742202646538</v>
      </c>
      <c r="FP121" s="156">
        <f t="shared" si="110"/>
        <v>14.553963371860517</v>
      </c>
      <c r="FQ121" s="156">
        <f t="shared" si="110"/>
        <v>11.738440255752591</v>
      </c>
      <c r="FR121" s="156">
        <f t="shared" si="110"/>
        <v>17.374607208130854</v>
      </c>
      <c r="FS121" s="156">
        <f t="shared" si="110"/>
        <v>14.497676369635741</v>
      </c>
      <c r="FT121" s="156">
        <f t="shared" si="110"/>
        <v>19.050586678171516</v>
      </c>
      <c r="FU121" s="156">
        <f t="shared" si="110"/>
        <v>11.707431172631647</v>
      </c>
      <c r="FV121" s="156">
        <f t="shared" si="110"/>
        <v>18.855499763951741</v>
      </c>
      <c r="FW121" s="156">
        <f t="shared" si="110"/>
        <v>3.8320297675931849</v>
      </c>
      <c r="FX121" s="156">
        <f t="shared" si="110"/>
        <v>17.228312899877096</v>
      </c>
      <c r="FY121" s="156">
        <f t="shared" si="110"/>
        <v>9.7279498580452426</v>
      </c>
      <c r="FZ121" s="156">
        <f t="shared" si="110"/>
        <v>10.005871854153146</v>
      </c>
      <c r="GA121" s="156">
        <f t="shared" si="110"/>
        <v>2.7734636547219877</v>
      </c>
      <c r="GB121" s="156">
        <f t="shared" si="110"/>
        <v>6.278614086003877</v>
      </c>
      <c r="GC121" s="156">
        <f t="shared" si="110"/>
        <v>5.8305511961916023</v>
      </c>
      <c r="GD121" s="156">
        <f t="shared" si="110"/>
        <v>4.0307770824172078</v>
      </c>
      <c r="GE121" s="156">
        <f t="shared" si="110"/>
        <v>3.7077373939036784</v>
      </c>
      <c r="GF121" s="156">
        <f t="shared" si="110"/>
        <v>4.2755252789996616</v>
      </c>
      <c r="GG121" s="156">
        <f t="shared" si="110"/>
        <v>16.12137600429811</v>
      </c>
      <c r="GH121" s="79">
        <f t="shared" si="110"/>
        <v>10.491198958157456</v>
      </c>
      <c r="GJ121" s="29"/>
      <c r="GK121" s="28"/>
      <c r="GL121" s="129">
        <v>128</v>
      </c>
      <c r="GM121" s="129">
        <v>21</v>
      </c>
      <c r="GN121" s="28"/>
      <c r="GO121" s="129">
        <v>134</v>
      </c>
      <c r="GP121" s="129">
        <v>22</v>
      </c>
      <c r="GQ121" s="28"/>
      <c r="GR121" s="29"/>
    </row>
    <row r="122" spans="4:200" ht="15.75" customHeight="1" x14ac:dyDescent="0.25">
      <c r="D122" s="189">
        <v>116</v>
      </c>
      <c r="E122" s="53">
        <v>3.8062035259579008</v>
      </c>
      <c r="F122" s="53">
        <v>19.079556842340505</v>
      </c>
      <c r="L122" s="29"/>
      <c r="N122" s="73">
        <v>110</v>
      </c>
      <c r="O122" s="82"/>
      <c r="P122" s="83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80"/>
      <c r="AP122" s="80"/>
      <c r="AQ122" s="80"/>
      <c r="AR122" s="80"/>
      <c r="AS122" s="80"/>
      <c r="AT122" s="80"/>
      <c r="AU122" s="80"/>
      <c r="AV122" s="80"/>
      <c r="AW122" s="80"/>
      <c r="AX122" s="80"/>
      <c r="AY122" s="80"/>
      <c r="AZ122" s="80"/>
      <c r="BA122" s="80"/>
      <c r="BB122" s="80"/>
      <c r="BC122" s="80"/>
      <c r="BD122" s="80"/>
      <c r="BE122" s="80"/>
      <c r="BF122" s="80"/>
      <c r="BG122" s="80"/>
      <c r="BH122" s="80"/>
      <c r="BI122" s="80"/>
      <c r="BJ122" s="80"/>
      <c r="BK122" s="80"/>
      <c r="BL122" s="80"/>
      <c r="BM122" s="80"/>
      <c r="BN122" s="80"/>
      <c r="BO122" s="80"/>
      <c r="BP122" s="80"/>
      <c r="BQ122" s="80"/>
      <c r="BR122" s="80"/>
      <c r="BS122" s="80"/>
      <c r="BT122" s="80"/>
      <c r="BU122" s="80"/>
      <c r="BV122" s="80"/>
      <c r="BW122" s="80"/>
      <c r="BX122" s="80"/>
      <c r="BY122" s="80"/>
      <c r="BZ122" s="80"/>
      <c r="CA122" s="80"/>
      <c r="CB122" s="80"/>
      <c r="CC122" s="80"/>
      <c r="CD122" s="80"/>
      <c r="CE122" s="80"/>
      <c r="CF122" s="80"/>
      <c r="CG122" s="80"/>
      <c r="CH122" s="80"/>
      <c r="CI122" s="80"/>
      <c r="CJ122" s="80"/>
      <c r="CK122" s="80"/>
      <c r="CL122" s="80"/>
      <c r="CM122" s="80"/>
      <c r="CN122" s="80"/>
      <c r="CO122" s="80"/>
      <c r="CP122" s="80"/>
      <c r="CQ122" s="80"/>
      <c r="CR122" s="80"/>
      <c r="CS122" s="80"/>
      <c r="CT122" s="80"/>
      <c r="CU122" s="80"/>
      <c r="CV122" s="80"/>
      <c r="CW122" s="80"/>
      <c r="CX122" s="80"/>
      <c r="CY122" s="80"/>
      <c r="CZ122" s="80"/>
      <c r="DA122" s="80"/>
      <c r="DB122" s="80"/>
      <c r="DC122" s="80"/>
      <c r="DD122" s="80"/>
      <c r="DE122" s="80"/>
      <c r="DF122" s="80"/>
      <c r="DG122" s="80"/>
      <c r="DH122" s="80"/>
      <c r="DI122" s="80"/>
      <c r="DJ122" s="80"/>
      <c r="DK122" s="80"/>
      <c r="DL122" s="80"/>
      <c r="DM122" s="80"/>
      <c r="DN122" s="80"/>
      <c r="DO122" s="80"/>
      <c r="DP122" s="80"/>
      <c r="DQ122" s="80"/>
      <c r="DR122" s="80"/>
      <c r="DS122" s="80"/>
      <c r="DT122" s="80"/>
      <c r="DU122" s="78">
        <v>0</v>
      </c>
      <c r="DV122" s="156">
        <f t="shared" ref="DV122:GH122" si="111">+SQRT(((DV$6-$DU$6)^2)+((DV$7-$DU$7)^2))</f>
        <v>4.1758646958151715</v>
      </c>
      <c r="DW122" s="156">
        <f t="shared" si="111"/>
        <v>8.1202104611851986</v>
      </c>
      <c r="DX122" s="156">
        <f t="shared" si="111"/>
        <v>14.374647819854617</v>
      </c>
      <c r="DY122" s="156">
        <f t="shared" si="111"/>
        <v>4.9218181088208199</v>
      </c>
      <c r="DZ122" s="156">
        <f t="shared" si="111"/>
        <v>11.841283765095627</v>
      </c>
      <c r="EA122" s="156">
        <f t="shared" si="111"/>
        <v>5.6635450172988895</v>
      </c>
      <c r="EB122" s="156">
        <f t="shared" si="111"/>
        <v>4.5638509008696069</v>
      </c>
      <c r="EC122" s="156">
        <f t="shared" si="111"/>
        <v>14.878867732034895</v>
      </c>
      <c r="ED122" s="156">
        <f t="shared" si="111"/>
        <v>16.235182847103982</v>
      </c>
      <c r="EE122" s="156">
        <f t="shared" si="111"/>
        <v>15.073697756580497</v>
      </c>
      <c r="EF122" s="156">
        <f t="shared" si="111"/>
        <v>6.3833787611077968</v>
      </c>
      <c r="EG122" s="156">
        <f t="shared" si="111"/>
        <v>11.910142425327184</v>
      </c>
      <c r="EH122" s="156">
        <f t="shared" si="111"/>
        <v>5.7201729309695679</v>
      </c>
      <c r="EI122" s="156">
        <f t="shared" si="111"/>
        <v>12.594399399206836</v>
      </c>
      <c r="EJ122" s="156">
        <f t="shared" si="111"/>
        <v>8.4406371736407557</v>
      </c>
      <c r="EK122" s="156">
        <f t="shared" si="111"/>
        <v>22.732738688563256</v>
      </c>
      <c r="EL122" s="156">
        <f t="shared" si="111"/>
        <v>18.641219426332448</v>
      </c>
      <c r="EM122" s="156">
        <f t="shared" si="111"/>
        <v>5.7000436485717501</v>
      </c>
      <c r="EN122" s="156">
        <f t="shared" si="111"/>
        <v>11.342200395171092</v>
      </c>
      <c r="EO122" s="156">
        <f t="shared" si="111"/>
        <v>8.491600191736806</v>
      </c>
      <c r="EP122" s="156">
        <f t="shared" si="111"/>
        <v>11.468181667957452</v>
      </c>
      <c r="EQ122" s="156">
        <f t="shared" si="111"/>
        <v>16.413387171849443</v>
      </c>
      <c r="ER122" s="156">
        <f t="shared" si="111"/>
        <v>13.824591562563466</v>
      </c>
      <c r="ES122" s="156">
        <f t="shared" si="111"/>
        <v>9.6427975795539744</v>
      </c>
      <c r="ET122" s="156">
        <f t="shared" si="111"/>
        <v>6.200292753357683</v>
      </c>
      <c r="EU122" s="156">
        <f t="shared" si="111"/>
        <v>5.8762768457879533</v>
      </c>
      <c r="EV122" s="156">
        <f t="shared" si="111"/>
        <v>11.863371590626622</v>
      </c>
      <c r="EW122" s="156">
        <f t="shared" si="111"/>
        <v>6.2311940306479077</v>
      </c>
      <c r="EX122" s="156">
        <f t="shared" si="111"/>
        <v>8.8170372659916811</v>
      </c>
      <c r="EY122" s="156">
        <f t="shared" si="111"/>
        <v>6.6060729566792276</v>
      </c>
      <c r="EZ122" s="156">
        <f t="shared" si="111"/>
        <v>11.57402810880159</v>
      </c>
      <c r="FA122" s="156">
        <f t="shared" si="111"/>
        <v>14.760309378902825</v>
      </c>
      <c r="FB122" s="156">
        <f t="shared" si="111"/>
        <v>10.305864133948292</v>
      </c>
      <c r="FC122" s="156">
        <f t="shared" si="111"/>
        <v>6.0131984411865336</v>
      </c>
      <c r="FD122" s="156">
        <f t="shared" si="111"/>
        <v>2.6685819552301098</v>
      </c>
      <c r="FE122" s="156">
        <f t="shared" si="111"/>
        <v>15.970446001590686</v>
      </c>
      <c r="FF122" s="156">
        <f t="shared" si="111"/>
        <v>14.515763281847768</v>
      </c>
      <c r="FG122" s="156">
        <f t="shared" si="111"/>
        <v>16.302274464210935</v>
      </c>
      <c r="FH122" s="156">
        <f t="shared" si="111"/>
        <v>11.258865018914493</v>
      </c>
      <c r="FI122" s="156">
        <f t="shared" si="111"/>
        <v>9.965835265289634</v>
      </c>
      <c r="FJ122" s="156">
        <f t="shared" si="111"/>
        <v>16.033808232796119</v>
      </c>
      <c r="FK122" s="156">
        <f t="shared" si="111"/>
        <v>17.885648865315375</v>
      </c>
      <c r="FL122" s="156">
        <f t="shared" si="111"/>
        <v>3.9958067148261671</v>
      </c>
      <c r="FM122" s="156">
        <f t="shared" si="111"/>
        <v>9.7965762493979405</v>
      </c>
      <c r="FN122" s="156">
        <f t="shared" si="111"/>
        <v>4.7268386250831407</v>
      </c>
      <c r="FO122" s="156">
        <f t="shared" si="111"/>
        <v>9.9297442848600621</v>
      </c>
      <c r="FP122" s="156">
        <f t="shared" si="111"/>
        <v>4.7001996725991431</v>
      </c>
      <c r="FQ122" s="156">
        <f t="shared" si="111"/>
        <v>3.0520679979856919</v>
      </c>
      <c r="FR122" s="156">
        <f t="shared" si="111"/>
        <v>9.9349105149623451</v>
      </c>
      <c r="FS122" s="156">
        <f t="shared" si="111"/>
        <v>0.866140800875279</v>
      </c>
      <c r="FT122" s="156">
        <f t="shared" si="111"/>
        <v>4.3939858338656759</v>
      </c>
      <c r="FU122" s="156">
        <f t="shared" si="111"/>
        <v>3.1158524198609379</v>
      </c>
      <c r="FV122" s="156">
        <f t="shared" si="111"/>
        <v>4.1140312156648191</v>
      </c>
      <c r="FW122" s="156">
        <f t="shared" si="111"/>
        <v>14.127497554872733</v>
      </c>
      <c r="FX122" s="156">
        <f t="shared" si="111"/>
        <v>3.0524650460967373</v>
      </c>
      <c r="FY122" s="156">
        <f t="shared" si="111"/>
        <v>5.4499077871678239</v>
      </c>
      <c r="FZ122" s="156">
        <f t="shared" si="111"/>
        <v>11.059667702075558</v>
      </c>
      <c r="GA122" s="156">
        <f t="shared" si="111"/>
        <v>14.589825354640869</v>
      </c>
      <c r="GB122" s="156">
        <f t="shared" si="111"/>
        <v>20.987375482455484</v>
      </c>
      <c r="GC122" s="156">
        <f t="shared" si="111"/>
        <v>11.083597646993031</v>
      </c>
      <c r="GD122" s="156">
        <f t="shared" si="111"/>
        <v>13.555886808954483</v>
      </c>
      <c r="GE122" s="156">
        <f t="shared" si="111"/>
        <v>14.717564983088019</v>
      </c>
      <c r="GF122" s="156">
        <f t="shared" si="111"/>
        <v>11.013475242056131</v>
      </c>
      <c r="GG122" s="156">
        <f t="shared" si="111"/>
        <v>4.602805249468485</v>
      </c>
      <c r="GH122" s="79">
        <f t="shared" si="111"/>
        <v>7.3757243854649222</v>
      </c>
      <c r="GJ122" s="29"/>
      <c r="GK122" s="28"/>
      <c r="GL122" s="129">
        <v>96</v>
      </c>
      <c r="GM122" s="129">
        <v>21</v>
      </c>
      <c r="GN122" s="28"/>
      <c r="GO122" s="129">
        <v>125</v>
      </c>
      <c r="GP122" s="129">
        <v>22</v>
      </c>
      <c r="GQ122" s="28"/>
      <c r="GR122" s="29"/>
    </row>
    <row r="123" spans="4:200" ht="15.75" customHeight="1" x14ac:dyDescent="0.25">
      <c r="D123" s="189">
        <v>117</v>
      </c>
      <c r="E123" s="53">
        <v>6.5992469470087656</v>
      </c>
      <c r="F123" s="53">
        <v>18.15509238511801</v>
      </c>
      <c r="L123" s="29"/>
      <c r="N123" s="73">
        <v>111</v>
      </c>
      <c r="O123" s="82"/>
      <c r="P123" s="83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0"/>
      <c r="AP123" s="80"/>
      <c r="AQ123" s="80"/>
      <c r="AR123" s="80"/>
      <c r="AS123" s="80"/>
      <c r="AT123" s="80"/>
      <c r="AU123" s="80"/>
      <c r="AV123" s="80"/>
      <c r="AW123" s="80"/>
      <c r="AX123" s="80"/>
      <c r="AY123" s="80"/>
      <c r="AZ123" s="80"/>
      <c r="BA123" s="80"/>
      <c r="BB123" s="80"/>
      <c r="BC123" s="80"/>
      <c r="BD123" s="80"/>
      <c r="BE123" s="80"/>
      <c r="BF123" s="80"/>
      <c r="BG123" s="80"/>
      <c r="BH123" s="80"/>
      <c r="BI123" s="80"/>
      <c r="BJ123" s="80"/>
      <c r="BK123" s="80"/>
      <c r="BL123" s="80"/>
      <c r="BM123" s="80"/>
      <c r="BN123" s="80"/>
      <c r="BO123" s="80"/>
      <c r="BP123" s="80"/>
      <c r="BQ123" s="80"/>
      <c r="BR123" s="80"/>
      <c r="BS123" s="80"/>
      <c r="BT123" s="80"/>
      <c r="BU123" s="80"/>
      <c r="BV123" s="80"/>
      <c r="BW123" s="80"/>
      <c r="BX123" s="80"/>
      <c r="BY123" s="80"/>
      <c r="BZ123" s="80"/>
      <c r="CA123" s="80"/>
      <c r="CB123" s="80"/>
      <c r="CC123" s="80"/>
      <c r="CD123" s="80"/>
      <c r="CE123" s="80"/>
      <c r="CF123" s="80"/>
      <c r="CG123" s="80"/>
      <c r="CH123" s="80"/>
      <c r="CI123" s="80"/>
      <c r="CJ123" s="80"/>
      <c r="CK123" s="80"/>
      <c r="CL123" s="80"/>
      <c r="CM123" s="80"/>
      <c r="CN123" s="80"/>
      <c r="CO123" s="80"/>
      <c r="CP123" s="80"/>
      <c r="CQ123" s="80"/>
      <c r="CR123" s="80"/>
      <c r="CS123" s="80"/>
      <c r="CT123" s="80"/>
      <c r="CU123" s="80"/>
      <c r="CV123" s="80"/>
      <c r="CW123" s="80"/>
      <c r="CX123" s="80"/>
      <c r="CY123" s="80"/>
      <c r="CZ123" s="80"/>
      <c r="DA123" s="80"/>
      <c r="DB123" s="80"/>
      <c r="DC123" s="80"/>
      <c r="DD123" s="80"/>
      <c r="DE123" s="80"/>
      <c r="DF123" s="80"/>
      <c r="DG123" s="80"/>
      <c r="DH123" s="80"/>
      <c r="DI123" s="80"/>
      <c r="DJ123" s="80"/>
      <c r="DK123" s="80"/>
      <c r="DL123" s="80"/>
      <c r="DM123" s="80"/>
      <c r="DN123" s="80"/>
      <c r="DO123" s="80"/>
      <c r="DP123" s="80"/>
      <c r="DQ123" s="80"/>
      <c r="DR123" s="80"/>
      <c r="DS123" s="80"/>
      <c r="DT123" s="80"/>
      <c r="DU123" s="80"/>
      <c r="DV123" s="156">
        <v>0</v>
      </c>
      <c r="DW123" s="156">
        <f t="shared" ref="DW123:GH123" si="112">+SQRT(((DW$6-$DV$6)^2)+((DW$7-$DV$7)^2))</f>
        <v>11.443551064102815</v>
      </c>
      <c r="DX123" s="156">
        <f t="shared" si="112"/>
        <v>10.198939682221635</v>
      </c>
      <c r="DY123" s="156">
        <f t="shared" si="112"/>
        <v>4.9052542156902357</v>
      </c>
      <c r="DZ123" s="156">
        <f t="shared" si="112"/>
        <v>9.2795373698002184</v>
      </c>
      <c r="EA123" s="156">
        <f t="shared" si="112"/>
        <v>9.7994376925068387</v>
      </c>
      <c r="EB123" s="156">
        <f t="shared" si="112"/>
        <v>8.1716070764940678</v>
      </c>
      <c r="EC123" s="156">
        <f t="shared" si="112"/>
        <v>13.21040086583807</v>
      </c>
      <c r="ED123" s="156">
        <f t="shared" si="112"/>
        <v>12.455709447460595</v>
      </c>
      <c r="EE123" s="156">
        <f t="shared" si="112"/>
        <v>12.239841783133352</v>
      </c>
      <c r="EF123" s="156">
        <f t="shared" si="112"/>
        <v>9.1611597070789479</v>
      </c>
      <c r="EG123" s="156">
        <f t="shared" si="112"/>
        <v>11.94317134747223</v>
      </c>
      <c r="EH123" s="156">
        <f t="shared" si="112"/>
        <v>3.0105084683531453</v>
      </c>
      <c r="EI123" s="156">
        <f t="shared" si="112"/>
        <v>10.09528255166445</v>
      </c>
      <c r="EJ123" s="156">
        <f t="shared" si="112"/>
        <v>7.9292642595963345</v>
      </c>
      <c r="EK123" s="156">
        <f t="shared" si="112"/>
        <v>19.11588273457021</v>
      </c>
      <c r="EL123" s="156">
        <f t="shared" si="112"/>
        <v>16.776202886926022</v>
      </c>
      <c r="EM123" s="156">
        <f t="shared" si="112"/>
        <v>8.2033483764397541</v>
      </c>
      <c r="EN123" s="156">
        <f t="shared" si="112"/>
        <v>7.2826039282513948</v>
      </c>
      <c r="EO123" s="156">
        <f t="shared" si="112"/>
        <v>12.667117796433539</v>
      </c>
      <c r="EP123" s="156">
        <f t="shared" si="112"/>
        <v>15.594440639012262</v>
      </c>
      <c r="EQ123" s="156">
        <f t="shared" si="112"/>
        <v>12.554574186833966</v>
      </c>
      <c r="ER123" s="156">
        <f t="shared" si="112"/>
        <v>10.898551138614462</v>
      </c>
      <c r="ES123" s="156">
        <f t="shared" si="112"/>
        <v>8.9785975411558567</v>
      </c>
      <c r="ET123" s="156">
        <f t="shared" si="112"/>
        <v>5.2557472585517102</v>
      </c>
      <c r="EU123" s="156">
        <f t="shared" si="112"/>
        <v>1.7453062970118558</v>
      </c>
      <c r="EV123" s="156">
        <f t="shared" si="112"/>
        <v>14.179952305206664</v>
      </c>
      <c r="EW123" s="156">
        <f t="shared" si="112"/>
        <v>2.1387481413393998</v>
      </c>
      <c r="EX123" s="156">
        <f t="shared" si="112"/>
        <v>11.2899328348271</v>
      </c>
      <c r="EY123" s="156">
        <f t="shared" si="112"/>
        <v>10.386058717061045</v>
      </c>
      <c r="EZ123" s="156">
        <f t="shared" si="112"/>
        <v>7.8737988083453665</v>
      </c>
      <c r="FA123" s="156">
        <f t="shared" si="112"/>
        <v>11.636869406387284</v>
      </c>
      <c r="FB123" s="156">
        <f t="shared" si="112"/>
        <v>14.212961413466381</v>
      </c>
      <c r="FC123" s="156">
        <f t="shared" si="112"/>
        <v>3.5714748904982878</v>
      </c>
      <c r="FD123" s="156">
        <f t="shared" si="112"/>
        <v>3.1371648248593171</v>
      </c>
      <c r="FE123" s="156">
        <f t="shared" si="112"/>
        <v>13.136815387734709</v>
      </c>
      <c r="FF123" s="156">
        <f t="shared" si="112"/>
        <v>16.333553497247479</v>
      </c>
      <c r="FG123" s="156">
        <f t="shared" si="112"/>
        <v>13.809922581176872</v>
      </c>
      <c r="FH123" s="156">
        <f t="shared" si="112"/>
        <v>12.146301359975988</v>
      </c>
      <c r="FI123" s="156">
        <f t="shared" si="112"/>
        <v>12.023682253222754</v>
      </c>
      <c r="FJ123" s="156">
        <f t="shared" si="112"/>
        <v>13.588875374735835</v>
      </c>
      <c r="FK123" s="156">
        <f t="shared" si="112"/>
        <v>17.72436798221274</v>
      </c>
      <c r="FL123" s="156">
        <f t="shared" si="112"/>
        <v>7.4152656753358475</v>
      </c>
      <c r="FM123" s="156">
        <f t="shared" si="112"/>
        <v>13.877597861996936</v>
      </c>
      <c r="FN123" s="156">
        <f t="shared" si="112"/>
        <v>4.6172488106550658</v>
      </c>
      <c r="FO123" s="156">
        <f t="shared" si="112"/>
        <v>10.305379848317962</v>
      </c>
      <c r="FP123" s="156">
        <f t="shared" si="112"/>
        <v>0.87776968758769858</v>
      </c>
      <c r="FQ123" s="156">
        <f t="shared" si="112"/>
        <v>4.9435658828475884</v>
      </c>
      <c r="FR123" s="156">
        <f t="shared" si="112"/>
        <v>5.7590614529291226</v>
      </c>
      <c r="FS123" s="156">
        <f t="shared" si="112"/>
        <v>3.3641149201616019</v>
      </c>
      <c r="FT123" s="156">
        <f t="shared" si="112"/>
        <v>6.9714530018064664</v>
      </c>
      <c r="FU123" s="156">
        <f t="shared" si="112"/>
        <v>4.7266558621282941</v>
      </c>
      <c r="FV123" s="156">
        <f t="shared" si="112"/>
        <v>5.5050632362730463</v>
      </c>
      <c r="FW123" s="156">
        <f t="shared" si="112"/>
        <v>13.443980346469905</v>
      </c>
      <c r="FX123" s="156">
        <f t="shared" si="112"/>
        <v>6.6493846795770795</v>
      </c>
      <c r="FY123" s="156">
        <f t="shared" si="112"/>
        <v>5.5933067198988562</v>
      </c>
      <c r="FZ123" s="156">
        <f t="shared" si="112"/>
        <v>14.096813437435504</v>
      </c>
      <c r="GA123" s="156">
        <f t="shared" si="112"/>
        <v>14.192278766550363</v>
      </c>
      <c r="GB123" s="156">
        <f t="shared" si="112"/>
        <v>21.421572293624461</v>
      </c>
      <c r="GC123" s="156">
        <f t="shared" si="112"/>
        <v>10.191912063290737</v>
      </c>
      <c r="GD123" s="156">
        <f t="shared" si="112"/>
        <v>15.034788688878486</v>
      </c>
      <c r="GE123" s="156">
        <f t="shared" si="112"/>
        <v>16.081635412380248</v>
      </c>
      <c r="GF123" s="156">
        <f t="shared" si="112"/>
        <v>10.941398135323649</v>
      </c>
      <c r="GG123" s="156">
        <f t="shared" si="112"/>
        <v>8.7683444493482074</v>
      </c>
      <c r="GH123" s="79">
        <f t="shared" si="112"/>
        <v>5.3502252011057241</v>
      </c>
      <c r="GJ123" s="29"/>
      <c r="GK123" s="28"/>
      <c r="GL123" s="129">
        <v>102</v>
      </c>
      <c r="GM123" s="129">
        <v>21</v>
      </c>
      <c r="GN123" s="28"/>
      <c r="GO123" s="129">
        <v>156</v>
      </c>
      <c r="GP123" s="129">
        <v>22</v>
      </c>
      <c r="GQ123" s="28"/>
      <c r="GR123" s="29"/>
    </row>
    <row r="124" spans="4:200" ht="15.75" customHeight="1" x14ac:dyDescent="0.25">
      <c r="D124" s="189">
        <v>118</v>
      </c>
      <c r="E124" s="53">
        <v>20.456281422459156</v>
      </c>
      <c r="F124" s="53">
        <v>13.093598629499578</v>
      </c>
      <c r="L124" s="29"/>
      <c r="N124" s="73">
        <v>112</v>
      </c>
      <c r="O124" s="82"/>
      <c r="P124" s="83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/>
      <c r="BA124" s="80"/>
      <c r="BB124" s="80"/>
      <c r="BC124" s="80"/>
      <c r="BD124" s="80"/>
      <c r="BE124" s="80"/>
      <c r="BF124" s="80"/>
      <c r="BG124" s="80"/>
      <c r="BH124" s="80"/>
      <c r="BI124" s="80"/>
      <c r="BJ124" s="80"/>
      <c r="BK124" s="80"/>
      <c r="BL124" s="80"/>
      <c r="BM124" s="80"/>
      <c r="BN124" s="80"/>
      <c r="BO124" s="80"/>
      <c r="BP124" s="80"/>
      <c r="BQ124" s="80"/>
      <c r="BR124" s="80"/>
      <c r="BS124" s="80"/>
      <c r="BT124" s="80"/>
      <c r="BU124" s="80"/>
      <c r="BV124" s="80"/>
      <c r="BW124" s="80"/>
      <c r="BX124" s="80"/>
      <c r="BY124" s="80"/>
      <c r="BZ124" s="80"/>
      <c r="CA124" s="80"/>
      <c r="CB124" s="80"/>
      <c r="CC124" s="80"/>
      <c r="CD124" s="80"/>
      <c r="CE124" s="80"/>
      <c r="CF124" s="80"/>
      <c r="CG124" s="80"/>
      <c r="CH124" s="80"/>
      <c r="CI124" s="80"/>
      <c r="CJ124" s="80"/>
      <c r="CK124" s="80"/>
      <c r="CL124" s="80"/>
      <c r="CM124" s="80"/>
      <c r="CN124" s="80"/>
      <c r="CO124" s="80"/>
      <c r="CP124" s="80"/>
      <c r="CQ124" s="80"/>
      <c r="CR124" s="80"/>
      <c r="CS124" s="80"/>
      <c r="CT124" s="80"/>
      <c r="CU124" s="80"/>
      <c r="CV124" s="80"/>
      <c r="CW124" s="80"/>
      <c r="CX124" s="80"/>
      <c r="CY124" s="80"/>
      <c r="CZ124" s="80"/>
      <c r="DA124" s="80"/>
      <c r="DB124" s="80"/>
      <c r="DC124" s="80"/>
      <c r="DD124" s="80"/>
      <c r="DE124" s="80"/>
      <c r="DF124" s="80"/>
      <c r="DG124" s="80"/>
      <c r="DH124" s="80"/>
      <c r="DI124" s="80"/>
      <c r="DJ124" s="80"/>
      <c r="DK124" s="80"/>
      <c r="DL124" s="80"/>
      <c r="DM124" s="80"/>
      <c r="DN124" s="80"/>
      <c r="DO124" s="80"/>
      <c r="DP124" s="80"/>
      <c r="DQ124" s="80"/>
      <c r="DR124" s="80"/>
      <c r="DS124" s="80"/>
      <c r="DT124" s="80"/>
      <c r="DU124" s="80"/>
      <c r="DV124" s="80"/>
      <c r="DW124" s="78">
        <v>0</v>
      </c>
      <c r="DX124" s="156">
        <f t="shared" ref="DX124:GH124" si="113">+SQRT(((DX$6-$DW$6)^2)+((DX$7-$DW$7)^2))</f>
        <v>20.859847733870041</v>
      </c>
      <c r="DY124" s="156">
        <f t="shared" si="113"/>
        <v>12.870422381831888</v>
      </c>
      <c r="DZ124" s="156">
        <f t="shared" si="113"/>
        <v>19.959156078315225</v>
      </c>
      <c r="EA124" s="156">
        <f t="shared" si="113"/>
        <v>4.7606024496828887</v>
      </c>
      <c r="EB124" s="156">
        <f t="shared" si="113"/>
        <v>3.5799080708278979</v>
      </c>
      <c r="EC124" s="156">
        <f t="shared" si="113"/>
        <v>15.089783428021361</v>
      </c>
      <c r="ED124" s="156">
        <f t="shared" si="113"/>
        <v>20.770066457174018</v>
      </c>
      <c r="EE124" s="156">
        <f t="shared" si="113"/>
        <v>17.544844024822495</v>
      </c>
      <c r="EF124" s="156">
        <f t="shared" si="113"/>
        <v>2.6221250497602147</v>
      </c>
      <c r="EG124" s="156">
        <f t="shared" si="113"/>
        <v>9.7269834700415263</v>
      </c>
      <c r="EH124" s="156">
        <f t="shared" si="113"/>
        <v>10.998393608287117</v>
      </c>
      <c r="EI124" s="156">
        <f t="shared" si="113"/>
        <v>20.714556726272932</v>
      </c>
      <c r="EJ124" s="156">
        <f t="shared" si="113"/>
        <v>9.0272841441964768</v>
      </c>
      <c r="EK124" s="156">
        <f t="shared" si="113"/>
        <v>26.316737209628283</v>
      </c>
      <c r="EL124" s="156">
        <f t="shared" si="113"/>
        <v>18.580913744273985</v>
      </c>
      <c r="EM124" s="156">
        <f t="shared" si="113"/>
        <v>3.6491308755333951</v>
      </c>
      <c r="EN124" s="156">
        <f t="shared" si="113"/>
        <v>17.23112710874053</v>
      </c>
      <c r="EO124" s="156">
        <f t="shared" si="113"/>
        <v>6.5461833413702468</v>
      </c>
      <c r="EP124" s="156">
        <f t="shared" si="113"/>
        <v>6.7176614153363667</v>
      </c>
      <c r="EQ124" s="156">
        <f t="shared" si="113"/>
        <v>21.171392376815653</v>
      </c>
      <c r="ER124" s="156">
        <f t="shared" si="113"/>
        <v>16.701453650302682</v>
      </c>
      <c r="ES124" s="156">
        <f t="shared" si="113"/>
        <v>9.7935717734395968</v>
      </c>
      <c r="ET124" s="156">
        <f t="shared" si="113"/>
        <v>14.249991263461681</v>
      </c>
      <c r="EU124" s="156">
        <f t="shared" si="113"/>
        <v>12.720676408048778</v>
      </c>
      <c r="EV124" s="156">
        <f t="shared" si="113"/>
        <v>4.9395530605798941</v>
      </c>
      <c r="EW124" s="156">
        <f t="shared" si="113"/>
        <v>13.551141120447609</v>
      </c>
      <c r="EX124" s="156">
        <f t="shared" si="113"/>
        <v>2.8151141151237753</v>
      </c>
      <c r="EY124" s="156">
        <f t="shared" si="113"/>
        <v>2.2883709489056767</v>
      </c>
      <c r="EZ124" s="156">
        <f t="shared" si="113"/>
        <v>16.459546867171714</v>
      </c>
      <c r="FA124" s="156">
        <f t="shared" si="113"/>
        <v>17.887755242012389</v>
      </c>
      <c r="FB124" s="156">
        <f t="shared" si="113"/>
        <v>3.9876268325405646</v>
      </c>
      <c r="FC124" s="156">
        <f t="shared" si="113"/>
        <v>10.831273096983688</v>
      </c>
      <c r="FD124" s="156">
        <f t="shared" si="113"/>
        <v>8.3633337298668184</v>
      </c>
      <c r="FE124" s="156">
        <f t="shared" si="113"/>
        <v>18.299436412468744</v>
      </c>
      <c r="FF124" s="156">
        <f t="shared" si="113"/>
        <v>8.0438182843686494</v>
      </c>
      <c r="FG124" s="156">
        <f t="shared" si="113"/>
        <v>17.872479000483711</v>
      </c>
      <c r="FH124" s="156">
        <f t="shared" si="113"/>
        <v>7.6116771486400472</v>
      </c>
      <c r="FI124" s="156">
        <f t="shared" si="113"/>
        <v>4.3137160549932592</v>
      </c>
      <c r="FJ124" s="156">
        <f t="shared" si="113"/>
        <v>17.551249375456802</v>
      </c>
      <c r="FK124" s="156">
        <f t="shared" si="113"/>
        <v>14.593777384637074</v>
      </c>
      <c r="FL124" s="156">
        <f t="shared" si="113"/>
        <v>9.366563136227656</v>
      </c>
      <c r="FM124" s="156">
        <f t="shared" si="113"/>
        <v>5.0317403222640591</v>
      </c>
      <c r="FN124" s="156">
        <f t="shared" si="113"/>
        <v>12.72084981812386</v>
      </c>
      <c r="FO124" s="156">
        <f t="shared" si="113"/>
        <v>7.9908161899045709</v>
      </c>
      <c r="FP124" s="156">
        <f t="shared" si="113"/>
        <v>11.501792260316073</v>
      </c>
      <c r="FQ124" s="156">
        <f t="shared" si="113"/>
        <v>6.5753060756606843</v>
      </c>
      <c r="FR124" s="156">
        <f t="shared" si="113"/>
        <v>16.661254838508576</v>
      </c>
      <c r="FS124" s="156">
        <f t="shared" si="113"/>
        <v>8.5396757053482499</v>
      </c>
      <c r="FT124" s="156">
        <f t="shared" si="113"/>
        <v>10.82562085486426</v>
      </c>
      <c r="FU124" s="156">
        <f t="shared" si="113"/>
        <v>6.8383063480776114</v>
      </c>
      <c r="FV124" s="156">
        <f t="shared" si="113"/>
        <v>11.648020506511315</v>
      </c>
      <c r="FW124" s="156">
        <f t="shared" si="113"/>
        <v>12.62737048630173</v>
      </c>
      <c r="FX124" s="156">
        <f t="shared" si="113"/>
        <v>8.7851351286032475</v>
      </c>
      <c r="FY124" s="156">
        <f t="shared" si="113"/>
        <v>7.625434145911159</v>
      </c>
      <c r="FZ124" s="156">
        <f t="shared" si="113"/>
        <v>3.048275535661098</v>
      </c>
      <c r="GA124" s="156">
        <f t="shared" si="113"/>
        <v>12.416333573232889</v>
      </c>
      <c r="GB124" s="156">
        <f t="shared" si="113"/>
        <v>16.192462464326393</v>
      </c>
      <c r="GC124" s="156">
        <f t="shared" si="113"/>
        <v>10.978356068836291</v>
      </c>
      <c r="GD124" s="156">
        <f t="shared" si="113"/>
        <v>7.9214095787779417</v>
      </c>
      <c r="GE124" s="156">
        <f t="shared" si="113"/>
        <v>9.0627300237320334</v>
      </c>
      <c r="GF124" s="156">
        <f t="shared" si="113"/>
        <v>9.4063892122439139</v>
      </c>
      <c r="GG124" s="156">
        <f t="shared" si="113"/>
        <v>6.3318838524159347</v>
      </c>
      <c r="GH124" s="79">
        <f t="shared" si="113"/>
        <v>10.884135997196802</v>
      </c>
      <c r="GJ124" s="29"/>
      <c r="GK124" s="28"/>
      <c r="GL124" s="129">
        <v>45</v>
      </c>
      <c r="GM124" s="129">
        <v>21</v>
      </c>
      <c r="GN124" s="28"/>
      <c r="GO124" s="129">
        <v>48</v>
      </c>
      <c r="GP124" s="129">
        <v>22</v>
      </c>
      <c r="GQ124" s="28"/>
      <c r="GR124" s="29"/>
    </row>
    <row r="125" spans="4:200" ht="15.75" customHeight="1" x14ac:dyDescent="0.25">
      <c r="D125" s="189">
        <v>119</v>
      </c>
      <c r="E125" s="53">
        <v>18.1416518326755</v>
      </c>
      <c r="F125" s="53">
        <v>3.406868444892718</v>
      </c>
      <c r="L125" s="29"/>
      <c r="N125" s="73">
        <v>113</v>
      </c>
      <c r="O125" s="82"/>
      <c r="P125" s="83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0"/>
      <c r="AP125" s="80"/>
      <c r="AQ125" s="80"/>
      <c r="AR125" s="80"/>
      <c r="AS125" s="80"/>
      <c r="AT125" s="80"/>
      <c r="AU125" s="80"/>
      <c r="AV125" s="80"/>
      <c r="AW125" s="80"/>
      <c r="AX125" s="80"/>
      <c r="AY125" s="80"/>
      <c r="AZ125" s="80"/>
      <c r="BA125" s="80"/>
      <c r="BB125" s="80"/>
      <c r="BC125" s="80"/>
      <c r="BD125" s="80"/>
      <c r="BE125" s="80"/>
      <c r="BF125" s="80"/>
      <c r="BG125" s="80"/>
      <c r="BH125" s="80"/>
      <c r="BI125" s="80"/>
      <c r="BJ125" s="80"/>
      <c r="BK125" s="80"/>
      <c r="BL125" s="80"/>
      <c r="BM125" s="80"/>
      <c r="BN125" s="80"/>
      <c r="BO125" s="80"/>
      <c r="BP125" s="80"/>
      <c r="BQ125" s="80"/>
      <c r="BR125" s="80"/>
      <c r="BS125" s="80"/>
      <c r="BT125" s="80"/>
      <c r="BU125" s="80"/>
      <c r="BV125" s="80"/>
      <c r="BW125" s="80"/>
      <c r="BX125" s="80"/>
      <c r="BY125" s="80"/>
      <c r="BZ125" s="80"/>
      <c r="CA125" s="80"/>
      <c r="CB125" s="80"/>
      <c r="CC125" s="80"/>
      <c r="CD125" s="80"/>
      <c r="CE125" s="80"/>
      <c r="CF125" s="80"/>
      <c r="CG125" s="80"/>
      <c r="CH125" s="80"/>
      <c r="CI125" s="80"/>
      <c r="CJ125" s="80"/>
      <c r="CK125" s="80"/>
      <c r="CL125" s="80"/>
      <c r="CM125" s="80"/>
      <c r="CN125" s="80"/>
      <c r="CO125" s="80"/>
      <c r="CP125" s="80"/>
      <c r="CQ125" s="80"/>
      <c r="CR125" s="80"/>
      <c r="CS125" s="80"/>
      <c r="CT125" s="80"/>
      <c r="CU125" s="80"/>
      <c r="CV125" s="80"/>
      <c r="CW125" s="80"/>
      <c r="CX125" s="80"/>
      <c r="CY125" s="80"/>
      <c r="CZ125" s="80"/>
      <c r="DA125" s="80"/>
      <c r="DB125" s="80"/>
      <c r="DC125" s="80"/>
      <c r="DD125" s="80"/>
      <c r="DE125" s="80"/>
      <c r="DF125" s="80"/>
      <c r="DG125" s="80"/>
      <c r="DH125" s="80"/>
      <c r="DI125" s="80"/>
      <c r="DJ125" s="80"/>
      <c r="DK125" s="80"/>
      <c r="DL125" s="80"/>
      <c r="DM125" s="80"/>
      <c r="DN125" s="80"/>
      <c r="DO125" s="80"/>
      <c r="DP125" s="80"/>
      <c r="DQ125" s="80"/>
      <c r="DR125" s="80"/>
      <c r="DS125" s="80"/>
      <c r="DT125" s="80"/>
      <c r="DU125" s="80"/>
      <c r="DV125" s="80"/>
      <c r="DW125" s="80"/>
      <c r="DX125" s="156">
        <v>0</v>
      </c>
      <c r="DY125" s="156">
        <f t="shared" ref="DY125:GH125" si="114">+SQRT(((DY$6-$DX$6)^2)+((DY$7-$DX$7)^2))</f>
        <v>13.084424677433217</v>
      </c>
      <c r="DZ125" s="156">
        <f t="shared" si="114"/>
        <v>10.113857374388994</v>
      </c>
      <c r="EA125" s="156">
        <f t="shared" si="114"/>
        <v>19.965149969044056</v>
      </c>
      <c r="EB125" s="156">
        <f t="shared" si="114"/>
        <v>18.026562610780989</v>
      </c>
      <c r="EC125" s="156">
        <f t="shared" si="114"/>
        <v>14.28261539814387</v>
      </c>
      <c r="ED125" s="156">
        <f t="shared" si="114"/>
        <v>5.9714649073965775</v>
      </c>
      <c r="EE125" s="156">
        <f t="shared" si="114"/>
        <v>10.261869804127913</v>
      </c>
      <c r="EF125" s="156">
        <f t="shared" si="114"/>
        <v>18.297918111582206</v>
      </c>
      <c r="EG125" s="156">
        <f t="shared" si="114"/>
        <v>16.991372429444514</v>
      </c>
      <c r="EH125" s="156">
        <f t="shared" si="114"/>
        <v>9.8631013384512674</v>
      </c>
      <c r="EI125" s="156">
        <f t="shared" si="114"/>
        <v>10.578715625899795</v>
      </c>
      <c r="EJ125" s="156">
        <f t="shared" si="114"/>
        <v>13.688956585739589</v>
      </c>
      <c r="EK125" s="156">
        <f t="shared" si="114"/>
        <v>11.839940836354362</v>
      </c>
      <c r="EL125" s="156">
        <f t="shared" si="114"/>
        <v>16.230474757339099</v>
      </c>
      <c r="EM125" s="156">
        <f t="shared" si="114"/>
        <v>17.256529056399295</v>
      </c>
      <c r="EN125" s="156">
        <f t="shared" si="114"/>
        <v>3.813299278691014</v>
      </c>
      <c r="EO125" s="156">
        <f t="shared" si="114"/>
        <v>22.866057263190957</v>
      </c>
      <c r="EP125" s="156">
        <f t="shared" si="114"/>
        <v>25.73087912908489</v>
      </c>
      <c r="EQ125" s="156">
        <f t="shared" si="114"/>
        <v>5.484293936801059</v>
      </c>
      <c r="ER125" s="156">
        <f t="shared" si="114"/>
        <v>9.3213926318290721</v>
      </c>
      <c r="ES125" s="156">
        <f t="shared" si="114"/>
        <v>13.969110542948791</v>
      </c>
      <c r="ET125" s="156">
        <f t="shared" si="114"/>
        <v>12.202097192806283</v>
      </c>
      <c r="EU125" s="156">
        <f t="shared" si="114"/>
        <v>8.524173385084751</v>
      </c>
      <c r="EV125" s="156">
        <f t="shared" si="114"/>
        <v>22.198583520440931</v>
      </c>
      <c r="EW125" s="156">
        <f t="shared" si="114"/>
        <v>8.2265530246992125</v>
      </c>
      <c r="EX125" s="156">
        <f t="shared" si="114"/>
        <v>19.845396841067899</v>
      </c>
      <c r="EY125" s="156">
        <f t="shared" si="114"/>
        <v>20.263414075036003</v>
      </c>
      <c r="EZ125" s="156">
        <f t="shared" si="114"/>
        <v>5.6509480951322306</v>
      </c>
      <c r="FA125" s="156">
        <f t="shared" si="114"/>
        <v>8.8795813910376271</v>
      </c>
      <c r="FB125" s="156">
        <f t="shared" si="114"/>
        <v>24.118013383025129</v>
      </c>
      <c r="FC125" s="156">
        <f t="shared" si="114"/>
        <v>10.073305173100321</v>
      </c>
      <c r="FD125" s="156">
        <f t="shared" si="114"/>
        <v>12.754258200280711</v>
      </c>
      <c r="FE125" s="156">
        <f t="shared" si="114"/>
        <v>10.748496113829624</v>
      </c>
      <c r="FF125" s="156">
        <f t="shared" si="114"/>
        <v>23.397851834292769</v>
      </c>
      <c r="FG125" s="156">
        <f t="shared" si="114"/>
        <v>12.309401201239384</v>
      </c>
      <c r="FH125" s="156">
        <f t="shared" si="114"/>
        <v>18.506896195695472</v>
      </c>
      <c r="FI125" s="156">
        <f t="shared" si="114"/>
        <v>19.992951163628092</v>
      </c>
      <c r="FJ125" s="156">
        <f t="shared" si="114"/>
        <v>12.324409853260587</v>
      </c>
      <c r="FK125" s="156">
        <f t="shared" si="114"/>
        <v>21.048217832017023</v>
      </c>
      <c r="FL125" s="156">
        <f t="shared" si="114"/>
        <v>17.248931387697858</v>
      </c>
      <c r="FM125" s="156">
        <f t="shared" si="114"/>
        <v>23.971453576129079</v>
      </c>
      <c r="FN125" s="156">
        <f t="shared" si="114"/>
        <v>12.895725335383496</v>
      </c>
      <c r="FO125" s="156">
        <f t="shared" si="114"/>
        <v>16.410432994347538</v>
      </c>
      <c r="FP125" s="156">
        <f t="shared" si="114"/>
        <v>9.7543955459206995</v>
      </c>
      <c r="FQ125" s="156">
        <f t="shared" si="114"/>
        <v>14.399393816894387</v>
      </c>
      <c r="FR125" s="156">
        <f t="shared" si="114"/>
        <v>4.4401739304059777</v>
      </c>
      <c r="FS125" s="156">
        <f t="shared" si="114"/>
        <v>13.552606018220514</v>
      </c>
      <c r="FT125" s="156">
        <f t="shared" si="114"/>
        <v>16.3591346549461</v>
      </c>
      <c r="FU125" s="156">
        <f t="shared" si="114"/>
        <v>14.112287033293294</v>
      </c>
      <c r="FV125" s="156">
        <f t="shared" si="114"/>
        <v>14.506756665330109</v>
      </c>
      <c r="FW125" s="156">
        <f t="shared" si="114"/>
        <v>16.68838238290013</v>
      </c>
      <c r="FX125" s="156">
        <f t="shared" si="114"/>
        <v>16.628650493426981</v>
      </c>
      <c r="FY125" s="156">
        <f t="shared" si="114"/>
        <v>13.441980170255412</v>
      </c>
      <c r="FZ125" s="156">
        <f t="shared" si="114"/>
        <v>23.024684642558352</v>
      </c>
      <c r="GA125" s="156">
        <f t="shared" si="114"/>
        <v>17.807571512065202</v>
      </c>
      <c r="GB125" s="156">
        <f t="shared" si="114"/>
        <v>25.417694144827106</v>
      </c>
      <c r="GC125" s="156">
        <f t="shared" si="114"/>
        <v>14.213098293372619</v>
      </c>
      <c r="GD125" s="156">
        <f t="shared" si="114"/>
        <v>21.751809878594234</v>
      </c>
      <c r="GE125" s="156">
        <f t="shared" si="114"/>
        <v>22.467845877463954</v>
      </c>
      <c r="GF125" s="156">
        <f t="shared" si="114"/>
        <v>16.130576622310084</v>
      </c>
      <c r="GG125" s="156">
        <f t="shared" si="114"/>
        <v>18.963389323322087</v>
      </c>
      <c r="GH125" s="79">
        <f t="shared" si="114"/>
        <v>10.544025076347035</v>
      </c>
      <c r="GJ125" s="29"/>
      <c r="GK125" s="28"/>
      <c r="GL125" s="129">
        <v>32</v>
      </c>
      <c r="GM125" s="129">
        <v>22</v>
      </c>
      <c r="GN125" s="28"/>
      <c r="GO125" s="129">
        <v>14</v>
      </c>
      <c r="GP125" s="129">
        <v>23</v>
      </c>
      <c r="GQ125" s="28"/>
      <c r="GR125" s="29"/>
    </row>
    <row r="126" spans="4:200" ht="15.75" customHeight="1" x14ac:dyDescent="0.25">
      <c r="D126" s="189">
        <v>120</v>
      </c>
      <c r="E126" s="53">
        <v>19.74823622736265</v>
      </c>
      <c r="F126" s="53">
        <v>8.5313056481944223</v>
      </c>
      <c r="L126" s="29"/>
      <c r="N126" s="73">
        <v>114</v>
      </c>
      <c r="O126" s="82"/>
      <c r="P126" s="83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0"/>
      <c r="AN126" s="80"/>
      <c r="AO126" s="80"/>
      <c r="AP126" s="80"/>
      <c r="AQ126" s="80"/>
      <c r="AR126" s="80"/>
      <c r="AS126" s="80"/>
      <c r="AT126" s="80"/>
      <c r="AU126" s="80"/>
      <c r="AV126" s="80"/>
      <c r="AW126" s="80"/>
      <c r="AX126" s="80"/>
      <c r="AY126" s="80"/>
      <c r="AZ126" s="80"/>
      <c r="BA126" s="80"/>
      <c r="BB126" s="80"/>
      <c r="BC126" s="80"/>
      <c r="BD126" s="80"/>
      <c r="BE126" s="80"/>
      <c r="BF126" s="80"/>
      <c r="BG126" s="80"/>
      <c r="BH126" s="80"/>
      <c r="BI126" s="80"/>
      <c r="BJ126" s="80"/>
      <c r="BK126" s="80"/>
      <c r="BL126" s="80"/>
      <c r="BM126" s="80"/>
      <c r="BN126" s="80"/>
      <c r="BO126" s="80"/>
      <c r="BP126" s="80"/>
      <c r="BQ126" s="80"/>
      <c r="BR126" s="80"/>
      <c r="BS126" s="80"/>
      <c r="BT126" s="80"/>
      <c r="BU126" s="80"/>
      <c r="BV126" s="80"/>
      <c r="BW126" s="80"/>
      <c r="BX126" s="80"/>
      <c r="BY126" s="80"/>
      <c r="BZ126" s="80"/>
      <c r="CA126" s="80"/>
      <c r="CB126" s="80"/>
      <c r="CC126" s="80"/>
      <c r="CD126" s="80"/>
      <c r="CE126" s="80"/>
      <c r="CF126" s="80"/>
      <c r="CG126" s="80"/>
      <c r="CH126" s="80"/>
      <c r="CI126" s="80"/>
      <c r="CJ126" s="80"/>
      <c r="CK126" s="80"/>
      <c r="CL126" s="80"/>
      <c r="CM126" s="80"/>
      <c r="CN126" s="80"/>
      <c r="CO126" s="80"/>
      <c r="CP126" s="80"/>
      <c r="CQ126" s="80"/>
      <c r="CR126" s="80"/>
      <c r="CS126" s="80"/>
      <c r="CT126" s="80"/>
      <c r="CU126" s="80"/>
      <c r="CV126" s="80"/>
      <c r="CW126" s="80"/>
      <c r="CX126" s="80"/>
      <c r="CY126" s="80"/>
      <c r="CZ126" s="80"/>
      <c r="DA126" s="80"/>
      <c r="DB126" s="80"/>
      <c r="DC126" s="80"/>
      <c r="DD126" s="80"/>
      <c r="DE126" s="80"/>
      <c r="DF126" s="80"/>
      <c r="DG126" s="80"/>
      <c r="DH126" s="80"/>
      <c r="DI126" s="80"/>
      <c r="DJ126" s="80"/>
      <c r="DK126" s="80"/>
      <c r="DL126" s="80"/>
      <c r="DM126" s="80"/>
      <c r="DN126" s="80"/>
      <c r="DO126" s="80"/>
      <c r="DP126" s="80"/>
      <c r="DQ126" s="80"/>
      <c r="DR126" s="80"/>
      <c r="DS126" s="80"/>
      <c r="DT126" s="80"/>
      <c r="DU126" s="80"/>
      <c r="DV126" s="80"/>
      <c r="DW126" s="80"/>
      <c r="DX126" s="80"/>
      <c r="DY126" s="78">
        <v>0</v>
      </c>
      <c r="DZ126" s="156">
        <f t="shared" ref="DZ126:GH126" si="115">+SQRT(((DZ$6-$DY$6)^2)+((DZ$7-$DY$7)^2))</f>
        <v>7.4572882868049497</v>
      </c>
      <c r="EA126" s="156">
        <f t="shared" si="115"/>
        <v>9.4294975798440479</v>
      </c>
      <c r="EB126" s="156">
        <f t="shared" si="115"/>
        <v>9.2945203235291309</v>
      </c>
      <c r="EC126" s="156">
        <f t="shared" si="115"/>
        <v>18.066831820309616</v>
      </c>
      <c r="ED126" s="156">
        <f t="shared" si="115"/>
        <v>16.672430529783231</v>
      </c>
      <c r="EE126" s="156">
        <f t="shared" si="115"/>
        <v>17.080920522524433</v>
      </c>
      <c r="EF126" s="156">
        <f t="shared" si="115"/>
        <v>11.299955157552024</v>
      </c>
      <c r="EG126" s="156">
        <f t="shared" si="115"/>
        <v>16.190322007126117</v>
      </c>
      <c r="EH126" s="156">
        <f t="shared" si="115"/>
        <v>7.8837473856927067</v>
      </c>
      <c r="EI126" s="156">
        <f t="shared" si="115"/>
        <v>8.1213173211201752</v>
      </c>
      <c r="EJ126" s="156">
        <f t="shared" si="115"/>
        <v>12.341608502256072</v>
      </c>
      <c r="EK126" s="156">
        <f t="shared" si="115"/>
        <v>23.417580056441349</v>
      </c>
      <c r="EL126" s="156">
        <f t="shared" si="115"/>
        <v>21.669027309271424</v>
      </c>
      <c r="EM126" s="156">
        <f t="shared" si="115"/>
        <v>10.615564956129182</v>
      </c>
      <c r="EN126" s="156">
        <f t="shared" si="115"/>
        <v>11.172718347569266</v>
      </c>
      <c r="EO126" s="156">
        <f t="shared" si="115"/>
        <v>11.442395154963224</v>
      </c>
      <c r="EP126" s="156">
        <f t="shared" si="115"/>
        <v>14.885387462847557</v>
      </c>
      <c r="EQ126" s="156">
        <f t="shared" si="115"/>
        <v>16.647577201041809</v>
      </c>
      <c r="ER126" s="156">
        <f t="shared" si="115"/>
        <v>15.727751721470863</v>
      </c>
      <c r="ES126" s="156">
        <f t="shared" si="115"/>
        <v>13.485295655453831</v>
      </c>
      <c r="ET126" s="156">
        <f t="shared" si="115"/>
        <v>1.4791352020177786</v>
      </c>
      <c r="EU126" s="156">
        <f t="shared" si="115"/>
        <v>6.1816277249879574</v>
      </c>
      <c r="EV126" s="156">
        <f t="shared" si="115"/>
        <v>16.785141711935825</v>
      </c>
      <c r="EW126" s="156">
        <f t="shared" si="115"/>
        <v>5.5270674839381266</v>
      </c>
      <c r="EX126" s="156">
        <f t="shared" si="115"/>
        <v>13.738651240279511</v>
      </c>
      <c r="EY126" s="156">
        <f t="shared" si="115"/>
        <v>11.073108428873558</v>
      </c>
      <c r="EZ126" s="156">
        <f t="shared" si="115"/>
        <v>12.33786724651425</v>
      </c>
      <c r="FA126" s="156">
        <f t="shared" si="115"/>
        <v>16.389867193440175</v>
      </c>
      <c r="FB126" s="156">
        <f t="shared" si="115"/>
        <v>14.419103963285771</v>
      </c>
      <c r="FC126" s="156">
        <f t="shared" si="115"/>
        <v>8.4202403764126057</v>
      </c>
      <c r="FD126" s="156">
        <f t="shared" si="115"/>
        <v>6.4610414352220609</v>
      </c>
      <c r="FE126" s="156">
        <f t="shared" si="115"/>
        <v>17.971259791447615</v>
      </c>
      <c r="FF126" s="156">
        <f t="shared" si="115"/>
        <v>19.411965114067279</v>
      </c>
      <c r="FG126" s="156">
        <f t="shared" si="115"/>
        <v>18.701247622599119</v>
      </c>
      <c r="FH126" s="156">
        <f t="shared" si="115"/>
        <v>15.898429199891435</v>
      </c>
      <c r="FI126" s="156">
        <f t="shared" si="115"/>
        <v>14.870600575447538</v>
      </c>
      <c r="FJ126" s="156">
        <f t="shared" si="115"/>
        <v>18.485171724598825</v>
      </c>
      <c r="FK126" s="156">
        <f t="shared" si="115"/>
        <v>22.126876107354708</v>
      </c>
      <c r="FL126" s="156">
        <f t="shared" si="115"/>
        <v>4.8959895240941611</v>
      </c>
      <c r="FM126" s="156">
        <f t="shared" si="115"/>
        <v>13.495176815871716</v>
      </c>
      <c r="FN126" s="156">
        <f t="shared" si="115"/>
        <v>0.28875920413567907</v>
      </c>
      <c r="FO126" s="156">
        <f t="shared" si="115"/>
        <v>14.337627104155592</v>
      </c>
      <c r="FP126" s="156">
        <f t="shared" si="115"/>
        <v>5.7773951756163884</v>
      </c>
      <c r="FQ126" s="156">
        <f t="shared" si="115"/>
        <v>7.7077562785921483</v>
      </c>
      <c r="FR126" s="156">
        <f t="shared" si="115"/>
        <v>9.0131487763871228</v>
      </c>
      <c r="FS126" s="156">
        <f t="shared" si="115"/>
        <v>4.8905129881105971</v>
      </c>
      <c r="FT126" s="156">
        <f t="shared" si="115"/>
        <v>3.5388913171208189</v>
      </c>
      <c r="FU126" s="156">
        <f t="shared" si="115"/>
        <v>7.6647702820858274</v>
      </c>
      <c r="FV126" s="156">
        <f t="shared" si="115"/>
        <v>1.6616478431010318</v>
      </c>
      <c r="FW126" s="156">
        <f t="shared" si="115"/>
        <v>18.030050413059396</v>
      </c>
      <c r="FX126" s="156">
        <f t="shared" si="115"/>
        <v>4.7503879497962487</v>
      </c>
      <c r="FY126" s="156">
        <f t="shared" si="115"/>
        <v>9.558710890891275</v>
      </c>
      <c r="FZ126" s="156">
        <f t="shared" si="115"/>
        <v>15.875312693120298</v>
      </c>
      <c r="GA126" s="156">
        <f t="shared" si="115"/>
        <v>18.670836453208995</v>
      </c>
      <c r="GB126" s="156">
        <f t="shared" si="115"/>
        <v>25.531937532562367</v>
      </c>
      <c r="GC126" s="156">
        <f t="shared" si="115"/>
        <v>14.81029469561763</v>
      </c>
      <c r="GD126" s="156">
        <f t="shared" si="115"/>
        <v>18.389494461112882</v>
      </c>
      <c r="GE126" s="156">
        <f t="shared" si="115"/>
        <v>19.532325800928675</v>
      </c>
      <c r="GF126" s="156">
        <f t="shared" si="115"/>
        <v>15.224202224706362</v>
      </c>
      <c r="GG126" s="156">
        <f t="shared" si="115"/>
        <v>7.7941099561223393</v>
      </c>
      <c r="GH126" s="79">
        <f t="shared" si="115"/>
        <v>10.177149125663643</v>
      </c>
      <c r="GJ126" s="29"/>
      <c r="GK126" s="28"/>
      <c r="GL126" s="129">
        <v>92</v>
      </c>
      <c r="GM126" s="129">
        <v>22</v>
      </c>
      <c r="GN126" s="28"/>
      <c r="GO126" s="129">
        <v>165</v>
      </c>
      <c r="GP126" s="129">
        <v>23</v>
      </c>
      <c r="GQ126" s="28"/>
      <c r="GR126" s="29"/>
    </row>
    <row r="127" spans="4:200" ht="15.75" customHeight="1" x14ac:dyDescent="0.25">
      <c r="D127" s="189">
        <v>121</v>
      </c>
      <c r="E127" s="53">
        <v>9.0025915113341206</v>
      </c>
      <c r="F127" s="53">
        <v>19.098815077580994</v>
      </c>
      <c r="L127" s="29"/>
      <c r="N127" s="73">
        <v>115</v>
      </c>
      <c r="O127" s="82"/>
      <c r="P127" s="83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80"/>
      <c r="AT127" s="80"/>
      <c r="AU127" s="80"/>
      <c r="AV127" s="80"/>
      <c r="AW127" s="80"/>
      <c r="AX127" s="80"/>
      <c r="AY127" s="80"/>
      <c r="AZ127" s="80"/>
      <c r="BA127" s="80"/>
      <c r="BB127" s="80"/>
      <c r="BC127" s="80"/>
      <c r="BD127" s="80"/>
      <c r="BE127" s="80"/>
      <c r="BF127" s="80"/>
      <c r="BG127" s="80"/>
      <c r="BH127" s="80"/>
      <c r="BI127" s="80"/>
      <c r="BJ127" s="80"/>
      <c r="BK127" s="80"/>
      <c r="BL127" s="80"/>
      <c r="BM127" s="80"/>
      <c r="BN127" s="80"/>
      <c r="BO127" s="80"/>
      <c r="BP127" s="80"/>
      <c r="BQ127" s="80"/>
      <c r="BR127" s="80"/>
      <c r="BS127" s="80"/>
      <c r="BT127" s="80"/>
      <c r="BU127" s="80"/>
      <c r="BV127" s="80"/>
      <c r="BW127" s="80"/>
      <c r="BX127" s="80"/>
      <c r="BY127" s="80"/>
      <c r="BZ127" s="80"/>
      <c r="CA127" s="80"/>
      <c r="CB127" s="80"/>
      <c r="CC127" s="80"/>
      <c r="CD127" s="80"/>
      <c r="CE127" s="80"/>
      <c r="CF127" s="80"/>
      <c r="CG127" s="80"/>
      <c r="CH127" s="80"/>
      <c r="CI127" s="80"/>
      <c r="CJ127" s="80"/>
      <c r="CK127" s="80"/>
      <c r="CL127" s="80"/>
      <c r="CM127" s="80"/>
      <c r="CN127" s="80"/>
      <c r="CO127" s="80"/>
      <c r="CP127" s="80"/>
      <c r="CQ127" s="80"/>
      <c r="CR127" s="80"/>
      <c r="CS127" s="80"/>
      <c r="CT127" s="80"/>
      <c r="CU127" s="80"/>
      <c r="CV127" s="80"/>
      <c r="CW127" s="80"/>
      <c r="CX127" s="80"/>
      <c r="CY127" s="80"/>
      <c r="CZ127" s="80"/>
      <c r="DA127" s="80"/>
      <c r="DB127" s="80"/>
      <c r="DC127" s="80"/>
      <c r="DD127" s="80"/>
      <c r="DE127" s="80"/>
      <c r="DF127" s="80"/>
      <c r="DG127" s="80"/>
      <c r="DH127" s="80"/>
      <c r="DI127" s="80"/>
      <c r="DJ127" s="80"/>
      <c r="DK127" s="80"/>
      <c r="DL127" s="80"/>
      <c r="DM127" s="80"/>
      <c r="DN127" s="80"/>
      <c r="DO127" s="80"/>
      <c r="DP127" s="80"/>
      <c r="DQ127" s="80"/>
      <c r="DR127" s="80"/>
      <c r="DS127" s="80"/>
      <c r="DT127" s="80"/>
      <c r="DU127" s="80"/>
      <c r="DV127" s="80"/>
      <c r="DW127" s="80"/>
      <c r="DX127" s="80"/>
      <c r="DY127" s="80"/>
      <c r="DZ127" s="78">
        <v>0</v>
      </c>
      <c r="EA127" s="156">
        <f t="shared" ref="EA127:GH127" si="116">+SQRT(((EA$6-$DZ$6)^2)+((EA$7-$DZ$7)^2))</f>
        <v>16.86754376677905</v>
      </c>
      <c r="EB127" s="156">
        <f t="shared" si="116"/>
        <v>16.402977053918921</v>
      </c>
      <c r="EC127" s="156">
        <f t="shared" si="116"/>
        <v>20.924933234354377</v>
      </c>
      <c r="ED127" s="156">
        <f t="shared" si="116"/>
        <v>15.628819161731492</v>
      </c>
      <c r="EE127" s="156">
        <f t="shared" si="116"/>
        <v>18.301720141119389</v>
      </c>
      <c r="EF127" s="156">
        <f t="shared" si="116"/>
        <v>18.032397923362943</v>
      </c>
      <c r="EG127" s="156">
        <f t="shared" si="116"/>
        <v>20.973766291202683</v>
      </c>
      <c r="EH127" s="156">
        <f t="shared" si="116"/>
        <v>11.675916673746721</v>
      </c>
      <c r="EI127" s="156">
        <f t="shared" si="116"/>
        <v>0.8197881941301981</v>
      </c>
      <c r="EJ127" s="156">
        <f t="shared" si="116"/>
        <v>16.939332164981707</v>
      </c>
      <c r="EK127" s="156">
        <f t="shared" si="116"/>
        <v>21.928578727963206</v>
      </c>
      <c r="EL127" s="156">
        <f t="shared" si="116"/>
        <v>23.951827648556815</v>
      </c>
      <c r="EM127" s="156">
        <f t="shared" si="116"/>
        <v>17.178681239417493</v>
      </c>
      <c r="EN127" s="156">
        <f t="shared" si="116"/>
        <v>10.61864557914164</v>
      </c>
      <c r="EO127" s="156">
        <f t="shared" si="116"/>
        <v>18.857448333367653</v>
      </c>
      <c r="EP127" s="156">
        <f t="shared" si="116"/>
        <v>22.330039841832562</v>
      </c>
      <c r="EQ127" s="156">
        <f t="shared" si="116"/>
        <v>15.300409269555425</v>
      </c>
      <c r="ER127" s="156">
        <f t="shared" si="116"/>
        <v>17.008566185926586</v>
      </c>
      <c r="ES127" s="156">
        <f t="shared" si="116"/>
        <v>17.847190382098944</v>
      </c>
      <c r="ET127" s="156">
        <f t="shared" si="116"/>
        <v>5.9781944202629971</v>
      </c>
      <c r="EU127" s="156">
        <f t="shared" si="116"/>
        <v>9.0559199139320885</v>
      </c>
      <c r="EV127" s="156">
        <f t="shared" si="116"/>
        <v>23.319483782202077</v>
      </c>
      <c r="EW127" s="156">
        <f t="shared" si="116"/>
        <v>7.8236892863480669</v>
      </c>
      <c r="EX127" s="156">
        <f t="shared" si="116"/>
        <v>20.340903117782123</v>
      </c>
      <c r="EY127" s="156">
        <f t="shared" si="116"/>
        <v>18.359518623453251</v>
      </c>
      <c r="EZ127" s="156">
        <f t="shared" si="116"/>
        <v>12.757444715152053</v>
      </c>
      <c r="FA127" s="156">
        <f t="shared" si="116"/>
        <v>17.163982481468278</v>
      </c>
      <c r="FB127" s="156">
        <f t="shared" si="116"/>
        <v>21.83780209126909</v>
      </c>
      <c r="FC127" s="156">
        <f t="shared" si="116"/>
        <v>12.239625100120914</v>
      </c>
      <c r="FD127" s="156">
        <f t="shared" si="116"/>
        <v>12.243858587200632</v>
      </c>
      <c r="FE127" s="156">
        <f t="shared" si="116"/>
        <v>19.059902674717176</v>
      </c>
      <c r="FF127" s="156">
        <f t="shared" si="116"/>
        <v>25.595868208785468</v>
      </c>
      <c r="FG127" s="156">
        <f t="shared" si="116"/>
        <v>20.294309998099571</v>
      </c>
      <c r="FH127" s="156">
        <f t="shared" si="116"/>
        <v>21.395916417299993</v>
      </c>
      <c r="FI127" s="156">
        <f t="shared" si="116"/>
        <v>21.217153336237434</v>
      </c>
      <c r="FJ127" s="156">
        <f t="shared" si="116"/>
        <v>20.182047271426576</v>
      </c>
      <c r="FK127" s="156">
        <f t="shared" si="116"/>
        <v>26.484940949893986</v>
      </c>
      <c r="FL127" s="156">
        <f t="shared" si="116"/>
        <v>12.272885991123305</v>
      </c>
      <c r="FM127" s="156">
        <f t="shared" si="116"/>
        <v>20.951942280452997</v>
      </c>
      <c r="FN127" s="156">
        <f t="shared" si="116"/>
        <v>7.5082010168812756</v>
      </c>
      <c r="FO127" s="156">
        <f t="shared" si="116"/>
        <v>19.489610117329025</v>
      </c>
      <c r="FP127" s="156">
        <f t="shared" si="116"/>
        <v>9.7452377544494535</v>
      </c>
      <c r="FQ127" s="156">
        <f t="shared" si="116"/>
        <v>13.945613911237599</v>
      </c>
      <c r="FR127" s="156">
        <f t="shared" si="116"/>
        <v>8.3093279049238227</v>
      </c>
      <c r="FS127" s="156">
        <f t="shared" si="116"/>
        <v>11.458675751407474</v>
      </c>
      <c r="FT127" s="156">
        <f t="shared" si="116"/>
        <v>10.763581562042006</v>
      </c>
      <c r="FU127" s="156">
        <f t="shared" si="116"/>
        <v>13.788998690407169</v>
      </c>
      <c r="FV127" s="156">
        <f t="shared" si="116"/>
        <v>9.0566470369687107</v>
      </c>
      <c r="FW127" s="156">
        <f t="shared" si="116"/>
        <v>22.02649406229725</v>
      </c>
      <c r="FX127" s="156">
        <f t="shared" si="116"/>
        <v>12.205765162230145</v>
      </c>
      <c r="FY127" s="156">
        <f t="shared" si="116"/>
        <v>14.863425679822424</v>
      </c>
      <c r="FZ127" s="156">
        <f t="shared" si="116"/>
        <v>22.862247544799242</v>
      </c>
      <c r="GA127" s="156">
        <f t="shared" si="116"/>
        <v>22.925654702854946</v>
      </c>
      <c r="GB127" s="156">
        <f t="shared" si="116"/>
        <v>30.427505061122716</v>
      </c>
      <c r="GC127" s="156">
        <f t="shared" si="116"/>
        <v>18.841094754959183</v>
      </c>
      <c r="GD127" s="156">
        <f t="shared" si="116"/>
        <v>24.314303453824333</v>
      </c>
      <c r="GE127" s="156">
        <f t="shared" si="116"/>
        <v>25.357708585274363</v>
      </c>
      <c r="GF127" s="156">
        <f t="shared" si="116"/>
        <v>19.966878880718141</v>
      </c>
      <c r="GG127" s="156">
        <f t="shared" si="116"/>
        <v>15.250926228510485</v>
      </c>
      <c r="GH127" s="79">
        <f t="shared" si="116"/>
        <v>13.853114175182938</v>
      </c>
      <c r="GJ127" s="29"/>
      <c r="GK127" s="28"/>
      <c r="GL127" s="129">
        <v>134</v>
      </c>
      <c r="GM127" s="129">
        <v>22</v>
      </c>
      <c r="GN127" s="28"/>
      <c r="GO127" s="129">
        <v>99</v>
      </c>
      <c r="GP127" s="129">
        <v>23</v>
      </c>
      <c r="GQ127" s="28"/>
      <c r="GR127" s="29"/>
    </row>
    <row r="128" spans="4:200" ht="15.75" customHeight="1" x14ac:dyDescent="0.25">
      <c r="D128" s="189">
        <v>122</v>
      </c>
      <c r="E128" s="53">
        <v>16.839308551427148</v>
      </c>
      <c r="F128" s="53">
        <v>17.61620213878933</v>
      </c>
      <c r="L128" s="29"/>
      <c r="N128" s="73">
        <v>116</v>
      </c>
      <c r="O128" s="82"/>
      <c r="P128" s="83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0"/>
      <c r="AO128" s="80"/>
      <c r="AP128" s="80"/>
      <c r="AQ128" s="80"/>
      <c r="AR128" s="80"/>
      <c r="AS128" s="80"/>
      <c r="AT128" s="80"/>
      <c r="AU128" s="80"/>
      <c r="AV128" s="80"/>
      <c r="AW128" s="80"/>
      <c r="AX128" s="80"/>
      <c r="AY128" s="80"/>
      <c r="AZ128" s="80"/>
      <c r="BA128" s="80"/>
      <c r="BB128" s="80"/>
      <c r="BC128" s="80"/>
      <c r="BD128" s="80"/>
      <c r="BE128" s="80"/>
      <c r="BF128" s="80"/>
      <c r="BG128" s="80"/>
      <c r="BH128" s="80"/>
      <c r="BI128" s="80"/>
      <c r="BJ128" s="80"/>
      <c r="BK128" s="80"/>
      <c r="BL128" s="80"/>
      <c r="BM128" s="80"/>
      <c r="BN128" s="80"/>
      <c r="BO128" s="80"/>
      <c r="BP128" s="80"/>
      <c r="BQ128" s="80"/>
      <c r="BR128" s="80"/>
      <c r="BS128" s="80"/>
      <c r="BT128" s="80"/>
      <c r="BU128" s="80"/>
      <c r="BV128" s="80"/>
      <c r="BW128" s="80"/>
      <c r="BX128" s="80"/>
      <c r="BY128" s="80"/>
      <c r="BZ128" s="80"/>
      <c r="CA128" s="80"/>
      <c r="CB128" s="80"/>
      <c r="CC128" s="80"/>
      <c r="CD128" s="80"/>
      <c r="CE128" s="80"/>
      <c r="CF128" s="80"/>
      <c r="CG128" s="80"/>
      <c r="CH128" s="80"/>
      <c r="CI128" s="80"/>
      <c r="CJ128" s="80"/>
      <c r="CK128" s="80"/>
      <c r="CL128" s="80"/>
      <c r="CM128" s="80"/>
      <c r="CN128" s="80"/>
      <c r="CO128" s="80"/>
      <c r="CP128" s="80"/>
      <c r="CQ128" s="80"/>
      <c r="CR128" s="80"/>
      <c r="CS128" s="80"/>
      <c r="CT128" s="80"/>
      <c r="CU128" s="80"/>
      <c r="CV128" s="80"/>
      <c r="CW128" s="80"/>
      <c r="CX128" s="80"/>
      <c r="CY128" s="80"/>
      <c r="CZ128" s="80"/>
      <c r="DA128" s="80"/>
      <c r="DB128" s="80"/>
      <c r="DC128" s="80"/>
      <c r="DD128" s="80"/>
      <c r="DE128" s="80"/>
      <c r="DF128" s="80"/>
      <c r="DG128" s="80"/>
      <c r="DH128" s="80"/>
      <c r="DI128" s="80"/>
      <c r="DJ128" s="80"/>
      <c r="DK128" s="80"/>
      <c r="DL128" s="80"/>
      <c r="DM128" s="80"/>
      <c r="DN128" s="80"/>
      <c r="DO128" s="80"/>
      <c r="DP128" s="80"/>
      <c r="DQ128" s="80"/>
      <c r="DR128" s="80"/>
      <c r="DS128" s="80"/>
      <c r="DT128" s="80"/>
      <c r="DU128" s="80"/>
      <c r="DV128" s="80"/>
      <c r="DW128" s="80"/>
      <c r="DX128" s="80"/>
      <c r="DY128" s="80"/>
      <c r="DZ128" s="80"/>
      <c r="EA128" s="156">
        <v>0</v>
      </c>
      <c r="EB128" s="156">
        <f t="shared" ref="EB128:GH128" si="117">+SQRT(((EB$6-$EA$6)^2)+((EB$7-$EA$7)^2))</f>
        <v>2.9420615364983784</v>
      </c>
      <c r="EC128" s="156">
        <f t="shared" si="117"/>
        <v>17.693410911563589</v>
      </c>
      <c r="ED128" s="156">
        <f t="shared" si="117"/>
        <v>21.240015060212809</v>
      </c>
      <c r="EE128" s="156">
        <f t="shared" si="117"/>
        <v>19.115805238269786</v>
      </c>
      <c r="EF128" s="156">
        <f t="shared" si="117"/>
        <v>5.1964236715443928</v>
      </c>
      <c r="EG128" s="156">
        <f t="shared" si="117"/>
        <v>13.115000327614068</v>
      </c>
      <c r="EH128" s="156">
        <f t="shared" si="117"/>
        <v>10.658894477779269</v>
      </c>
      <c r="EI128" s="156">
        <f t="shared" si="117"/>
        <v>17.548239363972886</v>
      </c>
      <c r="EJ128" s="156">
        <f t="shared" si="117"/>
        <v>11.027283618283859</v>
      </c>
      <c r="EK128" s="156">
        <f t="shared" si="117"/>
        <v>27.433599076708472</v>
      </c>
      <c r="EL128" s="156">
        <f t="shared" si="117"/>
        <v>21.414799923100553</v>
      </c>
      <c r="EM128" s="156">
        <f t="shared" si="117"/>
        <v>5.5223960788879678</v>
      </c>
      <c r="EN128" s="156">
        <f t="shared" si="117"/>
        <v>16.746707292151534</v>
      </c>
      <c r="EO128" s="156">
        <f t="shared" si="117"/>
        <v>3.1433621054648304</v>
      </c>
      <c r="EP128" s="156">
        <f t="shared" si="117"/>
        <v>5.8046666058762479</v>
      </c>
      <c r="EQ128" s="156">
        <f t="shared" si="117"/>
        <v>21.507295438028077</v>
      </c>
      <c r="ER128" s="156">
        <f t="shared" si="117"/>
        <v>18.029786768443159</v>
      </c>
      <c r="ES128" s="156">
        <f t="shared" si="117"/>
        <v>12.09974171284432</v>
      </c>
      <c r="ET128" s="156">
        <f t="shared" si="117"/>
        <v>10.903519795590125</v>
      </c>
      <c r="EU128" s="156">
        <f t="shared" si="117"/>
        <v>11.441085538232697</v>
      </c>
      <c r="EV128" s="156">
        <f t="shared" si="117"/>
        <v>9.6762093504129236</v>
      </c>
      <c r="EW128" s="156">
        <f t="shared" si="117"/>
        <v>11.888195236651377</v>
      </c>
      <c r="EX128" s="156">
        <f t="shared" si="117"/>
        <v>7.1042949032232849</v>
      </c>
      <c r="EY128" s="156">
        <f t="shared" si="117"/>
        <v>2.4726903755245919</v>
      </c>
      <c r="EZ128" s="156">
        <f t="shared" si="117"/>
        <v>16.619981983546772</v>
      </c>
      <c r="FA128" s="156">
        <f t="shared" si="117"/>
        <v>19.115213886743302</v>
      </c>
      <c r="FB128" s="156">
        <f t="shared" si="117"/>
        <v>5.0012021767467099</v>
      </c>
      <c r="FC128" s="156">
        <f t="shared" si="117"/>
        <v>10.747766886005927</v>
      </c>
      <c r="FD128" s="156">
        <f t="shared" si="117"/>
        <v>7.3964842660016634</v>
      </c>
      <c r="FE128" s="156">
        <f t="shared" si="117"/>
        <v>19.966306006322529</v>
      </c>
      <c r="FF128" s="156">
        <f t="shared" si="117"/>
        <v>12.766058390749585</v>
      </c>
      <c r="FG128" s="156">
        <f t="shared" si="117"/>
        <v>19.9150578014609</v>
      </c>
      <c r="FH128" s="156">
        <f t="shared" si="117"/>
        <v>11.457288745555829</v>
      </c>
      <c r="FI128" s="156">
        <f t="shared" si="117"/>
        <v>8.6599414185836956</v>
      </c>
      <c r="FJ128" s="156">
        <f t="shared" si="117"/>
        <v>19.610824230328017</v>
      </c>
      <c r="FK128" s="156">
        <f t="shared" si="117"/>
        <v>18.616627655840713</v>
      </c>
      <c r="FL128" s="156">
        <f t="shared" si="117"/>
        <v>5.0518141884177865</v>
      </c>
      <c r="FM128" s="156">
        <f t="shared" si="117"/>
        <v>4.1680016723028919</v>
      </c>
      <c r="FN128" s="156">
        <f t="shared" si="117"/>
        <v>9.3610108409708985</v>
      </c>
      <c r="FO128" s="156">
        <f t="shared" si="117"/>
        <v>11.114544233414001</v>
      </c>
      <c r="FP128" s="156">
        <f t="shared" si="117"/>
        <v>10.214339019999827</v>
      </c>
      <c r="FQ128" s="156">
        <f t="shared" si="117"/>
        <v>6.1831213993748637</v>
      </c>
      <c r="FR128" s="156">
        <f t="shared" si="117"/>
        <v>15.537097984760543</v>
      </c>
      <c r="FS128" s="156">
        <f t="shared" si="117"/>
        <v>6.4368509146792938</v>
      </c>
      <c r="FT128" s="156">
        <f t="shared" si="117"/>
        <v>6.6419405808108971</v>
      </c>
      <c r="FU128" s="156">
        <f t="shared" si="117"/>
        <v>6.4730117310344735</v>
      </c>
      <c r="FV128" s="156">
        <f t="shared" si="117"/>
        <v>7.9251499201249569</v>
      </c>
      <c r="FW128" s="156">
        <f t="shared" si="117"/>
        <v>15.888004012401417</v>
      </c>
      <c r="FX128" s="156">
        <f t="shared" si="117"/>
        <v>4.762203796625192</v>
      </c>
      <c r="FY128" s="156">
        <f t="shared" si="117"/>
        <v>8.5102443312102967</v>
      </c>
      <c r="FZ128" s="156">
        <f t="shared" si="117"/>
        <v>7.6322785807062905</v>
      </c>
      <c r="GA128" s="156">
        <f t="shared" si="117"/>
        <v>15.947684369462575</v>
      </c>
      <c r="GB128" s="156">
        <f t="shared" si="117"/>
        <v>20.690915911832558</v>
      </c>
      <c r="GC128" s="156">
        <f t="shared" si="117"/>
        <v>13.510753379471666</v>
      </c>
      <c r="GD128" s="156">
        <f t="shared" si="117"/>
        <v>12.470830375048953</v>
      </c>
      <c r="GE128" s="156">
        <f t="shared" si="117"/>
        <v>13.648124333394467</v>
      </c>
      <c r="GF128" s="156">
        <f t="shared" si="117"/>
        <v>12.513845458112858</v>
      </c>
      <c r="GG128" s="156">
        <f t="shared" si="117"/>
        <v>1.7746494783350031</v>
      </c>
      <c r="GH128" s="79">
        <f t="shared" si="117"/>
        <v>11.546081993790745</v>
      </c>
      <c r="GJ128" s="29"/>
      <c r="GK128" s="28"/>
      <c r="GL128" s="129">
        <v>125</v>
      </c>
      <c r="GM128" s="129">
        <v>22</v>
      </c>
      <c r="GN128" s="28"/>
      <c r="GO128" s="129">
        <v>83</v>
      </c>
      <c r="GP128" s="129">
        <v>23</v>
      </c>
      <c r="GQ128" s="28"/>
      <c r="GR128" s="29"/>
    </row>
    <row r="129" spans="4:200" ht="15.75" customHeight="1" x14ac:dyDescent="0.25">
      <c r="D129" s="189">
        <v>123</v>
      </c>
      <c r="E129" s="53">
        <v>10.517143388025088</v>
      </c>
      <c r="F129" s="53">
        <v>10.798535307762116</v>
      </c>
      <c r="L129" s="29"/>
      <c r="N129" s="73">
        <v>117</v>
      </c>
      <c r="O129" s="82"/>
      <c r="P129" s="83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80"/>
      <c r="AT129" s="80"/>
      <c r="AU129" s="80"/>
      <c r="AV129" s="80"/>
      <c r="AW129" s="80"/>
      <c r="AX129" s="80"/>
      <c r="AY129" s="80"/>
      <c r="AZ129" s="80"/>
      <c r="BA129" s="80"/>
      <c r="BB129" s="80"/>
      <c r="BC129" s="80"/>
      <c r="BD129" s="80"/>
      <c r="BE129" s="80"/>
      <c r="BF129" s="80"/>
      <c r="BG129" s="80"/>
      <c r="BH129" s="80"/>
      <c r="BI129" s="80"/>
      <c r="BJ129" s="80"/>
      <c r="BK129" s="80"/>
      <c r="BL129" s="80"/>
      <c r="BM129" s="80"/>
      <c r="BN129" s="80"/>
      <c r="BO129" s="80"/>
      <c r="BP129" s="80"/>
      <c r="BQ129" s="80"/>
      <c r="BR129" s="80"/>
      <c r="BS129" s="80"/>
      <c r="BT129" s="80"/>
      <c r="BU129" s="80"/>
      <c r="BV129" s="80"/>
      <c r="BW129" s="80"/>
      <c r="BX129" s="80"/>
      <c r="BY129" s="80"/>
      <c r="BZ129" s="80"/>
      <c r="CA129" s="80"/>
      <c r="CB129" s="80"/>
      <c r="CC129" s="80"/>
      <c r="CD129" s="80"/>
      <c r="CE129" s="80"/>
      <c r="CF129" s="80"/>
      <c r="CG129" s="80"/>
      <c r="CH129" s="80"/>
      <c r="CI129" s="80"/>
      <c r="CJ129" s="80"/>
      <c r="CK129" s="80"/>
      <c r="CL129" s="80"/>
      <c r="CM129" s="80"/>
      <c r="CN129" s="80"/>
      <c r="CO129" s="80"/>
      <c r="CP129" s="80"/>
      <c r="CQ129" s="80"/>
      <c r="CR129" s="80"/>
      <c r="CS129" s="80"/>
      <c r="CT129" s="80"/>
      <c r="CU129" s="80"/>
      <c r="CV129" s="80"/>
      <c r="CW129" s="80"/>
      <c r="CX129" s="80"/>
      <c r="CY129" s="80"/>
      <c r="CZ129" s="80"/>
      <c r="DA129" s="80"/>
      <c r="DB129" s="80"/>
      <c r="DC129" s="80"/>
      <c r="DD129" s="80"/>
      <c r="DE129" s="80"/>
      <c r="DF129" s="80"/>
      <c r="DG129" s="80"/>
      <c r="DH129" s="80"/>
      <c r="DI129" s="80"/>
      <c r="DJ129" s="80"/>
      <c r="DK129" s="80"/>
      <c r="DL129" s="80"/>
      <c r="DM129" s="80"/>
      <c r="DN129" s="80"/>
      <c r="DO129" s="80"/>
      <c r="DP129" s="80"/>
      <c r="DQ129" s="80"/>
      <c r="DR129" s="80"/>
      <c r="DS129" s="80"/>
      <c r="DT129" s="80"/>
      <c r="DU129" s="80"/>
      <c r="DV129" s="80"/>
      <c r="DW129" s="80"/>
      <c r="DX129" s="80"/>
      <c r="DY129" s="80"/>
      <c r="DZ129" s="80"/>
      <c r="EA129" s="80"/>
      <c r="EB129" s="156">
        <v>0</v>
      </c>
      <c r="EC129" s="156">
        <f t="shared" ref="EC129:GH129" si="118">+SQRT(((EC$6-$EB$6)^2)+((EC$7-$EB$7)^2))</f>
        <v>14.75249550049025</v>
      </c>
      <c r="ED129" s="156">
        <f t="shared" si="118"/>
        <v>18.727979601006027</v>
      </c>
      <c r="EE129" s="156">
        <f t="shared" si="118"/>
        <v>16.294575485499699</v>
      </c>
      <c r="EF129" s="156">
        <f t="shared" si="118"/>
        <v>2.5819910176338365</v>
      </c>
      <c r="EG129" s="156">
        <f t="shared" si="118"/>
        <v>10.254231534340922</v>
      </c>
      <c r="EH129" s="156">
        <f t="shared" si="118"/>
        <v>8.3347972113857374</v>
      </c>
      <c r="EI129" s="156">
        <f t="shared" si="118"/>
        <v>17.151663801357589</v>
      </c>
      <c r="EJ129" s="156">
        <f t="shared" si="118"/>
        <v>8.0982728446091432</v>
      </c>
      <c r="EK129" s="156">
        <f t="shared" si="118"/>
        <v>24.749567942767023</v>
      </c>
      <c r="EL129" s="156">
        <f t="shared" si="118"/>
        <v>18.472866917152327</v>
      </c>
      <c r="EM129" s="156">
        <f t="shared" si="118"/>
        <v>2.639817051047836</v>
      </c>
      <c r="EN129" s="156">
        <f t="shared" si="118"/>
        <v>14.582511318490402</v>
      </c>
      <c r="EO129" s="156">
        <f t="shared" si="118"/>
        <v>5.9817457288418616</v>
      </c>
      <c r="EP129" s="156">
        <f t="shared" si="118"/>
        <v>7.9292853058917698</v>
      </c>
      <c r="EQ129" s="156">
        <f t="shared" si="118"/>
        <v>19.043811594863044</v>
      </c>
      <c r="ER129" s="156">
        <f t="shared" si="118"/>
        <v>15.253536922914938</v>
      </c>
      <c r="ES129" s="156">
        <f t="shared" si="118"/>
        <v>9.1598688827520007</v>
      </c>
      <c r="ET129" s="156">
        <f t="shared" si="118"/>
        <v>10.670084736420115</v>
      </c>
      <c r="EU129" s="156">
        <f t="shared" si="118"/>
        <v>9.619026108443034</v>
      </c>
      <c r="EV129" s="156">
        <f t="shared" si="118"/>
        <v>7.8558468922590219</v>
      </c>
      <c r="EW129" s="156">
        <f t="shared" si="118"/>
        <v>10.309271083358095</v>
      </c>
      <c r="EX129" s="156">
        <f t="shared" si="118"/>
        <v>4.9159782692844107</v>
      </c>
      <c r="EY129" s="156">
        <f t="shared" si="118"/>
        <v>2.2392254557832572</v>
      </c>
      <c r="EZ129" s="156">
        <f t="shared" si="118"/>
        <v>14.184339879952557</v>
      </c>
      <c r="FA129" s="156">
        <f t="shared" si="118"/>
        <v>16.368878528729553</v>
      </c>
      <c r="FB129" s="156">
        <f t="shared" si="118"/>
        <v>6.0952795985573474</v>
      </c>
      <c r="FC129" s="156">
        <f t="shared" si="118"/>
        <v>8.3169064498441081</v>
      </c>
      <c r="FD129" s="156">
        <f t="shared" si="118"/>
        <v>5.2762723209707474</v>
      </c>
      <c r="FE129" s="156">
        <f t="shared" si="118"/>
        <v>17.130729450814279</v>
      </c>
      <c r="FF129" s="156">
        <f t="shared" si="118"/>
        <v>10.797754108760868</v>
      </c>
      <c r="FG129" s="156">
        <f t="shared" si="118"/>
        <v>17.020942681820753</v>
      </c>
      <c r="FH129" s="156">
        <f t="shared" si="118"/>
        <v>8.7576183525144327</v>
      </c>
      <c r="FI129" s="156">
        <f t="shared" si="118"/>
        <v>6.3641675060607046</v>
      </c>
      <c r="FJ129" s="156">
        <f t="shared" si="118"/>
        <v>16.713705690395791</v>
      </c>
      <c r="FK129" s="156">
        <f t="shared" si="118"/>
        <v>15.894155168818607</v>
      </c>
      <c r="FL129" s="156">
        <f t="shared" si="118"/>
        <v>6.1334108091404458</v>
      </c>
      <c r="FM129" s="156">
        <f t="shared" si="118"/>
        <v>6.0926213356253802</v>
      </c>
      <c r="FN129" s="156">
        <f t="shared" si="118"/>
        <v>9.1420293631851468</v>
      </c>
      <c r="FO129" s="156">
        <f t="shared" si="118"/>
        <v>8.2300325931332399</v>
      </c>
      <c r="FP129" s="156">
        <f t="shared" si="118"/>
        <v>8.3721671848895376</v>
      </c>
      <c r="FQ129" s="156">
        <f t="shared" si="118"/>
        <v>3.6905911992332574</v>
      </c>
      <c r="FR129" s="156">
        <f t="shared" si="118"/>
        <v>13.683243558877701</v>
      </c>
      <c r="FS129" s="156">
        <f t="shared" si="118"/>
        <v>5.0550848725427562</v>
      </c>
      <c r="FT129" s="156">
        <f t="shared" si="118"/>
        <v>7.4590954578664288</v>
      </c>
      <c r="FU129" s="156">
        <f t="shared" si="118"/>
        <v>3.9889731749326169</v>
      </c>
      <c r="FV129" s="156">
        <f t="shared" si="118"/>
        <v>8.113056153196661</v>
      </c>
      <c r="FW129" s="156">
        <f t="shared" si="118"/>
        <v>12.985697765673308</v>
      </c>
      <c r="FX129" s="156">
        <f t="shared" si="118"/>
        <v>5.4176588924808122</v>
      </c>
      <c r="FY129" s="156">
        <f t="shared" si="118"/>
        <v>5.7042798810820132</v>
      </c>
      <c r="FZ129" s="156">
        <f t="shared" si="118"/>
        <v>6.5854437019804246</v>
      </c>
      <c r="GA129" s="156">
        <f t="shared" si="118"/>
        <v>13.092876268807878</v>
      </c>
      <c r="GB129" s="156">
        <f t="shared" si="118"/>
        <v>18.25781477199827</v>
      </c>
      <c r="GC129" s="156">
        <f t="shared" si="118"/>
        <v>10.568709084754722</v>
      </c>
      <c r="GD129" s="156">
        <f t="shared" si="118"/>
        <v>10.205557730760214</v>
      </c>
      <c r="GE129" s="156">
        <f t="shared" si="118"/>
        <v>11.400843288300749</v>
      </c>
      <c r="GF129" s="156">
        <f t="shared" si="118"/>
        <v>9.6119024292121775</v>
      </c>
      <c r="GG129" s="156">
        <f t="shared" si="118"/>
        <v>3.6665619866583286</v>
      </c>
      <c r="GH129" s="79">
        <f t="shared" si="118"/>
        <v>8.8718181724753009</v>
      </c>
      <c r="GJ129" s="29"/>
      <c r="GK129" s="28"/>
      <c r="GL129" s="129">
        <v>156</v>
      </c>
      <c r="GM129" s="129">
        <v>22</v>
      </c>
      <c r="GN129" s="28"/>
      <c r="GO129" s="129">
        <v>153</v>
      </c>
      <c r="GP129" s="129">
        <v>23</v>
      </c>
      <c r="GQ129" s="28"/>
      <c r="GR129" s="29"/>
    </row>
    <row r="130" spans="4:200" ht="15.75" customHeight="1" x14ac:dyDescent="0.25">
      <c r="D130" s="189">
        <v>124</v>
      </c>
      <c r="E130" s="53">
        <v>2.0404044961572985</v>
      </c>
      <c r="F130" s="53">
        <v>1.6203856546339486</v>
      </c>
      <c r="L130" s="29"/>
      <c r="N130" s="73">
        <v>118</v>
      </c>
      <c r="O130" s="82"/>
      <c r="P130" s="83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80"/>
      <c r="AT130" s="80"/>
      <c r="AU130" s="80"/>
      <c r="AV130" s="80"/>
      <c r="AW130" s="80"/>
      <c r="AX130" s="80"/>
      <c r="AY130" s="80"/>
      <c r="AZ130" s="80"/>
      <c r="BA130" s="80"/>
      <c r="BB130" s="80"/>
      <c r="BC130" s="80"/>
      <c r="BD130" s="80"/>
      <c r="BE130" s="80"/>
      <c r="BF130" s="80"/>
      <c r="BG130" s="80"/>
      <c r="BH130" s="80"/>
      <c r="BI130" s="80"/>
      <c r="BJ130" s="80"/>
      <c r="BK130" s="80"/>
      <c r="BL130" s="80"/>
      <c r="BM130" s="80"/>
      <c r="BN130" s="80"/>
      <c r="BO130" s="80"/>
      <c r="BP130" s="80"/>
      <c r="BQ130" s="80"/>
      <c r="BR130" s="80"/>
      <c r="BS130" s="80"/>
      <c r="BT130" s="80"/>
      <c r="BU130" s="80"/>
      <c r="BV130" s="80"/>
      <c r="BW130" s="80"/>
      <c r="BX130" s="80"/>
      <c r="BY130" s="80"/>
      <c r="BZ130" s="80"/>
      <c r="CA130" s="80"/>
      <c r="CB130" s="80"/>
      <c r="CC130" s="80"/>
      <c r="CD130" s="80"/>
      <c r="CE130" s="80"/>
      <c r="CF130" s="80"/>
      <c r="CG130" s="80"/>
      <c r="CH130" s="80"/>
      <c r="CI130" s="80"/>
      <c r="CJ130" s="80"/>
      <c r="CK130" s="80"/>
      <c r="CL130" s="80"/>
      <c r="CM130" s="80"/>
      <c r="CN130" s="80"/>
      <c r="CO130" s="80"/>
      <c r="CP130" s="80"/>
      <c r="CQ130" s="80"/>
      <c r="CR130" s="80"/>
      <c r="CS130" s="80"/>
      <c r="CT130" s="80"/>
      <c r="CU130" s="80"/>
      <c r="CV130" s="80"/>
      <c r="CW130" s="80"/>
      <c r="CX130" s="80"/>
      <c r="CY130" s="80"/>
      <c r="CZ130" s="80"/>
      <c r="DA130" s="80"/>
      <c r="DB130" s="80"/>
      <c r="DC130" s="80"/>
      <c r="DD130" s="80"/>
      <c r="DE130" s="80"/>
      <c r="DF130" s="80"/>
      <c r="DG130" s="80"/>
      <c r="DH130" s="80"/>
      <c r="DI130" s="80"/>
      <c r="DJ130" s="80"/>
      <c r="DK130" s="80"/>
      <c r="DL130" s="80"/>
      <c r="DM130" s="80"/>
      <c r="DN130" s="80"/>
      <c r="DO130" s="80"/>
      <c r="DP130" s="80"/>
      <c r="DQ130" s="80"/>
      <c r="DR130" s="80"/>
      <c r="DS130" s="80"/>
      <c r="DT130" s="80"/>
      <c r="DU130" s="80"/>
      <c r="DV130" s="80"/>
      <c r="DW130" s="80"/>
      <c r="DX130" s="80"/>
      <c r="DY130" s="80"/>
      <c r="DZ130" s="80"/>
      <c r="EA130" s="80"/>
      <c r="EB130" s="80"/>
      <c r="EC130" s="156">
        <v>0</v>
      </c>
      <c r="ED130" s="156">
        <f t="shared" ref="ED130:GH130" si="119">+SQRT(((ED$6-$EC$6)^2)+((ED$7-$EC$7)^2))</f>
        <v>9.9594302953168814</v>
      </c>
      <c r="EE130" s="156">
        <f t="shared" si="119"/>
        <v>4.6169086243465483</v>
      </c>
      <c r="EF130" s="156">
        <f t="shared" si="119"/>
        <v>12.932503128494307</v>
      </c>
      <c r="EG130" s="156">
        <f t="shared" si="119"/>
        <v>5.7910651224124141</v>
      </c>
      <c r="EH130" s="156">
        <f t="shared" si="119"/>
        <v>10.200675493236638</v>
      </c>
      <c r="EI130" s="156">
        <f t="shared" si="119"/>
        <v>21.697445447133223</v>
      </c>
      <c r="EJ130" s="156">
        <f t="shared" si="119"/>
        <v>6.7105903547951025</v>
      </c>
      <c r="EK130" s="156">
        <f t="shared" si="119"/>
        <v>12.726039610456697</v>
      </c>
      <c r="EL130" s="156">
        <f t="shared" si="119"/>
        <v>3.780355073527764</v>
      </c>
      <c r="EM130" s="156">
        <f t="shared" si="119"/>
        <v>12.278057645127701</v>
      </c>
      <c r="EN130" s="156">
        <f t="shared" si="119"/>
        <v>11.14964141960308</v>
      </c>
      <c r="EO130" s="156">
        <f t="shared" si="119"/>
        <v>20.679416465853365</v>
      </c>
      <c r="EP130" s="156">
        <f t="shared" si="119"/>
        <v>21.778973185932848</v>
      </c>
      <c r="EQ130" s="156">
        <f t="shared" si="119"/>
        <v>10.631641817898311</v>
      </c>
      <c r="ER130" s="156">
        <f t="shared" si="119"/>
        <v>5.0614757607628373</v>
      </c>
      <c r="ES130" s="156">
        <f t="shared" si="119"/>
        <v>5.5949162188722088</v>
      </c>
      <c r="ET130" s="156">
        <f t="shared" si="119"/>
        <v>18.439685272189223</v>
      </c>
      <c r="EU130" s="156">
        <f t="shared" si="119"/>
        <v>12.403107861525015</v>
      </c>
      <c r="EV130" s="156">
        <f t="shared" si="119"/>
        <v>12.996118493030432</v>
      </c>
      <c r="EW130" s="156">
        <f t="shared" si="119"/>
        <v>13.537628693269225</v>
      </c>
      <c r="EX130" s="156">
        <f t="shared" si="119"/>
        <v>12.524444359782626</v>
      </c>
      <c r="EY130" s="156">
        <f t="shared" si="119"/>
        <v>16.191775452116868</v>
      </c>
      <c r="EZ130" s="156">
        <f t="shared" si="119"/>
        <v>8.8553226712357009</v>
      </c>
      <c r="FA130" s="156">
        <f t="shared" si="119"/>
        <v>5.9004085891965596</v>
      </c>
      <c r="FB130" s="156">
        <f t="shared" si="119"/>
        <v>19.065604577328831</v>
      </c>
      <c r="FC130" s="156">
        <f t="shared" si="119"/>
        <v>9.6504490319865788</v>
      </c>
      <c r="FD130" s="156">
        <f t="shared" si="119"/>
        <v>12.261204534262735</v>
      </c>
      <c r="FE130" s="156">
        <f t="shared" si="119"/>
        <v>4.7765526913193845</v>
      </c>
      <c r="FF130" s="156">
        <f t="shared" si="119"/>
        <v>12.368725348858707</v>
      </c>
      <c r="FG130" s="156">
        <f t="shared" si="119"/>
        <v>3.4609817341904767</v>
      </c>
      <c r="FH130" s="156">
        <f t="shared" si="119"/>
        <v>8.2326423790969532</v>
      </c>
      <c r="FI130" s="156">
        <f t="shared" si="119"/>
        <v>11.523988198053512</v>
      </c>
      <c r="FJ130" s="156">
        <f t="shared" si="119"/>
        <v>3.1747526859997128</v>
      </c>
      <c r="FK130" s="156">
        <f t="shared" si="119"/>
        <v>6.9728062564661286</v>
      </c>
      <c r="FL130" s="156">
        <f t="shared" si="119"/>
        <v>18.834720046932009</v>
      </c>
      <c r="FM130" s="156">
        <f t="shared" si="119"/>
        <v>20.011671062876406</v>
      </c>
      <c r="FN130" s="156">
        <f t="shared" si="119"/>
        <v>17.778446623592529</v>
      </c>
      <c r="FO130" s="156">
        <f t="shared" si="119"/>
        <v>7.1260950183549925</v>
      </c>
      <c r="FP130" s="156">
        <f t="shared" si="119"/>
        <v>12.371378055337924</v>
      </c>
      <c r="FQ130" s="156">
        <f t="shared" si="119"/>
        <v>12.207919177924172</v>
      </c>
      <c r="FR130" s="156">
        <f t="shared" si="119"/>
        <v>12.906177402472331</v>
      </c>
      <c r="FS130" s="156">
        <f t="shared" si="119"/>
        <v>14.232488760805229</v>
      </c>
      <c r="FT130" s="156">
        <f t="shared" si="119"/>
        <v>19.194654174585072</v>
      </c>
      <c r="FU130" s="156">
        <f t="shared" si="119"/>
        <v>12.010538379215902</v>
      </c>
      <c r="FV130" s="156">
        <f t="shared" si="119"/>
        <v>18.298909841014389</v>
      </c>
      <c r="FW130" s="156">
        <f t="shared" si="119"/>
        <v>3.429579901555786</v>
      </c>
      <c r="FX130" s="156">
        <f t="shared" si="119"/>
        <v>17.875343418861391</v>
      </c>
      <c r="FY130" s="156">
        <f t="shared" si="119"/>
        <v>9.5794814809290028</v>
      </c>
      <c r="FZ130" s="156">
        <f t="shared" si="119"/>
        <v>15.350957182491396</v>
      </c>
      <c r="GA130" s="156">
        <f t="shared" si="119"/>
        <v>4.4800095752042095</v>
      </c>
      <c r="GB130" s="156">
        <f t="shared" si="119"/>
        <v>11.368552730886835</v>
      </c>
      <c r="GC130" s="156">
        <f t="shared" si="119"/>
        <v>4.1970476455616526</v>
      </c>
      <c r="GD130" s="156">
        <f t="shared" si="119"/>
        <v>10.685702600841319</v>
      </c>
      <c r="GE130" s="156">
        <f t="shared" si="119"/>
        <v>10.775042443314302</v>
      </c>
      <c r="GF130" s="156">
        <f t="shared" si="119"/>
        <v>5.7642092547527763</v>
      </c>
      <c r="GG130" s="156">
        <f t="shared" si="119"/>
        <v>18.013234647088314</v>
      </c>
      <c r="GH130" s="79">
        <f t="shared" si="119"/>
        <v>7.8905408380722033</v>
      </c>
      <c r="GJ130" s="29"/>
      <c r="GK130" s="28"/>
      <c r="GL130" s="129">
        <v>48</v>
      </c>
      <c r="GM130" s="129">
        <v>22</v>
      </c>
      <c r="GN130" s="28"/>
      <c r="GO130" s="129">
        <v>161</v>
      </c>
      <c r="GP130" s="129">
        <v>23</v>
      </c>
      <c r="GQ130" s="28"/>
      <c r="GR130" s="29"/>
    </row>
    <row r="131" spans="4:200" ht="15.75" customHeight="1" x14ac:dyDescent="0.25">
      <c r="D131" s="189">
        <v>125</v>
      </c>
      <c r="E131" s="53">
        <v>13.961519721904997</v>
      </c>
      <c r="F131" s="53">
        <v>14.78182058258629</v>
      </c>
      <c r="L131" s="29"/>
      <c r="N131" s="73">
        <v>119</v>
      </c>
      <c r="O131" s="82"/>
      <c r="P131" s="83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0"/>
      <c r="AP131" s="80"/>
      <c r="AQ131" s="80"/>
      <c r="AR131" s="80"/>
      <c r="AS131" s="80"/>
      <c r="AT131" s="80"/>
      <c r="AU131" s="80"/>
      <c r="AV131" s="80"/>
      <c r="AW131" s="80"/>
      <c r="AX131" s="80"/>
      <c r="AY131" s="80"/>
      <c r="AZ131" s="80"/>
      <c r="BA131" s="80"/>
      <c r="BB131" s="80"/>
      <c r="BC131" s="80"/>
      <c r="BD131" s="80"/>
      <c r="BE131" s="80"/>
      <c r="BF131" s="80"/>
      <c r="BG131" s="80"/>
      <c r="BH131" s="80"/>
      <c r="BI131" s="80"/>
      <c r="BJ131" s="80"/>
      <c r="BK131" s="80"/>
      <c r="BL131" s="80"/>
      <c r="BM131" s="80"/>
      <c r="BN131" s="80"/>
      <c r="BO131" s="80"/>
      <c r="BP131" s="80"/>
      <c r="BQ131" s="80"/>
      <c r="BR131" s="80"/>
      <c r="BS131" s="80"/>
      <c r="BT131" s="80"/>
      <c r="BU131" s="80"/>
      <c r="BV131" s="80"/>
      <c r="BW131" s="80"/>
      <c r="BX131" s="80"/>
      <c r="BY131" s="80"/>
      <c r="BZ131" s="80"/>
      <c r="CA131" s="80"/>
      <c r="CB131" s="80"/>
      <c r="CC131" s="80"/>
      <c r="CD131" s="80"/>
      <c r="CE131" s="80"/>
      <c r="CF131" s="80"/>
      <c r="CG131" s="80"/>
      <c r="CH131" s="80"/>
      <c r="CI131" s="80"/>
      <c r="CJ131" s="80"/>
      <c r="CK131" s="80"/>
      <c r="CL131" s="80"/>
      <c r="CM131" s="80"/>
      <c r="CN131" s="80"/>
      <c r="CO131" s="80"/>
      <c r="CP131" s="80"/>
      <c r="CQ131" s="80"/>
      <c r="CR131" s="80"/>
      <c r="CS131" s="80"/>
      <c r="CT131" s="80"/>
      <c r="CU131" s="80"/>
      <c r="CV131" s="80"/>
      <c r="CW131" s="80"/>
      <c r="CX131" s="80"/>
      <c r="CY131" s="80"/>
      <c r="CZ131" s="80"/>
      <c r="DA131" s="80"/>
      <c r="DB131" s="80"/>
      <c r="DC131" s="80"/>
      <c r="DD131" s="80"/>
      <c r="DE131" s="80"/>
      <c r="DF131" s="80"/>
      <c r="DG131" s="80"/>
      <c r="DH131" s="80"/>
      <c r="DI131" s="80"/>
      <c r="DJ131" s="80"/>
      <c r="DK131" s="80"/>
      <c r="DL131" s="80"/>
      <c r="DM131" s="80"/>
      <c r="DN131" s="80"/>
      <c r="DO131" s="80"/>
      <c r="DP131" s="80"/>
      <c r="DQ131" s="80"/>
      <c r="DR131" s="80"/>
      <c r="DS131" s="80"/>
      <c r="DT131" s="80"/>
      <c r="DU131" s="80"/>
      <c r="DV131" s="80"/>
      <c r="DW131" s="80"/>
      <c r="DX131" s="80"/>
      <c r="DY131" s="80"/>
      <c r="DZ131" s="80"/>
      <c r="EA131" s="80"/>
      <c r="EB131" s="80"/>
      <c r="EC131" s="80"/>
      <c r="ED131" s="78">
        <v>0</v>
      </c>
      <c r="EE131" s="78">
        <f t="shared" ref="EE131:GH131" si="120">+SQRT(((EE$6-$ED$6)^2)+((EE$7-$ED$7)^2))</f>
        <v>5.3703789501146817</v>
      </c>
      <c r="EF131" s="78">
        <f t="shared" si="120"/>
        <v>18.159284475998863</v>
      </c>
      <c r="EG131" s="78">
        <f t="shared" si="120"/>
        <v>14.26889140917115</v>
      </c>
      <c r="EH131" s="78">
        <f t="shared" si="120"/>
        <v>10.619315798778516</v>
      </c>
      <c r="EI131" s="78">
        <f t="shared" si="120"/>
        <v>16.200052053978876</v>
      </c>
      <c r="EJ131" s="78">
        <f t="shared" si="120"/>
        <v>12.118706226256755</v>
      </c>
      <c r="EK131" s="78">
        <f t="shared" si="120"/>
        <v>6.7466191376784881</v>
      </c>
      <c r="EL131" s="78">
        <f t="shared" si="120"/>
        <v>10.945889140728987</v>
      </c>
      <c r="EM131" s="78">
        <f t="shared" si="120"/>
        <v>17.166498749943347</v>
      </c>
      <c r="EN131" s="78">
        <f t="shared" si="120"/>
        <v>5.5433320612917329</v>
      </c>
      <c r="EO131" s="78">
        <f t="shared" si="120"/>
        <v>24.356427692132787</v>
      </c>
      <c r="EP131" s="78">
        <f t="shared" si="120"/>
        <v>26.653249288818436</v>
      </c>
      <c r="EQ131" s="78">
        <f t="shared" si="120"/>
        <v>0.68635624155262775</v>
      </c>
      <c r="ER131" s="78">
        <f t="shared" si="120"/>
        <v>5.0734562134434311</v>
      </c>
      <c r="ES131" s="78">
        <f t="shared" si="120"/>
        <v>11.868262412282673</v>
      </c>
      <c r="ET131" s="78">
        <f t="shared" si="120"/>
        <v>16.209554584358802</v>
      </c>
      <c r="EU131" s="78">
        <f t="shared" si="120"/>
        <v>10.766260087332279</v>
      </c>
      <c r="EV131" s="78">
        <f t="shared" si="120"/>
        <v>20.737576889241339</v>
      </c>
      <c r="EW131" s="78">
        <f t="shared" si="120"/>
        <v>11.160198505309712</v>
      </c>
      <c r="EX131" s="78">
        <f t="shared" si="120"/>
        <v>19.031246332687761</v>
      </c>
      <c r="EY131" s="78">
        <f t="shared" si="120"/>
        <v>20.829228095648148</v>
      </c>
      <c r="EZ131" s="78">
        <f t="shared" si="120"/>
        <v>4.6628794602605055</v>
      </c>
      <c r="FA131" s="78">
        <f t="shared" si="120"/>
        <v>4.0641280553787675</v>
      </c>
      <c r="FB131" s="78">
        <f t="shared" si="120"/>
        <v>24.518171438076841</v>
      </c>
      <c r="FC131" s="78">
        <f t="shared" si="120"/>
        <v>10.492634545235784</v>
      </c>
      <c r="FD131" s="78">
        <f t="shared" si="120"/>
        <v>13.906621225866909</v>
      </c>
      <c r="FE131" s="78">
        <f t="shared" si="120"/>
        <v>5.5053065225012592</v>
      </c>
      <c r="FF131" s="78">
        <f t="shared" si="120"/>
        <v>21.158167744247375</v>
      </c>
      <c r="FG131" s="78">
        <f t="shared" si="120"/>
        <v>7.1500610707603345</v>
      </c>
      <c r="FH131" s="78">
        <f t="shared" si="120"/>
        <v>16.326439698524297</v>
      </c>
      <c r="FI131" s="78">
        <f t="shared" si="120"/>
        <v>18.705667210462963</v>
      </c>
      <c r="FJ131" s="78">
        <f t="shared" si="120"/>
        <v>7.2688508594600227</v>
      </c>
      <c r="FK131" s="78">
        <f t="shared" si="120"/>
        <v>16.927242726681627</v>
      </c>
      <c r="FL131" s="78">
        <f t="shared" si="120"/>
        <v>19.855240407644896</v>
      </c>
      <c r="FM131" s="78">
        <f t="shared" si="120"/>
        <v>24.809615521353759</v>
      </c>
      <c r="FN131" s="78">
        <f t="shared" si="120"/>
        <v>16.423291108878473</v>
      </c>
      <c r="FO131" s="78">
        <f t="shared" si="120"/>
        <v>14.410514751053885</v>
      </c>
      <c r="FP131" s="78">
        <f t="shared" si="120"/>
        <v>11.695962110815339</v>
      </c>
      <c r="FQ131" s="78">
        <f t="shared" si="120"/>
        <v>15.094867513606172</v>
      </c>
      <c r="FR131" s="78">
        <f t="shared" si="120"/>
        <v>7.9097093584459808</v>
      </c>
      <c r="FS131" s="78">
        <f t="shared" si="120"/>
        <v>15.370843013985565</v>
      </c>
      <c r="FT131" s="78">
        <f t="shared" si="120"/>
        <v>19.387494245678038</v>
      </c>
      <c r="FU131" s="78">
        <f t="shared" si="120"/>
        <v>14.798060273062491</v>
      </c>
      <c r="FV131" s="78">
        <f t="shared" si="120"/>
        <v>17.753168981771324</v>
      </c>
      <c r="FW131" s="78">
        <f t="shared" si="120"/>
        <v>13.036258996824898</v>
      </c>
      <c r="FX131" s="78">
        <f t="shared" si="120"/>
        <v>19.046293903373225</v>
      </c>
      <c r="FY131" s="78">
        <f t="shared" si="120"/>
        <v>13.205890284548671</v>
      </c>
      <c r="FZ131" s="78">
        <f t="shared" si="120"/>
        <v>22.270207119178952</v>
      </c>
      <c r="GA131" s="78">
        <f t="shared" si="120"/>
        <v>14.181507888485374</v>
      </c>
      <c r="GB131" s="78">
        <f t="shared" si="120"/>
        <v>21.31293269310105</v>
      </c>
      <c r="GC131" s="78">
        <f t="shared" si="120"/>
        <v>11.489720633586041</v>
      </c>
      <c r="GD131" s="78">
        <f t="shared" si="120"/>
        <v>19.426047155309178</v>
      </c>
      <c r="GE131" s="78">
        <f t="shared" si="120"/>
        <v>19.869953925929554</v>
      </c>
      <c r="GF131" s="78">
        <f t="shared" si="120"/>
        <v>13.644047726619936</v>
      </c>
      <c r="GG131" s="78">
        <f t="shared" si="120"/>
        <v>20.694073847871227</v>
      </c>
      <c r="GH131" s="79">
        <f t="shared" si="120"/>
        <v>9.9279847158246994</v>
      </c>
      <c r="GJ131" s="29"/>
      <c r="GK131" s="28"/>
      <c r="GL131" s="129">
        <v>14</v>
      </c>
      <c r="GM131" s="129">
        <v>23</v>
      </c>
      <c r="GN131" s="28"/>
      <c r="GO131" s="129">
        <v>15</v>
      </c>
      <c r="GP131" s="129">
        <v>23</v>
      </c>
      <c r="GQ131" s="28"/>
      <c r="GR131" s="29"/>
    </row>
    <row r="132" spans="4:200" ht="15.75" customHeight="1" x14ac:dyDescent="0.25">
      <c r="D132" s="189">
        <v>126</v>
      </c>
      <c r="E132" s="53">
        <v>24.448080700153152</v>
      </c>
      <c r="F132" s="53">
        <v>1.009823445662593</v>
      </c>
      <c r="L132" s="29"/>
      <c r="N132" s="73">
        <v>120</v>
      </c>
      <c r="O132" s="82"/>
      <c r="P132" s="83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0"/>
      <c r="AV132" s="80"/>
      <c r="AW132" s="80"/>
      <c r="AX132" s="80"/>
      <c r="AY132" s="80"/>
      <c r="AZ132" s="80"/>
      <c r="BA132" s="80"/>
      <c r="BB132" s="80"/>
      <c r="BC132" s="80"/>
      <c r="BD132" s="80"/>
      <c r="BE132" s="80"/>
      <c r="BF132" s="80"/>
      <c r="BG132" s="80"/>
      <c r="BH132" s="80"/>
      <c r="BI132" s="80"/>
      <c r="BJ132" s="80"/>
      <c r="BK132" s="80"/>
      <c r="BL132" s="80"/>
      <c r="BM132" s="80"/>
      <c r="BN132" s="80"/>
      <c r="BO132" s="80"/>
      <c r="BP132" s="80"/>
      <c r="BQ132" s="80"/>
      <c r="BR132" s="80"/>
      <c r="BS132" s="80"/>
      <c r="BT132" s="80"/>
      <c r="BU132" s="80"/>
      <c r="BV132" s="80"/>
      <c r="BW132" s="80"/>
      <c r="BX132" s="80"/>
      <c r="BY132" s="80"/>
      <c r="BZ132" s="80"/>
      <c r="CA132" s="80"/>
      <c r="CB132" s="80"/>
      <c r="CC132" s="80"/>
      <c r="CD132" s="80"/>
      <c r="CE132" s="80"/>
      <c r="CF132" s="80"/>
      <c r="CG132" s="80"/>
      <c r="CH132" s="80"/>
      <c r="CI132" s="80"/>
      <c r="CJ132" s="80"/>
      <c r="CK132" s="80"/>
      <c r="CL132" s="80"/>
      <c r="CM132" s="80"/>
      <c r="CN132" s="80"/>
      <c r="CO132" s="80"/>
      <c r="CP132" s="80"/>
      <c r="CQ132" s="80"/>
      <c r="CR132" s="80"/>
      <c r="CS132" s="80"/>
      <c r="CT132" s="80"/>
      <c r="CU132" s="80"/>
      <c r="CV132" s="80"/>
      <c r="CW132" s="80"/>
      <c r="CX132" s="80"/>
      <c r="CY132" s="80"/>
      <c r="CZ132" s="80"/>
      <c r="DA132" s="80"/>
      <c r="DB132" s="80"/>
      <c r="DC132" s="80"/>
      <c r="DD132" s="80"/>
      <c r="DE132" s="80"/>
      <c r="DF132" s="80"/>
      <c r="DG132" s="80"/>
      <c r="DH132" s="80"/>
      <c r="DI132" s="80"/>
      <c r="DJ132" s="80"/>
      <c r="DK132" s="80"/>
      <c r="DL132" s="80"/>
      <c r="DM132" s="80"/>
      <c r="DN132" s="80"/>
      <c r="DO132" s="80"/>
      <c r="DP132" s="80"/>
      <c r="DQ132" s="80"/>
      <c r="DR132" s="80"/>
      <c r="DS132" s="80"/>
      <c r="DT132" s="80"/>
      <c r="DU132" s="80"/>
      <c r="DV132" s="80"/>
      <c r="DW132" s="80"/>
      <c r="DX132" s="80"/>
      <c r="DY132" s="80"/>
      <c r="DZ132" s="80"/>
      <c r="EA132" s="80"/>
      <c r="EB132" s="80"/>
      <c r="EC132" s="80"/>
      <c r="ED132" s="80"/>
      <c r="EE132" s="78">
        <v>0</v>
      </c>
      <c r="EF132" s="78">
        <f t="shared" ref="EF132:GH132" si="121">+SQRT(((EF$6-$EE$6)^2)+((EF$7-$EE$7)^2))</f>
        <v>15.071202204976414</v>
      </c>
      <c r="EG132" s="78">
        <f t="shared" si="121"/>
        <v>9.5392454873877313</v>
      </c>
      <c r="EH132" s="78">
        <f t="shared" si="121"/>
        <v>9.5054408281621861</v>
      </c>
      <c r="EI132" s="78">
        <f t="shared" si="121"/>
        <v>19.008632769825322</v>
      </c>
      <c r="EJ132" s="78">
        <f t="shared" si="121"/>
        <v>8.5179237411232922</v>
      </c>
      <c r="EK132" s="78">
        <f t="shared" si="121"/>
        <v>8.8691167875624739</v>
      </c>
      <c r="EL132" s="78">
        <f t="shared" si="121"/>
        <v>5.9776579795662688</v>
      </c>
      <c r="EM132" s="78">
        <f t="shared" si="121"/>
        <v>14.20264435856693</v>
      </c>
      <c r="EN132" s="78">
        <f t="shared" si="121"/>
        <v>7.7890802682568392</v>
      </c>
      <c r="EO132" s="78">
        <f t="shared" si="121"/>
        <v>22.244288760124451</v>
      </c>
      <c r="EP132" s="78">
        <f t="shared" si="121"/>
        <v>23.96349792434599</v>
      </c>
      <c r="EQ132" s="78">
        <f t="shared" si="121"/>
        <v>6.0506962842606953</v>
      </c>
      <c r="ER132" s="78">
        <f t="shared" si="121"/>
        <v>1.3622936730883575</v>
      </c>
      <c r="ES132" s="78">
        <f t="shared" si="121"/>
        <v>7.8452310782576138</v>
      </c>
      <c r="ET132" s="78">
        <f t="shared" si="121"/>
        <v>17.082765590527135</v>
      </c>
      <c r="EU132" s="78">
        <f t="shared" si="121"/>
        <v>10.93002927731518</v>
      </c>
      <c r="EV132" s="78">
        <f t="shared" si="121"/>
        <v>16.510182149491705</v>
      </c>
      <c r="EW132" s="78">
        <f t="shared" si="121"/>
        <v>11.822687187343242</v>
      </c>
      <c r="EX132" s="78">
        <f t="shared" si="121"/>
        <v>15.35071574409722</v>
      </c>
      <c r="EY132" s="78">
        <f t="shared" si="121"/>
        <v>18.13045141773415</v>
      </c>
      <c r="EZ132" s="78">
        <f t="shared" si="121"/>
        <v>5.5492451356534236</v>
      </c>
      <c r="FA132" s="78">
        <f t="shared" si="121"/>
        <v>1.3999473686175266</v>
      </c>
      <c r="FB132" s="78">
        <f t="shared" si="121"/>
        <v>21.493806921624422</v>
      </c>
      <c r="FC132" s="78">
        <f t="shared" si="121"/>
        <v>9.106962394586656</v>
      </c>
      <c r="FD132" s="78">
        <f t="shared" si="121"/>
        <v>12.433233336075975</v>
      </c>
      <c r="FE132" s="78">
        <f t="shared" si="121"/>
        <v>0.90227074300598575</v>
      </c>
      <c r="FF132" s="78">
        <f t="shared" si="121"/>
        <v>16.43858043906458</v>
      </c>
      <c r="FG132" s="78">
        <f t="shared" si="121"/>
        <v>2.0701270441674069</v>
      </c>
      <c r="FH132" s="78">
        <f t="shared" si="121"/>
        <v>11.830861911087199</v>
      </c>
      <c r="FI132" s="78">
        <f t="shared" si="121"/>
        <v>14.695220036844054</v>
      </c>
      <c r="FJ132" s="78">
        <f t="shared" si="121"/>
        <v>2.0625655358511374</v>
      </c>
      <c r="FK132" s="78">
        <f t="shared" si="121"/>
        <v>11.566276757711382</v>
      </c>
      <c r="FL132" s="78">
        <f t="shared" si="121"/>
        <v>19.034059420628033</v>
      </c>
      <c r="FM132" s="78">
        <f t="shared" si="121"/>
        <v>22.125779959450391</v>
      </c>
      <c r="FN132" s="78">
        <f t="shared" si="121"/>
        <v>16.798428944477433</v>
      </c>
      <c r="FO132" s="78">
        <f t="shared" si="121"/>
        <v>10.178110677768203</v>
      </c>
      <c r="FP132" s="78">
        <f t="shared" si="121"/>
        <v>11.364292720751948</v>
      </c>
      <c r="FQ132" s="78">
        <f t="shared" si="121"/>
        <v>13.037624581083955</v>
      </c>
      <c r="FR132" s="78">
        <f t="shared" si="121"/>
        <v>9.9935699360616148</v>
      </c>
      <c r="FS132" s="78">
        <f t="shared" si="121"/>
        <v>14.279740194902395</v>
      </c>
      <c r="FT132" s="78">
        <f t="shared" si="121"/>
        <v>19.00542579852743</v>
      </c>
      <c r="FU132" s="78">
        <f t="shared" si="121"/>
        <v>12.772898119083679</v>
      </c>
      <c r="FV132" s="78">
        <f t="shared" si="121"/>
        <v>17.722866779188578</v>
      </c>
      <c r="FW132" s="78">
        <f t="shared" si="121"/>
        <v>7.8499361581741542</v>
      </c>
      <c r="FX132" s="78">
        <f t="shared" si="121"/>
        <v>18.113790212733441</v>
      </c>
      <c r="FY132" s="78">
        <f t="shared" si="121"/>
        <v>10.607704841015106</v>
      </c>
      <c r="FZ132" s="78">
        <f t="shared" si="121"/>
        <v>18.469262907598239</v>
      </c>
      <c r="GA132" s="78">
        <f t="shared" si="121"/>
        <v>8.9741160526401735</v>
      </c>
      <c r="GB132" s="78">
        <f t="shared" si="121"/>
        <v>15.945596653041168</v>
      </c>
      <c r="GC132" s="78">
        <f t="shared" si="121"/>
        <v>7.0018459244201825</v>
      </c>
      <c r="GD132" s="78">
        <f t="shared" si="121"/>
        <v>14.708522670596688</v>
      </c>
      <c r="GE132" s="78">
        <f t="shared" si="121"/>
        <v>14.991949214062895</v>
      </c>
      <c r="GF132" s="78">
        <f t="shared" si="121"/>
        <v>9.1192804322574474</v>
      </c>
      <c r="GG132" s="78">
        <f t="shared" si="121"/>
        <v>19.007780143434406</v>
      </c>
      <c r="GH132" s="79">
        <f t="shared" si="121"/>
        <v>7.7391186818205115</v>
      </c>
      <c r="GJ132" s="29"/>
      <c r="GK132" s="28"/>
      <c r="GL132" s="129">
        <v>165</v>
      </c>
      <c r="GM132" s="129">
        <v>23</v>
      </c>
      <c r="GN132" s="28"/>
      <c r="GO132" s="129">
        <v>64</v>
      </c>
      <c r="GP132" s="129">
        <v>25</v>
      </c>
      <c r="GQ132" s="28"/>
      <c r="GR132" s="29"/>
    </row>
    <row r="133" spans="4:200" ht="15.75" customHeight="1" x14ac:dyDescent="0.25">
      <c r="D133" s="189">
        <v>127</v>
      </c>
      <c r="E133" s="53">
        <v>24.193976498409803</v>
      </c>
      <c r="F133" s="53">
        <v>12.527277164992542</v>
      </c>
      <c r="L133" s="29"/>
      <c r="N133" s="73">
        <v>121</v>
      </c>
      <c r="O133" s="82"/>
      <c r="P133" s="83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80"/>
      <c r="AT133" s="80"/>
      <c r="AU133" s="80"/>
      <c r="AV133" s="80"/>
      <c r="AW133" s="80"/>
      <c r="AX133" s="80"/>
      <c r="AY133" s="80"/>
      <c r="AZ133" s="80"/>
      <c r="BA133" s="80"/>
      <c r="BB133" s="80"/>
      <c r="BC133" s="80"/>
      <c r="BD133" s="80"/>
      <c r="BE133" s="80"/>
      <c r="BF133" s="80"/>
      <c r="BG133" s="80"/>
      <c r="BH133" s="80"/>
      <c r="BI133" s="80"/>
      <c r="BJ133" s="80"/>
      <c r="BK133" s="80"/>
      <c r="BL133" s="80"/>
      <c r="BM133" s="80"/>
      <c r="BN133" s="80"/>
      <c r="BO133" s="80"/>
      <c r="BP133" s="80"/>
      <c r="BQ133" s="80"/>
      <c r="BR133" s="80"/>
      <c r="BS133" s="80"/>
      <c r="BT133" s="80"/>
      <c r="BU133" s="80"/>
      <c r="BV133" s="80"/>
      <c r="BW133" s="80"/>
      <c r="BX133" s="80"/>
      <c r="BY133" s="80"/>
      <c r="BZ133" s="80"/>
      <c r="CA133" s="80"/>
      <c r="CB133" s="80"/>
      <c r="CC133" s="80"/>
      <c r="CD133" s="80"/>
      <c r="CE133" s="80"/>
      <c r="CF133" s="80"/>
      <c r="CG133" s="80"/>
      <c r="CH133" s="80"/>
      <c r="CI133" s="80"/>
      <c r="CJ133" s="80"/>
      <c r="CK133" s="80"/>
      <c r="CL133" s="80"/>
      <c r="CM133" s="80"/>
      <c r="CN133" s="80"/>
      <c r="CO133" s="80"/>
      <c r="CP133" s="80"/>
      <c r="CQ133" s="80"/>
      <c r="CR133" s="80"/>
      <c r="CS133" s="80"/>
      <c r="CT133" s="80"/>
      <c r="CU133" s="80"/>
      <c r="CV133" s="80"/>
      <c r="CW133" s="80"/>
      <c r="CX133" s="80"/>
      <c r="CY133" s="80"/>
      <c r="CZ133" s="80"/>
      <c r="DA133" s="80"/>
      <c r="DB133" s="80"/>
      <c r="DC133" s="80"/>
      <c r="DD133" s="80"/>
      <c r="DE133" s="80"/>
      <c r="DF133" s="80"/>
      <c r="DG133" s="80"/>
      <c r="DH133" s="80"/>
      <c r="DI133" s="80"/>
      <c r="DJ133" s="80"/>
      <c r="DK133" s="80"/>
      <c r="DL133" s="80"/>
      <c r="DM133" s="80"/>
      <c r="DN133" s="80"/>
      <c r="DO133" s="80"/>
      <c r="DP133" s="80"/>
      <c r="DQ133" s="80"/>
      <c r="DR133" s="80"/>
      <c r="DS133" s="80"/>
      <c r="DT133" s="80"/>
      <c r="DU133" s="80"/>
      <c r="DV133" s="80"/>
      <c r="DW133" s="80"/>
      <c r="DX133" s="80"/>
      <c r="DY133" s="80"/>
      <c r="DZ133" s="80"/>
      <c r="EA133" s="80"/>
      <c r="EB133" s="80"/>
      <c r="EC133" s="80"/>
      <c r="ED133" s="80"/>
      <c r="EE133" s="80"/>
      <c r="EF133" s="156">
        <v>0</v>
      </c>
      <c r="EG133" s="78">
        <f t="shared" ref="EG133:GH133" si="122">+SQRT(((EG$6-$EF$6)^2)+((EG$7-$EF$7)^2))</f>
        <v>7.9757303798935482</v>
      </c>
      <c r="EH133" s="78">
        <f t="shared" si="122"/>
        <v>8.4373284660757797</v>
      </c>
      <c r="EI133" s="78">
        <f t="shared" si="122"/>
        <v>18.814025170793137</v>
      </c>
      <c r="EJ133" s="78">
        <f t="shared" si="122"/>
        <v>6.5747555443081112</v>
      </c>
      <c r="EK133" s="78">
        <f t="shared" si="122"/>
        <v>23.786020149271284</v>
      </c>
      <c r="EL133" s="78">
        <f t="shared" si="122"/>
        <v>16.551836404524298</v>
      </c>
      <c r="EM133" s="78">
        <f t="shared" si="122"/>
        <v>1.0418736499950991</v>
      </c>
      <c r="EN133" s="78">
        <f t="shared" si="122"/>
        <v>14.638813385878004</v>
      </c>
      <c r="EO133" s="78">
        <f t="shared" si="122"/>
        <v>7.8747108193094046</v>
      </c>
      <c r="EP133" s="78">
        <f t="shared" si="122"/>
        <v>8.930098063513574</v>
      </c>
      <c r="EQ133" s="78">
        <f t="shared" si="122"/>
        <v>18.55473002542746</v>
      </c>
      <c r="ER133" s="78">
        <f t="shared" si="122"/>
        <v>14.175619110459774</v>
      </c>
      <c r="ES133" s="78">
        <f t="shared" si="122"/>
        <v>7.4552198343527545</v>
      </c>
      <c r="ET133" s="78">
        <f t="shared" si="122"/>
        <v>12.575214312255826</v>
      </c>
      <c r="EU133" s="78">
        <f t="shared" si="122"/>
        <v>10.304141052432785</v>
      </c>
      <c r="EV133" s="78">
        <f t="shared" si="122"/>
        <v>5.5017431334851601</v>
      </c>
      <c r="EW133" s="78">
        <f t="shared" si="122"/>
        <v>11.215733824270815</v>
      </c>
      <c r="EX133" s="78">
        <f t="shared" si="122"/>
        <v>2.4624511732818326</v>
      </c>
      <c r="EY133" s="78">
        <f t="shared" si="122"/>
        <v>3.2742870259720585</v>
      </c>
      <c r="EZ133" s="78">
        <f t="shared" si="122"/>
        <v>13.837554423575888</v>
      </c>
      <c r="FA133" s="78">
        <f t="shared" si="122"/>
        <v>15.350398253741346</v>
      </c>
      <c r="FB133" s="78">
        <f t="shared" si="122"/>
        <v>6.4383113717096991</v>
      </c>
      <c r="FC133" s="78">
        <f t="shared" si="122"/>
        <v>8.2418605456823517</v>
      </c>
      <c r="FD133" s="78">
        <f t="shared" si="122"/>
        <v>6.0271957822394491</v>
      </c>
      <c r="FE133" s="78">
        <f t="shared" si="122"/>
        <v>15.851568155432384</v>
      </c>
      <c r="FF133" s="78">
        <f t="shared" si="122"/>
        <v>8.3134610679412102</v>
      </c>
      <c r="FG133" s="78">
        <f t="shared" si="122"/>
        <v>15.524946314858916</v>
      </c>
      <c r="FH133" s="78">
        <f t="shared" si="122"/>
        <v>6.265413436671988</v>
      </c>
      <c r="FI133" s="78">
        <f t="shared" si="122"/>
        <v>3.8110593332714728</v>
      </c>
      <c r="FJ133" s="78">
        <f t="shared" si="122"/>
        <v>15.207180037484425</v>
      </c>
      <c r="FK133" s="78">
        <f t="shared" si="122"/>
        <v>13.424447998466725</v>
      </c>
      <c r="FL133" s="78">
        <f t="shared" si="122"/>
        <v>8.6520691402137349</v>
      </c>
      <c r="FM133" s="78">
        <f t="shared" si="122"/>
        <v>7.1186857695924912</v>
      </c>
      <c r="FN133" s="78">
        <f t="shared" si="122"/>
        <v>11.109812873857264</v>
      </c>
      <c r="FO133" s="78">
        <f t="shared" si="122"/>
        <v>6.0313893010876107</v>
      </c>
      <c r="FP133" s="78">
        <f t="shared" si="122"/>
        <v>9.1172378631579125</v>
      </c>
      <c r="FQ133" s="78">
        <f t="shared" si="122"/>
        <v>4.2177797150566922</v>
      </c>
      <c r="FR133" s="78">
        <f t="shared" si="122"/>
        <v>14.158413233909986</v>
      </c>
      <c r="FS133" s="78">
        <f t="shared" si="122"/>
        <v>6.5984868187889063</v>
      </c>
      <c r="FT133" s="78">
        <f t="shared" si="122"/>
        <v>9.8890682875440596</v>
      </c>
      <c r="FU133" s="78">
        <f t="shared" si="122"/>
        <v>4.4459711636613655</v>
      </c>
      <c r="FV133" s="78">
        <f t="shared" si="122"/>
        <v>10.312142504450705</v>
      </c>
      <c r="FW133" s="78">
        <f t="shared" si="122"/>
        <v>10.808479209103373</v>
      </c>
      <c r="FX133" s="78">
        <f t="shared" si="122"/>
        <v>7.8769509057483562</v>
      </c>
      <c r="FY133" s="78">
        <f t="shared" si="122"/>
        <v>5.003701298496531</v>
      </c>
      <c r="FZ133" s="78">
        <f t="shared" si="122"/>
        <v>4.9364758224102054</v>
      </c>
      <c r="GA133" s="78">
        <f t="shared" si="122"/>
        <v>10.791712600194538</v>
      </c>
      <c r="GB133" s="78">
        <f t="shared" si="122"/>
        <v>15.680027007976006</v>
      </c>
      <c r="GC133" s="78">
        <f t="shared" si="122"/>
        <v>8.7487355911749987</v>
      </c>
      <c r="GD133" s="78">
        <f t="shared" si="122"/>
        <v>7.6362350683840656</v>
      </c>
      <c r="GE133" s="78">
        <f t="shared" si="122"/>
        <v>8.8315679282699282</v>
      </c>
      <c r="GF133" s="78">
        <f t="shared" si="122"/>
        <v>7.4574933114301079</v>
      </c>
      <c r="GG133" s="78">
        <f t="shared" si="122"/>
        <v>6.2196487439677712</v>
      </c>
      <c r="GH133" s="79">
        <f t="shared" si="122"/>
        <v>8.2632023145872946</v>
      </c>
      <c r="GJ133" s="29"/>
      <c r="GK133" s="28"/>
      <c r="GL133" s="129">
        <v>99</v>
      </c>
      <c r="GM133" s="129">
        <v>23</v>
      </c>
      <c r="GN133" s="28"/>
      <c r="GO133" s="129">
        <v>150</v>
      </c>
      <c r="GP133" s="129">
        <v>25</v>
      </c>
      <c r="GQ133" s="28"/>
      <c r="GR133" s="29"/>
    </row>
    <row r="134" spans="4:200" ht="15.75" customHeight="1" x14ac:dyDescent="0.25">
      <c r="D134" s="189">
        <v>128</v>
      </c>
      <c r="E134" s="53">
        <v>9.2381040813889452</v>
      </c>
      <c r="F134" s="53">
        <v>18.083908908568173</v>
      </c>
      <c r="L134" s="29"/>
      <c r="N134" s="73">
        <v>122</v>
      </c>
      <c r="O134" s="82"/>
      <c r="P134" s="83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0"/>
      <c r="AP134" s="80"/>
      <c r="AQ134" s="80"/>
      <c r="AR134" s="80"/>
      <c r="AS134" s="80"/>
      <c r="AT134" s="80"/>
      <c r="AU134" s="80"/>
      <c r="AV134" s="80"/>
      <c r="AW134" s="80"/>
      <c r="AX134" s="80"/>
      <c r="AY134" s="80"/>
      <c r="AZ134" s="80"/>
      <c r="BA134" s="80"/>
      <c r="BB134" s="80"/>
      <c r="BC134" s="80"/>
      <c r="BD134" s="80"/>
      <c r="BE134" s="80"/>
      <c r="BF134" s="80"/>
      <c r="BG134" s="80"/>
      <c r="BH134" s="80"/>
      <c r="BI134" s="80"/>
      <c r="BJ134" s="80"/>
      <c r="BK134" s="80"/>
      <c r="BL134" s="80"/>
      <c r="BM134" s="80"/>
      <c r="BN134" s="80"/>
      <c r="BO134" s="80"/>
      <c r="BP134" s="80"/>
      <c r="BQ134" s="80"/>
      <c r="BR134" s="80"/>
      <c r="BS134" s="80"/>
      <c r="BT134" s="80"/>
      <c r="BU134" s="80"/>
      <c r="BV134" s="80"/>
      <c r="BW134" s="80"/>
      <c r="BX134" s="80"/>
      <c r="BY134" s="80"/>
      <c r="BZ134" s="80"/>
      <c r="CA134" s="80"/>
      <c r="CB134" s="80"/>
      <c r="CC134" s="80"/>
      <c r="CD134" s="80"/>
      <c r="CE134" s="80"/>
      <c r="CF134" s="80"/>
      <c r="CG134" s="80"/>
      <c r="CH134" s="80"/>
      <c r="CI134" s="80"/>
      <c r="CJ134" s="80"/>
      <c r="CK134" s="80"/>
      <c r="CL134" s="80"/>
      <c r="CM134" s="80"/>
      <c r="CN134" s="80"/>
      <c r="CO134" s="80"/>
      <c r="CP134" s="80"/>
      <c r="CQ134" s="80"/>
      <c r="CR134" s="80"/>
      <c r="CS134" s="80"/>
      <c r="CT134" s="80"/>
      <c r="CU134" s="80"/>
      <c r="CV134" s="80"/>
      <c r="CW134" s="80"/>
      <c r="CX134" s="80"/>
      <c r="CY134" s="80"/>
      <c r="CZ134" s="80"/>
      <c r="DA134" s="80"/>
      <c r="DB134" s="80"/>
      <c r="DC134" s="80"/>
      <c r="DD134" s="80"/>
      <c r="DE134" s="80"/>
      <c r="DF134" s="80"/>
      <c r="DG134" s="80"/>
      <c r="DH134" s="80"/>
      <c r="DI134" s="80"/>
      <c r="DJ134" s="80"/>
      <c r="DK134" s="80"/>
      <c r="DL134" s="80"/>
      <c r="DM134" s="80"/>
      <c r="DN134" s="80"/>
      <c r="DO134" s="80"/>
      <c r="DP134" s="80"/>
      <c r="DQ134" s="80"/>
      <c r="DR134" s="80"/>
      <c r="DS134" s="80"/>
      <c r="DT134" s="80"/>
      <c r="DU134" s="80"/>
      <c r="DV134" s="80"/>
      <c r="DW134" s="80"/>
      <c r="DX134" s="80"/>
      <c r="DY134" s="80"/>
      <c r="DZ134" s="80"/>
      <c r="EA134" s="80"/>
      <c r="EB134" s="80"/>
      <c r="EC134" s="80"/>
      <c r="ED134" s="80"/>
      <c r="EE134" s="80"/>
      <c r="EF134" s="80"/>
      <c r="EG134" s="78">
        <v>0</v>
      </c>
      <c r="EH134" s="78">
        <f t="shared" ref="EH134:GH134" si="123">+SQRT(((EH$6-$EG$6)^2)+((EH$7-$EG$7)^2))</f>
        <v>9.2978682165442237</v>
      </c>
      <c r="EI134" s="78">
        <f t="shared" si="123"/>
        <v>21.791597147337765</v>
      </c>
      <c r="EJ134" s="78">
        <f t="shared" si="123"/>
        <v>4.0392310349206859</v>
      </c>
      <c r="EK134" s="78">
        <f t="shared" si="123"/>
        <v>18.266505602078418</v>
      </c>
      <c r="EL134" s="78">
        <f t="shared" si="123"/>
        <v>8.9436177243499557</v>
      </c>
      <c r="EM134" s="78">
        <f t="shared" si="123"/>
        <v>7.6155800184769724</v>
      </c>
      <c r="EN134" s="78">
        <f t="shared" si="123"/>
        <v>13.271527609056538</v>
      </c>
      <c r="EO134" s="78">
        <f t="shared" si="123"/>
        <v>15.841480152040354</v>
      </c>
      <c r="EP134" s="78">
        <f t="shared" si="123"/>
        <v>16.434926248058897</v>
      </c>
      <c r="EQ134" s="78">
        <f t="shared" si="123"/>
        <v>14.863070336952108</v>
      </c>
      <c r="ER134" s="78">
        <f t="shared" si="123"/>
        <v>9.2719268422201324</v>
      </c>
      <c r="ES134" s="78">
        <f t="shared" si="123"/>
        <v>3.1988113573390873</v>
      </c>
      <c r="ET134" s="78">
        <f t="shared" si="123"/>
        <v>16.99472703881532</v>
      </c>
      <c r="EU134" s="78">
        <f t="shared" si="123"/>
        <v>11.91963973498431</v>
      </c>
      <c r="EV134" s="78">
        <f t="shared" si="123"/>
        <v>7.2061205992229391</v>
      </c>
      <c r="EW134" s="78">
        <f t="shared" si="123"/>
        <v>13.150706033027099</v>
      </c>
      <c r="EX134" s="78">
        <f t="shared" si="123"/>
        <v>6.9931965028798002</v>
      </c>
      <c r="EY134" s="78">
        <f t="shared" si="123"/>
        <v>11.208740258341347</v>
      </c>
      <c r="EZ134" s="78">
        <f t="shared" si="123"/>
        <v>11.391006835838569</v>
      </c>
      <c r="FA134" s="78">
        <f t="shared" si="123"/>
        <v>10.435195757068568</v>
      </c>
      <c r="FB134" s="78">
        <f t="shared" si="123"/>
        <v>13.613893318270579</v>
      </c>
      <c r="FC134" s="78">
        <f t="shared" si="123"/>
        <v>8.7368927517456623</v>
      </c>
      <c r="FD134" s="78">
        <f t="shared" si="123"/>
        <v>9.7408591951113372</v>
      </c>
      <c r="FE134" s="78">
        <f t="shared" si="123"/>
        <v>10.037593177009143</v>
      </c>
      <c r="FF134" s="78">
        <f t="shared" si="123"/>
        <v>6.9204893317140899</v>
      </c>
      <c r="FG134" s="78">
        <f t="shared" si="123"/>
        <v>9.0832206423941226</v>
      </c>
      <c r="FH134" s="78">
        <f t="shared" si="123"/>
        <v>2.4423701291706688</v>
      </c>
      <c r="FI134" s="78">
        <f t="shared" si="123"/>
        <v>5.8190856485097004</v>
      </c>
      <c r="FJ134" s="78">
        <f t="shared" si="123"/>
        <v>8.7674497873066972</v>
      </c>
      <c r="FK134" s="78">
        <f t="shared" si="123"/>
        <v>5.9782300137775959</v>
      </c>
      <c r="FL134" s="78">
        <f t="shared" si="123"/>
        <v>15.482101622173609</v>
      </c>
      <c r="FM134" s="78">
        <f t="shared" si="123"/>
        <v>14.752573332421072</v>
      </c>
      <c r="FN134" s="78">
        <f t="shared" si="123"/>
        <v>15.921681888282993</v>
      </c>
      <c r="FO134" s="78">
        <f t="shared" si="123"/>
        <v>2.0516249527498727</v>
      </c>
      <c r="FP134" s="78">
        <f t="shared" si="123"/>
        <v>11.311751880495896</v>
      </c>
      <c r="FQ134" s="78">
        <f t="shared" si="123"/>
        <v>8.8703099755728729</v>
      </c>
      <c r="FR134" s="78">
        <f t="shared" si="123"/>
        <v>14.158230722001196</v>
      </c>
      <c r="FS134" s="78">
        <f t="shared" si="123"/>
        <v>11.530783760481041</v>
      </c>
      <c r="FT134" s="78">
        <f t="shared" si="123"/>
        <v>16.262665392477015</v>
      </c>
      <c r="FU134" s="78">
        <f t="shared" si="123"/>
        <v>8.7949389033340015</v>
      </c>
      <c r="FV134" s="78">
        <f t="shared" si="123"/>
        <v>15.899009687405142</v>
      </c>
      <c r="FW134" s="78">
        <f t="shared" si="123"/>
        <v>2.9015761353082574</v>
      </c>
      <c r="FX134" s="78">
        <f t="shared" si="123"/>
        <v>14.551293977339185</v>
      </c>
      <c r="FY134" s="78">
        <f t="shared" si="123"/>
        <v>6.6341825869814341</v>
      </c>
      <c r="FZ134" s="78">
        <f t="shared" si="123"/>
        <v>9.6126065104825464</v>
      </c>
      <c r="GA134" s="78">
        <f t="shared" si="123"/>
        <v>2.8388455864959927</v>
      </c>
      <c r="GB134" s="78">
        <f t="shared" si="123"/>
        <v>9.4827752013345847</v>
      </c>
      <c r="GC134" s="78">
        <f t="shared" si="123"/>
        <v>2.8293927485903367</v>
      </c>
      <c r="GD134" s="78">
        <f t="shared" si="123"/>
        <v>5.1851292145933101</v>
      </c>
      <c r="GE134" s="78">
        <f t="shared" si="123"/>
        <v>5.6158577524290969</v>
      </c>
      <c r="GF134" s="78">
        <f t="shared" si="123"/>
        <v>1.0074699389007156</v>
      </c>
      <c r="GG134" s="78">
        <f t="shared" si="123"/>
        <v>13.848662682289977</v>
      </c>
      <c r="GH134" s="79">
        <f t="shared" si="123"/>
        <v>7.2237964483379473</v>
      </c>
      <c r="GJ134" s="29"/>
      <c r="GK134" s="28"/>
      <c r="GL134" s="129">
        <v>83</v>
      </c>
      <c r="GM134" s="129">
        <v>23</v>
      </c>
      <c r="GN134" s="28"/>
      <c r="GO134" s="129">
        <v>137</v>
      </c>
      <c r="GP134" s="129">
        <v>25</v>
      </c>
      <c r="GQ134" s="28"/>
      <c r="GR134" s="29"/>
    </row>
    <row r="135" spans="4:200" ht="15.75" customHeight="1" x14ac:dyDescent="0.25">
      <c r="D135" s="189">
        <v>129</v>
      </c>
      <c r="E135" s="53">
        <v>12.822440059281409</v>
      </c>
      <c r="F135" s="53">
        <v>4.9671621517090152</v>
      </c>
      <c r="L135" s="29"/>
      <c r="N135" s="73">
        <v>123</v>
      </c>
      <c r="O135" s="82"/>
      <c r="P135" s="83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80"/>
      <c r="AT135" s="80"/>
      <c r="AU135" s="80"/>
      <c r="AV135" s="80"/>
      <c r="AW135" s="80"/>
      <c r="AX135" s="80"/>
      <c r="AY135" s="80"/>
      <c r="AZ135" s="80"/>
      <c r="BA135" s="80"/>
      <c r="BB135" s="80"/>
      <c r="BC135" s="80"/>
      <c r="BD135" s="80"/>
      <c r="BE135" s="80"/>
      <c r="BF135" s="80"/>
      <c r="BG135" s="80"/>
      <c r="BH135" s="80"/>
      <c r="BI135" s="80"/>
      <c r="BJ135" s="80"/>
      <c r="BK135" s="80"/>
      <c r="BL135" s="80"/>
      <c r="BM135" s="80"/>
      <c r="BN135" s="80"/>
      <c r="BO135" s="80"/>
      <c r="BP135" s="80"/>
      <c r="BQ135" s="80"/>
      <c r="BR135" s="80"/>
      <c r="BS135" s="80"/>
      <c r="BT135" s="80"/>
      <c r="BU135" s="80"/>
      <c r="BV135" s="80"/>
      <c r="BW135" s="80"/>
      <c r="BX135" s="80"/>
      <c r="BY135" s="80"/>
      <c r="BZ135" s="80"/>
      <c r="CA135" s="80"/>
      <c r="CB135" s="80"/>
      <c r="CC135" s="80"/>
      <c r="CD135" s="80"/>
      <c r="CE135" s="80"/>
      <c r="CF135" s="80"/>
      <c r="CG135" s="80"/>
      <c r="CH135" s="80"/>
      <c r="CI135" s="80"/>
      <c r="CJ135" s="80"/>
      <c r="CK135" s="80"/>
      <c r="CL135" s="80"/>
      <c r="CM135" s="80"/>
      <c r="CN135" s="80"/>
      <c r="CO135" s="80"/>
      <c r="CP135" s="80"/>
      <c r="CQ135" s="80"/>
      <c r="CR135" s="80"/>
      <c r="CS135" s="80"/>
      <c r="CT135" s="80"/>
      <c r="CU135" s="80"/>
      <c r="CV135" s="80"/>
      <c r="CW135" s="80"/>
      <c r="CX135" s="80"/>
      <c r="CY135" s="80"/>
      <c r="CZ135" s="80"/>
      <c r="DA135" s="80"/>
      <c r="DB135" s="80"/>
      <c r="DC135" s="80"/>
      <c r="DD135" s="80"/>
      <c r="DE135" s="80"/>
      <c r="DF135" s="80"/>
      <c r="DG135" s="80"/>
      <c r="DH135" s="80"/>
      <c r="DI135" s="80"/>
      <c r="DJ135" s="80"/>
      <c r="DK135" s="80"/>
      <c r="DL135" s="80"/>
      <c r="DM135" s="80"/>
      <c r="DN135" s="80"/>
      <c r="DO135" s="80"/>
      <c r="DP135" s="80"/>
      <c r="DQ135" s="80"/>
      <c r="DR135" s="80"/>
      <c r="DS135" s="80"/>
      <c r="DT135" s="80"/>
      <c r="DU135" s="80"/>
      <c r="DV135" s="80"/>
      <c r="DW135" s="80"/>
      <c r="DX135" s="80"/>
      <c r="DY135" s="80"/>
      <c r="DZ135" s="80"/>
      <c r="EA135" s="80"/>
      <c r="EB135" s="80"/>
      <c r="EC135" s="80"/>
      <c r="ED135" s="80"/>
      <c r="EE135" s="80"/>
      <c r="EF135" s="80"/>
      <c r="EG135" s="80"/>
      <c r="EH135" s="78">
        <v>0</v>
      </c>
      <c r="EI135" s="78">
        <f t="shared" ref="EI135:GH135" si="124">+SQRT(((EI$6-$EH$6)^2)+((EI$7-$EH$7)^2))</f>
        <v>12.493739764222747</v>
      </c>
      <c r="EJ135" s="78">
        <f t="shared" si="124"/>
        <v>5.2659557451637493</v>
      </c>
      <c r="EK135" s="78">
        <f t="shared" si="124"/>
        <v>17.026153244748201</v>
      </c>
      <c r="EL135" s="78">
        <f t="shared" si="124"/>
        <v>13.785656035831453</v>
      </c>
      <c r="EM135" s="78">
        <f t="shared" si="124"/>
        <v>7.3967972833681257</v>
      </c>
      <c r="EN135" s="78">
        <f t="shared" si="124"/>
        <v>6.2705107947951229</v>
      </c>
      <c r="EO135" s="78">
        <f t="shared" si="124"/>
        <v>13.753690068036196</v>
      </c>
      <c r="EP135" s="78">
        <f t="shared" si="124"/>
        <v>16.226116665490004</v>
      </c>
      <c r="EQ135" s="78">
        <f t="shared" si="124"/>
        <v>10.858055180419036</v>
      </c>
      <c r="ER135" s="78">
        <f t="shared" si="124"/>
        <v>8.205998601074695</v>
      </c>
      <c r="ES135" s="78">
        <f t="shared" si="124"/>
        <v>6.1904744171328332</v>
      </c>
      <c r="ET135" s="78">
        <f t="shared" si="124"/>
        <v>8.2569482391201561</v>
      </c>
      <c r="EU135" s="78">
        <f t="shared" si="124"/>
        <v>2.6238445418957963</v>
      </c>
      <c r="EV135" s="78">
        <f t="shared" si="124"/>
        <v>12.712783441909213</v>
      </c>
      <c r="EW135" s="78">
        <f t="shared" si="124"/>
        <v>3.8531564523558099</v>
      </c>
      <c r="EX135" s="78">
        <f t="shared" si="124"/>
        <v>10.112954061721627</v>
      </c>
      <c r="EY135" s="78">
        <f t="shared" si="124"/>
        <v>10.539377628212751</v>
      </c>
      <c r="EZ135" s="78">
        <f t="shared" si="124"/>
        <v>5.9713142305790639</v>
      </c>
      <c r="FA135" s="78">
        <f t="shared" si="124"/>
        <v>9.0787252844549187</v>
      </c>
      <c r="FB135" s="78">
        <f t="shared" si="124"/>
        <v>14.366265080744057</v>
      </c>
      <c r="FC135" s="78">
        <f t="shared" si="124"/>
        <v>0.58316595651290992</v>
      </c>
      <c r="FD135" s="78">
        <f t="shared" si="124"/>
        <v>3.2876540253390787</v>
      </c>
      <c r="FE135" s="78">
        <f t="shared" si="124"/>
        <v>10.407703229059662</v>
      </c>
      <c r="FF135" s="78">
        <f t="shared" si="124"/>
        <v>14.446143118158695</v>
      </c>
      <c r="FG135" s="78">
        <f t="shared" si="124"/>
        <v>10.941139929032092</v>
      </c>
      <c r="FH135" s="78">
        <f t="shared" si="124"/>
        <v>9.88775085224386</v>
      </c>
      <c r="FI135" s="78">
        <f t="shared" si="124"/>
        <v>10.488748337475078</v>
      </c>
      <c r="FJ135" s="78">
        <f t="shared" si="124"/>
        <v>10.703512807515695</v>
      </c>
      <c r="FK135" s="78">
        <f t="shared" si="124"/>
        <v>14.907138960244724</v>
      </c>
      <c r="FL135" s="78">
        <f t="shared" si="124"/>
        <v>9.586328482562962</v>
      </c>
      <c r="FM135" s="78">
        <f t="shared" si="124"/>
        <v>14.407814646768122</v>
      </c>
      <c r="FN135" s="78">
        <f t="shared" si="124"/>
        <v>7.5949881963493828</v>
      </c>
      <c r="FO135" s="78">
        <f t="shared" si="124"/>
        <v>7.8872661461029407</v>
      </c>
      <c r="FP135" s="78">
        <f t="shared" si="124"/>
        <v>2.1903984238572987</v>
      </c>
      <c r="FQ135" s="78">
        <f t="shared" si="124"/>
        <v>4.6450783154806476</v>
      </c>
      <c r="FR135" s="78">
        <f t="shared" si="124"/>
        <v>5.7906762490860091</v>
      </c>
      <c r="FS135" s="78">
        <f t="shared" si="124"/>
        <v>4.8779060102068321</v>
      </c>
      <c r="FT135" s="78">
        <f t="shared" si="124"/>
        <v>9.5003884837224977</v>
      </c>
      <c r="FU135" s="78">
        <f t="shared" si="124"/>
        <v>4.3476319912775203</v>
      </c>
      <c r="FV135" s="78">
        <f t="shared" si="124"/>
        <v>8.2884041111358595</v>
      </c>
      <c r="FW135" s="78">
        <f t="shared" si="124"/>
        <v>10.541726049361399</v>
      </c>
      <c r="FX135" s="78">
        <f t="shared" si="124"/>
        <v>8.6940600421344989</v>
      </c>
      <c r="FY135" s="78">
        <f t="shared" si="124"/>
        <v>3.7332552159097014</v>
      </c>
      <c r="FZ135" s="78">
        <f t="shared" si="124"/>
        <v>13.223281964010315</v>
      </c>
      <c r="GA135" s="78">
        <f t="shared" si="124"/>
        <v>11.351771643055955</v>
      </c>
      <c r="GB135" s="78">
        <f t="shared" si="124"/>
        <v>18.759101295338866</v>
      </c>
      <c r="GC135" s="78">
        <f t="shared" si="124"/>
        <v>7.2949169642731038</v>
      </c>
      <c r="GD135" s="78">
        <f t="shared" si="124"/>
        <v>12.984682941718305</v>
      </c>
      <c r="GE135" s="78">
        <f t="shared" si="124"/>
        <v>13.934003892842082</v>
      </c>
      <c r="GF135" s="78">
        <f t="shared" si="124"/>
        <v>8.2910773938296192</v>
      </c>
      <c r="GG135" s="78">
        <f t="shared" si="124"/>
        <v>10.079351857587207</v>
      </c>
      <c r="GH135" s="79">
        <f t="shared" si="124"/>
        <v>2.3530092049367184</v>
      </c>
      <c r="GJ135" s="29"/>
      <c r="GK135" s="28"/>
      <c r="GL135" s="129">
        <v>153</v>
      </c>
      <c r="GM135" s="129">
        <v>23</v>
      </c>
      <c r="GN135" s="28"/>
      <c r="GO135" s="129">
        <v>65</v>
      </c>
      <c r="GP135" s="129">
        <v>25</v>
      </c>
      <c r="GQ135" s="28"/>
      <c r="GR135" s="29"/>
    </row>
    <row r="136" spans="4:200" ht="15.75" customHeight="1" x14ac:dyDescent="0.25">
      <c r="D136" s="189">
        <v>130</v>
      </c>
      <c r="E136" s="53">
        <v>1.3810044389195482</v>
      </c>
      <c r="F136" s="53">
        <v>21.079340509215658</v>
      </c>
      <c r="L136" s="29"/>
      <c r="N136" s="73">
        <v>124</v>
      </c>
      <c r="O136" s="82"/>
      <c r="P136" s="83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80"/>
      <c r="AY136" s="80"/>
      <c r="AZ136" s="80"/>
      <c r="BA136" s="80"/>
      <c r="BB136" s="80"/>
      <c r="BC136" s="80"/>
      <c r="BD136" s="80"/>
      <c r="BE136" s="80"/>
      <c r="BF136" s="80"/>
      <c r="BG136" s="80"/>
      <c r="BH136" s="80"/>
      <c r="BI136" s="80"/>
      <c r="BJ136" s="80"/>
      <c r="BK136" s="80"/>
      <c r="BL136" s="80"/>
      <c r="BM136" s="80"/>
      <c r="BN136" s="80"/>
      <c r="BO136" s="80"/>
      <c r="BP136" s="80"/>
      <c r="BQ136" s="80"/>
      <c r="BR136" s="80"/>
      <c r="BS136" s="80"/>
      <c r="BT136" s="80"/>
      <c r="BU136" s="80"/>
      <c r="BV136" s="80"/>
      <c r="BW136" s="80"/>
      <c r="BX136" s="80"/>
      <c r="BY136" s="80"/>
      <c r="BZ136" s="80"/>
      <c r="CA136" s="80"/>
      <c r="CB136" s="80"/>
      <c r="CC136" s="80"/>
      <c r="CD136" s="80"/>
      <c r="CE136" s="80"/>
      <c r="CF136" s="80"/>
      <c r="CG136" s="80"/>
      <c r="CH136" s="80"/>
      <c r="CI136" s="80"/>
      <c r="CJ136" s="80"/>
      <c r="CK136" s="80"/>
      <c r="CL136" s="80"/>
      <c r="CM136" s="80"/>
      <c r="CN136" s="80"/>
      <c r="CO136" s="80"/>
      <c r="CP136" s="80"/>
      <c r="CQ136" s="80"/>
      <c r="CR136" s="80"/>
      <c r="CS136" s="80"/>
      <c r="CT136" s="80"/>
      <c r="CU136" s="80"/>
      <c r="CV136" s="80"/>
      <c r="CW136" s="80"/>
      <c r="CX136" s="80"/>
      <c r="CY136" s="80"/>
      <c r="CZ136" s="80"/>
      <c r="DA136" s="80"/>
      <c r="DB136" s="80"/>
      <c r="DC136" s="80"/>
      <c r="DD136" s="80"/>
      <c r="DE136" s="80"/>
      <c r="DF136" s="80"/>
      <c r="DG136" s="80"/>
      <c r="DH136" s="80"/>
      <c r="DI136" s="80"/>
      <c r="DJ136" s="80"/>
      <c r="DK136" s="80"/>
      <c r="DL136" s="80"/>
      <c r="DM136" s="80"/>
      <c r="DN136" s="80"/>
      <c r="DO136" s="80"/>
      <c r="DP136" s="80"/>
      <c r="DQ136" s="80"/>
      <c r="DR136" s="80"/>
      <c r="DS136" s="80"/>
      <c r="DT136" s="80"/>
      <c r="DU136" s="80"/>
      <c r="DV136" s="80"/>
      <c r="DW136" s="80"/>
      <c r="DX136" s="80"/>
      <c r="DY136" s="80"/>
      <c r="DZ136" s="80"/>
      <c r="EA136" s="80"/>
      <c r="EB136" s="80"/>
      <c r="EC136" s="80"/>
      <c r="ED136" s="80"/>
      <c r="EE136" s="80"/>
      <c r="EF136" s="80"/>
      <c r="EG136" s="80"/>
      <c r="EH136" s="80"/>
      <c r="EI136" s="78">
        <v>0</v>
      </c>
      <c r="EJ136" s="78">
        <f t="shared" ref="EJ136:GH136" si="125">+SQRT(((EJ$6-$EI$6)^2)+((EJ$7-$EI$7)^2))</f>
        <v>17.757712622640266</v>
      </c>
      <c r="EK136" s="78">
        <f t="shared" si="125"/>
        <v>22.415992930810496</v>
      </c>
      <c r="EL136" s="78">
        <f t="shared" si="125"/>
        <v>24.692934918265962</v>
      </c>
      <c r="EM136" s="78">
        <f t="shared" si="125"/>
        <v>17.96815174835956</v>
      </c>
      <c r="EN136" s="78">
        <f t="shared" si="125"/>
        <v>11.289517430158257</v>
      </c>
      <c r="EO136" s="78">
        <f t="shared" si="125"/>
        <v>19.470124099967475</v>
      </c>
      <c r="EP136" s="78">
        <f t="shared" si="125"/>
        <v>22.960175600642948</v>
      </c>
      <c r="EQ136" s="78">
        <f t="shared" si="125"/>
        <v>15.848960598639886</v>
      </c>
      <c r="ER136" s="78">
        <f t="shared" si="125"/>
        <v>17.725483971961793</v>
      </c>
      <c r="ES136" s="78">
        <f t="shared" si="125"/>
        <v>18.662629061600299</v>
      </c>
      <c r="ET136" s="78">
        <f t="shared" si="125"/>
        <v>6.6449253247791553</v>
      </c>
      <c r="EU136" s="78">
        <f t="shared" si="125"/>
        <v>9.8729645278139451</v>
      </c>
      <c r="EV136" s="78">
        <f t="shared" si="125"/>
        <v>24.116774669073887</v>
      </c>
      <c r="EW136" s="78">
        <f t="shared" si="125"/>
        <v>8.6410744803259565</v>
      </c>
      <c r="EX136" s="78">
        <f t="shared" si="125"/>
        <v>21.132469049076409</v>
      </c>
      <c r="EY136" s="78">
        <f t="shared" si="125"/>
        <v>19.085854334942777</v>
      </c>
      <c r="EZ136" s="78">
        <f t="shared" si="125"/>
        <v>13.460057619562162</v>
      </c>
      <c r="FA136" s="78">
        <f t="shared" si="125"/>
        <v>17.851775349136879</v>
      </c>
      <c r="FB136" s="78">
        <f t="shared" si="125"/>
        <v>22.529931480611374</v>
      </c>
      <c r="FC136" s="78">
        <f t="shared" si="125"/>
        <v>13.056695037502205</v>
      </c>
      <c r="FD136" s="78">
        <f t="shared" si="125"/>
        <v>13.048318055120111</v>
      </c>
      <c r="FE136" s="78">
        <f t="shared" si="125"/>
        <v>19.755717533541581</v>
      </c>
      <c r="FF136" s="78">
        <f t="shared" si="125"/>
        <v>26.406459191834415</v>
      </c>
      <c r="FG136" s="78">
        <f t="shared" si="125"/>
        <v>21.012389226551495</v>
      </c>
      <c r="FH136" s="78">
        <f t="shared" si="125"/>
        <v>22.214969120970842</v>
      </c>
      <c r="FI136" s="78">
        <f t="shared" si="125"/>
        <v>22.020241522349057</v>
      </c>
      <c r="FJ136" s="78">
        <f t="shared" si="125"/>
        <v>20.905892101693777</v>
      </c>
      <c r="FK136" s="78">
        <f t="shared" si="125"/>
        <v>27.293427716093426</v>
      </c>
      <c r="FL136" s="78">
        <f t="shared" si="125"/>
        <v>12.884525885053932</v>
      </c>
      <c r="FM136" s="78">
        <f t="shared" si="125"/>
        <v>21.610887281224951</v>
      </c>
      <c r="FN136" s="78">
        <f t="shared" si="125"/>
        <v>8.189183284439439</v>
      </c>
      <c r="FO136" s="78">
        <f t="shared" si="125"/>
        <v>20.30939825507042</v>
      </c>
      <c r="FP136" s="78">
        <f t="shared" si="125"/>
        <v>10.564782345865572</v>
      </c>
      <c r="FQ136" s="78">
        <f t="shared" si="125"/>
        <v>14.741824395529795</v>
      </c>
      <c r="FR136" s="78">
        <f t="shared" si="125"/>
        <v>9.0165578772670383</v>
      </c>
      <c r="FS136" s="78">
        <f t="shared" si="125"/>
        <v>12.231243172032773</v>
      </c>
      <c r="FT136" s="78">
        <f t="shared" si="125"/>
        <v>11.350452171636435</v>
      </c>
      <c r="FU136" s="78">
        <f t="shared" si="125"/>
        <v>14.588583345170957</v>
      </c>
      <c r="FV136" s="78">
        <f t="shared" si="125"/>
        <v>9.6915619825637318</v>
      </c>
      <c r="FW136" s="78">
        <f t="shared" si="125"/>
        <v>22.831092680217786</v>
      </c>
      <c r="FX136" s="78">
        <f t="shared" si="125"/>
        <v>12.857293202375475</v>
      </c>
      <c r="FY136" s="78">
        <f t="shared" si="125"/>
        <v>15.680969953862583</v>
      </c>
      <c r="FZ136" s="78">
        <f t="shared" si="125"/>
        <v>23.630305231655363</v>
      </c>
      <c r="GA136" s="78">
        <f t="shared" si="125"/>
        <v>23.734756532074879</v>
      </c>
      <c r="GB136" s="78">
        <f t="shared" si="125"/>
        <v>31.243320253653486</v>
      </c>
      <c r="GC136" s="78">
        <f t="shared" si="125"/>
        <v>19.650336168570639</v>
      </c>
      <c r="GD136" s="78">
        <f t="shared" si="125"/>
        <v>25.129691848156504</v>
      </c>
      <c r="GE136" s="78">
        <f t="shared" si="125"/>
        <v>26.174835729272345</v>
      </c>
      <c r="GF136" s="78">
        <f t="shared" si="125"/>
        <v>20.784805137147803</v>
      </c>
      <c r="GG136" s="78">
        <f t="shared" si="125"/>
        <v>15.911211195032621</v>
      </c>
      <c r="GH136" s="79">
        <f t="shared" si="125"/>
        <v>14.665128877183488</v>
      </c>
      <c r="GJ136" s="29"/>
      <c r="GK136" s="28"/>
      <c r="GL136" s="129">
        <v>161</v>
      </c>
      <c r="GM136" s="129">
        <v>23</v>
      </c>
      <c r="GN136" s="28"/>
      <c r="GO136" s="129">
        <v>55</v>
      </c>
      <c r="GP136" s="129">
        <v>27</v>
      </c>
      <c r="GQ136" s="28"/>
      <c r="GR136" s="29"/>
    </row>
    <row r="137" spans="4:200" ht="15.75" customHeight="1" x14ac:dyDescent="0.25">
      <c r="D137" s="189">
        <v>131</v>
      </c>
      <c r="E137" s="53">
        <v>1.9528439479224569</v>
      </c>
      <c r="F137" s="53">
        <v>24.58039429493617</v>
      </c>
      <c r="L137" s="29"/>
      <c r="N137" s="73">
        <v>125</v>
      </c>
      <c r="O137" s="82"/>
      <c r="P137" s="83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80"/>
      <c r="AP137" s="80"/>
      <c r="AQ137" s="80"/>
      <c r="AR137" s="80"/>
      <c r="AS137" s="80"/>
      <c r="AT137" s="80"/>
      <c r="AU137" s="80"/>
      <c r="AV137" s="80"/>
      <c r="AW137" s="80"/>
      <c r="AX137" s="80"/>
      <c r="AY137" s="80"/>
      <c r="AZ137" s="80"/>
      <c r="BA137" s="80"/>
      <c r="BB137" s="80"/>
      <c r="BC137" s="80"/>
      <c r="BD137" s="80"/>
      <c r="BE137" s="80"/>
      <c r="BF137" s="80"/>
      <c r="BG137" s="80"/>
      <c r="BH137" s="80"/>
      <c r="BI137" s="80"/>
      <c r="BJ137" s="80"/>
      <c r="BK137" s="80"/>
      <c r="BL137" s="80"/>
      <c r="BM137" s="80"/>
      <c r="BN137" s="80"/>
      <c r="BO137" s="80"/>
      <c r="BP137" s="80"/>
      <c r="BQ137" s="80"/>
      <c r="BR137" s="80"/>
      <c r="BS137" s="80"/>
      <c r="BT137" s="80"/>
      <c r="BU137" s="80"/>
      <c r="BV137" s="80"/>
      <c r="BW137" s="80"/>
      <c r="BX137" s="80"/>
      <c r="BY137" s="80"/>
      <c r="BZ137" s="80"/>
      <c r="CA137" s="80"/>
      <c r="CB137" s="80"/>
      <c r="CC137" s="80"/>
      <c r="CD137" s="80"/>
      <c r="CE137" s="80"/>
      <c r="CF137" s="80"/>
      <c r="CG137" s="80"/>
      <c r="CH137" s="80"/>
      <c r="CI137" s="80"/>
      <c r="CJ137" s="80"/>
      <c r="CK137" s="80"/>
      <c r="CL137" s="80"/>
      <c r="CM137" s="80"/>
      <c r="CN137" s="80"/>
      <c r="CO137" s="80"/>
      <c r="CP137" s="80"/>
      <c r="CQ137" s="80"/>
      <c r="CR137" s="80"/>
      <c r="CS137" s="80"/>
      <c r="CT137" s="80"/>
      <c r="CU137" s="80"/>
      <c r="CV137" s="80"/>
      <c r="CW137" s="80"/>
      <c r="CX137" s="80"/>
      <c r="CY137" s="80"/>
      <c r="CZ137" s="80"/>
      <c r="DA137" s="80"/>
      <c r="DB137" s="80"/>
      <c r="DC137" s="80"/>
      <c r="DD137" s="80"/>
      <c r="DE137" s="80"/>
      <c r="DF137" s="80"/>
      <c r="DG137" s="80"/>
      <c r="DH137" s="80"/>
      <c r="DI137" s="80"/>
      <c r="DJ137" s="80"/>
      <c r="DK137" s="80"/>
      <c r="DL137" s="80"/>
      <c r="DM137" s="80"/>
      <c r="DN137" s="80"/>
      <c r="DO137" s="80"/>
      <c r="DP137" s="80"/>
      <c r="DQ137" s="80"/>
      <c r="DR137" s="80"/>
      <c r="DS137" s="80"/>
      <c r="DT137" s="80"/>
      <c r="DU137" s="80"/>
      <c r="DV137" s="80"/>
      <c r="DW137" s="80"/>
      <c r="DX137" s="80"/>
      <c r="DY137" s="80"/>
      <c r="DZ137" s="80"/>
      <c r="EA137" s="80"/>
      <c r="EB137" s="80"/>
      <c r="EC137" s="80"/>
      <c r="ED137" s="80"/>
      <c r="EE137" s="80"/>
      <c r="EF137" s="80"/>
      <c r="EG137" s="80"/>
      <c r="EH137" s="80"/>
      <c r="EI137" s="80"/>
      <c r="EJ137" s="78">
        <v>0</v>
      </c>
      <c r="EK137" s="78">
        <f t="shared" ref="EK137:GH137" si="126">+SQRT(((EK$6-$EJ$6)^2)+((EK$7-$EJ$7)^2))</f>
        <v>17.309993249275156</v>
      </c>
      <c r="EL137" s="78">
        <f t="shared" si="126"/>
        <v>10.477888036472542</v>
      </c>
      <c r="EM137" s="78">
        <f t="shared" si="126"/>
        <v>5.7631972572225481</v>
      </c>
      <c r="EN137" s="78">
        <f t="shared" si="126"/>
        <v>9.8805375659724621</v>
      </c>
      <c r="EO137" s="78">
        <f t="shared" si="126"/>
        <v>14.068692974534784</v>
      </c>
      <c r="EP137" s="78">
        <f t="shared" si="126"/>
        <v>15.499043216953401</v>
      </c>
      <c r="EQ137" s="78">
        <f t="shared" si="126"/>
        <v>12.607963392480668</v>
      </c>
      <c r="ER137" s="78">
        <f t="shared" si="126"/>
        <v>7.7051816327466307</v>
      </c>
      <c r="ES137" s="78">
        <f t="shared" si="126"/>
        <v>1.2027837484518178</v>
      </c>
      <c r="ET137" s="78">
        <f t="shared" si="126"/>
        <v>13.053576302490217</v>
      </c>
      <c r="EU137" s="78">
        <f t="shared" si="126"/>
        <v>7.8897077849043287</v>
      </c>
      <c r="EV137" s="78">
        <f t="shared" si="126"/>
        <v>8.702408267739937</v>
      </c>
      <c r="EW137" s="78">
        <f t="shared" si="126"/>
        <v>9.1186917362555082</v>
      </c>
      <c r="EX137" s="78">
        <f t="shared" si="126"/>
        <v>6.9562229932671862</v>
      </c>
      <c r="EY137" s="78">
        <f t="shared" si="126"/>
        <v>9.7226429235794196</v>
      </c>
      <c r="EZ137" s="78">
        <f t="shared" si="126"/>
        <v>8.3603058900930201</v>
      </c>
      <c r="FA137" s="78">
        <f t="shared" si="126"/>
        <v>8.9054737068643988</v>
      </c>
      <c r="FB137" s="78">
        <f t="shared" si="126"/>
        <v>12.97926512728041</v>
      </c>
      <c r="FC137" s="78">
        <f t="shared" si="126"/>
        <v>4.7125272835904504</v>
      </c>
      <c r="FD137" s="78">
        <f t="shared" si="126"/>
        <v>5.9994389040677722</v>
      </c>
      <c r="FE137" s="78">
        <f t="shared" si="126"/>
        <v>9.2823606597758825</v>
      </c>
      <c r="FF137" s="78">
        <f t="shared" si="126"/>
        <v>9.7163693144155303</v>
      </c>
      <c r="FG137" s="78">
        <f t="shared" si="126"/>
        <v>8.9792039128927694</v>
      </c>
      <c r="FH137" s="78">
        <f t="shared" si="126"/>
        <v>4.8699252464753879</v>
      </c>
      <c r="FI137" s="78">
        <f t="shared" si="126"/>
        <v>6.6022113705294876</v>
      </c>
      <c r="FJ137" s="78">
        <f t="shared" si="126"/>
        <v>8.6651951008898198</v>
      </c>
      <c r="FK137" s="78">
        <f t="shared" si="126"/>
        <v>9.819415840457955</v>
      </c>
      <c r="FL137" s="78">
        <f t="shared" si="126"/>
        <v>12.290636874051495</v>
      </c>
      <c r="FM137" s="78">
        <f t="shared" si="126"/>
        <v>13.67560523668052</v>
      </c>
      <c r="FN137" s="78">
        <f t="shared" si="126"/>
        <v>12.064808906475722</v>
      </c>
      <c r="FO137" s="78">
        <f t="shared" si="126"/>
        <v>2.770853522826521</v>
      </c>
      <c r="FP137" s="78">
        <f t="shared" si="126"/>
        <v>7.2772317016769748</v>
      </c>
      <c r="FQ137" s="78">
        <f t="shared" si="126"/>
        <v>5.5766862368351262</v>
      </c>
      <c r="FR137" s="78">
        <f t="shared" si="126"/>
        <v>10.402835160380052</v>
      </c>
      <c r="FS137" s="78">
        <f t="shared" si="126"/>
        <v>7.915423197840596</v>
      </c>
      <c r="FT137" s="78">
        <f t="shared" si="126"/>
        <v>12.831585854458945</v>
      </c>
      <c r="FU137" s="78">
        <f t="shared" si="126"/>
        <v>5.4121291791418207</v>
      </c>
      <c r="FV137" s="78">
        <f t="shared" si="126"/>
        <v>12.2205957766969</v>
      </c>
      <c r="FW137" s="78">
        <f t="shared" si="126"/>
        <v>5.7273323246040109</v>
      </c>
      <c r="FX137" s="78">
        <f t="shared" si="126"/>
        <v>11.332432447783802</v>
      </c>
      <c r="FY137" s="78">
        <f t="shared" si="126"/>
        <v>2.9935195297434287</v>
      </c>
      <c r="FZ137" s="78">
        <f t="shared" si="126"/>
        <v>10.171913264173202</v>
      </c>
      <c r="GA137" s="78">
        <f t="shared" si="126"/>
        <v>6.3302037828513491</v>
      </c>
      <c r="GB137" s="78">
        <f t="shared" si="126"/>
        <v>13.518392265671014</v>
      </c>
      <c r="GC137" s="78">
        <f t="shared" si="126"/>
        <v>2.6582258308985689</v>
      </c>
      <c r="GD137" s="78">
        <f t="shared" si="126"/>
        <v>8.1013129065018745</v>
      </c>
      <c r="GE137" s="78">
        <f t="shared" si="126"/>
        <v>8.9164750230205829</v>
      </c>
      <c r="GF137" s="78">
        <f t="shared" si="126"/>
        <v>3.031836751248878</v>
      </c>
      <c r="GG137" s="78">
        <f t="shared" si="126"/>
        <v>11.302906207076635</v>
      </c>
      <c r="GH137" s="79">
        <f t="shared" si="126"/>
        <v>3.3308625776449983</v>
      </c>
      <c r="GJ137" s="29"/>
      <c r="GK137" s="28"/>
      <c r="GL137" s="129">
        <v>15</v>
      </c>
      <c r="GM137" s="129">
        <v>23</v>
      </c>
      <c r="GN137" s="28"/>
      <c r="GO137" s="129">
        <v>104</v>
      </c>
      <c r="GP137" s="129">
        <v>27</v>
      </c>
      <c r="GQ137" s="28"/>
      <c r="GR137" s="29"/>
    </row>
    <row r="138" spans="4:200" ht="15.75" customHeight="1" x14ac:dyDescent="0.25">
      <c r="D138" s="189">
        <v>132</v>
      </c>
      <c r="E138" s="53">
        <v>17.846349379494978</v>
      </c>
      <c r="F138" s="53">
        <v>2.7872868510216486</v>
      </c>
      <c r="L138" s="29"/>
      <c r="N138" s="73">
        <v>126</v>
      </c>
      <c r="O138" s="82"/>
      <c r="P138" s="83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0"/>
      <c r="AP138" s="80"/>
      <c r="AQ138" s="80"/>
      <c r="AR138" s="80"/>
      <c r="AS138" s="80"/>
      <c r="AT138" s="80"/>
      <c r="AU138" s="80"/>
      <c r="AV138" s="80"/>
      <c r="AW138" s="80"/>
      <c r="AX138" s="80"/>
      <c r="AY138" s="80"/>
      <c r="AZ138" s="80"/>
      <c r="BA138" s="80"/>
      <c r="BB138" s="80"/>
      <c r="BC138" s="80"/>
      <c r="BD138" s="80"/>
      <c r="BE138" s="80"/>
      <c r="BF138" s="80"/>
      <c r="BG138" s="80"/>
      <c r="BH138" s="80"/>
      <c r="BI138" s="80"/>
      <c r="BJ138" s="80"/>
      <c r="BK138" s="80"/>
      <c r="BL138" s="80"/>
      <c r="BM138" s="80"/>
      <c r="BN138" s="80"/>
      <c r="BO138" s="80"/>
      <c r="BP138" s="80"/>
      <c r="BQ138" s="80"/>
      <c r="BR138" s="80"/>
      <c r="BS138" s="80"/>
      <c r="BT138" s="80"/>
      <c r="BU138" s="80"/>
      <c r="BV138" s="80"/>
      <c r="BW138" s="80"/>
      <c r="BX138" s="80"/>
      <c r="BY138" s="80"/>
      <c r="BZ138" s="80"/>
      <c r="CA138" s="80"/>
      <c r="CB138" s="80"/>
      <c r="CC138" s="80"/>
      <c r="CD138" s="80"/>
      <c r="CE138" s="80"/>
      <c r="CF138" s="80"/>
      <c r="CG138" s="80"/>
      <c r="CH138" s="80"/>
      <c r="CI138" s="80"/>
      <c r="CJ138" s="80"/>
      <c r="CK138" s="80"/>
      <c r="CL138" s="80"/>
      <c r="CM138" s="80"/>
      <c r="CN138" s="80"/>
      <c r="CO138" s="80"/>
      <c r="CP138" s="80"/>
      <c r="CQ138" s="80"/>
      <c r="CR138" s="80"/>
      <c r="CS138" s="80"/>
      <c r="CT138" s="80"/>
      <c r="CU138" s="80"/>
      <c r="CV138" s="80"/>
      <c r="CW138" s="80"/>
      <c r="CX138" s="80"/>
      <c r="CY138" s="80"/>
      <c r="CZ138" s="80"/>
      <c r="DA138" s="80"/>
      <c r="DB138" s="80"/>
      <c r="DC138" s="80"/>
      <c r="DD138" s="80"/>
      <c r="DE138" s="80"/>
      <c r="DF138" s="80"/>
      <c r="DG138" s="80"/>
      <c r="DH138" s="80"/>
      <c r="DI138" s="80"/>
      <c r="DJ138" s="80"/>
      <c r="DK138" s="80"/>
      <c r="DL138" s="80"/>
      <c r="DM138" s="80"/>
      <c r="DN138" s="80"/>
      <c r="DO138" s="80"/>
      <c r="DP138" s="80"/>
      <c r="DQ138" s="80"/>
      <c r="DR138" s="80"/>
      <c r="DS138" s="80"/>
      <c r="DT138" s="80"/>
      <c r="DU138" s="80"/>
      <c r="DV138" s="80"/>
      <c r="DW138" s="80"/>
      <c r="DX138" s="80"/>
      <c r="DY138" s="80"/>
      <c r="DZ138" s="80"/>
      <c r="EA138" s="80"/>
      <c r="EB138" s="80"/>
      <c r="EC138" s="80"/>
      <c r="ED138" s="80"/>
      <c r="EE138" s="80"/>
      <c r="EF138" s="80"/>
      <c r="EG138" s="80"/>
      <c r="EH138" s="80"/>
      <c r="EI138" s="80"/>
      <c r="EJ138" s="80"/>
      <c r="EK138" s="78">
        <v>0</v>
      </c>
      <c r="EL138" s="78">
        <f t="shared" ref="EL138:GH138" si="127">+SQRT(((EL$6-$EK$6)^2)+((EL$7-$EK$7)^2))</f>
        <v>11.520256469465034</v>
      </c>
      <c r="EM138" s="78">
        <f t="shared" si="127"/>
        <v>22.866302349482687</v>
      </c>
      <c r="EN138" s="78">
        <f t="shared" si="127"/>
        <v>12.28071862494463</v>
      </c>
      <c r="EO138" s="78">
        <f t="shared" si="127"/>
        <v>30.575734208777629</v>
      </c>
      <c r="EP138" s="78">
        <f t="shared" si="127"/>
        <v>32.58231862068039</v>
      </c>
      <c r="EQ138" s="78">
        <f t="shared" si="127"/>
        <v>6.8368291325401529</v>
      </c>
      <c r="ER138" s="78">
        <f t="shared" si="127"/>
        <v>9.6153385166524856</v>
      </c>
      <c r="ES138" s="78">
        <f t="shared" si="127"/>
        <v>16.70518743220568</v>
      </c>
      <c r="ET138" s="78">
        <f t="shared" si="127"/>
        <v>22.947385769141885</v>
      </c>
      <c r="EU138" s="78">
        <f t="shared" si="127"/>
        <v>17.459131090972903</v>
      </c>
      <c r="EV138" s="78">
        <f t="shared" si="127"/>
        <v>25.348709244311255</v>
      </c>
      <c r="EW138" s="78">
        <f t="shared" si="127"/>
        <v>17.900594862289289</v>
      </c>
      <c r="EX138" s="78">
        <f t="shared" si="127"/>
        <v>24.204343929833446</v>
      </c>
      <c r="EY138" s="78">
        <f t="shared" si="127"/>
        <v>26.721699099421155</v>
      </c>
      <c r="EZ138" s="78">
        <f t="shared" si="127"/>
        <v>11.244159616385138</v>
      </c>
      <c r="FA138" s="78">
        <f t="shared" si="127"/>
        <v>8.4358431464799786</v>
      </c>
      <c r="FB138" s="78">
        <f t="shared" si="127"/>
        <v>30.224299264624744</v>
      </c>
      <c r="FC138" s="78">
        <f t="shared" si="127"/>
        <v>16.80587744551358</v>
      </c>
      <c r="FD138" s="78">
        <f t="shared" si="127"/>
        <v>20.272132285572432</v>
      </c>
      <c r="FE138" s="78">
        <f t="shared" si="127"/>
        <v>8.2493628570754769</v>
      </c>
      <c r="FF138" s="78">
        <f t="shared" si="127"/>
        <v>25.062988731059622</v>
      </c>
      <c r="FG138" s="78">
        <f t="shared" si="127"/>
        <v>9.268865942302142</v>
      </c>
      <c r="FH138" s="78">
        <f t="shared" si="127"/>
        <v>20.627571552462481</v>
      </c>
      <c r="FI138" s="78">
        <f t="shared" si="127"/>
        <v>23.563200570663074</v>
      </c>
      <c r="FJ138" s="78">
        <f t="shared" si="127"/>
        <v>9.5667075198553206</v>
      </c>
      <c r="FK138" s="78">
        <f t="shared" si="127"/>
        <v>18.887812063036325</v>
      </c>
      <c r="FL138" s="78">
        <f t="shared" si="127"/>
        <v>26.469418512542372</v>
      </c>
      <c r="FM138" s="78">
        <f t="shared" si="127"/>
        <v>30.733999346425215</v>
      </c>
      <c r="FN138" s="78">
        <f t="shared" si="127"/>
        <v>23.167217328011919</v>
      </c>
      <c r="FO138" s="78">
        <f t="shared" si="127"/>
        <v>19.041200742670004</v>
      </c>
      <c r="FP138" s="78">
        <f t="shared" si="127"/>
        <v>18.324311130998357</v>
      </c>
      <c r="FQ138" s="78">
        <f t="shared" si="127"/>
        <v>21.251696146306116</v>
      </c>
      <c r="FR138" s="78">
        <f t="shared" si="127"/>
        <v>14.610184271574369</v>
      </c>
      <c r="FS138" s="78">
        <f t="shared" si="127"/>
        <v>21.877716410198737</v>
      </c>
      <c r="FT138" s="78">
        <f t="shared" si="127"/>
        <v>26.077045452595179</v>
      </c>
      <c r="FU138" s="78">
        <f t="shared" si="127"/>
        <v>20.9641824351975</v>
      </c>
      <c r="FV138" s="78">
        <f t="shared" si="127"/>
        <v>24.476263236243547</v>
      </c>
      <c r="FW138" s="78">
        <f t="shared" si="127"/>
        <v>16.154770308704023</v>
      </c>
      <c r="FX138" s="78">
        <f t="shared" si="127"/>
        <v>25.629837319280433</v>
      </c>
      <c r="FY138" s="78">
        <f t="shared" si="127"/>
        <v>19.063670362028933</v>
      </c>
      <c r="FZ138" s="78">
        <f t="shared" si="127"/>
        <v>27.337154625871555</v>
      </c>
      <c r="GA138" s="78">
        <f t="shared" si="127"/>
        <v>17.171724022075544</v>
      </c>
      <c r="GB138" s="78">
        <f t="shared" si="127"/>
        <v>22.916954593186233</v>
      </c>
      <c r="GC138" s="78">
        <f t="shared" si="127"/>
        <v>15.85319994006802</v>
      </c>
      <c r="GD138" s="78">
        <f t="shared" si="127"/>
        <v>23.356794944221146</v>
      </c>
      <c r="GE138" s="78">
        <f t="shared" si="127"/>
        <v>23.499044994731488</v>
      </c>
      <c r="GF138" s="78">
        <f t="shared" si="127"/>
        <v>17.93757367269334</v>
      </c>
      <c r="GG138" s="78">
        <f t="shared" si="127"/>
        <v>27.063483886866575</v>
      </c>
      <c r="GH138" s="79">
        <f t="shared" si="127"/>
        <v>15.894292186853365</v>
      </c>
      <c r="GJ138" s="29"/>
      <c r="GK138" s="28"/>
      <c r="GL138" s="129">
        <v>39</v>
      </c>
      <c r="GM138" s="129">
        <v>24</v>
      </c>
      <c r="GN138" s="28"/>
      <c r="GO138" s="129">
        <v>152</v>
      </c>
      <c r="GP138" s="129">
        <v>27</v>
      </c>
      <c r="GQ138" s="28"/>
      <c r="GR138" s="29"/>
    </row>
    <row r="139" spans="4:200" ht="15.75" customHeight="1" x14ac:dyDescent="0.25">
      <c r="D139" s="189">
        <v>133</v>
      </c>
      <c r="E139" s="53">
        <v>18.387132340479752</v>
      </c>
      <c r="F139" s="53">
        <v>8.4743823590340419</v>
      </c>
      <c r="L139" s="29"/>
      <c r="N139" s="73">
        <v>127</v>
      </c>
      <c r="O139" s="82"/>
      <c r="P139" s="83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80"/>
      <c r="AP139" s="80"/>
      <c r="AQ139" s="80"/>
      <c r="AR139" s="80"/>
      <c r="AS139" s="80"/>
      <c r="AT139" s="80"/>
      <c r="AU139" s="80"/>
      <c r="AV139" s="80"/>
      <c r="AW139" s="80"/>
      <c r="AX139" s="80"/>
      <c r="AY139" s="80"/>
      <c r="AZ139" s="80"/>
      <c r="BA139" s="80"/>
      <c r="BB139" s="80"/>
      <c r="BC139" s="80"/>
      <c r="BD139" s="80"/>
      <c r="BE139" s="80"/>
      <c r="BF139" s="80"/>
      <c r="BG139" s="80"/>
      <c r="BH139" s="80"/>
      <c r="BI139" s="80"/>
      <c r="BJ139" s="80"/>
      <c r="BK139" s="80"/>
      <c r="BL139" s="80"/>
      <c r="BM139" s="80"/>
      <c r="BN139" s="80"/>
      <c r="BO139" s="80"/>
      <c r="BP139" s="80"/>
      <c r="BQ139" s="80"/>
      <c r="BR139" s="80"/>
      <c r="BS139" s="80"/>
      <c r="BT139" s="80"/>
      <c r="BU139" s="80"/>
      <c r="BV139" s="80"/>
      <c r="BW139" s="80"/>
      <c r="BX139" s="80"/>
      <c r="BY139" s="80"/>
      <c r="BZ139" s="80"/>
      <c r="CA139" s="80"/>
      <c r="CB139" s="80"/>
      <c r="CC139" s="80"/>
      <c r="CD139" s="80"/>
      <c r="CE139" s="80"/>
      <c r="CF139" s="80"/>
      <c r="CG139" s="80"/>
      <c r="CH139" s="80"/>
      <c r="CI139" s="80"/>
      <c r="CJ139" s="80"/>
      <c r="CK139" s="80"/>
      <c r="CL139" s="80"/>
      <c r="CM139" s="80"/>
      <c r="CN139" s="80"/>
      <c r="CO139" s="80"/>
      <c r="CP139" s="80"/>
      <c r="CQ139" s="80"/>
      <c r="CR139" s="80"/>
      <c r="CS139" s="80"/>
      <c r="CT139" s="80"/>
      <c r="CU139" s="80"/>
      <c r="CV139" s="80"/>
      <c r="CW139" s="80"/>
      <c r="CX139" s="80"/>
      <c r="CY139" s="80"/>
      <c r="CZ139" s="80"/>
      <c r="DA139" s="80"/>
      <c r="DB139" s="80"/>
      <c r="DC139" s="80"/>
      <c r="DD139" s="80"/>
      <c r="DE139" s="80"/>
      <c r="DF139" s="80"/>
      <c r="DG139" s="80"/>
      <c r="DH139" s="80"/>
      <c r="DI139" s="80"/>
      <c r="DJ139" s="80"/>
      <c r="DK139" s="80"/>
      <c r="DL139" s="80"/>
      <c r="DM139" s="80"/>
      <c r="DN139" s="80"/>
      <c r="DO139" s="80"/>
      <c r="DP139" s="80"/>
      <c r="DQ139" s="80"/>
      <c r="DR139" s="80"/>
      <c r="DS139" s="80"/>
      <c r="DT139" s="80"/>
      <c r="DU139" s="80"/>
      <c r="DV139" s="80"/>
      <c r="DW139" s="80"/>
      <c r="DX139" s="80"/>
      <c r="DY139" s="80"/>
      <c r="DZ139" s="80"/>
      <c r="EA139" s="80"/>
      <c r="EB139" s="80"/>
      <c r="EC139" s="80"/>
      <c r="ED139" s="80"/>
      <c r="EE139" s="80"/>
      <c r="EF139" s="80"/>
      <c r="EG139" s="80"/>
      <c r="EH139" s="80"/>
      <c r="EI139" s="80"/>
      <c r="EJ139" s="80"/>
      <c r="EK139" s="80"/>
      <c r="EL139" s="78">
        <v>0</v>
      </c>
      <c r="EM139" s="78">
        <f t="shared" ref="EM139:GH139" si="128">+SQRT(((EM$6-$EL$6)^2)+((EM$7-$EL$7)^2))</f>
        <v>15.954757161671802</v>
      </c>
      <c r="EN139" s="78">
        <f t="shared" si="128"/>
        <v>13.655298605321667</v>
      </c>
      <c r="EO139" s="78">
        <f t="shared" si="128"/>
        <v>24.363281421653525</v>
      </c>
      <c r="EP139" s="78">
        <f t="shared" si="128"/>
        <v>25.29714627535067</v>
      </c>
      <c r="EQ139" s="78">
        <f t="shared" si="128"/>
        <v>11.625823900138421</v>
      </c>
      <c r="ER139" s="78">
        <f t="shared" si="128"/>
        <v>7.08134135476124</v>
      </c>
      <c r="ES139" s="78">
        <f t="shared" si="128"/>
        <v>9.3398400585745858</v>
      </c>
      <c r="ET139" s="78">
        <f t="shared" si="128"/>
        <v>21.949597336751054</v>
      </c>
      <c r="EU139" s="78">
        <f t="shared" si="128"/>
        <v>15.818848344399152</v>
      </c>
      <c r="EV139" s="78">
        <f t="shared" si="128"/>
        <v>15.950041406892058</v>
      </c>
      <c r="EW139" s="78">
        <f t="shared" si="128"/>
        <v>16.890024697155336</v>
      </c>
      <c r="EX139" s="78">
        <f t="shared" si="128"/>
        <v>15.910955056722335</v>
      </c>
      <c r="EY139" s="78">
        <f t="shared" si="128"/>
        <v>19.824670235241108</v>
      </c>
      <c r="EZ139" s="78">
        <f t="shared" si="128"/>
        <v>11.354087323509582</v>
      </c>
      <c r="FA139" s="78">
        <f t="shared" si="128"/>
        <v>7.3509435144262607</v>
      </c>
      <c r="FB139" s="78">
        <f t="shared" si="128"/>
        <v>22.519384657671537</v>
      </c>
      <c r="FC139" s="78">
        <f t="shared" si="128"/>
        <v>13.257632592823498</v>
      </c>
      <c r="FD139" s="78">
        <f t="shared" si="128"/>
        <v>16.010054212583405</v>
      </c>
      <c r="FE139" s="78">
        <f t="shared" si="128"/>
        <v>5.5168279680233567</v>
      </c>
      <c r="FF139" s="78">
        <f t="shared" si="128"/>
        <v>14.756308443503645</v>
      </c>
      <c r="FG139" s="78">
        <f t="shared" si="128"/>
        <v>3.9211435766065814</v>
      </c>
      <c r="FH139" s="78">
        <f t="shared" si="128"/>
        <v>11.321060410417637</v>
      </c>
      <c r="FI139" s="78">
        <f t="shared" si="128"/>
        <v>14.75879281735422</v>
      </c>
      <c r="FJ139" s="78">
        <f t="shared" si="128"/>
        <v>3.921492339845523</v>
      </c>
      <c r="FK139" s="78">
        <f t="shared" si="128"/>
        <v>7.4761315081768887</v>
      </c>
      <c r="FL139" s="78">
        <f t="shared" si="128"/>
        <v>22.60606899728981</v>
      </c>
      <c r="FM139" s="78">
        <f t="shared" si="128"/>
        <v>23.56518753309529</v>
      </c>
      <c r="FN139" s="78">
        <f t="shared" si="128"/>
        <v>21.380276285607696</v>
      </c>
      <c r="FO139" s="78">
        <f t="shared" si="128"/>
        <v>10.596427644706932</v>
      </c>
      <c r="FP139" s="78">
        <f t="shared" si="128"/>
        <v>15.917618999501249</v>
      </c>
      <c r="FQ139" s="78">
        <f t="shared" si="128"/>
        <v>15.988274106823598</v>
      </c>
      <c r="FR139" s="78">
        <f t="shared" si="128"/>
        <v>15.71333070802114</v>
      </c>
      <c r="FS139" s="78">
        <f t="shared" si="128"/>
        <v>17.979743884839568</v>
      </c>
      <c r="FT139" s="78">
        <f t="shared" si="128"/>
        <v>22.935555730321838</v>
      </c>
      <c r="FU139" s="78">
        <f t="shared" si="128"/>
        <v>15.79041484037066</v>
      </c>
      <c r="FV139" s="78">
        <f t="shared" si="128"/>
        <v>21.983193090721809</v>
      </c>
      <c r="FW139" s="78">
        <f t="shared" si="128"/>
        <v>6.0991662555950477</v>
      </c>
      <c r="FX139" s="78">
        <f t="shared" si="128"/>
        <v>21.647241359318581</v>
      </c>
      <c r="FY139" s="78">
        <f t="shared" si="128"/>
        <v>13.359826495290827</v>
      </c>
      <c r="FZ139" s="78">
        <f t="shared" si="128"/>
        <v>18.522847809403366</v>
      </c>
      <c r="GA139" s="78">
        <f t="shared" si="128"/>
        <v>6.7224486058831543</v>
      </c>
      <c r="GB139" s="78">
        <f t="shared" si="128"/>
        <v>11.396706786819513</v>
      </c>
      <c r="GC139" s="78">
        <f t="shared" si="128"/>
        <v>7.906555695037742</v>
      </c>
      <c r="GD139" s="78">
        <f t="shared" si="128"/>
        <v>13.212104579571601</v>
      </c>
      <c r="GE139" s="78">
        <f t="shared" si="128"/>
        <v>13.005893329101637</v>
      </c>
      <c r="GF139" s="78">
        <f t="shared" si="128"/>
        <v>9.1748538023421453</v>
      </c>
      <c r="GG139" s="78">
        <f t="shared" si="128"/>
        <v>21.778915658088984</v>
      </c>
      <c r="GH139" s="79">
        <f t="shared" si="128"/>
        <v>11.534282762542459</v>
      </c>
      <c r="GJ139" s="29"/>
      <c r="GK139" s="28"/>
      <c r="GL139" s="129">
        <v>105</v>
      </c>
      <c r="GM139" s="129">
        <v>24</v>
      </c>
      <c r="GN139" s="28"/>
      <c r="GO139" s="129">
        <v>55</v>
      </c>
      <c r="GP139" s="129">
        <v>27</v>
      </c>
      <c r="GQ139" s="28"/>
      <c r="GR139" s="29"/>
    </row>
    <row r="140" spans="4:200" ht="15.75" customHeight="1" x14ac:dyDescent="0.25">
      <c r="D140" s="189">
        <v>134</v>
      </c>
      <c r="E140" s="53">
        <v>15.159038392922803</v>
      </c>
      <c r="F140" s="53">
        <v>14.894238455291456</v>
      </c>
      <c r="L140" s="29"/>
      <c r="N140" s="73">
        <v>128</v>
      </c>
      <c r="O140" s="82"/>
      <c r="P140" s="83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80"/>
      <c r="AT140" s="80"/>
      <c r="AU140" s="80"/>
      <c r="AV140" s="80"/>
      <c r="AW140" s="80"/>
      <c r="AX140" s="80"/>
      <c r="AY140" s="80"/>
      <c r="AZ140" s="80"/>
      <c r="BA140" s="80"/>
      <c r="BB140" s="80"/>
      <c r="BC140" s="80"/>
      <c r="BD140" s="80"/>
      <c r="BE140" s="80"/>
      <c r="BF140" s="80"/>
      <c r="BG140" s="80"/>
      <c r="BH140" s="80"/>
      <c r="BI140" s="80"/>
      <c r="BJ140" s="80"/>
      <c r="BK140" s="80"/>
      <c r="BL140" s="80"/>
      <c r="BM140" s="80"/>
      <c r="BN140" s="80"/>
      <c r="BO140" s="80"/>
      <c r="BP140" s="80"/>
      <c r="BQ140" s="80"/>
      <c r="BR140" s="80"/>
      <c r="BS140" s="80"/>
      <c r="BT140" s="80"/>
      <c r="BU140" s="80"/>
      <c r="BV140" s="80"/>
      <c r="BW140" s="80"/>
      <c r="BX140" s="80"/>
      <c r="BY140" s="80"/>
      <c r="BZ140" s="80"/>
      <c r="CA140" s="80"/>
      <c r="CB140" s="80"/>
      <c r="CC140" s="80"/>
      <c r="CD140" s="80"/>
      <c r="CE140" s="80"/>
      <c r="CF140" s="80"/>
      <c r="CG140" s="80"/>
      <c r="CH140" s="80"/>
      <c r="CI140" s="80"/>
      <c r="CJ140" s="80"/>
      <c r="CK140" s="80"/>
      <c r="CL140" s="80"/>
      <c r="CM140" s="80"/>
      <c r="CN140" s="80"/>
      <c r="CO140" s="80"/>
      <c r="CP140" s="80"/>
      <c r="CQ140" s="80"/>
      <c r="CR140" s="80"/>
      <c r="CS140" s="80"/>
      <c r="CT140" s="80"/>
      <c r="CU140" s="80"/>
      <c r="CV140" s="80"/>
      <c r="CW140" s="80"/>
      <c r="CX140" s="80"/>
      <c r="CY140" s="80"/>
      <c r="CZ140" s="80"/>
      <c r="DA140" s="80"/>
      <c r="DB140" s="80"/>
      <c r="DC140" s="80"/>
      <c r="DD140" s="80"/>
      <c r="DE140" s="80"/>
      <c r="DF140" s="80"/>
      <c r="DG140" s="80"/>
      <c r="DH140" s="80"/>
      <c r="DI140" s="80"/>
      <c r="DJ140" s="80"/>
      <c r="DK140" s="80"/>
      <c r="DL140" s="80"/>
      <c r="DM140" s="80"/>
      <c r="DN140" s="80"/>
      <c r="DO140" s="80"/>
      <c r="DP140" s="80"/>
      <c r="DQ140" s="80"/>
      <c r="DR140" s="80"/>
      <c r="DS140" s="80"/>
      <c r="DT140" s="80"/>
      <c r="DU140" s="80"/>
      <c r="DV140" s="80"/>
      <c r="DW140" s="80"/>
      <c r="DX140" s="80"/>
      <c r="DY140" s="80"/>
      <c r="DZ140" s="80"/>
      <c r="EA140" s="80"/>
      <c r="EB140" s="80"/>
      <c r="EC140" s="80"/>
      <c r="ED140" s="80"/>
      <c r="EE140" s="80"/>
      <c r="EF140" s="80"/>
      <c r="EG140" s="80"/>
      <c r="EH140" s="80"/>
      <c r="EI140" s="80"/>
      <c r="EJ140" s="80"/>
      <c r="EK140" s="80"/>
      <c r="EL140" s="80"/>
      <c r="EM140" s="78">
        <v>0</v>
      </c>
      <c r="EN140" s="78">
        <f t="shared" ref="EN140:GH140" si="129">+SQRT(((EN$6-$EM$6)^2)+((EN$7-$EM$7)^2))</f>
        <v>13.597665604286258</v>
      </c>
      <c r="EO140" s="78">
        <f t="shared" si="129"/>
        <v>8.408723165014429</v>
      </c>
      <c r="EP140" s="78">
        <f t="shared" si="129"/>
        <v>9.7611135423971529</v>
      </c>
      <c r="EQ140" s="78">
        <f t="shared" si="129"/>
        <v>17.5524509252635</v>
      </c>
      <c r="ER140" s="78">
        <f t="shared" si="129"/>
        <v>13.268297501633112</v>
      </c>
      <c r="ES140" s="78">
        <f t="shared" si="129"/>
        <v>6.725433868681292</v>
      </c>
      <c r="ET140" s="78">
        <f t="shared" si="129"/>
        <v>11.838706612173064</v>
      </c>
      <c r="EU140" s="78">
        <f t="shared" si="129"/>
        <v>9.2969845065229979</v>
      </c>
      <c r="EV140" s="78">
        <f t="shared" si="129"/>
        <v>6.1935306217296064</v>
      </c>
      <c r="EW140" s="78">
        <f t="shared" si="129"/>
        <v>10.233025584901222</v>
      </c>
      <c r="EX140" s="78">
        <f t="shared" si="129"/>
        <v>3.1686813388652113</v>
      </c>
      <c r="EY140" s="78">
        <f t="shared" si="129"/>
        <v>3.9597500781933919</v>
      </c>
      <c r="EZ140" s="78">
        <f t="shared" si="129"/>
        <v>12.815699816028671</v>
      </c>
      <c r="FA140" s="78">
        <f t="shared" si="129"/>
        <v>14.4319975336787</v>
      </c>
      <c r="FB140" s="78">
        <f t="shared" si="129"/>
        <v>7.377190907651757</v>
      </c>
      <c r="FC140" s="78">
        <f t="shared" si="129"/>
        <v>7.2001880140559766</v>
      </c>
      <c r="FD140" s="78">
        <f t="shared" si="129"/>
        <v>5.0664722152422179</v>
      </c>
      <c r="FE140" s="78">
        <f t="shared" si="129"/>
        <v>15.000139322298056</v>
      </c>
      <c r="FF140" s="78">
        <f t="shared" si="129"/>
        <v>8.8269945558782386</v>
      </c>
      <c r="FG140" s="78">
        <f t="shared" si="129"/>
        <v>14.741865161788542</v>
      </c>
      <c r="FH140" s="78">
        <f t="shared" si="129"/>
        <v>6.1774986173148436</v>
      </c>
      <c r="FI140" s="78">
        <f t="shared" si="129"/>
        <v>4.2729060518157684</v>
      </c>
      <c r="FJ140" s="78">
        <f t="shared" si="129"/>
        <v>14.427200287627794</v>
      </c>
      <c r="FK140" s="78">
        <f t="shared" si="129"/>
        <v>13.280957836182651</v>
      </c>
      <c r="FL140" s="78">
        <f t="shared" si="129"/>
        <v>8.3702068504580094</v>
      </c>
      <c r="FM140" s="78">
        <f t="shared" si="129"/>
        <v>7.9264210526018219</v>
      </c>
      <c r="FN140" s="78">
        <f t="shared" si="129"/>
        <v>10.410325805503275</v>
      </c>
      <c r="FO140" s="78">
        <f t="shared" si="129"/>
        <v>5.5976790676411605</v>
      </c>
      <c r="FP140" s="78">
        <f t="shared" si="129"/>
        <v>8.1228396444766133</v>
      </c>
      <c r="FQ140" s="78">
        <f t="shared" si="129"/>
        <v>3.2704325406105248</v>
      </c>
      <c r="FR140" s="78">
        <f t="shared" si="129"/>
        <v>13.125945663384943</v>
      </c>
      <c r="FS140" s="78">
        <f t="shared" si="129"/>
        <v>5.8125976306597407</v>
      </c>
      <c r="FT140" s="78">
        <f t="shared" si="129"/>
        <v>9.4885315199261218</v>
      </c>
      <c r="FU140" s="78">
        <f t="shared" si="129"/>
        <v>3.4767005552662278</v>
      </c>
      <c r="FV140" s="78">
        <f t="shared" si="129"/>
        <v>9.7364655218114891</v>
      </c>
      <c r="FW140" s="78">
        <f t="shared" si="129"/>
        <v>10.366056145679362</v>
      </c>
      <c r="FX140" s="78">
        <f t="shared" si="129"/>
        <v>7.5315345138208221</v>
      </c>
      <c r="FY140" s="78">
        <f t="shared" si="129"/>
        <v>3.9826755318291638</v>
      </c>
      <c r="FZ140" s="78">
        <f t="shared" si="129"/>
        <v>5.923304807346458</v>
      </c>
      <c r="GA140" s="78">
        <f t="shared" si="129"/>
        <v>10.453910609933477</v>
      </c>
      <c r="GB140" s="78">
        <f t="shared" si="129"/>
        <v>15.802170710857366</v>
      </c>
      <c r="GC140" s="78">
        <f t="shared" si="129"/>
        <v>8.08101365732578</v>
      </c>
      <c r="GD140" s="78">
        <f t="shared" si="129"/>
        <v>7.9686952695020477</v>
      </c>
      <c r="GE140" s="78">
        <f t="shared" si="129"/>
        <v>9.1539827595858565</v>
      </c>
      <c r="GF140" s="78">
        <f t="shared" si="129"/>
        <v>6.9916489592886162</v>
      </c>
      <c r="GG140" s="78">
        <f t="shared" si="129"/>
        <v>6.2739325242110819</v>
      </c>
      <c r="GH140" s="79">
        <f t="shared" si="129"/>
        <v>7.2538657415739864</v>
      </c>
      <c r="GJ140" s="29"/>
      <c r="GK140" s="28"/>
      <c r="GL140" s="129">
        <v>116</v>
      </c>
      <c r="GM140" s="129">
        <v>24</v>
      </c>
      <c r="GN140" s="28"/>
      <c r="GO140" s="129">
        <v>38</v>
      </c>
      <c r="GP140" s="129">
        <v>28</v>
      </c>
      <c r="GQ140" s="28"/>
      <c r="GR140" s="29"/>
    </row>
    <row r="141" spans="4:200" ht="15.75" customHeight="1" x14ac:dyDescent="0.25">
      <c r="D141" s="189">
        <v>135</v>
      </c>
      <c r="E141" s="53">
        <v>2.6680301110624884</v>
      </c>
      <c r="F141" s="53">
        <v>8.2356043705500177</v>
      </c>
      <c r="L141" s="29"/>
      <c r="N141" s="73">
        <v>129</v>
      </c>
      <c r="O141" s="82"/>
      <c r="P141" s="83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80"/>
      <c r="AY141" s="80"/>
      <c r="AZ141" s="80"/>
      <c r="BA141" s="80"/>
      <c r="BB141" s="80"/>
      <c r="BC141" s="80"/>
      <c r="BD141" s="80"/>
      <c r="BE141" s="80"/>
      <c r="BF141" s="80"/>
      <c r="BG141" s="80"/>
      <c r="BH141" s="80"/>
      <c r="BI141" s="80"/>
      <c r="BJ141" s="80"/>
      <c r="BK141" s="80"/>
      <c r="BL141" s="80"/>
      <c r="BM141" s="80"/>
      <c r="BN141" s="80"/>
      <c r="BO141" s="80"/>
      <c r="BP141" s="80"/>
      <c r="BQ141" s="80"/>
      <c r="BR141" s="80"/>
      <c r="BS141" s="80"/>
      <c r="BT141" s="80"/>
      <c r="BU141" s="80"/>
      <c r="BV141" s="80"/>
      <c r="BW141" s="80"/>
      <c r="BX141" s="80"/>
      <c r="BY141" s="80"/>
      <c r="BZ141" s="80"/>
      <c r="CA141" s="80"/>
      <c r="CB141" s="80"/>
      <c r="CC141" s="80"/>
      <c r="CD141" s="80"/>
      <c r="CE141" s="80"/>
      <c r="CF141" s="80"/>
      <c r="CG141" s="80"/>
      <c r="CH141" s="80"/>
      <c r="CI141" s="80"/>
      <c r="CJ141" s="80"/>
      <c r="CK141" s="80"/>
      <c r="CL141" s="80"/>
      <c r="CM141" s="80"/>
      <c r="CN141" s="80"/>
      <c r="CO141" s="80"/>
      <c r="CP141" s="80"/>
      <c r="CQ141" s="80"/>
      <c r="CR141" s="80"/>
      <c r="CS141" s="80"/>
      <c r="CT141" s="80"/>
      <c r="CU141" s="80"/>
      <c r="CV141" s="80"/>
      <c r="CW141" s="80"/>
      <c r="CX141" s="80"/>
      <c r="CY141" s="80"/>
      <c r="CZ141" s="80"/>
      <c r="DA141" s="80"/>
      <c r="DB141" s="80"/>
      <c r="DC141" s="80"/>
      <c r="DD141" s="80"/>
      <c r="DE141" s="80"/>
      <c r="DF141" s="80"/>
      <c r="DG141" s="80"/>
      <c r="DH141" s="80"/>
      <c r="DI141" s="80"/>
      <c r="DJ141" s="80"/>
      <c r="DK141" s="80"/>
      <c r="DL141" s="80"/>
      <c r="DM141" s="80"/>
      <c r="DN141" s="80"/>
      <c r="DO141" s="80"/>
      <c r="DP141" s="80"/>
      <c r="DQ141" s="80"/>
      <c r="DR141" s="80"/>
      <c r="DS141" s="80"/>
      <c r="DT141" s="80"/>
      <c r="DU141" s="80"/>
      <c r="DV141" s="80"/>
      <c r="DW141" s="80"/>
      <c r="DX141" s="80"/>
      <c r="DY141" s="80"/>
      <c r="DZ141" s="80"/>
      <c r="EA141" s="80"/>
      <c r="EB141" s="80"/>
      <c r="EC141" s="80"/>
      <c r="ED141" s="80"/>
      <c r="EE141" s="80"/>
      <c r="EF141" s="80"/>
      <c r="EG141" s="80"/>
      <c r="EH141" s="80"/>
      <c r="EI141" s="80"/>
      <c r="EJ141" s="80"/>
      <c r="EK141" s="80"/>
      <c r="EL141" s="80"/>
      <c r="EM141" s="80"/>
      <c r="EN141" s="78">
        <v>0</v>
      </c>
      <c r="EO141" s="78">
        <f t="shared" ref="EO141:GH141" si="130">+SQRT(((EO$6-$EN$6)^2)+((EO$7-$EN$7)^2))</f>
        <v>19.761293998091084</v>
      </c>
      <c r="EP141" s="78">
        <f t="shared" si="130"/>
        <v>22.423804198400155</v>
      </c>
      <c r="EQ141" s="78">
        <f t="shared" si="130"/>
        <v>5.4764515139162517</v>
      </c>
      <c r="ER141" s="78">
        <f t="shared" si="130"/>
        <v>6.5777194959269458</v>
      </c>
      <c r="ES141" s="78">
        <f t="shared" si="130"/>
        <v>10.198359461694011</v>
      </c>
      <c r="ET141" s="78">
        <f t="shared" si="130"/>
        <v>10.667462488070425</v>
      </c>
      <c r="EU141" s="78">
        <f t="shared" si="130"/>
        <v>5.5380694154535988</v>
      </c>
      <c r="EV141" s="78">
        <f t="shared" si="130"/>
        <v>18.394004538872498</v>
      </c>
      <c r="EW141" s="78">
        <f t="shared" si="130"/>
        <v>5.7123197503744789</v>
      </c>
      <c r="EX141" s="78">
        <f t="shared" si="130"/>
        <v>16.08773083123868</v>
      </c>
      <c r="EY141" s="78">
        <f t="shared" si="130"/>
        <v>16.79997316219626</v>
      </c>
      <c r="EZ141" s="78">
        <f t="shared" si="130"/>
        <v>2.3167950567856472</v>
      </c>
      <c r="FA141" s="78">
        <f t="shared" si="130"/>
        <v>6.5745618803354802</v>
      </c>
      <c r="FB141" s="78">
        <f t="shared" si="130"/>
        <v>20.634473195508981</v>
      </c>
      <c r="FC141" s="78">
        <f t="shared" si="130"/>
        <v>6.3998773897592836</v>
      </c>
      <c r="FD141" s="78">
        <f t="shared" si="130"/>
        <v>9.3796571097912711</v>
      </c>
      <c r="FE141" s="78">
        <f t="shared" si="130"/>
        <v>8.4928425134543293</v>
      </c>
      <c r="FF141" s="78">
        <f t="shared" si="130"/>
        <v>19.593956632617086</v>
      </c>
      <c r="FG141" s="78">
        <f t="shared" si="130"/>
        <v>9.8372219906983958</v>
      </c>
      <c r="FH141" s="78">
        <f t="shared" si="130"/>
        <v>14.711989574316704</v>
      </c>
      <c r="FI141" s="78">
        <f t="shared" si="130"/>
        <v>16.19313291576934</v>
      </c>
      <c r="FJ141" s="78">
        <f t="shared" si="130"/>
        <v>9.7681561524050693</v>
      </c>
      <c r="FK141" s="78">
        <f t="shared" si="130"/>
        <v>17.650648261887202</v>
      </c>
      <c r="FL141" s="78">
        <f t="shared" si="130"/>
        <v>14.668141391013531</v>
      </c>
      <c r="FM141" s="78">
        <f t="shared" si="130"/>
        <v>20.624202970070083</v>
      </c>
      <c r="FN141" s="78">
        <f t="shared" si="130"/>
        <v>10.931761411321649</v>
      </c>
      <c r="FO141" s="78">
        <f t="shared" si="130"/>
        <v>12.61212336380043</v>
      </c>
      <c r="FP141" s="78">
        <f t="shared" si="130"/>
        <v>6.6455035311649855</v>
      </c>
      <c r="FQ141" s="78">
        <f t="shared" si="130"/>
        <v>10.902250648881168</v>
      </c>
      <c r="FR141" s="78">
        <f t="shared" si="130"/>
        <v>2.4268767957268564</v>
      </c>
      <c r="FS141" s="78">
        <f t="shared" si="130"/>
        <v>10.483912051135874</v>
      </c>
      <c r="FT141" s="78">
        <f t="shared" si="130"/>
        <v>14.045317604007613</v>
      </c>
      <c r="FU141" s="78">
        <f t="shared" si="130"/>
        <v>10.607055217644016</v>
      </c>
      <c r="FV141" s="78">
        <f t="shared" si="130"/>
        <v>12.333748985746626</v>
      </c>
      <c r="FW141" s="78">
        <f t="shared" si="130"/>
        <v>13.200488802068412</v>
      </c>
      <c r="FX141" s="78">
        <f t="shared" si="130"/>
        <v>13.928507445254134</v>
      </c>
      <c r="FY141" s="78">
        <f t="shared" si="130"/>
        <v>9.7118638446675778</v>
      </c>
      <c r="FZ141" s="78">
        <f t="shared" si="130"/>
        <v>19.289219186505221</v>
      </c>
      <c r="GA141" s="78">
        <f t="shared" si="130"/>
        <v>14.288865380649945</v>
      </c>
      <c r="GB141" s="78">
        <f t="shared" si="130"/>
        <v>21.964889571198352</v>
      </c>
      <c r="GC141" s="78">
        <f t="shared" si="130"/>
        <v>10.536243512466788</v>
      </c>
      <c r="GD141" s="78">
        <f t="shared" si="130"/>
        <v>17.956669857560495</v>
      </c>
      <c r="GE141" s="78">
        <f t="shared" si="130"/>
        <v>18.694447007565969</v>
      </c>
      <c r="GF141" s="78">
        <f t="shared" si="130"/>
        <v>12.38411120306991</v>
      </c>
      <c r="GG141" s="78">
        <f t="shared" si="130"/>
        <v>15.931307969413359</v>
      </c>
      <c r="GH141" s="79">
        <f t="shared" si="130"/>
        <v>6.7377135729670945</v>
      </c>
      <c r="GJ141" s="29"/>
      <c r="GK141" s="28"/>
      <c r="GL141" s="129">
        <v>140</v>
      </c>
      <c r="GM141" s="129">
        <v>24</v>
      </c>
      <c r="GN141" s="28"/>
      <c r="GO141" s="129">
        <v>107</v>
      </c>
      <c r="GP141" s="129">
        <v>28</v>
      </c>
      <c r="GQ141" s="28"/>
      <c r="GR141" s="29"/>
    </row>
    <row r="142" spans="4:200" ht="15.75" customHeight="1" x14ac:dyDescent="0.25">
      <c r="D142" s="189">
        <v>136</v>
      </c>
      <c r="E142" s="53">
        <v>8.8214189621249659</v>
      </c>
      <c r="F142" s="53">
        <v>8.7962668813412073</v>
      </c>
      <c r="L142" s="29"/>
      <c r="N142" s="73">
        <v>130</v>
      </c>
      <c r="O142" s="82"/>
      <c r="P142" s="83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80"/>
      <c r="AQ142" s="80"/>
      <c r="AR142" s="80"/>
      <c r="AS142" s="80"/>
      <c r="AT142" s="80"/>
      <c r="AU142" s="80"/>
      <c r="AV142" s="80"/>
      <c r="AW142" s="80"/>
      <c r="AX142" s="80"/>
      <c r="AY142" s="80"/>
      <c r="AZ142" s="80"/>
      <c r="BA142" s="80"/>
      <c r="BB142" s="80"/>
      <c r="BC142" s="80"/>
      <c r="BD142" s="80"/>
      <c r="BE142" s="80"/>
      <c r="BF142" s="80"/>
      <c r="BG142" s="80"/>
      <c r="BH142" s="80"/>
      <c r="BI142" s="80"/>
      <c r="BJ142" s="80"/>
      <c r="BK142" s="80"/>
      <c r="BL142" s="80"/>
      <c r="BM142" s="80"/>
      <c r="BN142" s="80"/>
      <c r="BO142" s="80"/>
      <c r="BP142" s="80"/>
      <c r="BQ142" s="80"/>
      <c r="BR142" s="80"/>
      <c r="BS142" s="80"/>
      <c r="BT142" s="80"/>
      <c r="BU142" s="80"/>
      <c r="BV142" s="80"/>
      <c r="BW142" s="80"/>
      <c r="BX142" s="80"/>
      <c r="BY142" s="80"/>
      <c r="BZ142" s="80"/>
      <c r="CA142" s="80"/>
      <c r="CB142" s="80"/>
      <c r="CC142" s="80"/>
      <c r="CD142" s="80"/>
      <c r="CE142" s="80"/>
      <c r="CF142" s="80"/>
      <c r="CG142" s="80"/>
      <c r="CH142" s="80"/>
      <c r="CI142" s="80"/>
      <c r="CJ142" s="80"/>
      <c r="CK142" s="80"/>
      <c r="CL142" s="80"/>
      <c r="CM142" s="80"/>
      <c r="CN142" s="80"/>
      <c r="CO142" s="80"/>
      <c r="CP142" s="80"/>
      <c r="CQ142" s="80"/>
      <c r="CR142" s="80"/>
      <c r="CS142" s="80"/>
      <c r="CT142" s="80"/>
      <c r="CU142" s="80"/>
      <c r="CV142" s="80"/>
      <c r="CW142" s="80"/>
      <c r="CX142" s="80"/>
      <c r="CY142" s="80"/>
      <c r="CZ142" s="80"/>
      <c r="DA142" s="80"/>
      <c r="DB142" s="80"/>
      <c r="DC142" s="80"/>
      <c r="DD142" s="80"/>
      <c r="DE142" s="80"/>
      <c r="DF142" s="80"/>
      <c r="DG142" s="80"/>
      <c r="DH142" s="80"/>
      <c r="DI142" s="80"/>
      <c r="DJ142" s="80"/>
      <c r="DK142" s="80"/>
      <c r="DL142" s="80"/>
      <c r="DM142" s="80"/>
      <c r="DN142" s="80"/>
      <c r="DO142" s="80"/>
      <c r="DP142" s="80"/>
      <c r="DQ142" s="80"/>
      <c r="DR142" s="80"/>
      <c r="DS142" s="80"/>
      <c r="DT142" s="80"/>
      <c r="DU142" s="80"/>
      <c r="DV142" s="80"/>
      <c r="DW142" s="80"/>
      <c r="DX142" s="80"/>
      <c r="DY142" s="80"/>
      <c r="DZ142" s="80"/>
      <c r="EA142" s="80"/>
      <c r="EB142" s="80"/>
      <c r="EC142" s="80"/>
      <c r="ED142" s="80"/>
      <c r="EE142" s="80"/>
      <c r="EF142" s="80"/>
      <c r="EG142" s="80"/>
      <c r="EH142" s="80"/>
      <c r="EI142" s="80"/>
      <c r="EJ142" s="80"/>
      <c r="EK142" s="80"/>
      <c r="EL142" s="80"/>
      <c r="EM142" s="80"/>
      <c r="EN142" s="80"/>
      <c r="EO142" s="78">
        <v>0</v>
      </c>
      <c r="EP142" s="78">
        <f t="shared" ref="EP142:GH142" si="131">+SQRT(((EP$6-$EO$6)^2)+((EP$7-$EO$7)^2))</f>
        <v>3.5474466922794785</v>
      </c>
      <c r="EQ142" s="78">
        <f t="shared" si="131"/>
        <v>24.611111536181816</v>
      </c>
      <c r="ER142" s="78">
        <f t="shared" si="131"/>
        <v>21.168215705912825</v>
      </c>
      <c r="ES142" s="78">
        <f t="shared" si="131"/>
        <v>15.102639075841147</v>
      </c>
      <c r="ET142" s="78">
        <f t="shared" si="131"/>
        <v>12.908059229815331</v>
      </c>
      <c r="EU142" s="78">
        <f t="shared" si="131"/>
        <v>14.360837929066358</v>
      </c>
      <c r="EV142" s="78">
        <f t="shared" si="131"/>
        <v>11.335504619767086</v>
      </c>
      <c r="EW142" s="78">
        <f t="shared" si="131"/>
        <v>14.69160579219505</v>
      </c>
      <c r="EX142" s="78">
        <f t="shared" si="131"/>
        <v>9.2910857988936524</v>
      </c>
      <c r="EY142" s="78">
        <f t="shared" si="131"/>
        <v>4.6415134056773741</v>
      </c>
      <c r="EZ142" s="78">
        <f t="shared" si="131"/>
        <v>19.723413322051357</v>
      </c>
      <c r="FA142" s="78">
        <f t="shared" si="131"/>
        <v>22.25721371744326</v>
      </c>
      <c r="FB142" s="78">
        <f t="shared" si="131"/>
        <v>4.4871297877712895</v>
      </c>
      <c r="FC142" s="78">
        <f t="shared" si="131"/>
        <v>13.865110089221844</v>
      </c>
      <c r="FD142" s="78">
        <f t="shared" si="131"/>
        <v>10.473229375626664</v>
      </c>
      <c r="FE142" s="78">
        <f t="shared" si="131"/>
        <v>23.089985428500029</v>
      </c>
      <c r="FF142" s="78">
        <f t="shared" si="131"/>
        <v>14.419786048671908</v>
      </c>
      <c r="FG142" s="78">
        <f t="shared" si="131"/>
        <v>23.002642246723177</v>
      </c>
      <c r="FH142" s="78">
        <f t="shared" si="131"/>
        <v>13.967896717097062</v>
      </c>
      <c r="FI142" s="78">
        <f t="shared" si="131"/>
        <v>10.834487272886902</v>
      </c>
      <c r="FJ142" s="78">
        <f t="shared" si="131"/>
        <v>22.695446990024436</v>
      </c>
      <c r="FK142" s="78">
        <f t="shared" si="131"/>
        <v>21.068026041599278</v>
      </c>
      <c r="FL142" s="78">
        <f t="shared" si="131"/>
        <v>6.5861622043430108</v>
      </c>
      <c r="FM142" s="78">
        <f t="shared" si="131"/>
        <v>2.7846900594687818</v>
      </c>
      <c r="FN142" s="78">
        <f t="shared" si="131"/>
        <v>11.439858532596736</v>
      </c>
      <c r="FO142" s="78">
        <f t="shared" si="131"/>
        <v>13.904838424857209</v>
      </c>
      <c r="FP142" s="78">
        <f t="shared" si="131"/>
        <v>13.160744952867283</v>
      </c>
      <c r="FQ142" s="78">
        <f t="shared" si="131"/>
        <v>9.3241846889146451</v>
      </c>
      <c r="FR142" s="78">
        <f t="shared" si="131"/>
        <v>18.426083291033173</v>
      </c>
      <c r="FS142" s="78">
        <f t="shared" si="131"/>
        <v>9.3220108964307844</v>
      </c>
      <c r="FT142" s="78">
        <f t="shared" si="131"/>
        <v>8.1360782372607492</v>
      </c>
      <c r="FU142" s="78">
        <f t="shared" si="131"/>
        <v>9.6127371372223784</v>
      </c>
      <c r="FV142" s="78">
        <f t="shared" si="131"/>
        <v>9.8076310489299132</v>
      </c>
      <c r="FW142" s="78">
        <f t="shared" si="131"/>
        <v>18.683189626525429</v>
      </c>
      <c r="FX142" s="78">
        <f t="shared" si="131"/>
        <v>6.7328835141454304</v>
      </c>
      <c r="FY142" s="78">
        <f t="shared" si="131"/>
        <v>11.636603793424134</v>
      </c>
      <c r="FZ142" s="78">
        <f t="shared" si="131"/>
        <v>8.7640074731067799</v>
      </c>
      <c r="GA142" s="78">
        <f t="shared" si="131"/>
        <v>18.640845527717428</v>
      </c>
      <c r="GB142" s="78">
        <f t="shared" si="131"/>
        <v>22.720154997507603</v>
      </c>
      <c r="GC142" s="78">
        <f t="shared" si="131"/>
        <v>16.483530984123963</v>
      </c>
      <c r="GD142" s="78">
        <f t="shared" si="131"/>
        <v>14.453042648369923</v>
      </c>
      <c r="GE142" s="78">
        <f t="shared" si="131"/>
        <v>15.575773368189017</v>
      </c>
      <c r="GF142" s="78">
        <f t="shared" si="131"/>
        <v>15.328356044647753</v>
      </c>
      <c r="GG142" s="78">
        <f t="shared" si="131"/>
        <v>3.9219170832969814</v>
      </c>
      <c r="GH142" s="79">
        <f t="shared" si="131"/>
        <v>14.689429607010162</v>
      </c>
      <c r="GJ142" s="29"/>
      <c r="GK142" s="28"/>
      <c r="GL142" s="129">
        <v>80</v>
      </c>
      <c r="GM142" s="129">
        <v>24</v>
      </c>
      <c r="GN142" s="28"/>
      <c r="GO142" s="129">
        <v>174</v>
      </c>
      <c r="GP142" s="129">
        <v>28</v>
      </c>
      <c r="GQ142" s="28"/>
      <c r="GR142" s="29"/>
    </row>
    <row r="143" spans="4:200" ht="15.75" customHeight="1" x14ac:dyDescent="0.25">
      <c r="D143" s="189">
        <v>137</v>
      </c>
      <c r="E143" s="53">
        <v>12.485104694098309</v>
      </c>
      <c r="F143" s="53">
        <v>23.358073163060759</v>
      </c>
      <c r="L143" s="29"/>
      <c r="N143" s="73">
        <v>131</v>
      </c>
      <c r="O143" s="82"/>
      <c r="P143" s="83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  <c r="AO143" s="80"/>
      <c r="AP143" s="80"/>
      <c r="AQ143" s="80"/>
      <c r="AR143" s="80"/>
      <c r="AS143" s="80"/>
      <c r="AT143" s="80"/>
      <c r="AU143" s="80"/>
      <c r="AV143" s="80"/>
      <c r="AW143" s="80"/>
      <c r="AX143" s="80"/>
      <c r="AY143" s="80"/>
      <c r="AZ143" s="80"/>
      <c r="BA143" s="80"/>
      <c r="BB143" s="80"/>
      <c r="BC143" s="80"/>
      <c r="BD143" s="80"/>
      <c r="BE143" s="80"/>
      <c r="BF143" s="80"/>
      <c r="BG143" s="80"/>
      <c r="BH143" s="80"/>
      <c r="BI143" s="80"/>
      <c r="BJ143" s="80"/>
      <c r="BK143" s="80"/>
      <c r="BL143" s="80"/>
      <c r="BM143" s="80"/>
      <c r="BN143" s="80"/>
      <c r="BO143" s="80"/>
      <c r="BP143" s="80"/>
      <c r="BQ143" s="80"/>
      <c r="BR143" s="80"/>
      <c r="BS143" s="80"/>
      <c r="BT143" s="80"/>
      <c r="BU143" s="80"/>
      <c r="BV143" s="80"/>
      <c r="BW143" s="80"/>
      <c r="BX143" s="80"/>
      <c r="BY143" s="80"/>
      <c r="BZ143" s="80"/>
      <c r="CA143" s="80"/>
      <c r="CB143" s="80"/>
      <c r="CC143" s="80"/>
      <c r="CD143" s="80"/>
      <c r="CE143" s="80"/>
      <c r="CF143" s="80"/>
      <c r="CG143" s="80"/>
      <c r="CH143" s="80"/>
      <c r="CI143" s="80"/>
      <c r="CJ143" s="80"/>
      <c r="CK143" s="80"/>
      <c r="CL143" s="80"/>
      <c r="CM143" s="80"/>
      <c r="CN143" s="80"/>
      <c r="CO143" s="80"/>
      <c r="CP143" s="80"/>
      <c r="CQ143" s="80"/>
      <c r="CR143" s="80"/>
      <c r="CS143" s="80"/>
      <c r="CT143" s="80"/>
      <c r="CU143" s="80"/>
      <c r="CV143" s="80"/>
      <c r="CW143" s="80"/>
      <c r="CX143" s="80"/>
      <c r="CY143" s="80"/>
      <c r="CZ143" s="80"/>
      <c r="DA143" s="80"/>
      <c r="DB143" s="80"/>
      <c r="DC143" s="80"/>
      <c r="DD143" s="80"/>
      <c r="DE143" s="80"/>
      <c r="DF143" s="80"/>
      <c r="DG143" s="80"/>
      <c r="DH143" s="80"/>
      <c r="DI143" s="80"/>
      <c r="DJ143" s="80"/>
      <c r="DK143" s="80"/>
      <c r="DL143" s="80"/>
      <c r="DM143" s="80"/>
      <c r="DN143" s="80"/>
      <c r="DO143" s="80"/>
      <c r="DP143" s="80"/>
      <c r="DQ143" s="80"/>
      <c r="DR143" s="80"/>
      <c r="DS143" s="80"/>
      <c r="DT143" s="80"/>
      <c r="DU143" s="80"/>
      <c r="DV143" s="80"/>
      <c r="DW143" s="80"/>
      <c r="DX143" s="80"/>
      <c r="DY143" s="80"/>
      <c r="DZ143" s="80"/>
      <c r="EA143" s="80"/>
      <c r="EB143" s="80"/>
      <c r="EC143" s="80"/>
      <c r="ED143" s="80"/>
      <c r="EE143" s="80"/>
      <c r="EF143" s="80"/>
      <c r="EG143" s="80"/>
      <c r="EH143" s="80"/>
      <c r="EI143" s="80"/>
      <c r="EJ143" s="80"/>
      <c r="EK143" s="80"/>
      <c r="EL143" s="80"/>
      <c r="EM143" s="80"/>
      <c r="EN143" s="80"/>
      <c r="EO143" s="80"/>
      <c r="EP143" s="78">
        <v>0</v>
      </c>
      <c r="EQ143" s="78">
        <f t="shared" ref="EQ143:GH143" si="132">+SQRT(((EQ$6-$EP$6)^2)+((EQ$7-$EP$7)^2))</f>
        <v>26.973005894142162</v>
      </c>
      <c r="ER143" s="78">
        <f t="shared" si="132"/>
        <v>23.010637875755751</v>
      </c>
      <c r="ES143" s="78">
        <f t="shared" si="132"/>
        <v>16.377581832158292</v>
      </c>
      <c r="ET143" s="78">
        <f t="shared" si="132"/>
        <v>16.360429362344437</v>
      </c>
      <c r="EU143" s="78">
        <f t="shared" si="132"/>
        <v>17.213831674973676</v>
      </c>
      <c r="EV143" s="78">
        <f t="shared" si="132"/>
        <v>10.60295172934716</v>
      </c>
      <c r="EW143" s="78">
        <f t="shared" si="132"/>
        <v>17.691080479644384</v>
      </c>
      <c r="EX143" s="78">
        <f t="shared" si="132"/>
        <v>9.4587447100665791</v>
      </c>
      <c r="EY143" s="78">
        <f t="shared" si="132"/>
        <v>5.8609783611069854</v>
      </c>
      <c r="EZ143" s="78">
        <f t="shared" si="132"/>
        <v>22.11186282689167</v>
      </c>
      <c r="FA143" s="78">
        <f t="shared" si="132"/>
        <v>24.160419423394988</v>
      </c>
      <c r="FB143" s="78">
        <f t="shared" si="132"/>
        <v>2.9140701129297826</v>
      </c>
      <c r="FC143" s="78">
        <f t="shared" si="132"/>
        <v>16.23716294194417</v>
      </c>
      <c r="FD143" s="78">
        <f t="shared" si="132"/>
        <v>13.044930970582286</v>
      </c>
      <c r="FE143" s="78">
        <f t="shared" si="132"/>
        <v>24.760136272433677</v>
      </c>
      <c r="FF143" s="78">
        <f t="shared" si="132"/>
        <v>13.464417064637255</v>
      </c>
      <c r="FG143" s="78">
        <f t="shared" si="132"/>
        <v>24.454318311667134</v>
      </c>
      <c r="FH143" s="78">
        <f t="shared" si="132"/>
        <v>14.249258491955814</v>
      </c>
      <c r="FI143" s="78">
        <f t="shared" si="132"/>
        <v>10.82092665471531</v>
      </c>
      <c r="FJ143" s="78">
        <f t="shared" si="132"/>
        <v>24.136162397601129</v>
      </c>
      <c r="FK143" s="78">
        <f t="shared" si="132"/>
        <v>21.010556767621811</v>
      </c>
      <c r="FL143" s="78">
        <f t="shared" si="132"/>
        <v>10.084542683289897</v>
      </c>
      <c r="FM143" s="78">
        <f t="shared" si="132"/>
        <v>1.8493949042848112</v>
      </c>
      <c r="FN143" s="78">
        <f t="shared" si="132"/>
        <v>14.86311283622187</v>
      </c>
      <c r="FO143" s="78">
        <f t="shared" si="132"/>
        <v>14.703132709544793</v>
      </c>
      <c r="FP143" s="78">
        <f t="shared" si="132"/>
        <v>15.977304815605201</v>
      </c>
      <c r="FQ143" s="78">
        <f t="shared" si="132"/>
        <v>11.601602014136548</v>
      </c>
      <c r="FR143" s="78">
        <f t="shared" si="132"/>
        <v>21.314786038803284</v>
      </c>
      <c r="FS143" s="78">
        <f t="shared" si="132"/>
        <v>12.236014201983492</v>
      </c>
      <c r="FT143" s="78">
        <f t="shared" si="132"/>
        <v>11.656741943098025</v>
      </c>
      <c r="FU143" s="78">
        <f t="shared" si="132"/>
        <v>11.90072171523097</v>
      </c>
      <c r="FV143" s="78">
        <f t="shared" si="132"/>
        <v>13.273801470717382</v>
      </c>
      <c r="FW143" s="78">
        <f t="shared" si="132"/>
        <v>19.33648214074644</v>
      </c>
      <c r="FX143" s="78">
        <f t="shared" si="132"/>
        <v>10.139279551481383</v>
      </c>
      <c r="FY143" s="78">
        <f t="shared" si="132"/>
        <v>13.53014485047575</v>
      </c>
      <c r="FZ143" s="78">
        <f t="shared" si="132"/>
        <v>7.7159947924050396</v>
      </c>
      <c r="GA143" s="78">
        <f t="shared" si="132"/>
        <v>19.08321043825508</v>
      </c>
      <c r="GB143" s="78">
        <f t="shared" si="132"/>
        <v>21.979839820837512</v>
      </c>
      <c r="GC143" s="78">
        <f t="shared" si="132"/>
        <v>17.631341461565203</v>
      </c>
      <c r="GD143" s="78">
        <f t="shared" si="132"/>
        <v>13.921501095110473</v>
      </c>
      <c r="GE143" s="78">
        <f t="shared" si="132"/>
        <v>14.915542817208893</v>
      </c>
      <c r="GF143" s="78">
        <f t="shared" si="132"/>
        <v>16.122293419062562</v>
      </c>
      <c r="GG143" s="78">
        <f t="shared" si="132"/>
        <v>7.1529790077653486</v>
      </c>
      <c r="GH143" s="79">
        <f t="shared" si="132"/>
        <v>16.765472918176972</v>
      </c>
      <c r="GJ143" s="29"/>
      <c r="GK143" s="28"/>
      <c r="GL143" s="129">
        <v>95</v>
      </c>
      <c r="GM143" s="129">
        <v>24</v>
      </c>
      <c r="GN143" s="28"/>
      <c r="GO143" s="129">
        <v>130</v>
      </c>
      <c r="GP143" s="129">
        <v>28</v>
      </c>
      <c r="GQ143" s="28"/>
      <c r="GR143" s="29"/>
    </row>
    <row r="144" spans="4:200" ht="15.75" customHeight="1" x14ac:dyDescent="0.25">
      <c r="D144" s="189">
        <v>138</v>
      </c>
      <c r="E144" s="53">
        <v>7.9406742329658559</v>
      </c>
      <c r="F144" s="53">
        <v>7.9334661394243637</v>
      </c>
      <c r="L144" s="29"/>
      <c r="N144" s="73">
        <v>132</v>
      </c>
      <c r="O144" s="82"/>
      <c r="P144" s="83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80"/>
      <c r="AQ144" s="80"/>
      <c r="AR144" s="80"/>
      <c r="AS144" s="80"/>
      <c r="AT144" s="80"/>
      <c r="AU144" s="80"/>
      <c r="AV144" s="80"/>
      <c r="AW144" s="80"/>
      <c r="AX144" s="80"/>
      <c r="AY144" s="80"/>
      <c r="AZ144" s="80"/>
      <c r="BA144" s="80"/>
      <c r="BB144" s="80"/>
      <c r="BC144" s="80"/>
      <c r="BD144" s="80"/>
      <c r="BE144" s="80"/>
      <c r="BF144" s="80"/>
      <c r="BG144" s="80"/>
      <c r="BH144" s="80"/>
      <c r="BI144" s="80"/>
      <c r="BJ144" s="80"/>
      <c r="BK144" s="80"/>
      <c r="BL144" s="80"/>
      <c r="BM144" s="80"/>
      <c r="BN144" s="80"/>
      <c r="BO144" s="80"/>
      <c r="BP144" s="80"/>
      <c r="BQ144" s="80"/>
      <c r="BR144" s="80"/>
      <c r="BS144" s="80"/>
      <c r="BT144" s="80"/>
      <c r="BU144" s="80"/>
      <c r="BV144" s="80"/>
      <c r="BW144" s="80"/>
      <c r="BX144" s="80"/>
      <c r="BY144" s="80"/>
      <c r="BZ144" s="80"/>
      <c r="CA144" s="80"/>
      <c r="CB144" s="80"/>
      <c r="CC144" s="80"/>
      <c r="CD144" s="80"/>
      <c r="CE144" s="80"/>
      <c r="CF144" s="80"/>
      <c r="CG144" s="80"/>
      <c r="CH144" s="80"/>
      <c r="CI144" s="80"/>
      <c r="CJ144" s="80"/>
      <c r="CK144" s="80"/>
      <c r="CL144" s="80"/>
      <c r="CM144" s="80"/>
      <c r="CN144" s="80"/>
      <c r="CO144" s="80"/>
      <c r="CP144" s="80"/>
      <c r="CQ144" s="80"/>
      <c r="CR144" s="80"/>
      <c r="CS144" s="80"/>
      <c r="CT144" s="80"/>
      <c r="CU144" s="80"/>
      <c r="CV144" s="80"/>
      <c r="CW144" s="80"/>
      <c r="CX144" s="80"/>
      <c r="CY144" s="80"/>
      <c r="CZ144" s="80"/>
      <c r="DA144" s="80"/>
      <c r="DB144" s="80"/>
      <c r="DC144" s="80"/>
      <c r="DD144" s="80"/>
      <c r="DE144" s="80"/>
      <c r="DF144" s="80"/>
      <c r="DG144" s="80"/>
      <c r="DH144" s="80"/>
      <c r="DI144" s="80"/>
      <c r="DJ144" s="80"/>
      <c r="DK144" s="80"/>
      <c r="DL144" s="80"/>
      <c r="DM144" s="80"/>
      <c r="DN144" s="80"/>
      <c r="DO144" s="80"/>
      <c r="DP144" s="80"/>
      <c r="DQ144" s="80"/>
      <c r="DR144" s="80"/>
      <c r="DS144" s="80"/>
      <c r="DT144" s="80"/>
      <c r="DU144" s="80"/>
      <c r="DV144" s="80"/>
      <c r="DW144" s="80"/>
      <c r="DX144" s="80"/>
      <c r="DY144" s="80"/>
      <c r="DZ144" s="80"/>
      <c r="EA144" s="80"/>
      <c r="EB144" s="80"/>
      <c r="EC144" s="80"/>
      <c r="ED144" s="80"/>
      <c r="EE144" s="80"/>
      <c r="EF144" s="80"/>
      <c r="EG144" s="80"/>
      <c r="EH144" s="80"/>
      <c r="EI144" s="80"/>
      <c r="EJ144" s="80"/>
      <c r="EK144" s="80"/>
      <c r="EL144" s="80"/>
      <c r="EM144" s="80"/>
      <c r="EN144" s="80"/>
      <c r="EO144" s="80"/>
      <c r="EP144" s="80"/>
      <c r="EQ144" s="78">
        <v>0</v>
      </c>
      <c r="ER144" s="78">
        <f t="shared" ref="ER144:GH144" si="133">+SQRT(((ER$6-$EQ$6)^2)+((ER$7-$EQ$7)^2))</f>
        <v>5.7127490342344123</v>
      </c>
      <c r="ES144" s="78">
        <f t="shared" si="133"/>
        <v>12.401609471624349</v>
      </c>
      <c r="ET144" s="78">
        <f t="shared" si="133"/>
        <v>16.126547665513183</v>
      </c>
      <c r="EU144" s="78">
        <f t="shared" si="133"/>
        <v>10.842380275712049</v>
      </c>
      <c r="EV144" s="78">
        <f t="shared" si="133"/>
        <v>21.257944257906729</v>
      </c>
      <c r="EW144" s="78">
        <f t="shared" si="133"/>
        <v>11.16268611835654</v>
      </c>
      <c r="EX144" s="78">
        <f t="shared" si="133"/>
        <v>19.491962293630234</v>
      </c>
      <c r="EY144" s="78">
        <f t="shared" si="133"/>
        <v>21.167541479735227</v>
      </c>
      <c r="EZ144" s="78">
        <f t="shared" si="133"/>
        <v>4.8878953499557083</v>
      </c>
      <c r="FA144" s="78">
        <f t="shared" si="133"/>
        <v>4.7323702470175126</v>
      </c>
      <c r="FB144" s="78">
        <f t="shared" si="133"/>
        <v>24.884300380439353</v>
      </c>
      <c r="FC144" s="78">
        <f t="shared" si="133"/>
        <v>10.765519226260786</v>
      </c>
      <c r="FD144" s="78">
        <f t="shared" si="133"/>
        <v>14.143346852941489</v>
      </c>
      <c r="FE144" s="78">
        <f t="shared" si="133"/>
        <v>6.1914971344581264</v>
      </c>
      <c r="FF144" s="78">
        <f t="shared" si="133"/>
        <v>21.737737867402277</v>
      </c>
      <c r="FG144" s="78">
        <f t="shared" si="133"/>
        <v>7.836137476156031</v>
      </c>
      <c r="FH144" s="78">
        <f t="shared" si="133"/>
        <v>16.888829170744117</v>
      </c>
      <c r="FI144" s="78">
        <f t="shared" si="133"/>
        <v>19.205681495889682</v>
      </c>
      <c r="FJ144" s="78">
        <f t="shared" si="133"/>
        <v>7.955163214865844</v>
      </c>
      <c r="FK144" s="78">
        <f t="shared" si="133"/>
        <v>17.601737976648757</v>
      </c>
      <c r="FL144" s="78">
        <f t="shared" si="133"/>
        <v>19.968016568582552</v>
      </c>
      <c r="FM144" s="78">
        <f t="shared" si="133"/>
        <v>25.133295683692637</v>
      </c>
      <c r="FN144" s="78">
        <f t="shared" si="133"/>
        <v>16.404706967256882</v>
      </c>
      <c r="FO144" s="78">
        <f t="shared" si="133"/>
        <v>14.950844696847573</v>
      </c>
      <c r="FP144" s="78">
        <f t="shared" si="133"/>
        <v>11.82055368131606</v>
      </c>
      <c r="FQ144" s="78">
        <f t="shared" si="133"/>
        <v>15.389580122825834</v>
      </c>
      <c r="FR144" s="78">
        <f t="shared" si="133"/>
        <v>7.7746629760516743</v>
      </c>
      <c r="FS144" s="78">
        <f t="shared" si="133"/>
        <v>15.547470651070251</v>
      </c>
      <c r="FT144" s="78">
        <f t="shared" si="133"/>
        <v>19.447240403387653</v>
      </c>
      <c r="FU144" s="78">
        <f t="shared" si="133"/>
        <v>15.09149473622815</v>
      </c>
      <c r="FV144" s="78">
        <f t="shared" si="133"/>
        <v>17.777800498248993</v>
      </c>
      <c r="FW144" s="78">
        <f t="shared" si="133"/>
        <v>13.684522406889652</v>
      </c>
      <c r="FX144" s="78">
        <f t="shared" si="133"/>
        <v>19.17745578595639</v>
      </c>
      <c r="FY144" s="78">
        <f t="shared" si="133"/>
        <v>13.578927223769835</v>
      </c>
      <c r="FZ144" s="78">
        <f t="shared" si="133"/>
        <v>22.735998609285119</v>
      </c>
      <c r="GA144" s="78">
        <f t="shared" si="133"/>
        <v>14.831132142239815</v>
      </c>
      <c r="GB144" s="78">
        <f t="shared" si="133"/>
        <v>21.989693151175235</v>
      </c>
      <c r="GC144" s="78">
        <f t="shared" si="133"/>
        <v>12.070545937965957</v>
      </c>
      <c r="GD144" s="78">
        <f t="shared" si="133"/>
        <v>20.007868231843137</v>
      </c>
      <c r="GE144" s="78">
        <f t="shared" si="133"/>
        <v>20.471067867296231</v>
      </c>
      <c r="GF144" s="78">
        <f t="shared" si="133"/>
        <v>14.218464794625501</v>
      </c>
      <c r="GG144" s="78">
        <f t="shared" si="133"/>
        <v>20.910174748259795</v>
      </c>
      <c r="GH144" s="79">
        <f t="shared" si="133"/>
        <v>10.3003222678855</v>
      </c>
      <c r="GJ144" s="29"/>
      <c r="GK144" s="28"/>
      <c r="GL144" s="129">
        <v>63</v>
      </c>
      <c r="GM144" s="129">
        <v>24</v>
      </c>
      <c r="GN144" s="28"/>
      <c r="GO144" s="129">
        <v>58</v>
      </c>
      <c r="GP144" s="129">
        <v>28</v>
      </c>
      <c r="GQ144" s="28"/>
      <c r="GR144" s="29"/>
    </row>
    <row r="145" spans="4:200" ht="15.75" customHeight="1" x14ac:dyDescent="0.25">
      <c r="D145" s="189">
        <v>139</v>
      </c>
      <c r="E145" s="53">
        <v>10.670552830761398</v>
      </c>
      <c r="F145" s="53">
        <v>20.910325722786119</v>
      </c>
      <c r="L145" s="29"/>
      <c r="N145" s="73">
        <v>133</v>
      </c>
      <c r="O145" s="82"/>
      <c r="P145" s="83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  <c r="AP145" s="80"/>
      <c r="AQ145" s="80"/>
      <c r="AR145" s="80"/>
      <c r="AS145" s="80"/>
      <c r="AT145" s="80"/>
      <c r="AU145" s="80"/>
      <c r="AV145" s="80"/>
      <c r="AW145" s="80"/>
      <c r="AX145" s="80"/>
      <c r="AY145" s="80"/>
      <c r="AZ145" s="80"/>
      <c r="BA145" s="80"/>
      <c r="BB145" s="80"/>
      <c r="BC145" s="80"/>
      <c r="BD145" s="80"/>
      <c r="BE145" s="80"/>
      <c r="BF145" s="80"/>
      <c r="BG145" s="80"/>
      <c r="BH145" s="80"/>
      <c r="BI145" s="80"/>
      <c r="BJ145" s="80"/>
      <c r="BK145" s="80"/>
      <c r="BL145" s="80"/>
      <c r="BM145" s="80"/>
      <c r="BN145" s="80"/>
      <c r="BO145" s="80"/>
      <c r="BP145" s="80"/>
      <c r="BQ145" s="80"/>
      <c r="BR145" s="80"/>
      <c r="BS145" s="80"/>
      <c r="BT145" s="80"/>
      <c r="BU145" s="80"/>
      <c r="BV145" s="80"/>
      <c r="BW145" s="80"/>
      <c r="BX145" s="80"/>
      <c r="BY145" s="80"/>
      <c r="BZ145" s="80"/>
      <c r="CA145" s="80"/>
      <c r="CB145" s="80"/>
      <c r="CC145" s="80"/>
      <c r="CD145" s="80"/>
      <c r="CE145" s="80"/>
      <c r="CF145" s="80"/>
      <c r="CG145" s="80"/>
      <c r="CH145" s="80"/>
      <c r="CI145" s="80"/>
      <c r="CJ145" s="80"/>
      <c r="CK145" s="80"/>
      <c r="CL145" s="80"/>
      <c r="CM145" s="80"/>
      <c r="CN145" s="80"/>
      <c r="CO145" s="80"/>
      <c r="CP145" s="80"/>
      <c r="CQ145" s="80"/>
      <c r="CR145" s="80"/>
      <c r="CS145" s="80"/>
      <c r="CT145" s="80"/>
      <c r="CU145" s="80"/>
      <c r="CV145" s="80"/>
      <c r="CW145" s="80"/>
      <c r="CX145" s="80"/>
      <c r="CY145" s="80"/>
      <c r="CZ145" s="80"/>
      <c r="DA145" s="80"/>
      <c r="DB145" s="80"/>
      <c r="DC145" s="80"/>
      <c r="DD145" s="80"/>
      <c r="DE145" s="80"/>
      <c r="DF145" s="80"/>
      <c r="DG145" s="80"/>
      <c r="DH145" s="80"/>
      <c r="DI145" s="80"/>
      <c r="DJ145" s="80"/>
      <c r="DK145" s="80"/>
      <c r="DL145" s="80"/>
      <c r="DM145" s="80"/>
      <c r="DN145" s="80"/>
      <c r="DO145" s="80"/>
      <c r="DP145" s="80"/>
      <c r="DQ145" s="80"/>
      <c r="DR145" s="80"/>
      <c r="DS145" s="80"/>
      <c r="DT145" s="80"/>
      <c r="DU145" s="80"/>
      <c r="DV145" s="80"/>
      <c r="DW145" s="80"/>
      <c r="DX145" s="80"/>
      <c r="DY145" s="80"/>
      <c r="DZ145" s="80"/>
      <c r="EA145" s="80"/>
      <c r="EB145" s="80"/>
      <c r="EC145" s="80"/>
      <c r="ED145" s="80"/>
      <c r="EE145" s="80"/>
      <c r="EF145" s="80"/>
      <c r="EG145" s="80"/>
      <c r="EH145" s="80"/>
      <c r="EI145" s="80"/>
      <c r="EJ145" s="80"/>
      <c r="EK145" s="80"/>
      <c r="EL145" s="80"/>
      <c r="EM145" s="80"/>
      <c r="EN145" s="80"/>
      <c r="EO145" s="80"/>
      <c r="EP145" s="80"/>
      <c r="EQ145" s="80"/>
      <c r="ER145" s="78">
        <v>0</v>
      </c>
      <c r="ES145" s="78">
        <f t="shared" ref="ES145:GH145" si="134">+SQRT(((ES$6-$ER$6)^2)+((ES$7-$ER$7)^2))</f>
        <v>7.1857597253809766</v>
      </c>
      <c r="ET145" s="78">
        <f t="shared" si="134"/>
        <v>15.720915680285778</v>
      </c>
      <c r="EU145" s="78">
        <f t="shared" si="134"/>
        <v>9.5711275240974949</v>
      </c>
      <c r="EV145" s="78">
        <f t="shared" si="134"/>
        <v>16.011189284013863</v>
      </c>
      <c r="EW145" s="78">
        <f t="shared" si="134"/>
        <v>10.460453018329542</v>
      </c>
      <c r="EX145" s="78">
        <f t="shared" si="134"/>
        <v>14.635514568208885</v>
      </c>
      <c r="EY145" s="78">
        <f t="shared" si="134"/>
        <v>17.157079424372242</v>
      </c>
      <c r="EZ145" s="78">
        <f t="shared" si="134"/>
        <v>4.2910568289249413</v>
      </c>
      <c r="FA145" s="78">
        <f t="shared" si="134"/>
        <v>1.2111725377723097</v>
      </c>
      <c r="FB145" s="78">
        <f t="shared" si="134"/>
        <v>20.613544133370798</v>
      </c>
      <c r="FC145" s="78">
        <f t="shared" si="134"/>
        <v>7.8298109919791488</v>
      </c>
      <c r="FD145" s="78">
        <f t="shared" si="134"/>
        <v>11.203313625651026</v>
      </c>
      <c r="FE145" s="78">
        <f t="shared" si="134"/>
        <v>2.2436075357576493</v>
      </c>
      <c r="FF145" s="78">
        <f t="shared" si="134"/>
        <v>16.18933462486714</v>
      </c>
      <c r="FG145" s="78">
        <f t="shared" si="134"/>
        <v>3.2869726266182493</v>
      </c>
      <c r="FH145" s="78">
        <f t="shared" si="134"/>
        <v>11.438709692979913</v>
      </c>
      <c r="FI145" s="78">
        <f t="shared" si="134"/>
        <v>14.09735802044816</v>
      </c>
      <c r="FJ145" s="78">
        <f t="shared" si="134"/>
        <v>3.1946625829411048</v>
      </c>
      <c r="FK145" s="78">
        <f t="shared" si="134"/>
        <v>12.006674242406021</v>
      </c>
      <c r="FL145" s="78">
        <f t="shared" si="134"/>
        <v>17.765957533994964</v>
      </c>
      <c r="FM145" s="78">
        <f t="shared" si="134"/>
        <v>21.165694567271501</v>
      </c>
      <c r="FN145" s="78">
        <f t="shared" si="134"/>
        <v>15.445862888937732</v>
      </c>
      <c r="FO145" s="78">
        <f t="shared" si="134"/>
        <v>9.6427755010277156</v>
      </c>
      <c r="FP145" s="78">
        <f t="shared" si="134"/>
        <v>10.024574666554052</v>
      </c>
      <c r="FQ145" s="78">
        <f t="shared" si="134"/>
        <v>11.90105411582311</v>
      </c>
      <c r="FR145" s="78">
        <f t="shared" si="134"/>
        <v>8.7101874253050511</v>
      </c>
      <c r="FS145" s="78">
        <f t="shared" si="134"/>
        <v>13.018150362646086</v>
      </c>
      <c r="FT145" s="78">
        <f t="shared" si="134"/>
        <v>17.698633628143199</v>
      </c>
      <c r="FU145" s="78">
        <f t="shared" si="134"/>
        <v>11.628394053747948</v>
      </c>
      <c r="FV145" s="78">
        <f t="shared" si="134"/>
        <v>16.389735436737617</v>
      </c>
      <c r="FW145" s="78">
        <f t="shared" si="134"/>
        <v>7.974497390897981</v>
      </c>
      <c r="FX145" s="78">
        <f t="shared" si="134"/>
        <v>16.853809970439499</v>
      </c>
      <c r="FY145" s="78">
        <f t="shared" si="134"/>
        <v>9.5494984544783712</v>
      </c>
      <c r="FZ145" s="78">
        <f t="shared" si="134"/>
        <v>17.810969932189803</v>
      </c>
      <c r="GA145" s="78">
        <f t="shared" si="134"/>
        <v>9.1222555878901055</v>
      </c>
      <c r="GB145" s="78">
        <f t="shared" si="134"/>
        <v>16.408349022598344</v>
      </c>
      <c r="GC145" s="78">
        <f t="shared" si="134"/>
        <v>6.5634087532583534</v>
      </c>
      <c r="GD145" s="78">
        <f t="shared" si="134"/>
        <v>14.453689865786187</v>
      </c>
      <c r="GE145" s="78">
        <f t="shared" si="134"/>
        <v>14.841906671261794</v>
      </c>
      <c r="GF145" s="78">
        <f t="shared" si="134"/>
        <v>8.7245597719616619</v>
      </c>
      <c r="GG145" s="78">
        <f t="shared" si="134"/>
        <v>17.848153377289201</v>
      </c>
      <c r="GH145" s="79">
        <f t="shared" si="134"/>
        <v>6.5493997478147508</v>
      </c>
      <c r="GJ145" s="29"/>
      <c r="GK145" s="28"/>
      <c r="GL145" s="129">
        <v>64</v>
      </c>
      <c r="GM145" s="129">
        <v>25</v>
      </c>
      <c r="GN145" s="28"/>
      <c r="GO145" s="129">
        <v>41</v>
      </c>
      <c r="GP145" s="129">
        <v>29</v>
      </c>
      <c r="GQ145" s="28"/>
      <c r="GR145" s="29"/>
    </row>
    <row r="146" spans="4:200" ht="15.75" customHeight="1" x14ac:dyDescent="0.25">
      <c r="D146" s="189">
        <v>140</v>
      </c>
      <c r="E146" s="53">
        <v>5.9566442722327313</v>
      </c>
      <c r="F146" s="53">
        <v>20.300131416044586</v>
      </c>
      <c r="L146" s="29"/>
      <c r="N146" s="73">
        <v>134</v>
      </c>
      <c r="O146" s="82"/>
      <c r="P146" s="83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0"/>
      <c r="AP146" s="80"/>
      <c r="AQ146" s="80"/>
      <c r="AR146" s="80"/>
      <c r="AS146" s="80"/>
      <c r="AT146" s="80"/>
      <c r="AU146" s="80"/>
      <c r="AV146" s="80"/>
      <c r="AW146" s="80"/>
      <c r="AX146" s="80"/>
      <c r="AY146" s="80"/>
      <c r="AZ146" s="80"/>
      <c r="BA146" s="80"/>
      <c r="BB146" s="80"/>
      <c r="BC146" s="80"/>
      <c r="BD146" s="80"/>
      <c r="BE146" s="80"/>
      <c r="BF146" s="80"/>
      <c r="BG146" s="80"/>
      <c r="BH146" s="80"/>
      <c r="BI146" s="80"/>
      <c r="BJ146" s="80"/>
      <c r="BK146" s="80"/>
      <c r="BL146" s="80"/>
      <c r="BM146" s="80"/>
      <c r="BN146" s="80"/>
      <c r="BO146" s="80"/>
      <c r="BP146" s="80"/>
      <c r="BQ146" s="80"/>
      <c r="BR146" s="80"/>
      <c r="BS146" s="80"/>
      <c r="BT146" s="80"/>
      <c r="BU146" s="80"/>
      <c r="BV146" s="80"/>
      <c r="BW146" s="80"/>
      <c r="BX146" s="80"/>
      <c r="BY146" s="80"/>
      <c r="BZ146" s="80"/>
      <c r="CA146" s="80"/>
      <c r="CB146" s="80"/>
      <c r="CC146" s="80"/>
      <c r="CD146" s="80"/>
      <c r="CE146" s="80"/>
      <c r="CF146" s="80"/>
      <c r="CG146" s="80"/>
      <c r="CH146" s="80"/>
      <c r="CI146" s="80"/>
      <c r="CJ146" s="80"/>
      <c r="CK146" s="80"/>
      <c r="CL146" s="80"/>
      <c r="CM146" s="80"/>
      <c r="CN146" s="80"/>
      <c r="CO146" s="80"/>
      <c r="CP146" s="80"/>
      <c r="CQ146" s="80"/>
      <c r="CR146" s="80"/>
      <c r="CS146" s="80"/>
      <c r="CT146" s="80"/>
      <c r="CU146" s="80"/>
      <c r="CV146" s="80"/>
      <c r="CW146" s="80"/>
      <c r="CX146" s="80"/>
      <c r="CY146" s="80"/>
      <c r="CZ146" s="80"/>
      <c r="DA146" s="80"/>
      <c r="DB146" s="80"/>
      <c r="DC146" s="80"/>
      <c r="DD146" s="80"/>
      <c r="DE146" s="80"/>
      <c r="DF146" s="80"/>
      <c r="DG146" s="80"/>
      <c r="DH146" s="80"/>
      <c r="DI146" s="80"/>
      <c r="DJ146" s="80"/>
      <c r="DK146" s="80"/>
      <c r="DL146" s="80"/>
      <c r="DM146" s="80"/>
      <c r="DN146" s="80"/>
      <c r="DO146" s="80"/>
      <c r="DP146" s="80"/>
      <c r="DQ146" s="80"/>
      <c r="DR146" s="80"/>
      <c r="DS146" s="80"/>
      <c r="DT146" s="80"/>
      <c r="DU146" s="80"/>
      <c r="DV146" s="80"/>
      <c r="DW146" s="80"/>
      <c r="DX146" s="80"/>
      <c r="DY146" s="80"/>
      <c r="DZ146" s="80"/>
      <c r="EA146" s="80"/>
      <c r="EB146" s="80"/>
      <c r="EC146" s="80"/>
      <c r="ED146" s="80"/>
      <c r="EE146" s="80"/>
      <c r="EF146" s="80"/>
      <c r="EG146" s="80"/>
      <c r="EH146" s="80"/>
      <c r="EI146" s="80"/>
      <c r="EJ146" s="80"/>
      <c r="EK146" s="80"/>
      <c r="EL146" s="80"/>
      <c r="EM146" s="80"/>
      <c r="EN146" s="80"/>
      <c r="EO146" s="80"/>
      <c r="EP146" s="80"/>
      <c r="EQ146" s="80"/>
      <c r="ER146" s="80"/>
      <c r="ES146" s="78">
        <v>0</v>
      </c>
      <c r="ET146" s="78">
        <f t="shared" ref="ET146:GH146" si="135">+SQRT(((ET$6-$ES$6)^2)+((ET$7-$ES$7)^2))</f>
        <v>14.154953047325286</v>
      </c>
      <c r="EU146" s="78">
        <f t="shared" si="135"/>
        <v>8.7949233860410381</v>
      </c>
      <c r="EV146" s="78">
        <f t="shared" si="135"/>
        <v>8.8761714374019114</v>
      </c>
      <c r="EW146" s="78">
        <f t="shared" si="135"/>
        <v>10.027817927101223</v>
      </c>
      <c r="EX146" s="78">
        <f t="shared" si="135"/>
        <v>7.5059848555564503</v>
      </c>
      <c r="EY146" s="78">
        <f t="shared" si="135"/>
        <v>10.672756731774196</v>
      </c>
      <c r="EZ146" s="78">
        <f t="shared" si="135"/>
        <v>8.4659915122723959</v>
      </c>
      <c r="FA146" s="78">
        <f t="shared" si="135"/>
        <v>8.396930849574888</v>
      </c>
      <c r="FB146" s="78">
        <f t="shared" si="135"/>
        <v>13.775757714441196</v>
      </c>
      <c r="FC146" s="78">
        <f t="shared" si="135"/>
        <v>5.6163575548574487</v>
      </c>
      <c r="FD146" s="78">
        <f t="shared" si="135"/>
        <v>7.1849145955737885</v>
      </c>
      <c r="FE146" s="78">
        <f t="shared" si="135"/>
        <v>8.5499383168162044</v>
      </c>
      <c r="FF146" s="78">
        <f t="shared" si="135"/>
        <v>9.4979607587797634</v>
      </c>
      <c r="FG146" s="78">
        <f t="shared" si="135"/>
        <v>8.0846914198424322</v>
      </c>
      <c r="FH146" s="78">
        <f t="shared" si="135"/>
        <v>4.5831808336088251</v>
      </c>
      <c r="FI146" s="78">
        <f t="shared" si="135"/>
        <v>6.9127904716337634</v>
      </c>
      <c r="FJ146" s="78">
        <f t="shared" si="135"/>
        <v>7.7647219888318393</v>
      </c>
      <c r="FK146" s="78">
        <f t="shared" si="135"/>
        <v>8.746958475444357</v>
      </c>
      <c r="FL146" s="78">
        <f t="shared" si="135"/>
        <v>13.490687600573457</v>
      </c>
      <c r="FM146" s="78">
        <f t="shared" si="135"/>
        <v>14.573499302292893</v>
      </c>
      <c r="FN146" s="78">
        <f t="shared" si="135"/>
        <v>13.206193884886385</v>
      </c>
      <c r="FO146" s="78">
        <f t="shared" si="135"/>
        <v>2.5553782589575018</v>
      </c>
      <c r="FP146" s="78">
        <f t="shared" si="135"/>
        <v>8.2832339268609623</v>
      </c>
      <c r="FQ146" s="78">
        <f t="shared" si="135"/>
        <v>6.7724101005421637</v>
      </c>
      <c r="FR146" s="78">
        <f t="shared" si="135"/>
        <v>10.972814067467381</v>
      </c>
      <c r="FS146" s="78">
        <f t="shared" si="135"/>
        <v>9.1108570512581135</v>
      </c>
      <c r="FT146" s="78">
        <f t="shared" si="135"/>
        <v>14.032989196607662</v>
      </c>
      <c r="FU146" s="78">
        <f t="shared" si="135"/>
        <v>6.6122171128117024</v>
      </c>
      <c r="FV146" s="78">
        <f t="shared" si="135"/>
        <v>13.402720997308649</v>
      </c>
      <c r="FW146" s="78">
        <f t="shared" si="135"/>
        <v>4.551431644760811</v>
      </c>
      <c r="FX146" s="78">
        <f t="shared" si="135"/>
        <v>12.532880587463332</v>
      </c>
      <c r="FY146" s="78">
        <f t="shared" si="135"/>
        <v>4.1963032452459101</v>
      </c>
      <c r="FZ146" s="78">
        <f t="shared" si="135"/>
        <v>10.638525008038235</v>
      </c>
      <c r="GA146" s="78">
        <f t="shared" si="135"/>
        <v>5.2172334023930285</v>
      </c>
      <c r="GB146" s="78">
        <f t="shared" si="135"/>
        <v>12.580988049223649</v>
      </c>
      <c r="GC146" s="78">
        <f t="shared" si="135"/>
        <v>1.4640167394322479</v>
      </c>
      <c r="GD146" s="78">
        <f t="shared" si="135"/>
        <v>7.8122035072897855</v>
      </c>
      <c r="GE146" s="78">
        <f t="shared" si="135"/>
        <v>8.4990908861686769</v>
      </c>
      <c r="GF146" s="78">
        <f t="shared" si="135"/>
        <v>2.2295142762832469</v>
      </c>
      <c r="GG146" s="78">
        <f t="shared" si="135"/>
        <v>12.444479450889721</v>
      </c>
      <c r="GH146" s="79">
        <f t="shared" si="135"/>
        <v>4.0349503827519992</v>
      </c>
      <c r="GJ146" s="29"/>
      <c r="GK146" s="28"/>
      <c r="GL146" s="129">
        <v>150</v>
      </c>
      <c r="GM146" s="129">
        <v>25</v>
      </c>
      <c r="GN146" s="28"/>
      <c r="GO146" s="129">
        <v>76</v>
      </c>
      <c r="GP146" s="129">
        <v>29</v>
      </c>
      <c r="GQ146" s="28"/>
      <c r="GR146" s="29"/>
    </row>
    <row r="147" spans="4:200" ht="15.75" customHeight="1" x14ac:dyDescent="0.25">
      <c r="D147" s="189">
        <v>141</v>
      </c>
      <c r="E147" s="53">
        <v>14.605560137256722</v>
      </c>
      <c r="F147" s="53">
        <v>6.4463585966302848</v>
      </c>
      <c r="L147" s="29"/>
      <c r="N147" s="73">
        <v>135</v>
      </c>
      <c r="O147" s="82"/>
      <c r="P147" s="83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0"/>
      <c r="AP147" s="80"/>
      <c r="AQ147" s="80"/>
      <c r="AR147" s="80"/>
      <c r="AS147" s="80"/>
      <c r="AT147" s="80"/>
      <c r="AU147" s="80"/>
      <c r="AV147" s="80"/>
      <c r="AW147" s="80"/>
      <c r="AX147" s="80"/>
      <c r="AY147" s="80"/>
      <c r="AZ147" s="80"/>
      <c r="BA147" s="80"/>
      <c r="BB147" s="80"/>
      <c r="BC147" s="80"/>
      <c r="BD147" s="80"/>
      <c r="BE147" s="80"/>
      <c r="BF147" s="80"/>
      <c r="BG147" s="80"/>
      <c r="BH147" s="80"/>
      <c r="BI147" s="80"/>
      <c r="BJ147" s="80"/>
      <c r="BK147" s="80"/>
      <c r="BL147" s="80"/>
      <c r="BM147" s="80"/>
      <c r="BN147" s="80"/>
      <c r="BO147" s="80"/>
      <c r="BP147" s="80"/>
      <c r="BQ147" s="80"/>
      <c r="BR147" s="80"/>
      <c r="BS147" s="80"/>
      <c r="BT147" s="80"/>
      <c r="BU147" s="80"/>
      <c r="BV147" s="80"/>
      <c r="BW147" s="80"/>
      <c r="BX147" s="80"/>
      <c r="BY147" s="80"/>
      <c r="BZ147" s="80"/>
      <c r="CA147" s="80"/>
      <c r="CB147" s="80"/>
      <c r="CC147" s="80"/>
      <c r="CD147" s="80"/>
      <c r="CE147" s="80"/>
      <c r="CF147" s="80"/>
      <c r="CG147" s="80"/>
      <c r="CH147" s="80"/>
      <c r="CI147" s="80"/>
      <c r="CJ147" s="80"/>
      <c r="CK147" s="80"/>
      <c r="CL147" s="80"/>
      <c r="CM147" s="80"/>
      <c r="CN147" s="80"/>
      <c r="CO147" s="80"/>
      <c r="CP147" s="80"/>
      <c r="CQ147" s="80"/>
      <c r="CR147" s="80"/>
      <c r="CS147" s="80"/>
      <c r="CT147" s="80"/>
      <c r="CU147" s="80"/>
      <c r="CV147" s="80"/>
      <c r="CW147" s="80"/>
      <c r="CX147" s="80"/>
      <c r="CY147" s="80"/>
      <c r="CZ147" s="80"/>
      <c r="DA147" s="80"/>
      <c r="DB147" s="80"/>
      <c r="DC147" s="80"/>
      <c r="DD147" s="80"/>
      <c r="DE147" s="80"/>
      <c r="DF147" s="80"/>
      <c r="DG147" s="80"/>
      <c r="DH147" s="80"/>
      <c r="DI147" s="80"/>
      <c r="DJ147" s="80"/>
      <c r="DK147" s="80"/>
      <c r="DL147" s="80"/>
      <c r="DM147" s="80"/>
      <c r="DN147" s="80"/>
      <c r="DO147" s="80"/>
      <c r="DP147" s="80"/>
      <c r="DQ147" s="80"/>
      <c r="DR147" s="80"/>
      <c r="DS147" s="80"/>
      <c r="DT147" s="80"/>
      <c r="DU147" s="80"/>
      <c r="DV147" s="80"/>
      <c r="DW147" s="80"/>
      <c r="DX147" s="80"/>
      <c r="DY147" s="80"/>
      <c r="DZ147" s="80"/>
      <c r="EA147" s="80"/>
      <c r="EB147" s="80"/>
      <c r="EC147" s="80"/>
      <c r="ED147" s="80"/>
      <c r="EE147" s="80"/>
      <c r="EF147" s="80"/>
      <c r="EG147" s="80"/>
      <c r="EH147" s="80"/>
      <c r="EI147" s="80"/>
      <c r="EJ147" s="80"/>
      <c r="EK147" s="80"/>
      <c r="EL147" s="80"/>
      <c r="EM147" s="80"/>
      <c r="EN147" s="80"/>
      <c r="EO147" s="80"/>
      <c r="EP147" s="80"/>
      <c r="EQ147" s="80"/>
      <c r="ER147" s="80"/>
      <c r="ES147" s="80"/>
      <c r="ET147" s="78">
        <v>0</v>
      </c>
      <c r="EU147" s="78">
        <f t="shared" ref="EU147:GH147" si="136">+SQRT(((EU$6-$ET$6)^2)+((EU$7-$ET$7)^2))</f>
        <v>6.1788782803504612</v>
      </c>
      <c r="EV147" s="78">
        <f t="shared" si="136"/>
        <v>18.0295317673352</v>
      </c>
      <c r="EW147" s="78">
        <f t="shared" si="136"/>
        <v>5.2812937379916551</v>
      </c>
      <c r="EX147" s="78">
        <f t="shared" si="136"/>
        <v>14.989627454881159</v>
      </c>
      <c r="EY147" s="78">
        <f t="shared" si="136"/>
        <v>12.504710949578936</v>
      </c>
      <c r="EZ147" s="78">
        <f t="shared" si="136"/>
        <v>12.070875012432964</v>
      </c>
      <c r="FA147" s="78">
        <f t="shared" si="136"/>
        <v>16.286789844042673</v>
      </c>
      <c r="FB147" s="78">
        <f t="shared" si="136"/>
        <v>15.888805898513167</v>
      </c>
      <c r="FC147" s="78">
        <f t="shared" si="136"/>
        <v>8.8245620633125199</v>
      </c>
      <c r="FD147" s="78">
        <f t="shared" si="136"/>
        <v>7.3799885095882054</v>
      </c>
      <c r="FE147" s="78">
        <f t="shared" si="136"/>
        <v>17.957593335663134</v>
      </c>
      <c r="FF147" s="78">
        <f t="shared" si="136"/>
        <v>20.577449358684476</v>
      </c>
      <c r="FG147" s="78">
        <f t="shared" si="136"/>
        <v>18.80388714857067</v>
      </c>
      <c r="FH147" s="78">
        <f t="shared" si="136"/>
        <v>16.876836075989015</v>
      </c>
      <c r="FI147" s="78">
        <f t="shared" si="136"/>
        <v>16.059363838551146</v>
      </c>
      <c r="FJ147" s="78">
        <f t="shared" si="136"/>
        <v>18.607501190104966</v>
      </c>
      <c r="FK147" s="78">
        <f t="shared" si="136"/>
        <v>22.872735087165303</v>
      </c>
      <c r="FL147" s="78">
        <f t="shared" si="136"/>
        <v>6.3424601395439932</v>
      </c>
      <c r="FM147" s="78">
        <f t="shared" si="136"/>
        <v>14.974268708041244</v>
      </c>
      <c r="FN147" s="78">
        <f t="shared" si="136"/>
        <v>1.5528861745493858</v>
      </c>
      <c r="FO147" s="78">
        <f t="shared" si="136"/>
        <v>15.216050851500551</v>
      </c>
      <c r="FP147" s="78">
        <f t="shared" si="136"/>
        <v>6.0717704929325071</v>
      </c>
      <c r="FQ147" s="78">
        <f t="shared" si="136"/>
        <v>8.8015845567753299</v>
      </c>
      <c r="FR147" s="78">
        <f t="shared" si="136"/>
        <v>8.3743971178818679</v>
      </c>
      <c r="FS147" s="78">
        <f t="shared" si="136"/>
        <v>6.0367200888093659</v>
      </c>
      <c r="FT147" s="78">
        <f t="shared" si="136"/>
        <v>4.9139131135729581</v>
      </c>
      <c r="FU147" s="78">
        <f t="shared" si="136"/>
        <v>8.7223827382056633</v>
      </c>
      <c r="FV147" s="78">
        <f t="shared" si="136"/>
        <v>3.1032280485856867</v>
      </c>
      <c r="FW147" s="78">
        <f t="shared" si="136"/>
        <v>18.663358710421555</v>
      </c>
      <c r="FX147" s="78">
        <f t="shared" si="136"/>
        <v>6.2284811011419956</v>
      </c>
      <c r="FY147" s="78">
        <f t="shared" si="136"/>
        <v>10.410781890987655</v>
      </c>
      <c r="FZ147" s="78">
        <f t="shared" si="136"/>
        <v>17.23362340556681</v>
      </c>
      <c r="GA147" s="78">
        <f t="shared" si="136"/>
        <v>19.369937917262167</v>
      </c>
      <c r="GB147" s="78">
        <f t="shared" si="136"/>
        <v>26.415687459806513</v>
      </c>
      <c r="GC147" s="78">
        <f t="shared" si="136"/>
        <v>15.416860532153194</v>
      </c>
      <c r="GD147" s="78">
        <f t="shared" si="136"/>
        <v>19.487617416582285</v>
      </c>
      <c r="GE147" s="78">
        <f t="shared" si="136"/>
        <v>20.610923896773858</v>
      </c>
      <c r="GF147" s="78">
        <f t="shared" si="136"/>
        <v>16.009382007714223</v>
      </c>
      <c r="GG147" s="78">
        <f t="shared" si="136"/>
        <v>9.2731943015112641</v>
      </c>
      <c r="GH147" s="79">
        <f t="shared" si="136"/>
        <v>10.60421733872187</v>
      </c>
      <c r="GJ147" s="29"/>
      <c r="GK147" s="28"/>
      <c r="GL147" s="129">
        <v>137</v>
      </c>
      <c r="GM147" s="129">
        <v>25</v>
      </c>
      <c r="GN147" s="28"/>
      <c r="GO147" s="129">
        <v>117</v>
      </c>
      <c r="GP147" s="129">
        <v>29</v>
      </c>
      <c r="GQ147" s="28"/>
      <c r="GR147" s="29"/>
    </row>
    <row r="148" spans="4:200" ht="15.75" customHeight="1" x14ac:dyDescent="0.25">
      <c r="D148" s="189">
        <v>142</v>
      </c>
      <c r="E148" s="53">
        <v>18.933019677453881</v>
      </c>
      <c r="F148" s="53">
        <v>7.3932043294824279</v>
      </c>
      <c r="L148" s="29"/>
      <c r="N148" s="73">
        <v>136</v>
      </c>
      <c r="O148" s="82"/>
      <c r="P148" s="83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80"/>
      <c r="AO148" s="80"/>
      <c r="AP148" s="80"/>
      <c r="AQ148" s="80"/>
      <c r="AR148" s="80"/>
      <c r="AS148" s="80"/>
      <c r="AT148" s="80"/>
      <c r="AU148" s="80"/>
      <c r="AV148" s="80"/>
      <c r="AW148" s="80"/>
      <c r="AX148" s="80"/>
      <c r="AY148" s="80"/>
      <c r="AZ148" s="80"/>
      <c r="BA148" s="80"/>
      <c r="BB148" s="80"/>
      <c r="BC148" s="80"/>
      <c r="BD148" s="80"/>
      <c r="BE148" s="80"/>
      <c r="BF148" s="80"/>
      <c r="BG148" s="80"/>
      <c r="BH148" s="80"/>
      <c r="BI148" s="80"/>
      <c r="BJ148" s="80"/>
      <c r="BK148" s="80"/>
      <c r="BL148" s="80"/>
      <c r="BM148" s="80"/>
      <c r="BN148" s="80"/>
      <c r="BO148" s="80"/>
      <c r="BP148" s="80"/>
      <c r="BQ148" s="80"/>
      <c r="BR148" s="80"/>
      <c r="BS148" s="80"/>
      <c r="BT148" s="80"/>
      <c r="BU148" s="80"/>
      <c r="BV148" s="80"/>
      <c r="BW148" s="80"/>
      <c r="BX148" s="80"/>
      <c r="BY148" s="80"/>
      <c r="BZ148" s="80"/>
      <c r="CA148" s="80"/>
      <c r="CB148" s="80"/>
      <c r="CC148" s="80"/>
      <c r="CD148" s="80"/>
      <c r="CE148" s="80"/>
      <c r="CF148" s="80"/>
      <c r="CG148" s="80"/>
      <c r="CH148" s="80"/>
      <c r="CI148" s="80"/>
      <c r="CJ148" s="80"/>
      <c r="CK148" s="80"/>
      <c r="CL148" s="80"/>
      <c r="CM148" s="80"/>
      <c r="CN148" s="80"/>
      <c r="CO148" s="80"/>
      <c r="CP148" s="80"/>
      <c r="CQ148" s="80"/>
      <c r="CR148" s="80"/>
      <c r="CS148" s="80"/>
      <c r="CT148" s="80"/>
      <c r="CU148" s="80"/>
      <c r="CV148" s="80"/>
      <c r="CW148" s="80"/>
      <c r="CX148" s="80"/>
      <c r="CY148" s="80"/>
      <c r="CZ148" s="80"/>
      <c r="DA148" s="80"/>
      <c r="DB148" s="80"/>
      <c r="DC148" s="80"/>
      <c r="DD148" s="80"/>
      <c r="DE148" s="80"/>
      <c r="DF148" s="80"/>
      <c r="DG148" s="80"/>
      <c r="DH148" s="80"/>
      <c r="DI148" s="80"/>
      <c r="DJ148" s="80"/>
      <c r="DK148" s="80"/>
      <c r="DL148" s="80"/>
      <c r="DM148" s="80"/>
      <c r="DN148" s="80"/>
      <c r="DO148" s="80"/>
      <c r="DP148" s="80"/>
      <c r="DQ148" s="80"/>
      <c r="DR148" s="80"/>
      <c r="DS148" s="80"/>
      <c r="DT148" s="80"/>
      <c r="DU148" s="80"/>
      <c r="DV148" s="80"/>
      <c r="DW148" s="80"/>
      <c r="DX148" s="80"/>
      <c r="DY148" s="80"/>
      <c r="DZ148" s="80"/>
      <c r="EA148" s="80"/>
      <c r="EB148" s="80"/>
      <c r="EC148" s="80"/>
      <c r="ED148" s="80"/>
      <c r="EE148" s="80"/>
      <c r="EF148" s="80"/>
      <c r="EG148" s="80"/>
      <c r="EH148" s="80"/>
      <c r="EI148" s="80"/>
      <c r="EJ148" s="80"/>
      <c r="EK148" s="80"/>
      <c r="EL148" s="80"/>
      <c r="EM148" s="80"/>
      <c r="EN148" s="80"/>
      <c r="EO148" s="80"/>
      <c r="EP148" s="80"/>
      <c r="EQ148" s="80"/>
      <c r="ER148" s="80"/>
      <c r="ES148" s="80"/>
      <c r="ET148" s="80"/>
      <c r="EU148" s="78">
        <v>0</v>
      </c>
      <c r="EV148" s="78">
        <f t="shared" ref="EV148:GH148" si="137">+SQRT(((EV$6-$EU$6)^2)+((EV$7-$EU$7)^2))</f>
        <v>15.015618379840106</v>
      </c>
      <c r="EW148" s="78">
        <f t="shared" si="137"/>
        <v>1.2329381161249779</v>
      </c>
      <c r="EX148" s="78">
        <f t="shared" si="137"/>
        <v>12.254375450349478</v>
      </c>
      <c r="EY148" s="78">
        <f t="shared" si="137"/>
        <v>11.855202792725787</v>
      </c>
      <c r="EZ148" s="78">
        <f t="shared" si="137"/>
        <v>6.2432650176336102</v>
      </c>
      <c r="FA148" s="78">
        <f t="shared" si="137"/>
        <v>10.208479492591866</v>
      </c>
      <c r="FB148" s="78">
        <f t="shared" si="137"/>
        <v>15.706237352640072</v>
      </c>
      <c r="FC148" s="78">
        <f t="shared" si="137"/>
        <v>3.1837354230414756</v>
      </c>
      <c r="FD148" s="78">
        <f t="shared" si="137"/>
        <v>4.3747497319233997</v>
      </c>
      <c r="FE148" s="78">
        <f t="shared" si="137"/>
        <v>11.813608567705659</v>
      </c>
      <c r="FF148" s="78">
        <f t="shared" si="137"/>
        <v>16.929616049969237</v>
      </c>
      <c r="FG148" s="78">
        <f t="shared" si="137"/>
        <v>12.625412081264765</v>
      </c>
      <c r="FH148" s="78">
        <f t="shared" si="137"/>
        <v>12.469026184472192</v>
      </c>
      <c r="FI148" s="78">
        <f t="shared" si="137"/>
        <v>12.810384633045873</v>
      </c>
      <c r="FJ148" s="78">
        <f t="shared" si="137"/>
        <v>12.428711448767642</v>
      </c>
      <c r="FK148" s="78">
        <f t="shared" si="137"/>
        <v>17.476699594509068</v>
      </c>
      <c r="FL148" s="78">
        <f t="shared" si="137"/>
        <v>9.1440178802891303</v>
      </c>
      <c r="FM148" s="78">
        <f t="shared" si="137"/>
        <v>15.468288856282689</v>
      </c>
      <c r="FN148" s="78">
        <f t="shared" si="137"/>
        <v>5.9052203415497235</v>
      </c>
      <c r="FO148" s="78">
        <f t="shared" si="137"/>
        <v>10.494695386983068</v>
      </c>
      <c r="FP148" s="78">
        <f t="shared" si="137"/>
        <v>1.2483046850806272</v>
      </c>
      <c r="FQ148" s="78">
        <f t="shared" si="137"/>
        <v>6.1453721125340151</v>
      </c>
      <c r="FR148" s="78">
        <f t="shared" si="137"/>
        <v>4.1014014997746866</v>
      </c>
      <c r="FS148" s="78">
        <f t="shared" si="137"/>
        <v>5.038862529034323</v>
      </c>
      <c r="FT148" s="78">
        <f t="shared" si="137"/>
        <v>8.6224368367701434</v>
      </c>
      <c r="FU148" s="78">
        <f t="shared" si="137"/>
        <v>5.8858714979927536</v>
      </c>
      <c r="FV148" s="78">
        <f t="shared" si="137"/>
        <v>7.0408382136758796</v>
      </c>
      <c r="FW148" s="78">
        <f t="shared" si="137"/>
        <v>13.064669723928537</v>
      </c>
      <c r="FX148" s="78">
        <f t="shared" si="137"/>
        <v>8.3912375887529826</v>
      </c>
      <c r="FY148" s="78">
        <f t="shared" si="137"/>
        <v>6.1015643764233962</v>
      </c>
      <c r="FZ148" s="78">
        <f t="shared" si="137"/>
        <v>15.219233333175685</v>
      </c>
      <c r="GA148" s="78">
        <f t="shared" si="137"/>
        <v>13.916386595534798</v>
      </c>
      <c r="GB148" s="78">
        <f t="shared" si="137"/>
        <v>21.372912849464985</v>
      </c>
      <c r="GC148" s="78">
        <f t="shared" si="137"/>
        <v>9.8388153794781719</v>
      </c>
      <c r="GD148" s="78">
        <f t="shared" si="137"/>
        <v>15.518149788581729</v>
      </c>
      <c r="GE148" s="78">
        <f t="shared" si="137"/>
        <v>16.497392092012884</v>
      </c>
      <c r="GF148" s="78">
        <f t="shared" si="137"/>
        <v>10.913263052715672</v>
      </c>
      <c r="GG148" s="78">
        <f t="shared" si="137"/>
        <v>10.478677386407607</v>
      </c>
      <c r="GH148" s="79">
        <f t="shared" si="137"/>
        <v>4.838557167036913</v>
      </c>
      <c r="GJ148" s="29"/>
      <c r="GK148" s="28"/>
      <c r="GL148" s="129">
        <v>65</v>
      </c>
      <c r="GM148" s="129">
        <v>25</v>
      </c>
      <c r="GN148" s="28"/>
      <c r="GO148" s="129">
        <v>112</v>
      </c>
      <c r="GP148" s="129">
        <v>29</v>
      </c>
      <c r="GQ148" s="28"/>
      <c r="GR148" s="29"/>
    </row>
    <row r="149" spans="4:200" ht="15.75" customHeight="1" x14ac:dyDescent="0.25">
      <c r="D149" s="189">
        <v>143</v>
      </c>
      <c r="E149" s="53">
        <v>4.80441961675582</v>
      </c>
      <c r="F149" s="53">
        <v>23.980126997819166</v>
      </c>
      <c r="L149" s="29"/>
      <c r="N149" s="73">
        <v>137</v>
      </c>
      <c r="O149" s="82"/>
      <c r="P149" s="83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80"/>
      <c r="AQ149" s="80"/>
      <c r="AR149" s="80"/>
      <c r="AS149" s="80"/>
      <c r="AT149" s="80"/>
      <c r="AU149" s="80"/>
      <c r="AV149" s="80"/>
      <c r="AW149" s="80"/>
      <c r="AX149" s="80"/>
      <c r="AY149" s="80"/>
      <c r="AZ149" s="80"/>
      <c r="BA149" s="80"/>
      <c r="BB149" s="80"/>
      <c r="BC149" s="80"/>
      <c r="BD149" s="80"/>
      <c r="BE149" s="80"/>
      <c r="BF149" s="80"/>
      <c r="BG149" s="80"/>
      <c r="BH149" s="80"/>
      <c r="BI149" s="80"/>
      <c r="BJ149" s="80"/>
      <c r="BK149" s="80"/>
      <c r="BL149" s="80"/>
      <c r="BM149" s="80"/>
      <c r="BN149" s="80"/>
      <c r="BO149" s="80"/>
      <c r="BP149" s="80"/>
      <c r="BQ149" s="80"/>
      <c r="BR149" s="80"/>
      <c r="BS149" s="80"/>
      <c r="BT149" s="80"/>
      <c r="BU149" s="80"/>
      <c r="BV149" s="80"/>
      <c r="BW149" s="80"/>
      <c r="BX149" s="80"/>
      <c r="BY149" s="80"/>
      <c r="BZ149" s="80"/>
      <c r="CA149" s="80"/>
      <c r="CB149" s="80"/>
      <c r="CC149" s="80"/>
      <c r="CD149" s="80"/>
      <c r="CE149" s="80"/>
      <c r="CF149" s="80"/>
      <c r="CG149" s="80"/>
      <c r="CH149" s="80"/>
      <c r="CI149" s="80"/>
      <c r="CJ149" s="80"/>
      <c r="CK149" s="80"/>
      <c r="CL149" s="80"/>
      <c r="CM149" s="80"/>
      <c r="CN149" s="80"/>
      <c r="CO149" s="80"/>
      <c r="CP149" s="80"/>
      <c r="CQ149" s="80"/>
      <c r="CR149" s="80"/>
      <c r="CS149" s="80"/>
      <c r="CT149" s="80"/>
      <c r="CU149" s="80"/>
      <c r="CV149" s="80"/>
      <c r="CW149" s="80"/>
      <c r="CX149" s="80"/>
      <c r="CY149" s="80"/>
      <c r="CZ149" s="80"/>
      <c r="DA149" s="80"/>
      <c r="DB149" s="80"/>
      <c r="DC149" s="80"/>
      <c r="DD149" s="80"/>
      <c r="DE149" s="80"/>
      <c r="DF149" s="80"/>
      <c r="DG149" s="80"/>
      <c r="DH149" s="80"/>
      <c r="DI149" s="80"/>
      <c r="DJ149" s="80"/>
      <c r="DK149" s="80"/>
      <c r="DL149" s="80"/>
      <c r="DM149" s="80"/>
      <c r="DN149" s="80"/>
      <c r="DO149" s="80"/>
      <c r="DP149" s="80"/>
      <c r="DQ149" s="80"/>
      <c r="DR149" s="80"/>
      <c r="DS149" s="80"/>
      <c r="DT149" s="80"/>
      <c r="DU149" s="80"/>
      <c r="DV149" s="80"/>
      <c r="DW149" s="80"/>
      <c r="DX149" s="80"/>
      <c r="DY149" s="80"/>
      <c r="DZ149" s="80"/>
      <c r="EA149" s="80"/>
      <c r="EB149" s="80"/>
      <c r="EC149" s="80"/>
      <c r="ED149" s="80"/>
      <c r="EE149" s="80"/>
      <c r="EF149" s="80"/>
      <c r="EG149" s="80"/>
      <c r="EH149" s="80"/>
      <c r="EI149" s="80"/>
      <c r="EJ149" s="80"/>
      <c r="EK149" s="80"/>
      <c r="EL149" s="80"/>
      <c r="EM149" s="80"/>
      <c r="EN149" s="80"/>
      <c r="EO149" s="80"/>
      <c r="EP149" s="80"/>
      <c r="EQ149" s="80"/>
      <c r="ER149" s="80"/>
      <c r="ES149" s="80"/>
      <c r="ET149" s="80"/>
      <c r="EU149" s="80"/>
      <c r="EV149" s="78">
        <v>0</v>
      </c>
      <c r="EW149" s="78">
        <f t="shared" ref="EW149:GH149" si="138">+SQRT(((EW$6-$EV$6)^2)+((EW$7-$EV$7)^2))</f>
        <v>16.080122824458826</v>
      </c>
      <c r="EX149" s="78">
        <f t="shared" si="138"/>
        <v>3.0469765335674159</v>
      </c>
      <c r="EY149" s="78">
        <f t="shared" si="138"/>
        <v>7.209147190064134</v>
      </c>
      <c r="EZ149" s="78">
        <f t="shared" si="138"/>
        <v>17.044131566695818</v>
      </c>
      <c r="FA149" s="78">
        <f t="shared" si="138"/>
        <v>17.21780022261677</v>
      </c>
      <c r="FB149" s="78">
        <f t="shared" si="138"/>
        <v>7.7058337790695459</v>
      </c>
      <c r="FC149" s="78">
        <f t="shared" si="138"/>
        <v>12.340370050994864</v>
      </c>
      <c r="FD149" s="78">
        <f t="shared" si="138"/>
        <v>11.095055188763633</v>
      </c>
      <c r="FE149" s="78">
        <f t="shared" si="138"/>
        <v>17.099918271395818</v>
      </c>
      <c r="FF149" s="78">
        <f t="shared" si="138"/>
        <v>3.1067323560619369</v>
      </c>
      <c r="FG149" s="78">
        <f t="shared" si="138"/>
        <v>16.259656272266785</v>
      </c>
      <c r="FH149" s="78">
        <f t="shared" si="138"/>
        <v>4.7695729307615968</v>
      </c>
      <c r="FI149" s="78">
        <f t="shared" si="138"/>
        <v>2.2255836780207559</v>
      </c>
      <c r="FJ149" s="78">
        <f t="shared" si="138"/>
        <v>15.940470476082384</v>
      </c>
      <c r="FK149" s="78">
        <f t="shared" si="138"/>
        <v>10.547114987972918</v>
      </c>
      <c r="FL149" s="78">
        <f t="shared" si="138"/>
        <v>13.976697349017771</v>
      </c>
      <c r="FM149" s="78">
        <f t="shared" si="138"/>
        <v>9.3017533615522598</v>
      </c>
      <c r="FN149" s="78">
        <f t="shared" si="138"/>
        <v>16.587651744576615</v>
      </c>
      <c r="FO149" s="78">
        <f t="shared" si="138"/>
        <v>6.3686084978161741</v>
      </c>
      <c r="FP149" s="78">
        <f t="shared" si="138"/>
        <v>13.94913689102972</v>
      </c>
      <c r="FQ149" s="78">
        <f t="shared" si="138"/>
        <v>9.3751069069345334</v>
      </c>
      <c r="FR149" s="78">
        <f t="shared" si="138"/>
        <v>18.467497347561533</v>
      </c>
      <c r="FS149" s="78">
        <f t="shared" si="138"/>
        <v>12.006061895846406</v>
      </c>
      <c r="FT149" s="78">
        <f t="shared" si="138"/>
        <v>15.310245058985959</v>
      </c>
      <c r="FU149" s="78">
        <f t="shared" si="138"/>
        <v>9.5321495619469587</v>
      </c>
      <c r="FV149" s="78">
        <f t="shared" si="138"/>
        <v>15.812351405631389</v>
      </c>
      <c r="FW149" s="78">
        <f t="shared" si="138"/>
        <v>9.8708083180127915</v>
      </c>
      <c r="FX149" s="78">
        <f t="shared" si="138"/>
        <v>13.272450472605811</v>
      </c>
      <c r="FY149" s="78">
        <f t="shared" si="138"/>
        <v>8.9820424092230642</v>
      </c>
      <c r="FZ149" s="78">
        <f t="shared" si="138"/>
        <v>2.9088150576532215</v>
      </c>
      <c r="GA149" s="78">
        <f t="shared" si="138"/>
        <v>9.2717651090443098</v>
      </c>
      <c r="GB149" s="78">
        <f t="shared" si="138"/>
        <v>11.451511071989488</v>
      </c>
      <c r="GC149" s="78">
        <f t="shared" si="138"/>
        <v>9.508696034921881</v>
      </c>
      <c r="GD149" s="78">
        <f t="shared" si="138"/>
        <v>3.3284111709503534</v>
      </c>
      <c r="GE149" s="78">
        <f t="shared" si="138"/>
        <v>4.3240446685315153</v>
      </c>
      <c r="GF149" s="78">
        <f t="shared" si="138"/>
        <v>7.413750636247662</v>
      </c>
      <c r="GG149" s="78">
        <f t="shared" si="138"/>
        <v>11.154187198381557</v>
      </c>
      <c r="GH149" s="79">
        <f t="shared" si="138"/>
        <v>11.656302056568283</v>
      </c>
      <c r="GJ149" s="29"/>
      <c r="GK149" s="28"/>
      <c r="GL149" s="129">
        <v>33</v>
      </c>
      <c r="GM149" s="129">
        <v>26</v>
      </c>
      <c r="GN149" s="28"/>
      <c r="GO149" s="129">
        <v>61</v>
      </c>
      <c r="GP149" s="129">
        <v>29</v>
      </c>
      <c r="GQ149" s="28"/>
      <c r="GR149" s="29"/>
    </row>
    <row r="150" spans="4:200" ht="15.75" customHeight="1" x14ac:dyDescent="0.25">
      <c r="D150" s="189">
        <v>144</v>
      </c>
      <c r="E150" s="53">
        <v>11.012763733514113</v>
      </c>
      <c r="F150" s="53">
        <v>11.105851115967546</v>
      </c>
      <c r="L150" s="29"/>
      <c r="N150" s="73">
        <v>138</v>
      </c>
      <c r="O150" s="82"/>
      <c r="P150" s="83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80"/>
      <c r="AT150" s="80"/>
      <c r="AU150" s="80"/>
      <c r="AV150" s="80"/>
      <c r="AW150" s="80"/>
      <c r="AX150" s="80"/>
      <c r="AY150" s="80"/>
      <c r="AZ150" s="80"/>
      <c r="BA150" s="80"/>
      <c r="BB150" s="80"/>
      <c r="BC150" s="80"/>
      <c r="BD150" s="80"/>
      <c r="BE150" s="80"/>
      <c r="BF150" s="80"/>
      <c r="BG150" s="80"/>
      <c r="BH150" s="80"/>
      <c r="BI150" s="80"/>
      <c r="BJ150" s="80"/>
      <c r="BK150" s="80"/>
      <c r="BL150" s="80"/>
      <c r="BM150" s="80"/>
      <c r="BN150" s="80"/>
      <c r="BO150" s="80"/>
      <c r="BP150" s="80"/>
      <c r="BQ150" s="80"/>
      <c r="BR150" s="80"/>
      <c r="BS150" s="80"/>
      <c r="BT150" s="80"/>
      <c r="BU150" s="80"/>
      <c r="BV150" s="80"/>
      <c r="BW150" s="80"/>
      <c r="BX150" s="80"/>
      <c r="BY150" s="80"/>
      <c r="BZ150" s="80"/>
      <c r="CA150" s="80"/>
      <c r="CB150" s="80"/>
      <c r="CC150" s="80"/>
      <c r="CD150" s="80"/>
      <c r="CE150" s="80"/>
      <c r="CF150" s="80"/>
      <c r="CG150" s="80"/>
      <c r="CH150" s="80"/>
      <c r="CI150" s="80"/>
      <c r="CJ150" s="80"/>
      <c r="CK150" s="80"/>
      <c r="CL150" s="80"/>
      <c r="CM150" s="80"/>
      <c r="CN150" s="80"/>
      <c r="CO150" s="80"/>
      <c r="CP150" s="80"/>
      <c r="CQ150" s="80"/>
      <c r="CR150" s="80"/>
      <c r="CS150" s="80"/>
      <c r="CT150" s="80"/>
      <c r="CU150" s="80"/>
      <c r="CV150" s="80"/>
      <c r="CW150" s="80"/>
      <c r="CX150" s="80"/>
      <c r="CY150" s="80"/>
      <c r="CZ150" s="80"/>
      <c r="DA150" s="80"/>
      <c r="DB150" s="80"/>
      <c r="DC150" s="80"/>
      <c r="DD150" s="80"/>
      <c r="DE150" s="80"/>
      <c r="DF150" s="80"/>
      <c r="DG150" s="80"/>
      <c r="DH150" s="80"/>
      <c r="DI150" s="80"/>
      <c r="DJ150" s="80"/>
      <c r="DK150" s="80"/>
      <c r="DL150" s="80"/>
      <c r="DM150" s="80"/>
      <c r="DN150" s="80"/>
      <c r="DO150" s="80"/>
      <c r="DP150" s="80"/>
      <c r="DQ150" s="80"/>
      <c r="DR150" s="80"/>
      <c r="DS150" s="80"/>
      <c r="DT150" s="80"/>
      <c r="DU150" s="80"/>
      <c r="DV150" s="80"/>
      <c r="DW150" s="80"/>
      <c r="DX150" s="80"/>
      <c r="DY150" s="80"/>
      <c r="DZ150" s="80"/>
      <c r="EA150" s="80"/>
      <c r="EB150" s="80"/>
      <c r="EC150" s="80"/>
      <c r="ED150" s="80"/>
      <c r="EE150" s="80"/>
      <c r="EF150" s="80"/>
      <c r="EG150" s="80"/>
      <c r="EH150" s="80"/>
      <c r="EI150" s="80"/>
      <c r="EJ150" s="80"/>
      <c r="EK150" s="80"/>
      <c r="EL150" s="80"/>
      <c r="EM150" s="80"/>
      <c r="EN150" s="80"/>
      <c r="EO150" s="80"/>
      <c r="EP150" s="80"/>
      <c r="EQ150" s="80"/>
      <c r="ER150" s="80"/>
      <c r="ES150" s="80"/>
      <c r="ET150" s="80"/>
      <c r="EU150" s="80"/>
      <c r="EV150" s="80"/>
      <c r="EW150" s="78">
        <v>0</v>
      </c>
      <c r="EX150" s="78">
        <f t="shared" ref="EX150:GH150" si="139">+SQRT(((EX$6-$EW$6)^2)+((EX$7-$EW$7)^2))</f>
        <v>13.260886916228113</v>
      </c>
      <c r="EY150" s="78">
        <f t="shared" si="139"/>
        <v>12.524806782902919</v>
      </c>
      <c r="EZ150" s="78">
        <f t="shared" si="139"/>
        <v>6.8287768275914624</v>
      </c>
      <c r="FA150" s="78">
        <f t="shared" si="139"/>
        <v>11.0056140761994</v>
      </c>
      <c r="FB150" s="78">
        <f t="shared" si="139"/>
        <v>16.350272710937837</v>
      </c>
      <c r="FC150" s="78">
        <f t="shared" si="139"/>
        <v>4.4160797477826108</v>
      </c>
      <c r="FD150" s="78">
        <f t="shared" si="139"/>
        <v>5.1987176420031949</v>
      </c>
      <c r="FE150" s="78">
        <f t="shared" si="139"/>
        <v>12.690639894513707</v>
      </c>
      <c r="FF150" s="78">
        <f t="shared" si="139"/>
        <v>18.073585936646669</v>
      </c>
      <c r="FG150" s="78">
        <f t="shared" si="139"/>
        <v>13.592980620031678</v>
      </c>
      <c r="FH150" s="78">
        <f t="shared" si="139"/>
        <v>13.666085970364799</v>
      </c>
      <c r="FI150" s="78">
        <f t="shared" si="139"/>
        <v>13.889566461960092</v>
      </c>
      <c r="FJ150" s="78">
        <f t="shared" si="139"/>
        <v>13.41149455513283</v>
      </c>
      <c r="FK150" s="78">
        <f t="shared" si="139"/>
        <v>18.704446638968598</v>
      </c>
      <c r="FL150" s="78">
        <f t="shared" si="139"/>
        <v>9.0766276379479809</v>
      </c>
      <c r="FM150" s="78">
        <f t="shared" si="139"/>
        <v>15.99111606726688</v>
      </c>
      <c r="FN150" s="78">
        <f t="shared" si="139"/>
        <v>5.2706541049503794</v>
      </c>
      <c r="FO150" s="78">
        <f t="shared" si="139"/>
        <v>11.707770601160709</v>
      </c>
      <c r="FP150" s="78">
        <f t="shared" si="139"/>
        <v>2.1321953149519599</v>
      </c>
      <c r="FQ150" s="78">
        <f t="shared" si="139"/>
        <v>7.0069884184263431</v>
      </c>
      <c r="FR150" s="78">
        <f t="shared" si="139"/>
        <v>3.8183786926969634</v>
      </c>
      <c r="FS150" s="78">
        <f t="shared" si="139"/>
        <v>5.4575854521710463</v>
      </c>
      <c r="FT150" s="78">
        <f t="shared" si="139"/>
        <v>8.3491702076867753</v>
      </c>
      <c r="FU150" s="78">
        <f t="shared" si="139"/>
        <v>6.7699459725985598</v>
      </c>
      <c r="FV150" s="78">
        <f t="shared" si="139"/>
        <v>6.621612985118408</v>
      </c>
      <c r="FW150" s="78">
        <f t="shared" si="139"/>
        <v>14.283891398408107</v>
      </c>
      <c r="FX150" s="78">
        <f t="shared" si="139"/>
        <v>8.4150675299495408</v>
      </c>
      <c r="FY150" s="78">
        <f t="shared" si="139"/>
        <v>7.2388295004217529</v>
      </c>
      <c r="FZ150" s="78">
        <f t="shared" si="139"/>
        <v>16.149991019107787</v>
      </c>
      <c r="GA150" s="78">
        <f t="shared" si="139"/>
        <v>15.14378342475896</v>
      </c>
      <c r="GB150" s="78">
        <f t="shared" si="139"/>
        <v>22.605779716787751</v>
      </c>
      <c r="GC150" s="78">
        <f t="shared" si="139"/>
        <v>11.063952749145198</v>
      </c>
      <c r="GD150" s="78">
        <f t="shared" si="139"/>
        <v>16.688132951127251</v>
      </c>
      <c r="GE150" s="78">
        <f t="shared" si="139"/>
        <v>17.682234414801897</v>
      </c>
      <c r="GF150" s="78">
        <f t="shared" si="139"/>
        <v>12.144072302220545</v>
      </c>
      <c r="GG150" s="78">
        <f t="shared" si="139"/>
        <v>10.77392345338197</v>
      </c>
      <c r="GH150" s="79">
        <f t="shared" si="139"/>
        <v>6.0631306692548295</v>
      </c>
      <c r="GJ150" s="29"/>
      <c r="GK150" s="28"/>
      <c r="GL150" s="129">
        <v>122</v>
      </c>
      <c r="GM150" s="129">
        <v>26</v>
      </c>
      <c r="GN150" s="28"/>
      <c r="GO150" s="129">
        <v>8</v>
      </c>
      <c r="GP150" s="129">
        <v>30</v>
      </c>
      <c r="GQ150" s="28"/>
      <c r="GR150" s="29"/>
    </row>
    <row r="151" spans="4:200" ht="15.75" customHeight="1" x14ac:dyDescent="0.25">
      <c r="D151" s="189">
        <v>145</v>
      </c>
      <c r="E151" s="53">
        <v>8.1951195767073344</v>
      </c>
      <c r="F151" s="53">
        <v>13.12595327839</v>
      </c>
      <c r="L151" s="29"/>
      <c r="N151" s="73">
        <v>139</v>
      </c>
      <c r="O151" s="82"/>
      <c r="P151" s="83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80"/>
      <c r="AT151" s="80"/>
      <c r="AU151" s="80"/>
      <c r="AV151" s="80"/>
      <c r="AW151" s="80"/>
      <c r="AX151" s="80"/>
      <c r="AY151" s="80"/>
      <c r="AZ151" s="80"/>
      <c r="BA151" s="80"/>
      <c r="BB151" s="80"/>
      <c r="BC151" s="80"/>
      <c r="BD151" s="80"/>
      <c r="BE151" s="80"/>
      <c r="BF151" s="80"/>
      <c r="BG151" s="80"/>
      <c r="BH151" s="80"/>
      <c r="BI151" s="80"/>
      <c r="BJ151" s="80"/>
      <c r="BK151" s="80"/>
      <c r="BL151" s="80"/>
      <c r="BM151" s="80"/>
      <c r="BN151" s="80"/>
      <c r="BO151" s="80"/>
      <c r="BP151" s="80"/>
      <c r="BQ151" s="80"/>
      <c r="BR151" s="80"/>
      <c r="BS151" s="80"/>
      <c r="BT151" s="80"/>
      <c r="BU151" s="80"/>
      <c r="BV151" s="80"/>
      <c r="BW151" s="80"/>
      <c r="BX151" s="80"/>
      <c r="BY151" s="80"/>
      <c r="BZ151" s="80"/>
      <c r="CA151" s="80"/>
      <c r="CB151" s="80"/>
      <c r="CC151" s="80"/>
      <c r="CD151" s="80"/>
      <c r="CE151" s="80"/>
      <c r="CF151" s="80"/>
      <c r="CG151" s="80"/>
      <c r="CH151" s="80"/>
      <c r="CI151" s="80"/>
      <c r="CJ151" s="80"/>
      <c r="CK151" s="80"/>
      <c r="CL151" s="80"/>
      <c r="CM151" s="80"/>
      <c r="CN151" s="80"/>
      <c r="CO151" s="80"/>
      <c r="CP151" s="80"/>
      <c r="CQ151" s="80"/>
      <c r="CR151" s="80"/>
      <c r="CS151" s="80"/>
      <c r="CT151" s="80"/>
      <c r="CU151" s="80"/>
      <c r="CV151" s="80"/>
      <c r="CW151" s="80"/>
      <c r="CX151" s="80"/>
      <c r="CY151" s="80"/>
      <c r="CZ151" s="80"/>
      <c r="DA151" s="80"/>
      <c r="DB151" s="80"/>
      <c r="DC151" s="80"/>
      <c r="DD151" s="80"/>
      <c r="DE151" s="80"/>
      <c r="DF151" s="80"/>
      <c r="DG151" s="80"/>
      <c r="DH151" s="80"/>
      <c r="DI151" s="80"/>
      <c r="DJ151" s="80"/>
      <c r="DK151" s="80"/>
      <c r="DL151" s="80"/>
      <c r="DM151" s="80"/>
      <c r="DN151" s="80"/>
      <c r="DO151" s="80"/>
      <c r="DP151" s="80"/>
      <c r="DQ151" s="80"/>
      <c r="DR151" s="80"/>
      <c r="DS151" s="80"/>
      <c r="DT151" s="80"/>
      <c r="DU151" s="80"/>
      <c r="DV151" s="80"/>
      <c r="DW151" s="80"/>
      <c r="DX151" s="80"/>
      <c r="DY151" s="80"/>
      <c r="DZ151" s="80"/>
      <c r="EA151" s="80"/>
      <c r="EB151" s="80"/>
      <c r="EC151" s="80"/>
      <c r="ED151" s="80"/>
      <c r="EE151" s="80"/>
      <c r="EF151" s="80"/>
      <c r="EG151" s="80"/>
      <c r="EH151" s="80"/>
      <c r="EI151" s="80"/>
      <c r="EJ151" s="80"/>
      <c r="EK151" s="80"/>
      <c r="EL151" s="80"/>
      <c r="EM151" s="80"/>
      <c r="EN151" s="80"/>
      <c r="EO151" s="80"/>
      <c r="EP151" s="80"/>
      <c r="EQ151" s="80"/>
      <c r="ER151" s="80"/>
      <c r="ES151" s="80"/>
      <c r="ET151" s="80"/>
      <c r="EU151" s="80"/>
      <c r="EV151" s="80"/>
      <c r="EW151" s="80"/>
      <c r="EX151" s="78">
        <v>0</v>
      </c>
      <c r="EY151" s="78">
        <f t="shared" ref="EY151:GH151" si="140">+SQRT(((EY$6-$EX$6)^2)+((EY$7-$EX$7)^2))</f>
        <v>4.7532379479834157</v>
      </c>
      <c r="EZ151" s="78">
        <f t="shared" si="140"/>
        <v>14.989684036986512</v>
      </c>
      <c r="FA151" s="78">
        <f t="shared" si="140"/>
        <v>15.842377635759121</v>
      </c>
      <c r="FB151" s="78">
        <f t="shared" si="140"/>
        <v>6.6208155655216627</v>
      </c>
      <c r="FC151" s="78">
        <f t="shared" si="140"/>
        <v>9.8104449755203795</v>
      </c>
      <c r="FD151" s="78">
        <f t="shared" si="140"/>
        <v>8.1684897103656997</v>
      </c>
      <c r="FE151" s="78">
        <f t="shared" si="140"/>
        <v>16.050381029349751</v>
      </c>
      <c r="FF151" s="78">
        <f t="shared" si="140"/>
        <v>5.88366832402032</v>
      </c>
      <c r="FG151" s="78">
        <f t="shared" si="140"/>
        <v>15.476124259987126</v>
      </c>
      <c r="FH151" s="78">
        <f t="shared" si="140"/>
        <v>4.8050176780099436</v>
      </c>
      <c r="FI151" s="78">
        <f t="shared" si="140"/>
        <v>1.5630315257198419</v>
      </c>
      <c r="FJ151" s="78">
        <f t="shared" si="140"/>
        <v>15.152838229322207</v>
      </c>
      <c r="FK151" s="78">
        <f t="shared" si="140"/>
        <v>11.792418526354728</v>
      </c>
      <c r="FL151" s="78">
        <f t="shared" si="140"/>
        <v>11.046802864813213</v>
      </c>
      <c r="FM151" s="78">
        <f t="shared" si="140"/>
        <v>7.8284935549436625</v>
      </c>
      <c r="FN151" s="78">
        <f t="shared" si="140"/>
        <v>13.542221402569991</v>
      </c>
      <c r="FO151" s="78">
        <f t="shared" si="140"/>
        <v>5.4019581877209291</v>
      </c>
      <c r="FP151" s="78">
        <f t="shared" si="140"/>
        <v>11.13159364184261</v>
      </c>
      <c r="FQ151" s="78">
        <f t="shared" si="140"/>
        <v>6.4050915834766693</v>
      </c>
      <c r="FR151" s="78">
        <f t="shared" si="140"/>
        <v>15.903569130983918</v>
      </c>
      <c r="FS151" s="78">
        <f t="shared" si="140"/>
        <v>8.9753400669904106</v>
      </c>
      <c r="FT151" s="78">
        <f t="shared" si="140"/>
        <v>12.327903734422859</v>
      </c>
      <c r="FU151" s="78">
        <f t="shared" si="140"/>
        <v>6.5850617329730436</v>
      </c>
      <c r="FV151" s="78">
        <f t="shared" si="140"/>
        <v>12.773727674903505</v>
      </c>
      <c r="FW151" s="78">
        <f t="shared" si="140"/>
        <v>9.8923258599139796</v>
      </c>
      <c r="FX151" s="78">
        <f t="shared" si="140"/>
        <v>10.302850933618734</v>
      </c>
      <c r="FY151" s="78">
        <f t="shared" si="140"/>
        <v>6.4149852836427099</v>
      </c>
      <c r="FZ151" s="78">
        <f t="shared" si="140"/>
        <v>3.2484455455928352</v>
      </c>
      <c r="GA151" s="78">
        <f t="shared" si="140"/>
        <v>9.6277244916210289</v>
      </c>
      <c r="GB151" s="78">
        <f t="shared" si="140"/>
        <v>13.589860531238795</v>
      </c>
      <c r="GC151" s="78">
        <f t="shared" si="140"/>
        <v>8.5314409975279908</v>
      </c>
      <c r="GD151" s="78">
        <f t="shared" si="140"/>
        <v>5.3753066910603255</v>
      </c>
      <c r="GE151" s="78">
        <f t="shared" si="140"/>
        <v>6.5612359044185569</v>
      </c>
      <c r="GF151" s="78">
        <f t="shared" si="140"/>
        <v>6.7723553806213497</v>
      </c>
      <c r="GG151" s="78">
        <f t="shared" si="140"/>
        <v>8.401345296149044</v>
      </c>
      <c r="GH151" s="79">
        <f t="shared" si="140"/>
        <v>9.4254602333971391</v>
      </c>
      <c r="GJ151" s="29"/>
      <c r="GK151" s="28"/>
      <c r="GL151" s="129">
        <v>173</v>
      </c>
      <c r="GM151" s="129">
        <v>26</v>
      </c>
      <c r="GN151" s="28"/>
      <c r="GO151" s="129">
        <v>138</v>
      </c>
      <c r="GP151" s="129">
        <v>30</v>
      </c>
      <c r="GQ151" s="28"/>
      <c r="GR151" s="29"/>
    </row>
    <row r="152" spans="4:200" ht="15.75" customHeight="1" x14ac:dyDescent="0.25">
      <c r="D152" s="189">
        <v>146</v>
      </c>
      <c r="E152" s="53">
        <v>20.625424931922005</v>
      </c>
      <c r="F152" s="53">
        <v>8.3200416657505283</v>
      </c>
      <c r="L152" s="29"/>
      <c r="N152" s="73">
        <v>140</v>
      </c>
      <c r="O152" s="82"/>
      <c r="P152" s="83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S152" s="80"/>
      <c r="AT152" s="80"/>
      <c r="AU152" s="80"/>
      <c r="AV152" s="80"/>
      <c r="AW152" s="80"/>
      <c r="AX152" s="80"/>
      <c r="AY152" s="80"/>
      <c r="AZ152" s="80"/>
      <c r="BA152" s="80"/>
      <c r="BB152" s="80"/>
      <c r="BC152" s="80"/>
      <c r="BD152" s="80"/>
      <c r="BE152" s="80"/>
      <c r="BF152" s="80"/>
      <c r="BG152" s="80"/>
      <c r="BH152" s="80"/>
      <c r="BI152" s="80"/>
      <c r="BJ152" s="80"/>
      <c r="BK152" s="80"/>
      <c r="BL152" s="80"/>
      <c r="BM152" s="80"/>
      <c r="BN152" s="80"/>
      <c r="BO152" s="80"/>
      <c r="BP152" s="80"/>
      <c r="BQ152" s="80"/>
      <c r="BR152" s="80"/>
      <c r="BS152" s="80"/>
      <c r="BT152" s="80"/>
      <c r="BU152" s="80"/>
      <c r="BV152" s="80"/>
      <c r="BW152" s="80"/>
      <c r="BX152" s="80"/>
      <c r="BY152" s="80"/>
      <c r="BZ152" s="80"/>
      <c r="CA152" s="80"/>
      <c r="CB152" s="80"/>
      <c r="CC152" s="80"/>
      <c r="CD152" s="80"/>
      <c r="CE152" s="80"/>
      <c r="CF152" s="80"/>
      <c r="CG152" s="80"/>
      <c r="CH152" s="80"/>
      <c r="CI152" s="80"/>
      <c r="CJ152" s="80"/>
      <c r="CK152" s="80"/>
      <c r="CL152" s="80"/>
      <c r="CM152" s="80"/>
      <c r="CN152" s="80"/>
      <c r="CO152" s="80"/>
      <c r="CP152" s="80"/>
      <c r="CQ152" s="80"/>
      <c r="CR152" s="80"/>
      <c r="CS152" s="80"/>
      <c r="CT152" s="80"/>
      <c r="CU152" s="80"/>
      <c r="CV152" s="80"/>
      <c r="CW152" s="80"/>
      <c r="CX152" s="80"/>
      <c r="CY152" s="80"/>
      <c r="CZ152" s="80"/>
      <c r="DA152" s="80"/>
      <c r="DB152" s="80"/>
      <c r="DC152" s="80"/>
      <c r="DD152" s="80"/>
      <c r="DE152" s="80"/>
      <c r="DF152" s="80"/>
      <c r="DG152" s="80"/>
      <c r="DH152" s="80"/>
      <c r="DI152" s="80"/>
      <c r="DJ152" s="80"/>
      <c r="DK152" s="80"/>
      <c r="DL152" s="80"/>
      <c r="DM152" s="80"/>
      <c r="DN152" s="80"/>
      <c r="DO152" s="80"/>
      <c r="DP152" s="80"/>
      <c r="DQ152" s="80"/>
      <c r="DR152" s="80"/>
      <c r="DS152" s="80"/>
      <c r="DT152" s="80"/>
      <c r="DU152" s="80"/>
      <c r="DV152" s="80"/>
      <c r="DW152" s="80"/>
      <c r="DX152" s="80"/>
      <c r="DY152" s="80"/>
      <c r="DZ152" s="80"/>
      <c r="EA152" s="80"/>
      <c r="EB152" s="80"/>
      <c r="EC152" s="80"/>
      <c r="ED152" s="80"/>
      <c r="EE152" s="80"/>
      <c r="EF152" s="80"/>
      <c r="EG152" s="80"/>
      <c r="EH152" s="80"/>
      <c r="EI152" s="80"/>
      <c r="EJ152" s="80"/>
      <c r="EK152" s="80"/>
      <c r="EL152" s="80"/>
      <c r="EM152" s="80"/>
      <c r="EN152" s="80"/>
      <c r="EO152" s="80"/>
      <c r="EP152" s="80"/>
      <c r="EQ152" s="80"/>
      <c r="ER152" s="80"/>
      <c r="ES152" s="80"/>
      <c r="ET152" s="80"/>
      <c r="EU152" s="80"/>
      <c r="EV152" s="80"/>
      <c r="EW152" s="80"/>
      <c r="EX152" s="80"/>
      <c r="EY152" s="78">
        <v>0</v>
      </c>
      <c r="EZ152" s="78">
        <f t="shared" ref="EZ152:GH152" si="141">+SQRT(((EZ$6-$EY$6)^2)+((EZ$7-$EY$7)^2))</f>
        <v>16.331894163635955</v>
      </c>
      <c r="FA152" s="78">
        <f t="shared" si="141"/>
        <v>18.302324592112889</v>
      </c>
      <c r="FB152" s="78">
        <f t="shared" si="141"/>
        <v>3.8561624886108365</v>
      </c>
      <c r="FC152" s="78">
        <f t="shared" si="141"/>
        <v>10.492813456987266</v>
      </c>
      <c r="FD152" s="78">
        <f t="shared" si="141"/>
        <v>7.515291321003045</v>
      </c>
      <c r="FE152" s="78">
        <f t="shared" si="141"/>
        <v>18.939262827976563</v>
      </c>
      <c r="FF152" s="78">
        <f t="shared" si="141"/>
        <v>10.305050103591974</v>
      </c>
      <c r="FG152" s="78">
        <f t="shared" si="141"/>
        <v>18.701568685505219</v>
      </c>
      <c r="FH152" s="78">
        <f t="shared" si="141"/>
        <v>9.3363847938276407</v>
      </c>
      <c r="FI152" s="78">
        <f t="shared" si="141"/>
        <v>6.3159161729269853</v>
      </c>
      <c r="FJ152" s="78">
        <f t="shared" si="141"/>
        <v>18.38695018268653</v>
      </c>
      <c r="FK152" s="78">
        <f t="shared" si="141"/>
        <v>16.460720476845683</v>
      </c>
      <c r="FL152" s="78">
        <f t="shared" si="141"/>
        <v>7.2100597617535547</v>
      </c>
      <c r="FM152" s="78">
        <f t="shared" si="141"/>
        <v>4.0123045483737743</v>
      </c>
      <c r="FN152" s="78">
        <f t="shared" si="141"/>
        <v>10.954447759829543</v>
      </c>
      <c r="FO152" s="78">
        <f t="shared" si="141"/>
        <v>9.2962522933867398</v>
      </c>
      <c r="FP152" s="78">
        <f t="shared" si="141"/>
        <v>10.607702741760484</v>
      </c>
      <c r="FQ152" s="78">
        <f t="shared" si="141"/>
        <v>5.8977838475767737</v>
      </c>
      <c r="FR152" s="78">
        <f t="shared" si="141"/>
        <v>15.922374541617687</v>
      </c>
      <c r="FS152" s="78">
        <f t="shared" si="141"/>
        <v>7.1911272241612432</v>
      </c>
      <c r="FT152" s="78">
        <f t="shared" si="141"/>
        <v>8.7263098407629798</v>
      </c>
      <c r="FU152" s="78">
        <f t="shared" si="141"/>
        <v>6.1935229086897357</v>
      </c>
      <c r="FV152" s="78">
        <f t="shared" si="141"/>
        <v>9.7265586730208291</v>
      </c>
      <c r="FW152" s="78">
        <f t="shared" si="141"/>
        <v>14.064376108112693</v>
      </c>
      <c r="FX152" s="78">
        <f t="shared" si="141"/>
        <v>6.7159165153173319</v>
      </c>
      <c r="FY152" s="78">
        <f t="shared" si="141"/>
        <v>7.671557649404857</v>
      </c>
      <c r="FZ152" s="78">
        <f t="shared" si="141"/>
        <v>5.2204302411253796</v>
      </c>
      <c r="GA152" s="78">
        <f t="shared" si="141"/>
        <v>14.001150430328133</v>
      </c>
      <c r="GB152" s="78">
        <f t="shared" si="141"/>
        <v>18.327331551759247</v>
      </c>
      <c r="GC152" s="78">
        <f t="shared" si="141"/>
        <v>12.000153296984433</v>
      </c>
      <c r="GD152" s="78">
        <f t="shared" si="141"/>
        <v>10.074219314819031</v>
      </c>
      <c r="GE152" s="78">
        <f t="shared" si="141"/>
        <v>11.239778464525678</v>
      </c>
      <c r="GF152" s="78">
        <f t="shared" si="141"/>
        <v>10.725105082638597</v>
      </c>
      <c r="GG152" s="78">
        <f t="shared" si="141"/>
        <v>4.0764456575915675</v>
      </c>
      <c r="GH152" s="79">
        <f t="shared" si="141"/>
        <v>10.919141317778076</v>
      </c>
      <c r="GJ152" s="29"/>
      <c r="GK152" s="28"/>
      <c r="GL152" s="129">
        <v>149</v>
      </c>
      <c r="GM152" s="129">
        <v>26</v>
      </c>
      <c r="GN152" s="28"/>
      <c r="GO152" s="129">
        <v>78</v>
      </c>
      <c r="GP152" s="129">
        <v>30</v>
      </c>
      <c r="GQ152" s="28"/>
      <c r="GR152" s="29"/>
    </row>
    <row r="153" spans="4:200" ht="15.75" customHeight="1" x14ac:dyDescent="0.25">
      <c r="D153" s="189">
        <v>147</v>
      </c>
      <c r="E153" s="53">
        <v>15.415896719335764</v>
      </c>
      <c r="F153" s="53">
        <v>24.388725401697386</v>
      </c>
      <c r="L153" s="29"/>
      <c r="N153" s="73">
        <v>141</v>
      </c>
      <c r="O153" s="82"/>
      <c r="P153" s="83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  <c r="AP153" s="80"/>
      <c r="AQ153" s="80"/>
      <c r="AR153" s="80"/>
      <c r="AS153" s="80"/>
      <c r="AT153" s="80"/>
      <c r="AU153" s="80"/>
      <c r="AV153" s="80"/>
      <c r="AW153" s="80"/>
      <c r="AX153" s="80"/>
      <c r="AY153" s="80"/>
      <c r="AZ153" s="80"/>
      <c r="BA153" s="80"/>
      <c r="BB153" s="80"/>
      <c r="BC153" s="80"/>
      <c r="BD153" s="80"/>
      <c r="BE153" s="80"/>
      <c r="BF153" s="80"/>
      <c r="BG153" s="80"/>
      <c r="BH153" s="80"/>
      <c r="BI153" s="80"/>
      <c r="BJ153" s="80"/>
      <c r="BK153" s="80"/>
      <c r="BL153" s="80"/>
      <c r="BM153" s="80"/>
      <c r="BN153" s="80"/>
      <c r="BO153" s="80"/>
      <c r="BP153" s="80"/>
      <c r="BQ153" s="80"/>
      <c r="BR153" s="80"/>
      <c r="BS153" s="80"/>
      <c r="BT153" s="80"/>
      <c r="BU153" s="80"/>
      <c r="BV153" s="80"/>
      <c r="BW153" s="80"/>
      <c r="BX153" s="80"/>
      <c r="BY153" s="80"/>
      <c r="BZ153" s="80"/>
      <c r="CA153" s="80"/>
      <c r="CB153" s="80"/>
      <c r="CC153" s="80"/>
      <c r="CD153" s="80"/>
      <c r="CE153" s="80"/>
      <c r="CF153" s="80"/>
      <c r="CG153" s="80"/>
      <c r="CH153" s="80"/>
      <c r="CI153" s="80"/>
      <c r="CJ153" s="80"/>
      <c r="CK153" s="80"/>
      <c r="CL153" s="80"/>
      <c r="CM153" s="80"/>
      <c r="CN153" s="80"/>
      <c r="CO153" s="80"/>
      <c r="CP153" s="80"/>
      <c r="CQ153" s="80"/>
      <c r="CR153" s="80"/>
      <c r="CS153" s="80"/>
      <c r="CT153" s="80"/>
      <c r="CU153" s="80"/>
      <c r="CV153" s="80"/>
      <c r="CW153" s="80"/>
      <c r="CX153" s="80"/>
      <c r="CY153" s="80"/>
      <c r="CZ153" s="80"/>
      <c r="DA153" s="80"/>
      <c r="DB153" s="80"/>
      <c r="DC153" s="80"/>
      <c r="DD153" s="80"/>
      <c r="DE153" s="80"/>
      <c r="DF153" s="80"/>
      <c r="DG153" s="80"/>
      <c r="DH153" s="80"/>
      <c r="DI153" s="80"/>
      <c r="DJ153" s="80"/>
      <c r="DK153" s="80"/>
      <c r="DL153" s="80"/>
      <c r="DM153" s="80"/>
      <c r="DN153" s="80"/>
      <c r="DO153" s="80"/>
      <c r="DP153" s="80"/>
      <c r="DQ153" s="80"/>
      <c r="DR153" s="80"/>
      <c r="DS153" s="80"/>
      <c r="DT153" s="80"/>
      <c r="DU153" s="80"/>
      <c r="DV153" s="80"/>
      <c r="DW153" s="80"/>
      <c r="DX153" s="80"/>
      <c r="DY153" s="80"/>
      <c r="DZ153" s="80"/>
      <c r="EA153" s="80"/>
      <c r="EB153" s="80"/>
      <c r="EC153" s="80"/>
      <c r="ED153" s="80"/>
      <c r="EE153" s="80"/>
      <c r="EF153" s="80"/>
      <c r="EG153" s="80"/>
      <c r="EH153" s="80"/>
      <c r="EI153" s="80"/>
      <c r="EJ153" s="80"/>
      <c r="EK153" s="80"/>
      <c r="EL153" s="80"/>
      <c r="EM153" s="80"/>
      <c r="EN153" s="80"/>
      <c r="EO153" s="80"/>
      <c r="EP153" s="80"/>
      <c r="EQ153" s="80"/>
      <c r="ER153" s="80"/>
      <c r="ES153" s="80"/>
      <c r="ET153" s="80"/>
      <c r="EU153" s="80"/>
      <c r="EV153" s="80"/>
      <c r="EW153" s="80"/>
      <c r="EX153" s="80"/>
      <c r="EY153" s="80"/>
      <c r="EZ153" s="78">
        <v>0</v>
      </c>
      <c r="FA153" s="78">
        <f t="shared" ref="FA153:GH153" si="142">+SQRT(((FA$6-$EZ$6)^2)+((FA$7-$EZ$7)^2))</f>
        <v>4.4298332828520444</v>
      </c>
      <c r="FB153" s="78">
        <f t="shared" si="142"/>
        <v>20.0871946734514</v>
      </c>
      <c r="FC153" s="78">
        <f t="shared" si="142"/>
        <v>5.8837960991612999</v>
      </c>
      <c r="FD153" s="78">
        <f t="shared" si="142"/>
        <v>9.2580091430571301</v>
      </c>
      <c r="FE153" s="78">
        <f t="shared" si="142"/>
        <v>6.3047173124223699</v>
      </c>
      <c r="FF153" s="78">
        <f t="shared" si="142"/>
        <v>17.960656222527877</v>
      </c>
      <c r="FG153" s="78">
        <f t="shared" si="142"/>
        <v>7.5707807763848756</v>
      </c>
      <c r="FH153" s="78">
        <f t="shared" si="142"/>
        <v>13.046277040457374</v>
      </c>
      <c r="FI153" s="78">
        <f t="shared" si="142"/>
        <v>14.89558496354144</v>
      </c>
      <c r="FJ153" s="78">
        <f t="shared" si="142"/>
        <v>7.485668996383775</v>
      </c>
      <c r="FK153" s="78">
        <f t="shared" si="142"/>
        <v>15.45573889697628</v>
      </c>
      <c r="FL153" s="78">
        <f t="shared" si="142"/>
        <v>15.234122542275719</v>
      </c>
      <c r="FM153" s="78">
        <f t="shared" si="142"/>
        <v>20.276911240525045</v>
      </c>
      <c r="FN153" s="78">
        <f t="shared" si="142"/>
        <v>12.073088561891179</v>
      </c>
      <c r="FO153" s="78">
        <f t="shared" si="142"/>
        <v>10.979106888132213</v>
      </c>
      <c r="FP153" s="78">
        <f t="shared" si="142"/>
        <v>7.0810681332009882</v>
      </c>
      <c r="FQ153" s="78">
        <f t="shared" si="142"/>
        <v>10.515827667454449</v>
      </c>
      <c r="FR153" s="78">
        <f t="shared" si="142"/>
        <v>4.4482187983370505</v>
      </c>
      <c r="FS153" s="78">
        <f t="shared" si="142"/>
        <v>10.710313068598117</v>
      </c>
      <c r="FT153" s="78">
        <f t="shared" si="142"/>
        <v>14.841362526465618</v>
      </c>
      <c r="FU153" s="78">
        <f t="shared" si="142"/>
        <v>10.217139145605302</v>
      </c>
      <c r="FV153" s="78">
        <f t="shared" si="142"/>
        <v>13.283383929461726</v>
      </c>
      <c r="FW153" s="78">
        <f t="shared" si="142"/>
        <v>11.053888352664877</v>
      </c>
      <c r="FX153" s="78">
        <f t="shared" si="142"/>
        <v>14.408731981646246</v>
      </c>
      <c r="FY153" s="78">
        <f t="shared" si="142"/>
        <v>8.8342756520039636</v>
      </c>
      <c r="FZ153" s="78">
        <f t="shared" si="142"/>
        <v>18.234077223635417</v>
      </c>
      <c r="GA153" s="78">
        <f t="shared" si="142"/>
        <v>12.165755420107137</v>
      </c>
      <c r="GB153" s="78">
        <f t="shared" si="142"/>
        <v>19.803162459227206</v>
      </c>
      <c r="GC153" s="78">
        <f t="shared" si="142"/>
        <v>8.588501764487587</v>
      </c>
      <c r="GD153" s="78">
        <f t="shared" si="142"/>
        <v>16.278007528503796</v>
      </c>
      <c r="GE153" s="78">
        <f t="shared" si="142"/>
        <v>16.929394868741142</v>
      </c>
      <c r="GF153" s="78">
        <f t="shared" si="142"/>
        <v>10.56572521637729</v>
      </c>
      <c r="GG153" s="78">
        <f t="shared" si="142"/>
        <v>16.035852756714338</v>
      </c>
      <c r="GH153" s="79">
        <f t="shared" si="142"/>
        <v>5.595604115801339</v>
      </c>
      <c r="GJ153" s="29"/>
      <c r="GK153" s="28"/>
      <c r="GL153" s="129">
        <v>48</v>
      </c>
      <c r="GM153" s="129">
        <v>26</v>
      </c>
      <c r="GN153" s="28"/>
      <c r="GO153" s="129">
        <v>89</v>
      </c>
      <c r="GP153" s="129">
        <v>30</v>
      </c>
      <c r="GQ153" s="28"/>
      <c r="GR153" s="29"/>
    </row>
    <row r="154" spans="4:200" ht="15.75" customHeight="1" x14ac:dyDescent="0.25">
      <c r="D154" s="189">
        <v>148</v>
      </c>
      <c r="E154" s="53">
        <v>21.409497949865813</v>
      </c>
      <c r="F154" s="53">
        <v>9.76647181852905</v>
      </c>
      <c r="L154" s="29"/>
      <c r="N154" s="73">
        <v>142</v>
      </c>
      <c r="O154" s="82"/>
      <c r="P154" s="83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0"/>
      <c r="AP154" s="80"/>
      <c r="AQ154" s="80"/>
      <c r="AR154" s="80"/>
      <c r="AS154" s="80"/>
      <c r="AT154" s="80"/>
      <c r="AU154" s="80"/>
      <c r="AV154" s="80"/>
      <c r="AW154" s="80"/>
      <c r="AX154" s="80"/>
      <c r="AY154" s="80"/>
      <c r="AZ154" s="80"/>
      <c r="BA154" s="80"/>
      <c r="BB154" s="80"/>
      <c r="BC154" s="80"/>
      <c r="BD154" s="80"/>
      <c r="BE154" s="80"/>
      <c r="BF154" s="80"/>
      <c r="BG154" s="80"/>
      <c r="BH154" s="80"/>
      <c r="BI154" s="80"/>
      <c r="BJ154" s="80"/>
      <c r="BK154" s="80"/>
      <c r="BL154" s="80"/>
      <c r="BM154" s="80"/>
      <c r="BN154" s="80"/>
      <c r="BO154" s="80"/>
      <c r="BP154" s="80"/>
      <c r="BQ154" s="80"/>
      <c r="BR154" s="80"/>
      <c r="BS154" s="80"/>
      <c r="BT154" s="80"/>
      <c r="BU154" s="80"/>
      <c r="BV154" s="80"/>
      <c r="BW154" s="80"/>
      <c r="BX154" s="80"/>
      <c r="BY154" s="80"/>
      <c r="BZ154" s="80"/>
      <c r="CA154" s="80"/>
      <c r="CB154" s="80"/>
      <c r="CC154" s="80"/>
      <c r="CD154" s="80"/>
      <c r="CE154" s="80"/>
      <c r="CF154" s="80"/>
      <c r="CG154" s="80"/>
      <c r="CH154" s="80"/>
      <c r="CI154" s="80"/>
      <c r="CJ154" s="80"/>
      <c r="CK154" s="80"/>
      <c r="CL154" s="80"/>
      <c r="CM154" s="80"/>
      <c r="CN154" s="80"/>
      <c r="CO154" s="80"/>
      <c r="CP154" s="80"/>
      <c r="CQ154" s="80"/>
      <c r="CR154" s="80"/>
      <c r="CS154" s="80"/>
      <c r="CT154" s="80"/>
      <c r="CU154" s="80"/>
      <c r="CV154" s="80"/>
      <c r="CW154" s="80"/>
      <c r="CX154" s="80"/>
      <c r="CY154" s="80"/>
      <c r="CZ154" s="80"/>
      <c r="DA154" s="80"/>
      <c r="DB154" s="80"/>
      <c r="DC154" s="80"/>
      <c r="DD154" s="80"/>
      <c r="DE154" s="80"/>
      <c r="DF154" s="80"/>
      <c r="DG154" s="80"/>
      <c r="DH154" s="80"/>
      <c r="DI154" s="80"/>
      <c r="DJ154" s="80"/>
      <c r="DK154" s="80"/>
      <c r="DL154" s="80"/>
      <c r="DM154" s="80"/>
      <c r="DN154" s="80"/>
      <c r="DO154" s="80"/>
      <c r="DP154" s="80"/>
      <c r="DQ154" s="80"/>
      <c r="DR154" s="80"/>
      <c r="DS154" s="80"/>
      <c r="DT154" s="80"/>
      <c r="DU154" s="80"/>
      <c r="DV154" s="80"/>
      <c r="DW154" s="80"/>
      <c r="DX154" s="80"/>
      <c r="DY154" s="80"/>
      <c r="DZ154" s="80"/>
      <c r="EA154" s="80"/>
      <c r="EB154" s="80"/>
      <c r="EC154" s="80"/>
      <c r="ED154" s="80"/>
      <c r="EE154" s="80"/>
      <c r="EF154" s="80"/>
      <c r="EG154" s="80"/>
      <c r="EH154" s="80"/>
      <c r="EI154" s="80"/>
      <c r="EJ154" s="80"/>
      <c r="EK154" s="80"/>
      <c r="EL154" s="80"/>
      <c r="EM154" s="80"/>
      <c r="EN154" s="80"/>
      <c r="EO154" s="80"/>
      <c r="EP154" s="80"/>
      <c r="EQ154" s="80"/>
      <c r="ER154" s="80"/>
      <c r="ES154" s="80"/>
      <c r="ET154" s="80"/>
      <c r="EU154" s="80"/>
      <c r="EV154" s="80"/>
      <c r="EW154" s="80"/>
      <c r="EX154" s="80"/>
      <c r="EY154" s="80"/>
      <c r="EZ154" s="80"/>
      <c r="FA154" s="78">
        <v>0</v>
      </c>
      <c r="FB154" s="78">
        <f t="shared" ref="FB154:GH154" si="143">+SQRT(((FB$6-$FA$6)^2)+((FB$7-$FA$7)^2))</f>
        <v>21.788605813143263</v>
      </c>
      <c r="FC154" s="78">
        <f t="shared" si="143"/>
        <v>8.7472395862187007</v>
      </c>
      <c r="FD154" s="78">
        <f t="shared" si="143"/>
        <v>12.172383048721954</v>
      </c>
      <c r="FE154" s="78">
        <f t="shared" si="143"/>
        <v>1.929575858382319</v>
      </c>
      <c r="FF154" s="78">
        <f t="shared" si="143"/>
        <v>17.355629934364931</v>
      </c>
      <c r="FG154" s="78">
        <f t="shared" si="143"/>
        <v>3.4300646070145739</v>
      </c>
      <c r="FH154" s="78">
        <f t="shared" si="143"/>
        <v>12.630085966015503</v>
      </c>
      <c r="FI154" s="78">
        <f t="shared" si="143"/>
        <v>15.308414810093948</v>
      </c>
      <c r="FJ154" s="78">
        <f t="shared" si="143"/>
        <v>3.4527245658604349</v>
      </c>
      <c r="FK154" s="78">
        <f t="shared" si="143"/>
        <v>12.872385588503224</v>
      </c>
      <c r="FL154" s="78">
        <f t="shared" si="143"/>
        <v>18.66472393064371</v>
      </c>
      <c r="FM154" s="78">
        <f t="shared" si="143"/>
        <v>22.313568045860123</v>
      </c>
      <c r="FN154" s="78">
        <f t="shared" si="143"/>
        <v>16.112531217939882</v>
      </c>
      <c r="FO154" s="78">
        <f t="shared" si="143"/>
        <v>10.849967913420269</v>
      </c>
      <c r="FP154" s="78">
        <f t="shared" si="143"/>
        <v>10.773501921195979</v>
      </c>
      <c r="FQ154" s="78">
        <f t="shared" si="143"/>
        <v>12.960380584056356</v>
      </c>
      <c r="FR154" s="78">
        <f t="shared" si="143"/>
        <v>8.8637343452560877</v>
      </c>
      <c r="FS154" s="78">
        <f t="shared" si="143"/>
        <v>13.937403836276546</v>
      </c>
      <c r="FT154" s="78">
        <f t="shared" si="143"/>
        <v>18.52215736834961</v>
      </c>
      <c r="FU154" s="78">
        <f t="shared" si="143"/>
        <v>12.6821068771751</v>
      </c>
      <c r="FV154" s="78">
        <f t="shared" si="143"/>
        <v>17.141926290353982</v>
      </c>
      <c r="FW154" s="78">
        <f t="shared" si="143"/>
        <v>8.9984267228318746</v>
      </c>
      <c r="FX154" s="78">
        <f t="shared" si="143"/>
        <v>17.767072954985057</v>
      </c>
      <c r="FY154" s="78">
        <f t="shared" si="143"/>
        <v>10.666835012972291</v>
      </c>
      <c r="FZ154" s="78">
        <f t="shared" si="143"/>
        <v>19.020974608596294</v>
      </c>
      <c r="GA154" s="78">
        <f t="shared" si="143"/>
        <v>10.139183785684024</v>
      </c>
      <c r="GB154" s="78">
        <f t="shared" si="143"/>
        <v>17.264348656026133</v>
      </c>
      <c r="GC154" s="78">
        <f t="shared" si="143"/>
        <v>7.7551962515429329</v>
      </c>
      <c r="GD154" s="78">
        <f t="shared" si="143"/>
        <v>15.620126419776719</v>
      </c>
      <c r="GE154" s="78">
        <f t="shared" si="143"/>
        <v>15.980772782356873</v>
      </c>
      <c r="GF154" s="78">
        <f t="shared" si="143"/>
        <v>9.9132720134713708</v>
      </c>
      <c r="GG154" s="78">
        <f t="shared" si="143"/>
        <v>18.877392820872092</v>
      </c>
      <c r="GH154" s="79">
        <f t="shared" si="143"/>
        <v>7.5871681479925348</v>
      </c>
      <c r="GJ154" s="29"/>
      <c r="GK154" s="28"/>
      <c r="GL154" s="129">
        <v>55</v>
      </c>
      <c r="GM154" s="129">
        <v>27</v>
      </c>
      <c r="GN154" s="28"/>
      <c r="GO154" s="129">
        <v>12</v>
      </c>
      <c r="GP154" s="129">
        <v>30</v>
      </c>
      <c r="GQ154" s="28"/>
      <c r="GR154" s="29"/>
    </row>
    <row r="155" spans="4:200" ht="15.75" customHeight="1" x14ac:dyDescent="0.25">
      <c r="D155" s="189">
        <v>149</v>
      </c>
      <c r="E155" s="53">
        <v>15.256618211421985</v>
      </c>
      <c r="F155" s="53">
        <v>19.476380392484252</v>
      </c>
      <c r="L155" s="29"/>
      <c r="N155" s="73">
        <v>143</v>
      </c>
      <c r="O155" s="82"/>
      <c r="P155" s="83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  <c r="AP155" s="80"/>
      <c r="AQ155" s="80"/>
      <c r="AR155" s="80"/>
      <c r="AS155" s="80"/>
      <c r="AT155" s="80"/>
      <c r="AU155" s="80"/>
      <c r="AV155" s="80"/>
      <c r="AW155" s="80"/>
      <c r="AX155" s="80"/>
      <c r="AY155" s="80"/>
      <c r="AZ155" s="80"/>
      <c r="BA155" s="80"/>
      <c r="BB155" s="80"/>
      <c r="BC155" s="80"/>
      <c r="BD155" s="80"/>
      <c r="BE155" s="80"/>
      <c r="BF155" s="80"/>
      <c r="BG155" s="80"/>
      <c r="BH155" s="80"/>
      <c r="BI155" s="80"/>
      <c r="BJ155" s="80"/>
      <c r="BK155" s="80"/>
      <c r="BL155" s="80"/>
      <c r="BM155" s="80"/>
      <c r="BN155" s="80"/>
      <c r="BO155" s="80"/>
      <c r="BP155" s="80"/>
      <c r="BQ155" s="80"/>
      <c r="BR155" s="80"/>
      <c r="BS155" s="80"/>
      <c r="BT155" s="80"/>
      <c r="BU155" s="80"/>
      <c r="BV155" s="80"/>
      <c r="BW155" s="80"/>
      <c r="BX155" s="80"/>
      <c r="BY155" s="80"/>
      <c r="BZ155" s="80"/>
      <c r="CA155" s="80"/>
      <c r="CB155" s="80"/>
      <c r="CC155" s="80"/>
      <c r="CD155" s="80"/>
      <c r="CE155" s="80"/>
      <c r="CF155" s="80"/>
      <c r="CG155" s="80"/>
      <c r="CH155" s="80"/>
      <c r="CI155" s="80"/>
      <c r="CJ155" s="80"/>
      <c r="CK155" s="80"/>
      <c r="CL155" s="80"/>
      <c r="CM155" s="80"/>
      <c r="CN155" s="80"/>
      <c r="CO155" s="80"/>
      <c r="CP155" s="80"/>
      <c r="CQ155" s="80"/>
      <c r="CR155" s="80"/>
      <c r="CS155" s="80"/>
      <c r="CT155" s="80"/>
      <c r="CU155" s="80"/>
      <c r="CV155" s="80"/>
      <c r="CW155" s="80"/>
      <c r="CX155" s="80"/>
      <c r="CY155" s="80"/>
      <c r="CZ155" s="80"/>
      <c r="DA155" s="80"/>
      <c r="DB155" s="80"/>
      <c r="DC155" s="80"/>
      <c r="DD155" s="80"/>
      <c r="DE155" s="80"/>
      <c r="DF155" s="80"/>
      <c r="DG155" s="80"/>
      <c r="DH155" s="80"/>
      <c r="DI155" s="80"/>
      <c r="DJ155" s="80"/>
      <c r="DK155" s="80"/>
      <c r="DL155" s="80"/>
      <c r="DM155" s="80"/>
      <c r="DN155" s="80"/>
      <c r="DO155" s="80"/>
      <c r="DP155" s="80"/>
      <c r="DQ155" s="80"/>
      <c r="DR155" s="80"/>
      <c r="DS155" s="80"/>
      <c r="DT155" s="80"/>
      <c r="DU155" s="80"/>
      <c r="DV155" s="80"/>
      <c r="DW155" s="80"/>
      <c r="DX155" s="80"/>
      <c r="DY155" s="80"/>
      <c r="DZ155" s="80"/>
      <c r="EA155" s="80"/>
      <c r="EB155" s="80"/>
      <c r="EC155" s="80"/>
      <c r="ED155" s="80"/>
      <c r="EE155" s="80"/>
      <c r="EF155" s="80"/>
      <c r="EG155" s="80"/>
      <c r="EH155" s="80"/>
      <c r="EI155" s="80"/>
      <c r="EJ155" s="80"/>
      <c r="EK155" s="80"/>
      <c r="EL155" s="80"/>
      <c r="EM155" s="80"/>
      <c r="EN155" s="80"/>
      <c r="EO155" s="80"/>
      <c r="EP155" s="80"/>
      <c r="EQ155" s="80"/>
      <c r="ER155" s="80"/>
      <c r="ES155" s="80"/>
      <c r="ET155" s="80"/>
      <c r="EU155" s="80"/>
      <c r="EV155" s="80"/>
      <c r="EW155" s="80"/>
      <c r="EX155" s="80"/>
      <c r="EY155" s="80"/>
      <c r="EZ155" s="80"/>
      <c r="FA155" s="80"/>
      <c r="FB155" s="78">
        <v>0</v>
      </c>
      <c r="FC155" s="78">
        <f t="shared" ref="FC155:GH155" si="144">+SQRT(((FC$6-$FB$6)^2)+((FC$7-$FB$7)^2))</f>
        <v>14.293023338472292</v>
      </c>
      <c r="FD155" s="78">
        <f t="shared" si="144"/>
        <v>11.371452561127008</v>
      </c>
      <c r="FE155" s="78">
        <f t="shared" si="144"/>
        <v>22.260783494526603</v>
      </c>
      <c r="FF155" s="78">
        <f t="shared" si="144"/>
        <v>10.619340796595157</v>
      </c>
      <c r="FG155" s="78">
        <f t="shared" si="144"/>
        <v>21.857644429454876</v>
      </c>
      <c r="FH155" s="78">
        <f t="shared" si="144"/>
        <v>11.381220890019097</v>
      </c>
      <c r="FI155" s="78">
        <f t="shared" si="144"/>
        <v>7.9332515806188972</v>
      </c>
      <c r="FJ155" s="78">
        <f t="shared" si="144"/>
        <v>21.536682215333649</v>
      </c>
      <c r="FK155" s="78">
        <f t="shared" si="144"/>
        <v>18.097356796789203</v>
      </c>
      <c r="FL155" s="78">
        <f t="shared" si="144"/>
        <v>9.9838463064051641</v>
      </c>
      <c r="FM155" s="78">
        <f t="shared" si="144"/>
        <v>1.7974055493470134</v>
      </c>
      <c r="FN155" s="78">
        <f t="shared" si="144"/>
        <v>14.340998519738646</v>
      </c>
      <c r="FO155" s="78">
        <f t="shared" si="144"/>
        <v>11.95121667057955</v>
      </c>
      <c r="FP155" s="78">
        <f t="shared" si="144"/>
        <v>14.458187719262371</v>
      </c>
      <c r="FQ155" s="78">
        <f t="shared" si="144"/>
        <v>9.7368144469087703</v>
      </c>
      <c r="FR155" s="78">
        <f t="shared" si="144"/>
        <v>19.77786011539731</v>
      </c>
      <c r="FS155" s="78">
        <f t="shared" si="144"/>
        <v>10.958469672326796</v>
      </c>
      <c r="FT155" s="78">
        <f t="shared" si="144"/>
        <v>11.590534647614547</v>
      </c>
      <c r="FU155" s="78">
        <f t="shared" si="144"/>
        <v>10.030018657191754</v>
      </c>
      <c r="FV155" s="78">
        <f t="shared" si="144"/>
        <v>12.92634178917257</v>
      </c>
      <c r="FW155" s="78">
        <f t="shared" si="144"/>
        <v>16.513070815441178</v>
      </c>
      <c r="FX155" s="78">
        <f t="shared" si="144"/>
        <v>9.7606126554060388</v>
      </c>
      <c r="FY155" s="78">
        <f t="shared" si="144"/>
        <v>11.312342871791895</v>
      </c>
      <c r="FZ155" s="78">
        <f t="shared" si="144"/>
        <v>4.8420550729963896</v>
      </c>
      <c r="GA155" s="78">
        <f t="shared" si="144"/>
        <v>16.220015322539886</v>
      </c>
      <c r="GB155" s="78">
        <f t="shared" si="144"/>
        <v>19.118455909901808</v>
      </c>
      <c r="GC155" s="78">
        <f t="shared" si="144"/>
        <v>14.965338343088664</v>
      </c>
      <c r="GD155" s="78">
        <f t="shared" si="144"/>
        <v>11.016676734360663</v>
      </c>
      <c r="GE155" s="78">
        <f t="shared" si="144"/>
        <v>12.026184841774647</v>
      </c>
      <c r="GF155" s="78">
        <f t="shared" si="144"/>
        <v>13.354863884094902</v>
      </c>
      <c r="GG155" s="78">
        <f t="shared" si="144"/>
        <v>6.7260008341221038</v>
      </c>
      <c r="GH155" s="79">
        <f t="shared" si="144"/>
        <v>14.590512415683767</v>
      </c>
      <c r="GJ155" s="29"/>
      <c r="GK155" s="28"/>
      <c r="GL155" s="129">
        <v>104</v>
      </c>
      <c r="GM155" s="129">
        <v>27</v>
      </c>
      <c r="GN155" s="28"/>
      <c r="GO155" s="129">
        <v>26</v>
      </c>
      <c r="GP155" s="129">
        <v>31</v>
      </c>
      <c r="GQ155" s="28"/>
      <c r="GR155" s="29"/>
    </row>
    <row r="156" spans="4:200" ht="15.75" customHeight="1" x14ac:dyDescent="0.25">
      <c r="D156" s="189">
        <v>150</v>
      </c>
      <c r="E156" s="53">
        <v>12.215268365992628</v>
      </c>
      <c r="F156" s="53">
        <v>21.148907921638823</v>
      </c>
      <c r="L156" s="29"/>
      <c r="N156" s="73">
        <v>144</v>
      </c>
      <c r="O156" s="82"/>
      <c r="P156" s="83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0"/>
      <c r="AP156" s="80"/>
      <c r="AQ156" s="80"/>
      <c r="AR156" s="80"/>
      <c r="AS156" s="80"/>
      <c r="AT156" s="80"/>
      <c r="AU156" s="80"/>
      <c r="AV156" s="80"/>
      <c r="AW156" s="80"/>
      <c r="AX156" s="80"/>
      <c r="AY156" s="80"/>
      <c r="AZ156" s="80"/>
      <c r="BA156" s="80"/>
      <c r="BB156" s="80"/>
      <c r="BC156" s="80"/>
      <c r="BD156" s="80"/>
      <c r="BE156" s="80"/>
      <c r="BF156" s="80"/>
      <c r="BG156" s="80"/>
      <c r="BH156" s="80"/>
      <c r="BI156" s="80"/>
      <c r="BJ156" s="80"/>
      <c r="BK156" s="80"/>
      <c r="BL156" s="80"/>
      <c r="BM156" s="80"/>
      <c r="BN156" s="80"/>
      <c r="BO156" s="80"/>
      <c r="BP156" s="80"/>
      <c r="BQ156" s="80"/>
      <c r="BR156" s="80"/>
      <c r="BS156" s="80"/>
      <c r="BT156" s="80"/>
      <c r="BU156" s="80"/>
      <c r="BV156" s="80"/>
      <c r="BW156" s="80"/>
      <c r="BX156" s="80"/>
      <c r="BY156" s="80"/>
      <c r="BZ156" s="80"/>
      <c r="CA156" s="80"/>
      <c r="CB156" s="80"/>
      <c r="CC156" s="80"/>
      <c r="CD156" s="80"/>
      <c r="CE156" s="80"/>
      <c r="CF156" s="80"/>
      <c r="CG156" s="80"/>
      <c r="CH156" s="80"/>
      <c r="CI156" s="80"/>
      <c r="CJ156" s="80"/>
      <c r="CK156" s="80"/>
      <c r="CL156" s="80"/>
      <c r="CM156" s="80"/>
      <c r="CN156" s="80"/>
      <c r="CO156" s="80"/>
      <c r="CP156" s="80"/>
      <c r="CQ156" s="80"/>
      <c r="CR156" s="80"/>
      <c r="CS156" s="80"/>
      <c r="CT156" s="80"/>
      <c r="CU156" s="80"/>
      <c r="CV156" s="80"/>
      <c r="CW156" s="80"/>
      <c r="CX156" s="80"/>
      <c r="CY156" s="80"/>
      <c r="CZ156" s="80"/>
      <c r="DA156" s="80"/>
      <c r="DB156" s="80"/>
      <c r="DC156" s="80"/>
      <c r="DD156" s="80"/>
      <c r="DE156" s="80"/>
      <c r="DF156" s="80"/>
      <c r="DG156" s="80"/>
      <c r="DH156" s="80"/>
      <c r="DI156" s="80"/>
      <c r="DJ156" s="80"/>
      <c r="DK156" s="80"/>
      <c r="DL156" s="80"/>
      <c r="DM156" s="80"/>
      <c r="DN156" s="80"/>
      <c r="DO156" s="80"/>
      <c r="DP156" s="80"/>
      <c r="DQ156" s="80"/>
      <c r="DR156" s="80"/>
      <c r="DS156" s="80"/>
      <c r="DT156" s="80"/>
      <c r="DU156" s="80"/>
      <c r="DV156" s="80"/>
      <c r="DW156" s="80"/>
      <c r="DX156" s="80"/>
      <c r="DY156" s="80"/>
      <c r="DZ156" s="80"/>
      <c r="EA156" s="80"/>
      <c r="EB156" s="80"/>
      <c r="EC156" s="80"/>
      <c r="ED156" s="80"/>
      <c r="EE156" s="80"/>
      <c r="EF156" s="80"/>
      <c r="EG156" s="80"/>
      <c r="EH156" s="80"/>
      <c r="EI156" s="80"/>
      <c r="EJ156" s="80"/>
      <c r="EK156" s="80"/>
      <c r="EL156" s="80"/>
      <c r="EM156" s="80"/>
      <c r="EN156" s="80"/>
      <c r="EO156" s="80"/>
      <c r="EP156" s="80"/>
      <c r="EQ156" s="80"/>
      <c r="ER156" s="80"/>
      <c r="ES156" s="80"/>
      <c r="ET156" s="80"/>
      <c r="EU156" s="80"/>
      <c r="EV156" s="80"/>
      <c r="EW156" s="80"/>
      <c r="EX156" s="80"/>
      <c r="EY156" s="80"/>
      <c r="EZ156" s="80"/>
      <c r="FA156" s="80"/>
      <c r="FB156" s="80"/>
      <c r="FC156" s="78">
        <v>0</v>
      </c>
      <c r="FD156" s="78">
        <f t="shared" ref="FD156:GH156" si="145">+SQRT(((FD$6-$FC$6)^2)+((FD$7-$FC$7)^2))</f>
        <v>3.466977262834479</v>
      </c>
      <c r="FE156" s="78">
        <f t="shared" si="145"/>
        <v>10.008196121594295</v>
      </c>
      <c r="FF156" s="78">
        <f t="shared" si="145"/>
        <v>13.993653182115587</v>
      </c>
      <c r="FG156" s="78">
        <f t="shared" si="145"/>
        <v>10.482653255157542</v>
      </c>
      <c r="FH156" s="78">
        <f t="shared" si="145"/>
        <v>9.3848847195201071</v>
      </c>
      <c r="FI156" s="78">
        <f t="shared" si="145"/>
        <v>10.114791515057167</v>
      </c>
      <c r="FJ156" s="78">
        <f t="shared" si="145"/>
        <v>10.237792025808451</v>
      </c>
      <c r="FK156" s="78">
        <f t="shared" si="145"/>
        <v>14.32655021820583</v>
      </c>
      <c r="FL156" s="78">
        <f t="shared" si="145"/>
        <v>9.9362208347942484</v>
      </c>
      <c r="FM156" s="78">
        <f t="shared" si="145"/>
        <v>14.407307946713656</v>
      </c>
      <c r="FN156" s="78">
        <f t="shared" si="145"/>
        <v>8.1316015156898143</v>
      </c>
      <c r="FO156" s="78">
        <f t="shared" si="145"/>
        <v>7.3644318412767742</v>
      </c>
      <c r="FP156" s="78">
        <f t="shared" si="145"/>
        <v>2.766094645009384</v>
      </c>
      <c r="FQ156" s="78">
        <f t="shared" si="145"/>
        <v>4.6359026117750464</v>
      </c>
      <c r="FR156" s="78">
        <f t="shared" si="145"/>
        <v>6.1278480929056016</v>
      </c>
      <c r="FS156" s="78">
        <f t="shared" si="145"/>
        <v>5.192941411666709</v>
      </c>
      <c r="FT156" s="78">
        <f t="shared" si="145"/>
        <v>9.9223274053877937</v>
      </c>
      <c r="FU156" s="78">
        <f t="shared" si="145"/>
        <v>4.3368567753332909</v>
      </c>
      <c r="FV156" s="78">
        <f t="shared" si="145"/>
        <v>8.7706125987523826</v>
      </c>
      <c r="FW156" s="78">
        <f t="shared" si="145"/>
        <v>9.9585619983829723</v>
      </c>
      <c r="FX156" s="78">
        <f t="shared" si="145"/>
        <v>9.0270926445051174</v>
      </c>
      <c r="FY156" s="78">
        <f t="shared" si="145"/>
        <v>3.3971551673241169</v>
      </c>
      <c r="FZ156" s="78">
        <f t="shared" si="145"/>
        <v>12.959495299817837</v>
      </c>
      <c r="GA156" s="78">
        <f t="shared" si="145"/>
        <v>10.770427306448099</v>
      </c>
      <c r="GB156" s="78">
        <f t="shared" si="145"/>
        <v>18.190393505313207</v>
      </c>
      <c r="GC156" s="78">
        <f t="shared" si="145"/>
        <v>6.7119458830857051</v>
      </c>
      <c r="GD156" s="78">
        <f t="shared" si="145"/>
        <v>12.508193297042421</v>
      </c>
      <c r="GE156" s="78">
        <f t="shared" si="145"/>
        <v>13.439475305749163</v>
      </c>
      <c r="GF156" s="78">
        <f t="shared" si="145"/>
        <v>7.7309828845177231</v>
      </c>
      <c r="GG156" s="78">
        <f t="shared" si="145"/>
        <v>10.260246094296722</v>
      </c>
      <c r="GH156" s="79">
        <f t="shared" si="145"/>
        <v>1.7797483492060346</v>
      </c>
      <c r="GJ156" s="29"/>
      <c r="GK156" s="28"/>
      <c r="GL156" s="129">
        <v>152</v>
      </c>
      <c r="GM156" s="129">
        <v>27</v>
      </c>
      <c r="GN156" s="28"/>
      <c r="GO156" s="129">
        <v>175</v>
      </c>
      <c r="GP156" s="129">
        <v>31</v>
      </c>
      <c r="GQ156" s="28"/>
      <c r="GR156" s="29"/>
    </row>
    <row r="157" spans="4:200" ht="15.75" customHeight="1" x14ac:dyDescent="0.25">
      <c r="D157" s="189">
        <v>151</v>
      </c>
      <c r="E157" s="53">
        <v>21.191206200694328</v>
      </c>
      <c r="F157" s="53">
        <v>10.005081155435626</v>
      </c>
      <c r="L157" s="29"/>
      <c r="N157" s="73">
        <v>145</v>
      </c>
      <c r="O157" s="82"/>
      <c r="P157" s="83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AS157" s="80"/>
      <c r="AT157" s="80"/>
      <c r="AU157" s="80"/>
      <c r="AV157" s="80"/>
      <c r="AW157" s="80"/>
      <c r="AX157" s="80"/>
      <c r="AY157" s="80"/>
      <c r="AZ157" s="80"/>
      <c r="BA157" s="80"/>
      <c r="BB157" s="80"/>
      <c r="BC157" s="80"/>
      <c r="BD157" s="80"/>
      <c r="BE157" s="80"/>
      <c r="BF157" s="80"/>
      <c r="BG157" s="80"/>
      <c r="BH157" s="80"/>
      <c r="BI157" s="80"/>
      <c r="BJ157" s="80"/>
      <c r="BK157" s="80"/>
      <c r="BL157" s="80"/>
      <c r="BM157" s="80"/>
      <c r="BN157" s="80"/>
      <c r="BO157" s="80"/>
      <c r="BP157" s="80"/>
      <c r="BQ157" s="80"/>
      <c r="BR157" s="80"/>
      <c r="BS157" s="80"/>
      <c r="BT157" s="80"/>
      <c r="BU157" s="80"/>
      <c r="BV157" s="80"/>
      <c r="BW157" s="80"/>
      <c r="BX157" s="80"/>
      <c r="BY157" s="80"/>
      <c r="BZ157" s="80"/>
      <c r="CA157" s="80"/>
      <c r="CB157" s="80"/>
      <c r="CC157" s="80"/>
      <c r="CD157" s="80"/>
      <c r="CE157" s="80"/>
      <c r="CF157" s="80"/>
      <c r="CG157" s="80"/>
      <c r="CH157" s="80"/>
      <c r="CI157" s="80"/>
      <c r="CJ157" s="80"/>
      <c r="CK157" s="80"/>
      <c r="CL157" s="80"/>
      <c r="CM157" s="80"/>
      <c r="CN157" s="80"/>
      <c r="CO157" s="80"/>
      <c r="CP157" s="80"/>
      <c r="CQ157" s="80"/>
      <c r="CR157" s="80"/>
      <c r="CS157" s="80"/>
      <c r="CT157" s="80"/>
      <c r="CU157" s="80"/>
      <c r="CV157" s="80"/>
      <c r="CW157" s="80"/>
      <c r="CX157" s="80"/>
      <c r="CY157" s="80"/>
      <c r="CZ157" s="80"/>
      <c r="DA157" s="80"/>
      <c r="DB157" s="80"/>
      <c r="DC157" s="80"/>
      <c r="DD157" s="80"/>
      <c r="DE157" s="80"/>
      <c r="DF157" s="80"/>
      <c r="DG157" s="80"/>
      <c r="DH157" s="80"/>
      <c r="DI157" s="80"/>
      <c r="DJ157" s="80"/>
      <c r="DK157" s="80"/>
      <c r="DL157" s="80"/>
      <c r="DM157" s="80"/>
      <c r="DN157" s="80"/>
      <c r="DO157" s="80"/>
      <c r="DP157" s="80"/>
      <c r="DQ157" s="80"/>
      <c r="DR157" s="80"/>
      <c r="DS157" s="80"/>
      <c r="DT157" s="80"/>
      <c r="DU157" s="80"/>
      <c r="DV157" s="80"/>
      <c r="DW157" s="80"/>
      <c r="DX157" s="80"/>
      <c r="DY157" s="80"/>
      <c r="DZ157" s="80"/>
      <c r="EA157" s="80"/>
      <c r="EB157" s="80"/>
      <c r="EC157" s="80"/>
      <c r="ED157" s="80"/>
      <c r="EE157" s="80"/>
      <c r="EF157" s="80"/>
      <c r="EG157" s="80"/>
      <c r="EH157" s="80"/>
      <c r="EI157" s="80"/>
      <c r="EJ157" s="80"/>
      <c r="EK157" s="80"/>
      <c r="EL157" s="80"/>
      <c r="EM157" s="80"/>
      <c r="EN157" s="80"/>
      <c r="EO157" s="80"/>
      <c r="EP157" s="80"/>
      <c r="EQ157" s="80"/>
      <c r="ER157" s="80"/>
      <c r="ES157" s="80"/>
      <c r="ET157" s="80"/>
      <c r="EU157" s="80"/>
      <c r="EV157" s="80"/>
      <c r="EW157" s="80"/>
      <c r="EX157" s="80"/>
      <c r="EY157" s="80"/>
      <c r="EZ157" s="80"/>
      <c r="FA157" s="80"/>
      <c r="FB157" s="80"/>
      <c r="FC157" s="80"/>
      <c r="FD157" s="78">
        <v>0</v>
      </c>
      <c r="FE157" s="78">
        <f t="shared" ref="FE157:GH157" si="146">+SQRT(((FE$6-$FD$6)^2)+((FE$7-$FD$7)^2))</f>
        <v>13.327013080671207</v>
      </c>
      <c r="FF157" s="78">
        <f t="shared" si="146"/>
        <v>13.378701672623363</v>
      </c>
      <c r="FG157" s="78">
        <f t="shared" si="146"/>
        <v>13.634731807708869</v>
      </c>
      <c r="FH157" s="78">
        <f t="shared" si="146"/>
        <v>9.4969830735607985</v>
      </c>
      <c r="FI157" s="78">
        <f t="shared" si="146"/>
        <v>8.9738173313044349</v>
      </c>
      <c r="FJ157" s="78">
        <f t="shared" si="146"/>
        <v>13.365556866289088</v>
      </c>
      <c r="FK157" s="78">
        <f t="shared" si="146"/>
        <v>15.697719044716292</v>
      </c>
      <c r="FL157" s="78">
        <f t="shared" si="146"/>
        <v>6.6641287920701124</v>
      </c>
      <c r="FM157" s="78">
        <f t="shared" si="146"/>
        <v>11.252121305759905</v>
      </c>
      <c r="FN157" s="78">
        <f t="shared" si="146"/>
        <v>6.1983302866403971</v>
      </c>
      <c r="FO157" s="78">
        <f t="shared" si="146"/>
        <v>7.8773531467507452</v>
      </c>
      <c r="FP157" s="78">
        <f t="shared" si="146"/>
        <v>3.1421509332755022</v>
      </c>
      <c r="FQ157" s="78">
        <f t="shared" si="146"/>
        <v>1.8104562297017786</v>
      </c>
      <c r="FR157" s="78">
        <f t="shared" si="146"/>
        <v>8.409899121429909</v>
      </c>
      <c r="FS157" s="78">
        <f t="shared" si="146"/>
        <v>1.9713487676461019</v>
      </c>
      <c r="FT157" s="78">
        <f t="shared" si="146"/>
        <v>6.9352942210265534</v>
      </c>
      <c r="FU157" s="78">
        <f t="shared" si="146"/>
        <v>1.5901471933553308</v>
      </c>
      <c r="FV157" s="78">
        <f t="shared" si="146"/>
        <v>6.221577272761551</v>
      </c>
      <c r="FW157" s="78">
        <f t="shared" si="146"/>
        <v>11.726762470983413</v>
      </c>
      <c r="FX157" s="78">
        <f t="shared" si="146"/>
        <v>5.7202668538657457</v>
      </c>
      <c r="FY157" s="78">
        <f t="shared" si="146"/>
        <v>3.1075946985553808</v>
      </c>
      <c r="FZ157" s="78">
        <f t="shared" si="146"/>
        <v>10.963654286663708</v>
      </c>
      <c r="GA157" s="78">
        <f t="shared" si="146"/>
        <v>12.287691487618378</v>
      </c>
      <c r="GB157" s="78">
        <f t="shared" si="146"/>
        <v>19.075827431349555</v>
      </c>
      <c r="GC157" s="78">
        <f t="shared" si="146"/>
        <v>8.5883996647998728</v>
      </c>
      <c r="GD157" s="78">
        <f t="shared" si="146"/>
        <v>12.180326790628872</v>
      </c>
      <c r="GE157" s="78">
        <f t="shared" si="146"/>
        <v>13.277852789160061</v>
      </c>
      <c r="GF157" s="78">
        <f t="shared" si="146"/>
        <v>8.7865596400873471</v>
      </c>
      <c r="GG157" s="78">
        <f t="shared" si="146"/>
        <v>6.8001295908564661</v>
      </c>
      <c r="GH157" s="79">
        <f t="shared" si="146"/>
        <v>4.7137531914753366</v>
      </c>
      <c r="GJ157" s="29"/>
      <c r="GK157" s="28"/>
      <c r="GL157" s="129">
        <v>55</v>
      </c>
      <c r="GM157" s="129">
        <v>27</v>
      </c>
      <c r="GN157" s="28"/>
      <c r="GO157" s="129">
        <v>101</v>
      </c>
      <c r="GP157" s="129">
        <v>31</v>
      </c>
      <c r="GQ157" s="28"/>
      <c r="GR157" s="29"/>
    </row>
    <row r="158" spans="4:200" ht="15.75" customHeight="1" x14ac:dyDescent="0.25">
      <c r="D158" s="189">
        <v>152</v>
      </c>
      <c r="E158" s="53">
        <v>22.409373793706706</v>
      </c>
      <c r="F158" s="53">
        <v>19.787286497901256</v>
      </c>
      <c r="L158" s="29"/>
      <c r="N158" s="73">
        <v>146</v>
      </c>
      <c r="O158" s="82"/>
      <c r="P158" s="83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0"/>
      <c r="AT158" s="80"/>
      <c r="AU158" s="80"/>
      <c r="AV158" s="80"/>
      <c r="AW158" s="80"/>
      <c r="AX158" s="80"/>
      <c r="AY158" s="80"/>
      <c r="AZ158" s="80"/>
      <c r="BA158" s="80"/>
      <c r="BB158" s="80"/>
      <c r="BC158" s="80"/>
      <c r="BD158" s="80"/>
      <c r="BE158" s="80"/>
      <c r="BF158" s="80"/>
      <c r="BG158" s="80"/>
      <c r="BH158" s="80"/>
      <c r="BI158" s="80"/>
      <c r="BJ158" s="80"/>
      <c r="BK158" s="80"/>
      <c r="BL158" s="80"/>
      <c r="BM158" s="80"/>
      <c r="BN158" s="80"/>
      <c r="BO158" s="80"/>
      <c r="BP158" s="80"/>
      <c r="BQ158" s="80"/>
      <c r="BR158" s="80"/>
      <c r="BS158" s="80"/>
      <c r="BT158" s="80"/>
      <c r="BU158" s="80"/>
      <c r="BV158" s="80"/>
      <c r="BW158" s="80"/>
      <c r="BX158" s="80"/>
      <c r="BY158" s="80"/>
      <c r="BZ158" s="80"/>
      <c r="CA158" s="80"/>
      <c r="CB158" s="80"/>
      <c r="CC158" s="80"/>
      <c r="CD158" s="80"/>
      <c r="CE158" s="80"/>
      <c r="CF158" s="80"/>
      <c r="CG158" s="80"/>
      <c r="CH158" s="80"/>
      <c r="CI158" s="80"/>
      <c r="CJ158" s="80"/>
      <c r="CK158" s="80"/>
      <c r="CL158" s="80"/>
      <c r="CM158" s="80"/>
      <c r="CN158" s="80"/>
      <c r="CO158" s="80"/>
      <c r="CP158" s="80"/>
      <c r="CQ158" s="80"/>
      <c r="CR158" s="80"/>
      <c r="CS158" s="80"/>
      <c r="CT158" s="80"/>
      <c r="CU158" s="80"/>
      <c r="CV158" s="80"/>
      <c r="CW158" s="80"/>
      <c r="CX158" s="80"/>
      <c r="CY158" s="80"/>
      <c r="CZ158" s="80"/>
      <c r="DA158" s="80"/>
      <c r="DB158" s="80"/>
      <c r="DC158" s="80"/>
      <c r="DD158" s="80"/>
      <c r="DE158" s="80"/>
      <c r="DF158" s="80"/>
      <c r="DG158" s="80"/>
      <c r="DH158" s="80"/>
      <c r="DI158" s="80"/>
      <c r="DJ158" s="80"/>
      <c r="DK158" s="80"/>
      <c r="DL158" s="80"/>
      <c r="DM158" s="80"/>
      <c r="DN158" s="80"/>
      <c r="DO158" s="80"/>
      <c r="DP158" s="80"/>
      <c r="DQ158" s="80"/>
      <c r="DR158" s="80"/>
      <c r="DS158" s="80"/>
      <c r="DT158" s="80"/>
      <c r="DU158" s="80"/>
      <c r="DV158" s="80"/>
      <c r="DW158" s="80"/>
      <c r="DX158" s="80"/>
      <c r="DY158" s="80"/>
      <c r="DZ158" s="80"/>
      <c r="EA158" s="80"/>
      <c r="EB158" s="80"/>
      <c r="EC158" s="80"/>
      <c r="ED158" s="80"/>
      <c r="EE158" s="80"/>
      <c r="EF158" s="80"/>
      <c r="EG158" s="80"/>
      <c r="EH158" s="80"/>
      <c r="EI158" s="80"/>
      <c r="EJ158" s="80"/>
      <c r="EK158" s="80"/>
      <c r="EL158" s="80"/>
      <c r="EM158" s="80"/>
      <c r="EN158" s="80"/>
      <c r="EO158" s="80"/>
      <c r="EP158" s="80"/>
      <c r="EQ158" s="80"/>
      <c r="ER158" s="80"/>
      <c r="ES158" s="80"/>
      <c r="ET158" s="80"/>
      <c r="EU158" s="80"/>
      <c r="EV158" s="80"/>
      <c r="EW158" s="80"/>
      <c r="EX158" s="80"/>
      <c r="EY158" s="80"/>
      <c r="EZ158" s="80"/>
      <c r="FA158" s="80"/>
      <c r="FB158" s="80"/>
      <c r="FC158" s="80"/>
      <c r="FD158" s="80"/>
      <c r="FE158" s="78">
        <v>0</v>
      </c>
      <c r="FF158" s="78">
        <f t="shared" ref="FF158:GH158" si="147">+SQRT(((FF$6-$FE$6)^2)+((FF$7-$FE$7)^2))</f>
        <v>16.892062668709674</v>
      </c>
      <c r="FG158" s="78">
        <f t="shared" si="147"/>
        <v>1.6452752609622525</v>
      </c>
      <c r="FH158" s="78">
        <f t="shared" si="147"/>
        <v>12.380952281133499</v>
      </c>
      <c r="FI158" s="78">
        <f t="shared" si="147"/>
        <v>15.339835164528802</v>
      </c>
      <c r="FJ158" s="78">
        <f t="shared" si="147"/>
        <v>1.777488825813494</v>
      </c>
      <c r="FK158" s="78">
        <f t="shared" si="147"/>
        <v>11.605178912104307</v>
      </c>
      <c r="FL158" s="78">
        <f t="shared" si="147"/>
        <v>19.933392713151289</v>
      </c>
      <c r="FM158" s="78">
        <f t="shared" si="147"/>
        <v>22.926432371135029</v>
      </c>
      <c r="FN158" s="78">
        <f t="shared" si="147"/>
        <v>17.68927616173163</v>
      </c>
      <c r="FO158" s="78">
        <f t="shared" si="147"/>
        <v>10.809818526451718</v>
      </c>
      <c r="FP158" s="78">
        <f t="shared" si="147"/>
        <v>12.261778431925368</v>
      </c>
      <c r="FQ158" s="78">
        <f t="shared" si="147"/>
        <v>13.907846820087677</v>
      </c>
      <c r="FR158" s="78">
        <f t="shared" si="147"/>
        <v>10.751967054315054</v>
      </c>
      <c r="FS158" s="78">
        <f t="shared" si="147"/>
        <v>15.178548300339214</v>
      </c>
      <c r="FT158" s="78">
        <f t="shared" si="147"/>
        <v>19.907694792932347</v>
      </c>
      <c r="FU158" s="78">
        <f t="shared" si="147"/>
        <v>13.645602354241145</v>
      </c>
      <c r="FV158" s="78">
        <f t="shared" si="147"/>
        <v>18.622465187271523</v>
      </c>
      <c r="FW158" s="78">
        <f t="shared" si="147"/>
        <v>8.1395022105993444</v>
      </c>
      <c r="FX158" s="78">
        <f t="shared" si="147"/>
        <v>19.011992028198172</v>
      </c>
      <c r="FY158" s="78">
        <f t="shared" si="147"/>
        <v>11.456074232569716</v>
      </c>
      <c r="FZ158" s="78">
        <f t="shared" si="147"/>
        <v>19.135912495593484</v>
      </c>
      <c r="GA158" s="78">
        <f t="shared" si="147"/>
        <v>9.2340298579428826</v>
      </c>
      <c r="GB158" s="78">
        <f t="shared" si="147"/>
        <v>15.945371976502607</v>
      </c>
      <c r="GC158" s="78">
        <f t="shared" si="147"/>
        <v>7.6141502453722882</v>
      </c>
      <c r="GD158" s="78">
        <f t="shared" si="147"/>
        <v>15.170980693958004</v>
      </c>
      <c r="GE158" s="78">
        <f t="shared" si="147"/>
        <v>15.392971424130918</v>
      </c>
      <c r="GF158" s="78">
        <f t="shared" si="147"/>
        <v>9.6882122762811349</v>
      </c>
      <c r="GG158" s="78">
        <f t="shared" si="147"/>
        <v>19.882127408679079</v>
      </c>
      <c r="GH158" s="79">
        <f t="shared" si="147"/>
        <v>8.6274403397813089</v>
      </c>
      <c r="GJ158" s="29"/>
      <c r="GK158" s="28"/>
      <c r="GL158" s="129">
        <v>38</v>
      </c>
      <c r="GM158" s="129">
        <v>28</v>
      </c>
      <c r="GN158" s="28"/>
      <c r="GO158" s="129">
        <v>25</v>
      </c>
      <c r="GP158" s="129">
        <v>31</v>
      </c>
      <c r="GQ158" s="28"/>
      <c r="GR158" s="29"/>
    </row>
    <row r="159" spans="4:200" ht="15.75" customHeight="1" x14ac:dyDescent="0.25">
      <c r="D159" s="189">
        <v>153</v>
      </c>
      <c r="E159" s="53">
        <v>1.6741210931070576</v>
      </c>
      <c r="F159" s="53">
        <v>14.499704105207128</v>
      </c>
      <c r="L159" s="29"/>
      <c r="N159" s="73">
        <v>147</v>
      </c>
      <c r="O159" s="82"/>
      <c r="P159" s="83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0"/>
      <c r="AP159" s="80"/>
      <c r="AQ159" s="80"/>
      <c r="AR159" s="80"/>
      <c r="AS159" s="80"/>
      <c r="AT159" s="80"/>
      <c r="AU159" s="80"/>
      <c r="AV159" s="80"/>
      <c r="AW159" s="80"/>
      <c r="AX159" s="80"/>
      <c r="AY159" s="80"/>
      <c r="AZ159" s="80"/>
      <c r="BA159" s="80"/>
      <c r="BB159" s="80"/>
      <c r="BC159" s="80"/>
      <c r="BD159" s="80"/>
      <c r="BE159" s="80"/>
      <c r="BF159" s="80"/>
      <c r="BG159" s="80"/>
      <c r="BH159" s="80"/>
      <c r="BI159" s="80"/>
      <c r="BJ159" s="80"/>
      <c r="BK159" s="80"/>
      <c r="BL159" s="80"/>
      <c r="BM159" s="80"/>
      <c r="BN159" s="80"/>
      <c r="BO159" s="80"/>
      <c r="BP159" s="80"/>
      <c r="BQ159" s="80"/>
      <c r="BR159" s="80"/>
      <c r="BS159" s="80"/>
      <c r="BT159" s="80"/>
      <c r="BU159" s="80"/>
      <c r="BV159" s="80"/>
      <c r="BW159" s="80"/>
      <c r="BX159" s="80"/>
      <c r="BY159" s="80"/>
      <c r="BZ159" s="80"/>
      <c r="CA159" s="80"/>
      <c r="CB159" s="80"/>
      <c r="CC159" s="80"/>
      <c r="CD159" s="80"/>
      <c r="CE159" s="80"/>
      <c r="CF159" s="80"/>
      <c r="CG159" s="80"/>
      <c r="CH159" s="80"/>
      <c r="CI159" s="80"/>
      <c r="CJ159" s="80"/>
      <c r="CK159" s="80"/>
      <c r="CL159" s="80"/>
      <c r="CM159" s="80"/>
      <c r="CN159" s="80"/>
      <c r="CO159" s="80"/>
      <c r="CP159" s="80"/>
      <c r="CQ159" s="80"/>
      <c r="CR159" s="80"/>
      <c r="CS159" s="80"/>
      <c r="CT159" s="80"/>
      <c r="CU159" s="80"/>
      <c r="CV159" s="80"/>
      <c r="CW159" s="80"/>
      <c r="CX159" s="80"/>
      <c r="CY159" s="80"/>
      <c r="CZ159" s="80"/>
      <c r="DA159" s="80"/>
      <c r="DB159" s="80"/>
      <c r="DC159" s="80"/>
      <c r="DD159" s="80"/>
      <c r="DE159" s="80"/>
      <c r="DF159" s="80"/>
      <c r="DG159" s="80"/>
      <c r="DH159" s="80"/>
      <c r="DI159" s="80"/>
      <c r="DJ159" s="80"/>
      <c r="DK159" s="80"/>
      <c r="DL159" s="80"/>
      <c r="DM159" s="80"/>
      <c r="DN159" s="80"/>
      <c r="DO159" s="80"/>
      <c r="DP159" s="80"/>
      <c r="DQ159" s="80"/>
      <c r="DR159" s="80"/>
      <c r="DS159" s="80"/>
      <c r="DT159" s="80"/>
      <c r="DU159" s="80"/>
      <c r="DV159" s="80"/>
      <c r="DW159" s="80"/>
      <c r="DX159" s="80"/>
      <c r="DY159" s="80"/>
      <c r="DZ159" s="80"/>
      <c r="EA159" s="80"/>
      <c r="EB159" s="80"/>
      <c r="EC159" s="80"/>
      <c r="ED159" s="80"/>
      <c r="EE159" s="80"/>
      <c r="EF159" s="80"/>
      <c r="EG159" s="80"/>
      <c r="EH159" s="80"/>
      <c r="EI159" s="80"/>
      <c r="EJ159" s="80"/>
      <c r="EK159" s="80"/>
      <c r="EL159" s="80"/>
      <c r="EM159" s="80"/>
      <c r="EN159" s="80"/>
      <c r="EO159" s="80"/>
      <c r="EP159" s="80"/>
      <c r="EQ159" s="80"/>
      <c r="ER159" s="80"/>
      <c r="ES159" s="80"/>
      <c r="ET159" s="80"/>
      <c r="EU159" s="80"/>
      <c r="EV159" s="80"/>
      <c r="EW159" s="80"/>
      <c r="EX159" s="80"/>
      <c r="EY159" s="80"/>
      <c r="EZ159" s="80"/>
      <c r="FA159" s="80"/>
      <c r="FB159" s="80"/>
      <c r="FC159" s="80"/>
      <c r="FD159" s="80"/>
      <c r="FE159" s="80"/>
      <c r="FF159" s="78">
        <v>0</v>
      </c>
      <c r="FG159" s="78">
        <f t="shared" ref="FG159:GH159" si="148">+SQRT(((FG$6-$FF$6)^2)+((FG$7-$FF$7)^2))</f>
        <v>15.802960341692012</v>
      </c>
      <c r="FH159" s="78">
        <f t="shared" si="148"/>
        <v>4.9149265643165432</v>
      </c>
      <c r="FI159" s="78">
        <f t="shared" si="148"/>
        <v>4.5541672301659064</v>
      </c>
      <c r="FJ159" s="78">
        <f t="shared" si="148"/>
        <v>15.499787785917881</v>
      </c>
      <c r="FK159" s="78">
        <f t="shared" si="148"/>
        <v>8.3714969733686502</v>
      </c>
      <c r="FL159" s="78">
        <f t="shared" si="148"/>
        <v>16.930125208162259</v>
      </c>
      <c r="FM159" s="78">
        <f t="shared" si="148"/>
        <v>12.288754829499794</v>
      </c>
      <c r="FN159" s="78">
        <f t="shared" si="148"/>
        <v>19.195711557943454</v>
      </c>
      <c r="FO159" s="78">
        <f t="shared" si="148"/>
        <v>6.9923918559668232</v>
      </c>
      <c r="FP159" s="78">
        <f t="shared" si="148"/>
        <v>15.976715203740808</v>
      </c>
      <c r="FQ159" s="78">
        <f t="shared" si="148"/>
        <v>11.787624992555028</v>
      </c>
      <c r="FR159" s="78">
        <f t="shared" si="148"/>
        <v>20.019213344586614</v>
      </c>
      <c r="FS159" s="78">
        <f t="shared" si="148"/>
        <v>14.546980713910502</v>
      </c>
      <c r="FT159" s="78">
        <f t="shared" si="148"/>
        <v>18.201803299647871</v>
      </c>
      <c r="FU159" s="78">
        <f t="shared" si="148"/>
        <v>11.89427229075989</v>
      </c>
      <c r="FV159" s="78">
        <f t="shared" si="148"/>
        <v>18.561881339000312</v>
      </c>
      <c r="FW159" s="78">
        <f t="shared" si="148"/>
        <v>8.9765328235419499</v>
      </c>
      <c r="FX159" s="78">
        <f t="shared" si="148"/>
        <v>16.182981352986324</v>
      </c>
      <c r="FY159" s="78">
        <f t="shared" si="148"/>
        <v>10.835056361684615</v>
      </c>
      <c r="FZ159" s="78">
        <f t="shared" si="148"/>
        <v>5.7829866489036039</v>
      </c>
      <c r="GA159" s="78">
        <f t="shared" si="148"/>
        <v>8.095195355620584</v>
      </c>
      <c r="GB159" s="78">
        <f t="shared" si="148"/>
        <v>8.5197485039699821</v>
      </c>
      <c r="GC159" s="78">
        <f t="shared" si="148"/>
        <v>9.6686159704288404</v>
      </c>
      <c r="GD159" s="78">
        <f t="shared" si="148"/>
        <v>1.7356794919925793</v>
      </c>
      <c r="GE159" s="78">
        <f t="shared" si="148"/>
        <v>1.8094522162672035</v>
      </c>
      <c r="GF159" s="78">
        <f t="shared" si="148"/>
        <v>7.5209491777323842</v>
      </c>
      <c r="GG159" s="78">
        <f t="shared" si="148"/>
        <v>14.205149864734526</v>
      </c>
      <c r="GH159" s="79">
        <f t="shared" si="148"/>
        <v>12.974924836492256</v>
      </c>
      <c r="GJ159" s="29"/>
      <c r="GK159" s="28"/>
      <c r="GL159" s="129">
        <v>107</v>
      </c>
      <c r="GM159" s="129">
        <v>28</v>
      </c>
      <c r="GN159" s="28"/>
      <c r="GO159" s="129">
        <v>50</v>
      </c>
      <c r="GP159" s="129">
        <v>32</v>
      </c>
      <c r="GQ159" s="28"/>
      <c r="GR159" s="29"/>
    </row>
    <row r="160" spans="4:200" ht="15.75" customHeight="1" x14ac:dyDescent="0.25">
      <c r="D160" s="189">
        <v>154</v>
      </c>
      <c r="E160" s="53">
        <v>3.1846783433363051</v>
      </c>
      <c r="F160" s="53">
        <v>23.200957622134542</v>
      </c>
      <c r="L160" s="29"/>
      <c r="N160" s="73">
        <v>148</v>
      </c>
      <c r="O160" s="82"/>
      <c r="P160" s="83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80"/>
      <c r="AY160" s="80"/>
      <c r="AZ160" s="80"/>
      <c r="BA160" s="80"/>
      <c r="BB160" s="80"/>
      <c r="BC160" s="80"/>
      <c r="BD160" s="80"/>
      <c r="BE160" s="80"/>
      <c r="BF160" s="80"/>
      <c r="BG160" s="80"/>
      <c r="BH160" s="80"/>
      <c r="BI160" s="80"/>
      <c r="BJ160" s="80"/>
      <c r="BK160" s="80"/>
      <c r="BL160" s="80"/>
      <c r="BM160" s="80"/>
      <c r="BN160" s="80"/>
      <c r="BO160" s="80"/>
      <c r="BP160" s="80"/>
      <c r="BQ160" s="80"/>
      <c r="BR160" s="80"/>
      <c r="BS160" s="80"/>
      <c r="BT160" s="80"/>
      <c r="BU160" s="80"/>
      <c r="BV160" s="80"/>
      <c r="BW160" s="80"/>
      <c r="BX160" s="80"/>
      <c r="BY160" s="80"/>
      <c r="BZ160" s="80"/>
      <c r="CA160" s="80"/>
      <c r="CB160" s="80"/>
      <c r="CC160" s="80"/>
      <c r="CD160" s="80"/>
      <c r="CE160" s="80"/>
      <c r="CF160" s="80"/>
      <c r="CG160" s="80"/>
      <c r="CH160" s="80"/>
      <c r="CI160" s="80"/>
      <c r="CJ160" s="80"/>
      <c r="CK160" s="80"/>
      <c r="CL160" s="80"/>
      <c r="CM160" s="80"/>
      <c r="CN160" s="80"/>
      <c r="CO160" s="80"/>
      <c r="CP160" s="80"/>
      <c r="CQ160" s="80"/>
      <c r="CR160" s="80"/>
      <c r="CS160" s="80"/>
      <c r="CT160" s="80"/>
      <c r="CU160" s="80"/>
      <c r="CV160" s="80"/>
      <c r="CW160" s="80"/>
      <c r="CX160" s="80"/>
      <c r="CY160" s="80"/>
      <c r="CZ160" s="80"/>
      <c r="DA160" s="80"/>
      <c r="DB160" s="80"/>
      <c r="DC160" s="80"/>
      <c r="DD160" s="80"/>
      <c r="DE160" s="80"/>
      <c r="DF160" s="80"/>
      <c r="DG160" s="80"/>
      <c r="DH160" s="80"/>
      <c r="DI160" s="80"/>
      <c r="DJ160" s="80"/>
      <c r="DK160" s="80"/>
      <c r="DL160" s="80"/>
      <c r="DM160" s="80"/>
      <c r="DN160" s="80"/>
      <c r="DO160" s="80"/>
      <c r="DP160" s="80"/>
      <c r="DQ160" s="80"/>
      <c r="DR160" s="80"/>
      <c r="DS160" s="80"/>
      <c r="DT160" s="80"/>
      <c r="DU160" s="80"/>
      <c r="DV160" s="80"/>
      <c r="DW160" s="80"/>
      <c r="DX160" s="80"/>
      <c r="DY160" s="80"/>
      <c r="DZ160" s="80"/>
      <c r="EA160" s="80"/>
      <c r="EB160" s="80"/>
      <c r="EC160" s="80"/>
      <c r="ED160" s="80"/>
      <c r="EE160" s="80"/>
      <c r="EF160" s="80"/>
      <c r="EG160" s="80"/>
      <c r="EH160" s="80"/>
      <c r="EI160" s="80"/>
      <c r="EJ160" s="80"/>
      <c r="EK160" s="80"/>
      <c r="EL160" s="80"/>
      <c r="EM160" s="80"/>
      <c r="EN160" s="80"/>
      <c r="EO160" s="80"/>
      <c r="EP160" s="80"/>
      <c r="EQ160" s="80"/>
      <c r="ER160" s="80"/>
      <c r="ES160" s="80"/>
      <c r="ET160" s="80"/>
      <c r="EU160" s="80"/>
      <c r="EV160" s="80"/>
      <c r="EW160" s="80"/>
      <c r="EX160" s="80"/>
      <c r="EY160" s="80"/>
      <c r="EZ160" s="80"/>
      <c r="FA160" s="80"/>
      <c r="FB160" s="80"/>
      <c r="FC160" s="80"/>
      <c r="FD160" s="80"/>
      <c r="FE160" s="80"/>
      <c r="FF160" s="80"/>
      <c r="FG160" s="78">
        <v>0</v>
      </c>
      <c r="FH160" s="78">
        <f t="shared" ref="FH160:GH160" si="149">+SQRT(((FH$6-$FG$6)^2)+((FH$7-$FG$7)^2))</f>
        <v>11.4952274266463</v>
      </c>
      <c r="FI160" s="78">
        <f t="shared" si="149"/>
        <v>14.631941405102253</v>
      </c>
      <c r="FJ160" s="78">
        <f t="shared" si="149"/>
        <v>0.32339712957189676</v>
      </c>
      <c r="FK160" s="78">
        <f t="shared" si="149"/>
        <v>10.070574886341793</v>
      </c>
      <c r="FL160" s="78">
        <f t="shared" si="149"/>
        <v>20.295038496094087</v>
      </c>
      <c r="FM160" s="78">
        <f t="shared" si="149"/>
        <v>22.641321924698211</v>
      </c>
      <c r="FN160" s="78">
        <f t="shared" si="149"/>
        <v>18.415151601524375</v>
      </c>
      <c r="FO160" s="78">
        <f t="shared" si="149"/>
        <v>10.117482658547877</v>
      </c>
      <c r="FP160" s="78">
        <f t="shared" si="149"/>
        <v>12.932735817128309</v>
      </c>
      <c r="FQ160" s="78">
        <f t="shared" si="149"/>
        <v>14.007726966765405</v>
      </c>
      <c r="FR160" s="78">
        <f t="shared" si="149"/>
        <v>11.997128203993489</v>
      </c>
      <c r="FS160" s="78">
        <f t="shared" si="149"/>
        <v>15.550271305840075</v>
      </c>
      <c r="FT160" s="78">
        <f t="shared" si="149"/>
        <v>20.396341638367002</v>
      </c>
      <c r="FU160" s="78">
        <f t="shared" si="149"/>
        <v>13.764379877514159</v>
      </c>
      <c r="FV160" s="78">
        <f t="shared" si="149"/>
        <v>19.227015687059517</v>
      </c>
      <c r="FW160" s="78">
        <f t="shared" si="149"/>
        <v>6.8903688968166179</v>
      </c>
      <c r="FX160" s="78">
        <f t="shared" si="149"/>
        <v>19.354665647392192</v>
      </c>
      <c r="FY160" s="78">
        <f t="shared" si="149"/>
        <v>11.453661791310005</v>
      </c>
      <c r="FZ160" s="78">
        <f t="shared" si="149"/>
        <v>18.459866556843739</v>
      </c>
      <c r="GA160" s="78">
        <f t="shared" si="149"/>
        <v>7.9304429841629203</v>
      </c>
      <c r="GB160" s="78">
        <f t="shared" si="149"/>
        <v>14.375687422548159</v>
      </c>
      <c r="GC160" s="78">
        <f t="shared" si="149"/>
        <v>6.9448983842875425</v>
      </c>
      <c r="GD160" s="78">
        <f t="shared" si="149"/>
        <v>14.10549914067189</v>
      </c>
      <c r="GE160" s="78">
        <f t="shared" si="149"/>
        <v>14.230240322414444</v>
      </c>
      <c r="GF160" s="78">
        <f t="shared" si="149"/>
        <v>8.8765918446431762</v>
      </c>
      <c r="GG160" s="78">
        <f t="shared" si="149"/>
        <v>19.977327198436306</v>
      </c>
      <c r="GH160" s="79">
        <f t="shared" si="149"/>
        <v>8.9329092198470583</v>
      </c>
      <c r="GJ160" s="29"/>
      <c r="GK160" s="28"/>
      <c r="GL160" s="129">
        <v>174</v>
      </c>
      <c r="GM160" s="129">
        <v>28</v>
      </c>
      <c r="GN160" s="28"/>
      <c r="GO160" s="129">
        <v>126</v>
      </c>
      <c r="GP160" s="129">
        <v>32</v>
      </c>
      <c r="GQ160" s="28"/>
      <c r="GR160" s="29"/>
    </row>
    <row r="161" spans="4:200" ht="15.75" customHeight="1" x14ac:dyDescent="0.25">
      <c r="D161" s="189">
        <v>155</v>
      </c>
      <c r="E161" s="53">
        <v>2.9943506963406303</v>
      </c>
      <c r="F161" s="53">
        <v>9.7538172498032392</v>
      </c>
      <c r="L161" s="29"/>
      <c r="N161" s="73">
        <v>149</v>
      </c>
      <c r="O161" s="82"/>
      <c r="P161" s="83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0"/>
      <c r="BD161" s="80"/>
      <c r="BE161" s="80"/>
      <c r="BF161" s="80"/>
      <c r="BG161" s="80"/>
      <c r="BH161" s="80"/>
      <c r="BI161" s="80"/>
      <c r="BJ161" s="80"/>
      <c r="BK161" s="80"/>
      <c r="BL161" s="80"/>
      <c r="BM161" s="80"/>
      <c r="BN161" s="80"/>
      <c r="BO161" s="80"/>
      <c r="BP161" s="80"/>
      <c r="BQ161" s="80"/>
      <c r="BR161" s="80"/>
      <c r="BS161" s="80"/>
      <c r="BT161" s="80"/>
      <c r="BU161" s="80"/>
      <c r="BV161" s="80"/>
      <c r="BW161" s="80"/>
      <c r="BX161" s="80"/>
      <c r="BY161" s="80"/>
      <c r="BZ161" s="80"/>
      <c r="CA161" s="80"/>
      <c r="CB161" s="80"/>
      <c r="CC161" s="80"/>
      <c r="CD161" s="80"/>
      <c r="CE161" s="80"/>
      <c r="CF161" s="80"/>
      <c r="CG161" s="80"/>
      <c r="CH161" s="80"/>
      <c r="CI161" s="80"/>
      <c r="CJ161" s="80"/>
      <c r="CK161" s="80"/>
      <c r="CL161" s="80"/>
      <c r="CM161" s="80"/>
      <c r="CN161" s="80"/>
      <c r="CO161" s="80"/>
      <c r="CP161" s="80"/>
      <c r="CQ161" s="80"/>
      <c r="CR161" s="80"/>
      <c r="CS161" s="80"/>
      <c r="CT161" s="80"/>
      <c r="CU161" s="80"/>
      <c r="CV161" s="80"/>
      <c r="CW161" s="80"/>
      <c r="CX161" s="80"/>
      <c r="CY161" s="80"/>
      <c r="CZ161" s="80"/>
      <c r="DA161" s="80"/>
      <c r="DB161" s="80"/>
      <c r="DC161" s="80"/>
      <c r="DD161" s="80"/>
      <c r="DE161" s="80"/>
      <c r="DF161" s="80"/>
      <c r="DG161" s="80"/>
      <c r="DH161" s="80"/>
      <c r="DI161" s="80"/>
      <c r="DJ161" s="80"/>
      <c r="DK161" s="80"/>
      <c r="DL161" s="80"/>
      <c r="DM161" s="80"/>
      <c r="DN161" s="80"/>
      <c r="DO161" s="80"/>
      <c r="DP161" s="80"/>
      <c r="DQ161" s="80"/>
      <c r="DR161" s="80"/>
      <c r="DS161" s="80"/>
      <c r="DT161" s="80"/>
      <c r="DU161" s="80"/>
      <c r="DV161" s="80"/>
      <c r="DW161" s="80"/>
      <c r="DX161" s="80"/>
      <c r="DY161" s="80"/>
      <c r="DZ161" s="80"/>
      <c r="EA161" s="80"/>
      <c r="EB161" s="80"/>
      <c r="EC161" s="80"/>
      <c r="ED161" s="80"/>
      <c r="EE161" s="80"/>
      <c r="EF161" s="80"/>
      <c r="EG161" s="80"/>
      <c r="EH161" s="80"/>
      <c r="EI161" s="80"/>
      <c r="EJ161" s="80"/>
      <c r="EK161" s="80"/>
      <c r="EL161" s="80"/>
      <c r="EM161" s="80"/>
      <c r="EN161" s="80"/>
      <c r="EO161" s="80"/>
      <c r="EP161" s="80"/>
      <c r="EQ161" s="80"/>
      <c r="ER161" s="80"/>
      <c r="ES161" s="80"/>
      <c r="ET161" s="80"/>
      <c r="EU161" s="80"/>
      <c r="EV161" s="80"/>
      <c r="EW161" s="80"/>
      <c r="EX161" s="80"/>
      <c r="EY161" s="80"/>
      <c r="EZ161" s="80"/>
      <c r="FA161" s="80"/>
      <c r="FB161" s="80"/>
      <c r="FC161" s="80"/>
      <c r="FD161" s="80"/>
      <c r="FE161" s="80"/>
      <c r="FF161" s="80"/>
      <c r="FG161" s="80"/>
      <c r="FH161" s="78">
        <v>0</v>
      </c>
      <c r="FI161" s="78">
        <f t="shared" ref="FI161:GH161" si="150">+SQRT(((FI$6-$FH$6)^2)+((FI$7-$FH$7)^2))</f>
        <v>3.4709014993331442</v>
      </c>
      <c r="FJ161" s="78">
        <f t="shared" si="150"/>
        <v>11.176978296486642</v>
      </c>
      <c r="FK161" s="78">
        <f t="shared" si="150"/>
        <v>7.1595094124032554</v>
      </c>
      <c r="FL161" s="78">
        <f t="shared" si="150"/>
        <v>14.465529193132886</v>
      </c>
      <c r="FM161" s="78">
        <f t="shared" si="150"/>
        <v>12.633455889751859</v>
      </c>
      <c r="FN161" s="78">
        <f t="shared" si="150"/>
        <v>15.649007593928721</v>
      </c>
      <c r="FO161" s="78">
        <f t="shared" si="150"/>
        <v>2.1034693556554251</v>
      </c>
      <c r="FP161" s="78">
        <f t="shared" si="150"/>
        <v>11.653508003514132</v>
      </c>
      <c r="FQ161" s="78">
        <f t="shared" si="150"/>
        <v>8.2401129997560592</v>
      </c>
      <c r="FR161" s="78">
        <f t="shared" si="150"/>
        <v>15.261969773467952</v>
      </c>
      <c r="FS161" s="78">
        <f t="shared" si="150"/>
        <v>11.04861786463476</v>
      </c>
      <c r="FT161" s="78">
        <f t="shared" si="150"/>
        <v>15.443891470563829</v>
      </c>
      <c r="FU161" s="78">
        <f t="shared" si="150"/>
        <v>8.2472808690415871</v>
      </c>
      <c r="FV161" s="78">
        <f t="shared" si="150"/>
        <v>15.362542099956483</v>
      </c>
      <c r="FW161" s="78">
        <f t="shared" si="150"/>
        <v>5.2250900872617478</v>
      </c>
      <c r="FX161" s="78">
        <f t="shared" si="150"/>
        <v>13.581827271436936</v>
      </c>
      <c r="FY161" s="78">
        <f t="shared" si="150"/>
        <v>6.5587047533126386</v>
      </c>
      <c r="FZ161" s="78">
        <f t="shared" si="150"/>
        <v>7.2024198479536832</v>
      </c>
      <c r="GA161" s="78">
        <f t="shared" si="150"/>
        <v>4.8390688626074159</v>
      </c>
      <c r="GB161" s="78">
        <f t="shared" si="150"/>
        <v>9.7393480473625385</v>
      </c>
      <c r="GC161" s="78">
        <f t="shared" si="150"/>
        <v>4.8754613654255872</v>
      </c>
      <c r="GD161" s="78">
        <f t="shared" si="150"/>
        <v>3.2449896108168086</v>
      </c>
      <c r="GE161" s="78">
        <f t="shared" si="150"/>
        <v>4.0631378551703774</v>
      </c>
      <c r="GF161" s="78">
        <f t="shared" si="150"/>
        <v>2.7185163557953174</v>
      </c>
      <c r="GG161" s="78">
        <f t="shared" si="150"/>
        <v>12.423217154647338</v>
      </c>
      <c r="GH161" s="79">
        <f t="shared" si="150"/>
        <v>8.1858844844111207</v>
      </c>
      <c r="GJ161" s="29"/>
      <c r="GK161" s="28"/>
      <c r="GL161" s="129">
        <v>130</v>
      </c>
      <c r="GM161" s="129">
        <v>28</v>
      </c>
      <c r="GN161" s="28"/>
      <c r="GO161" s="129">
        <v>50</v>
      </c>
      <c r="GP161" s="129">
        <v>32</v>
      </c>
      <c r="GQ161" s="28"/>
      <c r="GR161" s="29"/>
    </row>
    <row r="162" spans="4:200" ht="15.75" customHeight="1" x14ac:dyDescent="0.25">
      <c r="D162" s="189">
        <v>156</v>
      </c>
      <c r="E162" s="53">
        <v>14.796725190037643</v>
      </c>
      <c r="F162" s="53">
        <v>17.423801103135499</v>
      </c>
      <c r="L162" s="29"/>
      <c r="N162" s="73">
        <v>150</v>
      </c>
      <c r="O162" s="82"/>
      <c r="P162" s="83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  <c r="BC162" s="80"/>
      <c r="BD162" s="80"/>
      <c r="BE162" s="80"/>
      <c r="BF162" s="80"/>
      <c r="BG162" s="80"/>
      <c r="BH162" s="80"/>
      <c r="BI162" s="80"/>
      <c r="BJ162" s="80"/>
      <c r="BK162" s="80"/>
      <c r="BL162" s="80"/>
      <c r="BM162" s="80"/>
      <c r="BN162" s="80"/>
      <c r="BO162" s="80"/>
      <c r="BP162" s="80"/>
      <c r="BQ162" s="80"/>
      <c r="BR162" s="80"/>
      <c r="BS162" s="80"/>
      <c r="BT162" s="80"/>
      <c r="BU162" s="80"/>
      <c r="BV162" s="80"/>
      <c r="BW162" s="80"/>
      <c r="BX162" s="80"/>
      <c r="BY162" s="80"/>
      <c r="BZ162" s="80"/>
      <c r="CA162" s="80"/>
      <c r="CB162" s="80"/>
      <c r="CC162" s="80"/>
      <c r="CD162" s="80"/>
      <c r="CE162" s="80"/>
      <c r="CF162" s="80"/>
      <c r="CG162" s="80"/>
      <c r="CH162" s="80"/>
      <c r="CI162" s="80"/>
      <c r="CJ162" s="80"/>
      <c r="CK162" s="80"/>
      <c r="CL162" s="80"/>
      <c r="CM162" s="80"/>
      <c r="CN162" s="80"/>
      <c r="CO162" s="80"/>
      <c r="CP162" s="80"/>
      <c r="CQ162" s="80"/>
      <c r="CR162" s="80"/>
      <c r="CS162" s="80"/>
      <c r="CT162" s="80"/>
      <c r="CU162" s="80"/>
      <c r="CV162" s="80"/>
      <c r="CW162" s="80"/>
      <c r="CX162" s="80"/>
      <c r="CY162" s="80"/>
      <c r="CZ162" s="80"/>
      <c r="DA162" s="80"/>
      <c r="DB162" s="80"/>
      <c r="DC162" s="80"/>
      <c r="DD162" s="80"/>
      <c r="DE162" s="80"/>
      <c r="DF162" s="80"/>
      <c r="DG162" s="80"/>
      <c r="DH162" s="80"/>
      <c r="DI162" s="80"/>
      <c r="DJ162" s="80"/>
      <c r="DK162" s="80"/>
      <c r="DL162" s="80"/>
      <c r="DM162" s="80"/>
      <c r="DN162" s="80"/>
      <c r="DO162" s="80"/>
      <c r="DP162" s="80"/>
      <c r="DQ162" s="80"/>
      <c r="DR162" s="80"/>
      <c r="DS162" s="80"/>
      <c r="DT162" s="80"/>
      <c r="DU162" s="80"/>
      <c r="DV162" s="80"/>
      <c r="DW162" s="80"/>
      <c r="DX162" s="80"/>
      <c r="DY162" s="80"/>
      <c r="DZ162" s="80"/>
      <c r="EA162" s="80"/>
      <c r="EB162" s="80"/>
      <c r="EC162" s="80"/>
      <c r="ED162" s="80"/>
      <c r="EE162" s="80"/>
      <c r="EF162" s="80"/>
      <c r="EG162" s="80"/>
      <c r="EH162" s="80"/>
      <c r="EI162" s="80"/>
      <c r="EJ162" s="80"/>
      <c r="EK162" s="80"/>
      <c r="EL162" s="80"/>
      <c r="EM162" s="80"/>
      <c r="EN162" s="80"/>
      <c r="EO162" s="80"/>
      <c r="EP162" s="80"/>
      <c r="EQ162" s="80"/>
      <c r="ER162" s="80"/>
      <c r="ES162" s="80"/>
      <c r="ET162" s="80"/>
      <c r="EU162" s="80"/>
      <c r="EV162" s="80"/>
      <c r="EW162" s="80"/>
      <c r="EX162" s="80"/>
      <c r="EY162" s="80"/>
      <c r="EZ162" s="80"/>
      <c r="FA162" s="80"/>
      <c r="FB162" s="80"/>
      <c r="FC162" s="80"/>
      <c r="FD162" s="80"/>
      <c r="FE162" s="80"/>
      <c r="FF162" s="80"/>
      <c r="FG162" s="80"/>
      <c r="FH162" s="80"/>
      <c r="FI162" s="78">
        <v>0</v>
      </c>
      <c r="FJ162" s="78">
        <f t="shared" ref="FJ162:GH162" si="151">+SQRT(((FJ$6-$FI$6)^2)+((FJ$7-$FI$7)^2))</f>
        <v>14.309169612789425</v>
      </c>
      <c r="FK162" s="78">
        <f t="shared" si="151"/>
        <v>10.284638951996843</v>
      </c>
      <c r="FL162" s="78">
        <f t="shared" si="151"/>
        <v>12.46305328645885</v>
      </c>
      <c r="FM162" s="78">
        <f t="shared" si="151"/>
        <v>9.260802564065628</v>
      </c>
      <c r="FN162" s="78">
        <f t="shared" si="151"/>
        <v>14.658561119354614</v>
      </c>
      <c r="FO162" s="78">
        <f t="shared" si="151"/>
        <v>4.5321452032860252</v>
      </c>
      <c r="FP162" s="78">
        <f t="shared" si="151"/>
        <v>11.761560539339888</v>
      </c>
      <c r="FQ162" s="78">
        <f t="shared" si="151"/>
        <v>7.3061241578022234</v>
      </c>
      <c r="FR162" s="78">
        <f t="shared" si="151"/>
        <v>16.241998164896827</v>
      </c>
      <c r="FS162" s="78">
        <f t="shared" si="151"/>
        <v>10.022866599417654</v>
      </c>
      <c r="FT162" s="78">
        <f t="shared" si="151"/>
        <v>13.685316668028092</v>
      </c>
      <c r="FU162" s="78">
        <f t="shared" si="151"/>
        <v>7.4384766703401155</v>
      </c>
      <c r="FV162" s="78">
        <f t="shared" si="151"/>
        <v>14.007992564090088</v>
      </c>
      <c r="FW162" s="78">
        <f t="shared" si="151"/>
        <v>8.6777104609132536</v>
      </c>
      <c r="FX162" s="78">
        <f t="shared" si="151"/>
        <v>11.68321651732019</v>
      </c>
      <c r="FY162" s="78">
        <f t="shared" si="151"/>
        <v>6.7596842972895432</v>
      </c>
      <c r="FZ162" s="78">
        <f t="shared" si="151"/>
        <v>3.8325368301200995</v>
      </c>
      <c r="GA162" s="78">
        <f t="shared" si="151"/>
        <v>8.302971537159257</v>
      </c>
      <c r="GB162" s="78">
        <f t="shared" si="151"/>
        <v>12.031170082123753</v>
      </c>
      <c r="GC162" s="78">
        <f t="shared" si="151"/>
        <v>7.7309048645048852</v>
      </c>
      <c r="GD162" s="78">
        <f t="shared" si="151"/>
        <v>3.8489468980028647</v>
      </c>
      <c r="GE162" s="78">
        <f t="shared" si="151"/>
        <v>5.0424190658708836</v>
      </c>
      <c r="GF162" s="78">
        <f t="shared" si="151"/>
        <v>5.7755460091039872</v>
      </c>
      <c r="GG162" s="78">
        <f t="shared" si="151"/>
        <v>9.9184959681225067</v>
      </c>
      <c r="GH162" s="79">
        <f t="shared" si="151"/>
        <v>9.4572306304152374</v>
      </c>
      <c r="GJ162" s="29"/>
      <c r="GK162" s="28"/>
      <c r="GL162" s="129">
        <v>58</v>
      </c>
      <c r="GM162" s="129">
        <v>28</v>
      </c>
      <c r="GN162" s="28"/>
      <c r="GO162" s="129">
        <v>33</v>
      </c>
      <c r="GP162" s="129">
        <v>26</v>
      </c>
      <c r="GQ162" s="28"/>
      <c r="GR162" s="29"/>
    </row>
    <row r="163" spans="4:200" ht="15.75" customHeight="1" x14ac:dyDescent="0.25">
      <c r="D163" s="189">
        <v>157</v>
      </c>
      <c r="E163" s="53">
        <v>8.4788103981287968</v>
      </c>
      <c r="F163" s="53">
        <v>9.9966351409477028</v>
      </c>
      <c r="L163" s="29"/>
      <c r="N163" s="73">
        <v>151</v>
      </c>
      <c r="O163" s="82"/>
      <c r="P163" s="83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  <c r="BC163" s="80"/>
      <c r="BD163" s="80"/>
      <c r="BE163" s="80"/>
      <c r="BF163" s="80"/>
      <c r="BG163" s="80"/>
      <c r="BH163" s="80"/>
      <c r="BI163" s="80"/>
      <c r="BJ163" s="80"/>
      <c r="BK163" s="80"/>
      <c r="BL163" s="80"/>
      <c r="BM163" s="80"/>
      <c r="BN163" s="80"/>
      <c r="BO163" s="80"/>
      <c r="BP163" s="80"/>
      <c r="BQ163" s="80"/>
      <c r="BR163" s="80"/>
      <c r="BS163" s="80"/>
      <c r="BT163" s="80"/>
      <c r="BU163" s="80"/>
      <c r="BV163" s="80"/>
      <c r="BW163" s="80"/>
      <c r="BX163" s="80"/>
      <c r="BY163" s="80"/>
      <c r="BZ163" s="80"/>
      <c r="CA163" s="80"/>
      <c r="CB163" s="80"/>
      <c r="CC163" s="80"/>
      <c r="CD163" s="80"/>
      <c r="CE163" s="80"/>
      <c r="CF163" s="80"/>
      <c r="CG163" s="80"/>
      <c r="CH163" s="80"/>
      <c r="CI163" s="80"/>
      <c r="CJ163" s="80"/>
      <c r="CK163" s="80"/>
      <c r="CL163" s="80"/>
      <c r="CM163" s="80"/>
      <c r="CN163" s="80"/>
      <c r="CO163" s="80"/>
      <c r="CP163" s="80"/>
      <c r="CQ163" s="80"/>
      <c r="CR163" s="80"/>
      <c r="CS163" s="80"/>
      <c r="CT163" s="80"/>
      <c r="CU163" s="80"/>
      <c r="CV163" s="80"/>
      <c r="CW163" s="80"/>
      <c r="CX163" s="80"/>
      <c r="CY163" s="80"/>
      <c r="CZ163" s="80"/>
      <c r="DA163" s="80"/>
      <c r="DB163" s="80"/>
      <c r="DC163" s="80"/>
      <c r="DD163" s="80"/>
      <c r="DE163" s="80"/>
      <c r="DF163" s="80"/>
      <c r="DG163" s="80"/>
      <c r="DH163" s="80"/>
      <c r="DI163" s="80"/>
      <c r="DJ163" s="80"/>
      <c r="DK163" s="80"/>
      <c r="DL163" s="80"/>
      <c r="DM163" s="80"/>
      <c r="DN163" s="80"/>
      <c r="DO163" s="80"/>
      <c r="DP163" s="80"/>
      <c r="DQ163" s="80"/>
      <c r="DR163" s="80"/>
      <c r="DS163" s="80"/>
      <c r="DT163" s="80"/>
      <c r="DU163" s="80"/>
      <c r="DV163" s="80"/>
      <c r="DW163" s="80"/>
      <c r="DX163" s="80"/>
      <c r="DY163" s="80"/>
      <c r="DZ163" s="80"/>
      <c r="EA163" s="80"/>
      <c r="EB163" s="80"/>
      <c r="EC163" s="80"/>
      <c r="ED163" s="80"/>
      <c r="EE163" s="80"/>
      <c r="EF163" s="80"/>
      <c r="EG163" s="80"/>
      <c r="EH163" s="80"/>
      <c r="EI163" s="80"/>
      <c r="EJ163" s="80"/>
      <c r="EK163" s="80"/>
      <c r="EL163" s="80"/>
      <c r="EM163" s="80"/>
      <c r="EN163" s="80"/>
      <c r="EO163" s="80"/>
      <c r="EP163" s="80"/>
      <c r="EQ163" s="80"/>
      <c r="ER163" s="80"/>
      <c r="ES163" s="80"/>
      <c r="ET163" s="80"/>
      <c r="EU163" s="80"/>
      <c r="EV163" s="80"/>
      <c r="EW163" s="80"/>
      <c r="EX163" s="80"/>
      <c r="EY163" s="80"/>
      <c r="EZ163" s="80"/>
      <c r="FA163" s="80"/>
      <c r="FB163" s="80"/>
      <c r="FC163" s="80"/>
      <c r="FD163" s="80"/>
      <c r="FE163" s="80"/>
      <c r="FF163" s="80"/>
      <c r="FG163" s="80"/>
      <c r="FH163" s="80"/>
      <c r="FI163" s="80"/>
      <c r="FJ163" s="78">
        <v>0</v>
      </c>
      <c r="FK163" s="78">
        <f t="shared" ref="FK163:GH163" si="152">+SQRT(((FK$6-$FJ$6)^2)+((FK$7-$FJ$7)^2))</f>
        <v>9.8577621013508274</v>
      </c>
      <c r="FL163" s="78">
        <f t="shared" si="152"/>
        <v>20.027936652521586</v>
      </c>
      <c r="FM163" s="78">
        <f t="shared" si="152"/>
        <v>22.324117030740293</v>
      </c>
      <c r="FN163" s="78">
        <f t="shared" si="152"/>
        <v>18.198590159586569</v>
      </c>
      <c r="FO163" s="78">
        <f t="shared" si="152"/>
        <v>9.7942224325389375</v>
      </c>
      <c r="FP163" s="78">
        <f t="shared" si="152"/>
        <v>12.712398608297589</v>
      </c>
      <c r="FQ163" s="78">
        <f t="shared" si="152"/>
        <v>13.717620923369166</v>
      </c>
      <c r="FR163" s="78">
        <f t="shared" si="152"/>
        <v>11.89527723398669</v>
      </c>
      <c r="FS163" s="78">
        <f t="shared" si="152"/>
        <v>15.286864079822177</v>
      </c>
      <c r="FT163" s="78">
        <f t="shared" si="152"/>
        <v>20.144550789465551</v>
      </c>
      <c r="FU163" s="78">
        <f t="shared" si="152"/>
        <v>13.476120056956084</v>
      </c>
      <c r="FV163" s="78">
        <f t="shared" si="152"/>
        <v>18.991553437443979</v>
      </c>
      <c r="FW163" s="78">
        <f t="shared" si="152"/>
        <v>6.6013281599642841</v>
      </c>
      <c r="FX163" s="78">
        <f t="shared" si="152"/>
        <v>19.085823363143593</v>
      </c>
      <c r="FY163" s="78">
        <f t="shared" si="152"/>
        <v>11.156960325041426</v>
      </c>
      <c r="FZ163" s="78">
        <f t="shared" si="152"/>
        <v>18.136881950528213</v>
      </c>
      <c r="GA163" s="78">
        <f t="shared" si="152"/>
        <v>7.6515785240904961</v>
      </c>
      <c r="GB163" s="78">
        <f t="shared" si="152"/>
        <v>14.18123916873968</v>
      </c>
      <c r="GC163" s="78">
        <f t="shared" si="152"/>
        <v>6.6215697273487946</v>
      </c>
      <c r="GD163" s="78">
        <f t="shared" si="152"/>
        <v>13.799702956185294</v>
      </c>
      <c r="GE163" s="78">
        <f t="shared" si="152"/>
        <v>13.934457273523485</v>
      </c>
      <c r="GF163" s="78">
        <f t="shared" si="152"/>
        <v>8.5550028775935889</v>
      </c>
      <c r="GG163" s="78">
        <f t="shared" si="152"/>
        <v>19.684128780727509</v>
      </c>
      <c r="GH163" s="79">
        <f t="shared" si="152"/>
        <v>8.670056347870954</v>
      </c>
      <c r="GJ163" s="29"/>
      <c r="GK163" s="28"/>
      <c r="GL163" s="129">
        <v>41</v>
      </c>
      <c r="GM163" s="129">
        <v>29</v>
      </c>
      <c r="GN163" s="28"/>
      <c r="GO163" s="129">
        <v>173</v>
      </c>
      <c r="GP163" s="129">
        <v>26</v>
      </c>
      <c r="GQ163" s="28"/>
      <c r="GR163" s="29"/>
    </row>
    <row r="164" spans="4:200" ht="15.75" customHeight="1" x14ac:dyDescent="0.25">
      <c r="D164" s="189">
        <v>158</v>
      </c>
      <c r="E164" s="53">
        <v>8.3867039205380998</v>
      </c>
      <c r="F164" s="53">
        <v>14.926244143462895</v>
      </c>
      <c r="L164" s="29"/>
      <c r="N164" s="73">
        <v>152</v>
      </c>
      <c r="O164" s="82"/>
      <c r="P164" s="83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80"/>
      <c r="BA164" s="80"/>
      <c r="BB164" s="80"/>
      <c r="BC164" s="80"/>
      <c r="BD164" s="80"/>
      <c r="BE164" s="80"/>
      <c r="BF164" s="80"/>
      <c r="BG164" s="80"/>
      <c r="BH164" s="80"/>
      <c r="BI164" s="80"/>
      <c r="BJ164" s="80"/>
      <c r="BK164" s="80"/>
      <c r="BL164" s="80"/>
      <c r="BM164" s="80"/>
      <c r="BN164" s="80"/>
      <c r="BO164" s="80"/>
      <c r="BP164" s="80"/>
      <c r="BQ164" s="80"/>
      <c r="BR164" s="80"/>
      <c r="BS164" s="80"/>
      <c r="BT164" s="80"/>
      <c r="BU164" s="80"/>
      <c r="BV164" s="80"/>
      <c r="BW164" s="80"/>
      <c r="BX164" s="80"/>
      <c r="BY164" s="80"/>
      <c r="BZ164" s="80"/>
      <c r="CA164" s="80"/>
      <c r="CB164" s="80"/>
      <c r="CC164" s="80"/>
      <c r="CD164" s="80"/>
      <c r="CE164" s="80"/>
      <c r="CF164" s="80"/>
      <c r="CG164" s="80"/>
      <c r="CH164" s="80"/>
      <c r="CI164" s="80"/>
      <c r="CJ164" s="80"/>
      <c r="CK164" s="80"/>
      <c r="CL164" s="80"/>
      <c r="CM164" s="80"/>
      <c r="CN164" s="80"/>
      <c r="CO164" s="80"/>
      <c r="CP164" s="80"/>
      <c r="CQ164" s="80"/>
      <c r="CR164" s="80"/>
      <c r="CS164" s="80"/>
      <c r="CT164" s="80"/>
      <c r="CU164" s="80"/>
      <c r="CV164" s="80"/>
      <c r="CW164" s="80"/>
      <c r="CX164" s="80"/>
      <c r="CY164" s="80"/>
      <c r="CZ164" s="80"/>
      <c r="DA164" s="80"/>
      <c r="DB164" s="80"/>
      <c r="DC164" s="80"/>
      <c r="DD164" s="80"/>
      <c r="DE164" s="80"/>
      <c r="DF164" s="80"/>
      <c r="DG164" s="80"/>
      <c r="DH164" s="80"/>
      <c r="DI164" s="80"/>
      <c r="DJ164" s="80"/>
      <c r="DK164" s="80"/>
      <c r="DL164" s="80"/>
      <c r="DM164" s="80"/>
      <c r="DN164" s="80"/>
      <c r="DO164" s="80"/>
      <c r="DP164" s="80"/>
      <c r="DQ164" s="80"/>
      <c r="DR164" s="80"/>
      <c r="DS164" s="80"/>
      <c r="DT164" s="80"/>
      <c r="DU164" s="80"/>
      <c r="DV164" s="80"/>
      <c r="DW164" s="80"/>
      <c r="DX164" s="80"/>
      <c r="DY164" s="80"/>
      <c r="DZ164" s="80"/>
      <c r="EA164" s="80"/>
      <c r="EB164" s="80"/>
      <c r="EC164" s="80"/>
      <c r="ED164" s="80"/>
      <c r="EE164" s="80"/>
      <c r="EF164" s="80"/>
      <c r="EG164" s="80"/>
      <c r="EH164" s="80"/>
      <c r="EI164" s="80"/>
      <c r="EJ164" s="80"/>
      <c r="EK164" s="80"/>
      <c r="EL164" s="80"/>
      <c r="EM164" s="80"/>
      <c r="EN164" s="80"/>
      <c r="EO164" s="80"/>
      <c r="EP164" s="80"/>
      <c r="EQ164" s="80"/>
      <c r="ER164" s="80"/>
      <c r="ES164" s="80"/>
      <c r="ET164" s="80"/>
      <c r="EU164" s="80"/>
      <c r="EV164" s="80"/>
      <c r="EW164" s="80"/>
      <c r="EX164" s="80"/>
      <c r="EY164" s="80"/>
      <c r="EZ164" s="80"/>
      <c r="FA164" s="80"/>
      <c r="FB164" s="80"/>
      <c r="FC164" s="80"/>
      <c r="FD164" s="80"/>
      <c r="FE164" s="80"/>
      <c r="FF164" s="80"/>
      <c r="FG164" s="80"/>
      <c r="FH164" s="80"/>
      <c r="FI164" s="80"/>
      <c r="FJ164" s="80"/>
      <c r="FK164" s="78">
        <v>0</v>
      </c>
      <c r="FL164" s="78">
        <f t="shared" ref="FL164:GH164" si="153">+SQRT(((FL$6-$FK$6)^2)+((FL$7-$FK$7)^2))</f>
        <v>21.398813801639893</v>
      </c>
      <c r="FM164" s="78">
        <f t="shared" si="153"/>
        <v>19.525421012206536</v>
      </c>
      <c r="FN164" s="78">
        <f t="shared" si="153"/>
        <v>21.854373178469036</v>
      </c>
      <c r="FO164" s="78">
        <f t="shared" si="153"/>
        <v>7.9711029333596981</v>
      </c>
      <c r="FP164" s="78">
        <f t="shared" si="153"/>
        <v>17.026962456986613</v>
      </c>
      <c r="FQ164" s="78">
        <f t="shared" si="153"/>
        <v>14.841327539796232</v>
      </c>
      <c r="FR164" s="78">
        <f t="shared" si="153"/>
        <v>19.045127867465649</v>
      </c>
      <c r="FS164" s="78">
        <f t="shared" si="153"/>
        <v>17.507305196590448</v>
      </c>
      <c r="FT164" s="78">
        <f t="shared" si="153"/>
        <v>22.226816376395906</v>
      </c>
      <c r="FU164" s="78">
        <f t="shared" si="153"/>
        <v>14.771482886268972</v>
      </c>
      <c r="FV164" s="78">
        <f t="shared" si="153"/>
        <v>21.874392182143435</v>
      </c>
      <c r="FW164" s="78">
        <f t="shared" si="153"/>
        <v>4.5078443255459053</v>
      </c>
      <c r="FX164" s="78">
        <f t="shared" si="153"/>
        <v>20.47976771968565</v>
      </c>
      <c r="FY164" s="78">
        <f t="shared" si="153"/>
        <v>12.590961166796815</v>
      </c>
      <c r="FZ164" s="78">
        <f t="shared" si="153"/>
        <v>13.438046079465128</v>
      </c>
      <c r="GA164" s="78">
        <f t="shared" si="153"/>
        <v>3.5608529584868971</v>
      </c>
      <c r="GB164" s="78">
        <f t="shared" si="153"/>
        <v>4.4018161939941267</v>
      </c>
      <c r="GC164" s="78">
        <f t="shared" si="153"/>
        <v>7.6445851955203254</v>
      </c>
      <c r="GD164" s="78">
        <f t="shared" si="153"/>
        <v>7.2672076986245653</v>
      </c>
      <c r="GE164" s="78">
        <f t="shared" si="153"/>
        <v>6.5763936005182648</v>
      </c>
      <c r="GF164" s="78">
        <f t="shared" si="153"/>
        <v>6.9115105693539132</v>
      </c>
      <c r="GG164" s="78">
        <f t="shared" si="153"/>
        <v>19.552142379777834</v>
      </c>
      <c r="GH164" s="79">
        <f t="shared" si="153"/>
        <v>12.642370943036333</v>
      </c>
      <c r="GJ164" s="29"/>
      <c r="GK164" s="28"/>
      <c r="GL164" s="129">
        <v>76</v>
      </c>
      <c r="GM164" s="129">
        <v>29</v>
      </c>
      <c r="GN164" s="28"/>
      <c r="GO164" s="129">
        <v>122</v>
      </c>
      <c r="GP164" s="129">
        <v>26</v>
      </c>
      <c r="GQ164" s="28"/>
      <c r="GR164" s="29"/>
    </row>
    <row r="165" spans="4:200" ht="15.75" customHeight="1" x14ac:dyDescent="0.25">
      <c r="D165" s="189">
        <v>159</v>
      </c>
      <c r="E165" s="53">
        <v>10.395926128726398</v>
      </c>
      <c r="F165" s="53">
        <v>5.0091279289558077</v>
      </c>
      <c r="L165" s="29"/>
      <c r="N165" s="73">
        <v>153</v>
      </c>
      <c r="O165" s="82"/>
      <c r="P165" s="83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  <c r="BE165" s="80"/>
      <c r="BF165" s="80"/>
      <c r="BG165" s="80"/>
      <c r="BH165" s="80"/>
      <c r="BI165" s="80"/>
      <c r="BJ165" s="80"/>
      <c r="BK165" s="80"/>
      <c r="BL165" s="80"/>
      <c r="BM165" s="80"/>
      <c r="BN165" s="80"/>
      <c r="BO165" s="80"/>
      <c r="BP165" s="80"/>
      <c r="BQ165" s="80"/>
      <c r="BR165" s="80"/>
      <c r="BS165" s="80"/>
      <c r="BT165" s="80"/>
      <c r="BU165" s="80"/>
      <c r="BV165" s="80"/>
      <c r="BW165" s="80"/>
      <c r="BX165" s="80"/>
      <c r="BY165" s="80"/>
      <c r="BZ165" s="80"/>
      <c r="CA165" s="80"/>
      <c r="CB165" s="80"/>
      <c r="CC165" s="80"/>
      <c r="CD165" s="80"/>
      <c r="CE165" s="80"/>
      <c r="CF165" s="80"/>
      <c r="CG165" s="80"/>
      <c r="CH165" s="80"/>
      <c r="CI165" s="80"/>
      <c r="CJ165" s="80"/>
      <c r="CK165" s="80"/>
      <c r="CL165" s="80"/>
      <c r="CM165" s="80"/>
      <c r="CN165" s="80"/>
      <c r="CO165" s="80"/>
      <c r="CP165" s="80"/>
      <c r="CQ165" s="80"/>
      <c r="CR165" s="80"/>
      <c r="CS165" s="80"/>
      <c r="CT165" s="80"/>
      <c r="CU165" s="80"/>
      <c r="CV165" s="80"/>
      <c r="CW165" s="80"/>
      <c r="CX165" s="80"/>
      <c r="CY165" s="80"/>
      <c r="CZ165" s="80"/>
      <c r="DA165" s="80"/>
      <c r="DB165" s="80"/>
      <c r="DC165" s="80"/>
      <c r="DD165" s="80"/>
      <c r="DE165" s="80"/>
      <c r="DF165" s="80"/>
      <c r="DG165" s="80"/>
      <c r="DH165" s="80"/>
      <c r="DI165" s="80"/>
      <c r="DJ165" s="80"/>
      <c r="DK165" s="80"/>
      <c r="DL165" s="80"/>
      <c r="DM165" s="80"/>
      <c r="DN165" s="80"/>
      <c r="DO165" s="80"/>
      <c r="DP165" s="80"/>
      <c r="DQ165" s="80"/>
      <c r="DR165" s="80"/>
      <c r="DS165" s="80"/>
      <c r="DT165" s="80"/>
      <c r="DU165" s="80"/>
      <c r="DV165" s="80"/>
      <c r="DW165" s="80"/>
      <c r="DX165" s="80"/>
      <c r="DY165" s="80"/>
      <c r="DZ165" s="80"/>
      <c r="EA165" s="80"/>
      <c r="EB165" s="80"/>
      <c r="EC165" s="80"/>
      <c r="ED165" s="80"/>
      <c r="EE165" s="80"/>
      <c r="EF165" s="80"/>
      <c r="EG165" s="80"/>
      <c r="EH165" s="80"/>
      <c r="EI165" s="80"/>
      <c r="EJ165" s="80"/>
      <c r="EK165" s="80"/>
      <c r="EL165" s="80"/>
      <c r="EM165" s="80"/>
      <c r="EN165" s="80"/>
      <c r="EO165" s="80"/>
      <c r="EP165" s="80"/>
      <c r="EQ165" s="80"/>
      <c r="ER165" s="80"/>
      <c r="ES165" s="80"/>
      <c r="ET165" s="80"/>
      <c r="EU165" s="80"/>
      <c r="EV165" s="80"/>
      <c r="EW165" s="80"/>
      <c r="EX165" s="80"/>
      <c r="EY165" s="80"/>
      <c r="EZ165" s="80"/>
      <c r="FA165" s="80"/>
      <c r="FB165" s="80"/>
      <c r="FC165" s="80"/>
      <c r="FD165" s="80"/>
      <c r="FE165" s="80"/>
      <c r="FF165" s="80"/>
      <c r="FG165" s="80"/>
      <c r="FH165" s="80"/>
      <c r="FI165" s="80"/>
      <c r="FJ165" s="80"/>
      <c r="FK165" s="80"/>
      <c r="FL165" s="78">
        <v>0</v>
      </c>
      <c r="FM165" s="78">
        <f t="shared" ref="FM165:GH165" si="154">+SQRT(((FM$6-$FL$6)^2)+((FM$7-$FL$7)^2))</f>
        <v>8.8313983021977798</v>
      </c>
      <c r="FN165" s="78">
        <f t="shared" si="154"/>
        <v>4.9260986845118815</v>
      </c>
      <c r="FO165" s="78">
        <f t="shared" si="154"/>
        <v>13.444444262894359</v>
      </c>
      <c r="FP165" s="78">
        <f t="shared" si="154"/>
        <v>8.1597442750832379</v>
      </c>
      <c r="FQ165" s="78">
        <f t="shared" si="154"/>
        <v>6.7261210678486414</v>
      </c>
      <c r="FR165" s="78">
        <f t="shared" si="154"/>
        <v>12.889566293579625</v>
      </c>
      <c r="FS165" s="78">
        <f t="shared" si="154"/>
        <v>4.7560389676217305</v>
      </c>
      <c r="FT165" s="78">
        <f t="shared" si="154"/>
        <v>1.6091872116470458</v>
      </c>
      <c r="FU165" s="78">
        <f t="shared" si="154"/>
        <v>6.8785630313241244</v>
      </c>
      <c r="FV165" s="78">
        <f t="shared" si="154"/>
        <v>3.2405029936699266</v>
      </c>
      <c r="FW165" s="78">
        <f t="shared" si="154"/>
        <v>17.887065543511859</v>
      </c>
      <c r="FX165" s="78">
        <f t="shared" si="154"/>
        <v>0.9600885025396817</v>
      </c>
      <c r="FY165" s="78">
        <f t="shared" si="154"/>
        <v>9.3069060713958471</v>
      </c>
      <c r="FZ165" s="78">
        <f t="shared" si="154"/>
        <v>12.396899135899311</v>
      </c>
      <c r="GA165" s="78">
        <f t="shared" si="154"/>
        <v>18.251014485511039</v>
      </c>
      <c r="GB165" s="78">
        <f t="shared" si="154"/>
        <v>24.16110939426304</v>
      </c>
      <c r="GC165" s="78">
        <f t="shared" si="154"/>
        <v>14.948513812969171</v>
      </c>
      <c r="GD165" s="78">
        <f t="shared" si="154"/>
        <v>16.277892192064396</v>
      </c>
      <c r="GE165" s="78">
        <f t="shared" si="154"/>
        <v>17.471858984350977</v>
      </c>
      <c r="GF165" s="78">
        <f t="shared" si="154"/>
        <v>14.653158919420367</v>
      </c>
      <c r="GG165" s="78">
        <f t="shared" si="154"/>
        <v>3.2795203255064194</v>
      </c>
      <c r="GH165" s="79">
        <f t="shared" si="154"/>
        <v>11.364381830676281</v>
      </c>
      <c r="GJ165" s="29"/>
      <c r="GK165" s="28"/>
      <c r="GL165" s="129">
        <v>117</v>
      </c>
      <c r="GM165" s="129">
        <v>29</v>
      </c>
      <c r="GN165" s="28"/>
      <c r="GO165" s="129">
        <v>149</v>
      </c>
      <c r="GP165" s="129">
        <v>26</v>
      </c>
      <c r="GQ165" s="28"/>
      <c r="GR165" s="29"/>
    </row>
    <row r="166" spans="4:200" ht="15.75" customHeight="1" x14ac:dyDescent="0.25">
      <c r="D166" s="189">
        <v>160</v>
      </c>
      <c r="E166" s="53">
        <v>6.2238072388528352</v>
      </c>
      <c r="F166" s="53">
        <v>13.11396869152048</v>
      </c>
      <c r="L166" s="29"/>
      <c r="N166" s="73">
        <v>154</v>
      </c>
      <c r="O166" s="82"/>
      <c r="P166" s="83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80"/>
      <c r="BA166" s="80"/>
      <c r="BB166" s="80"/>
      <c r="BC166" s="80"/>
      <c r="BD166" s="80"/>
      <c r="BE166" s="80"/>
      <c r="BF166" s="80"/>
      <c r="BG166" s="80"/>
      <c r="BH166" s="80"/>
      <c r="BI166" s="80"/>
      <c r="BJ166" s="80"/>
      <c r="BK166" s="80"/>
      <c r="BL166" s="80"/>
      <c r="BM166" s="80"/>
      <c r="BN166" s="80"/>
      <c r="BO166" s="80"/>
      <c r="BP166" s="80"/>
      <c r="BQ166" s="80"/>
      <c r="BR166" s="80"/>
      <c r="BS166" s="80"/>
      <c r="BT166" s="80"/>
      <c r="BU166" s="80"/>
      <c r="BV166" s="80"/>
      <c r="BW166" s="80"/>
      <c r="BX166" s="80"/>
      <c r="BY166" s="80"/>
      <c r="BZ166" s="80"/>
      <c r="CA166" s="80"/>
      <c r="CB166" s="80"/>
      <c r="CC166" s="80"/>
      <c r="CD166" s="80"/>
      <c r="CE166" s="80"/>
      <c r="CF166" s="80"/>
      <c r="CG166" s="80"/>
      <c r="CH166" s="80"/>
      <c r="CI166" s="80"/>
      <c r="CJ166" s="80"/>
      <c r="CK166" s="80"/>
      <c r="CL166" s="80"/>
      <c r="CM166" s="80"/>
      <c r="CN166" s="80"/>
      <c r="CO166" s="80"/>
      <c r="CP166" s="80"/>
      <c r="CQ166" s="80"/>
      <c r="CR166" s="80"/>
      <c r="CS166" s="80"/>
      <c r="CT166" s="80"/>
      <c r="CU166" s="80"/>
      <c r="CV166" s="80"/>
      <c r="CW166" s="80"/>
      <c r="CX166" s="80"/>
      <c r="CY166" s="80"/>
      <c r="CZ166" s="80"/>
      <c r="DA166" s="80"/>
      <c r="DB166" s="80"/>
      <c r="DC166" s="80"/>
      <c r="DD166" s="80"/>
      <c r="DE166" s="80"/>
      <c r="DF166" s="80"/>
      <c r="DG166" s="80"/>
      <c r="DH166" s="80"/>
      <c r="DI166" s="80"/>
      <c r="DJ166" s="80"/>
      <c r="DK166" s="80"/>
      <c r="DL166" s="80"/>
      <c r="DM166" s="80"/>
      <c r="DN166" s="80"/>
      <c r="DO166" s="80"/>
      <c r="DP166" s="80"/>
      <c r="DQ166" s="80"/>
      <c r="DR166" s="80"/>
      <c r="DS166" s="80"/>
      <c r="DT166" s="80"/>
      <c r="DU166" s="80"/>
      <c r="DV166" s="80"/>
      <c r="DW166" s="80"/>
      <c r="DX166" s="80"/>
      <c r="DY166" s="80"/>
      <c r="DZ166" s="80"/>
      <c r="EA166" s="80"/>
      <c r="EB166" s="80"/>
      <c r="EC166" s="80"/>
      <c r="ED166" s="80"/>
      <c r="EE166" s="80"/>
      <c r="EF166" s="80"/>
      <c r="EG166" s="80"/>
      <c r="EH166" s="80"/>
      <c r="EI166" s="80"/>
      <c r="EJ166" s="80"/>
      <c r="EK166" s="80"/>
      <c r="EL166" s="80"/>
      <c r="EM166" s="80"/>
      <c r="EN166" s="80"/>
      <c r="EO166" s="80"/>
      <c r="EP166" s="80"/>
      <c r="EQ166" s="80"/>
      <c r="ER166" s="80"/>
      <c r="ES166" s="80"/>
      <c r="ET166" s="80"/>
      <c r="EU166" s="80"/>
      <c r="EV166" s="80"/>
      <c r="EW166" s="80"/>
      <c r="EX166" s="80"/>
      <c r="EY166" s="80"/>
      <c r="EZ166" s="80"/>
      <c r="FA166" s="80"/>
      <c r="FB166" s="80"/>
      <c r="FC166" s="80"/>
      <c r="FD166" s="80"/>
      <c r="FE166" s="80"/>
      <c r="FF166" s="80"/>
      <c r="FG166" s="80"/>
      <c r="FH166" s="80"/>
      <c r="FI166" s="80"/>
      <c r="FJ166" s="80"/>
      <c r="FK166" s="80"/>
      <c r="FL166" s="80"/>
      <c r="FM166" s="78">
        <v>0</v>
      </c>
      <c r="FN166" s="78">
        <f t="shared" ref="FN166:GH166" si="155">+SQRT(((FN$6-$FM$6)^2)+((FN$7-$FM$7)^2))</f>
        <v>13.448487231149581</v>
      </c>
      <c r="FO166" s="78">
        <f t="shared" si="155"/>
        <v>12.969779081194853</v>
      </c>
      <c r="FP166" s="78">
        <f t="shared" si="155"/>
        <v>14.22610158830442</v>
      </c>
      <c r="FQ166" s="78">
        <f t="shared" si="155"/>
        <v>9.7740448771208275</v>
      </c>
      <c r="FR166" s="78">
        <f t="shared" si="155"/>
        <v>19.568974480230509</v>
      </c>
      <c r="FS166" s="78">
        <f t="shared" si="155"/>
        <v>10.534877793780721</v>
      </c>
      <c r="FT166" s="78">
        <f t="shared" si="155"/>
        <v>10.435440044682645</v>
      </c>
      <c r="FU166" s="78">
        <f t="shared" si="155"/>
        <v>10.073128833510404</v>
      </c>
      <c r="FV166" s="78">
        <f t="shared" si="155"/>
        <v>11.928267790634617</v>
      </c>
      <c r="FW166" s="78">
        <f t="shared" si="155"/>
        <v>17.650694920035626</v>
      </c>
      <c r="FX166" s="78">
        <f t="shared" si="155"/>
        <v>8.7543332692003162</v>
      </c>
      <c r="FY166" s="78">
        <f t="shared" si="155"/>
        <v>11.680752676498916</v>
      </c>
      <c r="FZ166" s="78">
        <f t="shared" si="155"/>
        <v>6.5101543386253589</v>
      </c>
      <c r="GA166" s="78">
        <f t="shared" si="155"/>
        <v>17.447220066246079</v>
      </c>
      <c r="GB166" s="78">
        <f t="shared" si="155"/>
        <v>20.75059300204849</v>
      </c>
      <c r="GC166" s="78">
        <f t="shared" si="155"/>
        <v>15.847853039827363</v>
      </c>
      <c r="GD166" s="78">
        <f t="shared" si="155"/>
        <v>12.57057683300329</v>
      </c>
      <c r="GE166" s="78">
        <f t="shared" si="155"/>
        <v>13.622667099940104</v>
      </c>
      <c r="GF166" s="78">
        <f t="shared" si="155"/>
        <v>14.395778352699942</v>
      </c>
      <c r="GG166" s="78">
        <f t="shared" si="155"/>
        <v>5.7010757952814428</v>
      </c>
      <c r="GH166" s="79">
        <f t="shared" si="155"/>
        <v>14.917274971684666</v>
      </c>
      <c r="GJ166" s="29"/>
      <c r="GK166" s="28"/>
      <c r="GL166" s="129">
        <v>112</v>
      </c>
      <c r="GM166" s="129">
        <v>29</v>
      </c>
      <c r="GN166" s="28"/>
      <c r="GO166" s="129">
        <v>48</v>
      </c>
      <c r="GP166" s="129">
        <v>26</v>
      </c>
      <c r="GQ166" s="28"/>
      <c r="GR166" s="29"/>
    </row>
    <row r="167" spans="4:200" ht="15.75" customHeight="1" x14ac:dyDescent="0.25">
      <c r="D167" s="189">
        <v>161</v>
      </c>
      <c r="E167" s="53">
        <v>1.2622092154802109</v>
      </c>
      <c r="F167" s="53">
        <v>12.944129585231206</v>
      </c>
      <c r="L167" s="29"/>
      <c r="N167" s="73">
        <v>155</v>
      </c>
      <c r="O167" s="82"/>
      <c r="P167" s="83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  <c r="AP167" s="80"/>
      <c r="AQ167" s="80"/>
      <c r="AR167" s="80"/>
      <c r="AS167" s="80"/>
      <c r="AT167" s="80"/>
      <c r="AU167" s="80"/>
      <c r="AV167" s="80"/>
      <c r="AW167" s="80"/>
      <c r="AX167" s="80"/>
      <c r="AY167" s="80"/>
      <c r="AZ167" s="80"/>
      <c r="BA167" s="80"/>
      <c r="BB167" s="80"/>
      <c r="BC167" s="80"/>
      <c r="BD167" s="80"/>
      <c r="BE167" s="80"/>
      <c r="BF167" s="80"/>
      <c r="BG167" s="80"/>
      <c r="BH167" s="80"/>
      <c r="BI167" s="80"/>
      <c r="BJ167" s="80"/>
      <c r="BK167" s="80"/>
      <c r="BL167" s="80"/>
      <c r="BM167" s="80"/>
      <c r="BN167" s="80"/>
      <c r="BO167" s="80"/>
      <c r="BP167" s="80"/>
      <c r="BQ167" s="80"/>
      <c r="BR167" s="80"/>
      <c r="BS167" s="80"/>
      <c r="BT167" s="80"/>
      <c r="BU167" s="80"/>
      <c r="BV167" s="80"/>
      <c r="BW167" s="80"/>
      <c r="BX167" s="80"/>
      <c r="BY167" s="80"/>
      <c r="BZ167" s="80"/>
      <c r="CA167" s="80"/>
      <c r="CB167" s="80"/>
      <c r="CC167" s="80"/>
      <c r="CD167" s="80"/>
      <c r="CE167" s="80"/>
      <c r="CF167" s="80"/>
      <c r="CG167" s="80"/>
      <c r="CH167" s="80"/>
      <c r="CI167" s="80"/>
      <c r="CJ167" s="80"/>
      <c r="CK167" s="80"/>
      <c r="CL167" s="80"/>
      <c r="CM167" s="80"/>
      <c r="CN167" s="80"/>
      <c r="CO167" s="80"/>
      <c r="CP167" s="80"/>
      <c r="CQ167" s="80"/>
      <c r="CR167" s="80"/>
      <c r="CS167" s="80"/>
      <c r="CT167" s="80"/>
      <c r="CU167" s="80"/>
      <c r="CV167" s="80"/>
      <c r="CW167" s="80"/>
      <c r="CX167" s="80"/>
      <c r="CY167" s="80"/>
      <c r="CZ167" s="80"/>
      <c r="DA167" s="80"/>
      <c r="DB167" s="80"/>
      <c r="DC167" s="80"/>
      <c r="DD167" s="80"/>
      <c r="DE167" s="80"/>
      <c r="DF167" s="80"/>
      <c r="DG167" s="80"/>
      <c r="DH167" s="80"/>
      <c r="DI167" s="80"/>
      <c r="DJ167" s="80"/>
      <c r="DK167" s="80"/>
      <c r="DL167" s="80"/>
      <c r="DM167" s="80"/>
      <c r="DN167" s="80"/>
      <c r="DO167" s="80"/>
      <c r="DP167" s="80"/>
      <c r="DQ167" s="80"/>
      <c r="DR167" s="80"/>
      <c r="DS167" s="80"/>
      <c r="DT167" s="80"/>
      <c r="DU167" s="80"/>
      <c r="DV167" s="80"/>
      <c r="DW167" s="80"/>
      <c r="DX167" s="80"/>
      <c r="DY167" s="80"/>
      <c r="DZ167" s="80"/>
      <c r="EA167" s="80"/>
      <c r="EB167" s="80"/>
      <c r="EC167" s="80"/>
      <c r="ED167" s="80"/>
      <c r="EE167" s="80"/>
      <c r="EF167" s="80"/>
      <c r="EG167" s="80"/>
      <c r="EH167" s="80"/>
      <c r="EI167" s="80"/>
      <c r="EJ167" s="80"/>
      <c r="EK167" s="80"/>
      <c r="EL167" s="80"/>
      <c r="EM167" s="80"/>
      <c r="EN167" s="80"/>
      <c r="EO167" s="80"/>
      <c r="EP167" s="80"/>
      <c r="EQ167" s="80"/>
      <c r="ER167" s="80"/>
      <c r="ES167" s="80"/>
      <c r="ET167" s="80"/>
      <c r="EU167" s="80"/>
      <c r="EV167" s="80"/>
      <c r="EW167" s="80"/>
      <c r="EX167" s="80"/>
      <c r="EY167" s="80"/>
      <c r="EZ167" s="80"/>
      <c r="FA167" s="80"/>
      <c r="FB167" s="80"/>
      <c r="FC167" s="80"/>
      <c r="FD167" s="80"/>
      <c r="FE167" s="80"/>
      <c r="FF167" s="80"/>
      <c r="FG167" s="80"/>
      <c r="FH167" s="80"/>
      <c r="FI167" s="80"/>
      <c r="FJ167" s="80"/>
      <c r="FK167" s="80"/>
      <c r="FL167" s="80"/>
      <c r="FM167" s="80"/>
      <c r="FN167" s="78">
        <v>0</v>
      </c>
      <c r="FO167" s="78">
        <f t="shared" ref="FO167:GH167" si="156">+SQRT(((FO$6-$FN$6)^2)+((FO$7-$FN$7)^2))</f>
        <v>14.075677461488217</v>
      </c>
      <c r="FP167" s="78">
        <f t="shared" si="156"/>
        <v>5.4898323060725804</v>
      </c>
      <c r="FQ167" s="78">
        <f t="shared" si="156"/>
        <v>7.4720461230352777</v>
      </c>
      <c r="FR167" s="78">
        <f t="shared" si="156"/>
        <v>8.7917800036545621</v>
      </c>
      <c r="FS167" s="78">
        <f t="shared" si="156"/>
        <v>4.6604728591902918</v>
      </c>
      <c r="FT167" s="78">
        <f t="shared" si="156"/>
        <v>3.6302075570552677</v>
      </c>
      <c r="FU167" s="78">
        <f t="shared" si="156"/>
        <v>7.4227253808553311</v>
      </c>
      <c r="FV167" s="78">
        <f t="shared" si="156"/>
        <v>1.7272283553867984</v>
      </c>
      <c r="FW167" s="78">
        <f t="shared" si="156"/>
        <v>17.749755565291636</v>
      </c>
      <c r="FX167" s="78">
        <f t="shared" si="156"/>
        <v>4.7239716402937768</v>
      </c>
      <c r="FY167" s="78">
        <f t="shared" si="156"/>
        <v>9.2919524762709784</v>
      </c>
      <c r="FZ167" s="78">
        <f t="shared" si="156"/>
        <v>15.716497476107367</v>
      </c>
      <c r="GA167" s="78">
        <f t="shared" si="156"/>
        <v>18.394554436765798</v>
      </c>
      <c r="GB167" s="78">
        <f t="shared" si="156"/>
        <v>25.272543823911889</v>
      </c>
      <c r="GC167" s="78">
        <f t="shared" si="156"/>
        <v>14.52816024603913</v>
      </c>
      <c r="GD167" s="78">
        <f t="shared" si="156"/>
        <v>18.159610908842026</v>
      </c>
      <c r="GE167" s="78">
        <f t="shared" si="156"/>
        <v>19.299181745725349</v>
      </c>
      <c r="GF167" s="78">
        <f t="shared" si="156"/>
        <v>14.953684609393484</v>
      </c>
      <c r="GG167" s="78">
        <f t="shared" si="156"/>
        <v>7.7493524078823581</v>
      </c>
      <c r="GH167" s="79">
        <f t="shared" si="156"/>
        <v>9.8889083449995638</v>
      </c>
      <c r="GJ167" s="29"/>
      <c r="GK167" s="28"/>
      <c r="GL167" s="129">
        <v>61</v>
      </c>
      <c r="GM167" s="129">
        <v>29</v>
      </c>
      <c r="GN167" s="28"/>
      <c r="GO167" s="129">
        <v>39</v>
      </c>
      <c r="GP167" s="129">
        <v>24</v>
      </c>
      <c r="GQ167" s="28"/>
      <c r="GR167" s="29"/>
    </row>
    <row r="168" spans="4:200" ht="15.75" customHeight="1" x14ac:dyDescent="0.25">
      <c r="D168" s="189">
        <v>162</v>
      </c>
      <c r="E168" s="53">
        <v>8.5504271906459763</v>
      </c>
      <c r="F168" s="53">
        <v>14.675896695425946</v>
      </c>
      <c r="L168" s="29"/>
      <c r="N168" s="73">
        <v>156</v>
      </c>
      <c r="O168" s="82"/>
      <c r="P168" s="83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S168" s="80"/>
      <c r="AT168" s="80"/>
      <c r="AU168" s="80"/>
      <c r="AV168" s="80"/>
      <c r="AW168" s="80"/>
      <c r="AX168" s="80"/>
      <c r="AY168" s="80"/>
      <c r="AZ168" s="80"/>
      <c r="BA168" s="80"/>
      <c r="BB168" s="80"/>
      <c r="BC168" s="80"/>
      <c r="BD168" s="80"/>
      <c r="BE168" s="80"/>
      <c r="BF168" s="80"/>
      <c r="BG168" s="80"/>
      <c r="BH168" s="80"/>
      <c r="BI168" s="80"/>
      <c r="BJ168" s="80"/>
      <c r="BK168" s="80"/>
      <c r="BL168" s="80"/>
      <c r="BM168" s="80"/>
      <c r="BN168" s="80"/>
      <c r="BO168" s="80"/>
      <c r="BP168" s="80"/>
      <c r="BQ168" s="80"/>
      <c r="BR168" s="80"/>
      <c r="BS168" s="80"/>
      <c r="BT168" s="80"/>
      <c r="BU168" s="80"/>
      <c r="BV168" s="80"/>
      <c r="BW168" s="80"/>
      <c r="BX168" s="80"/>
      <c r="BY168" s="80"/>
      <c r="BZ168" s="80"/>
      <c r="CA168" s="80"/>
      <c r="CB168" s="80"/>
      <c r="CC168" s="80"/>
      <c r="CD168" s="80"/>
      <c r="CE168" s="80"/>
      <c r="CF168" s="80"/>
      <c r="CG168" s="80"/>
      <c r="CH168" s="80"/>
      <c r="CI168" s="80"/>
      <c r="CJ168" s="80"/>
      <c r="CK168" s="80"/>
      <c r="CL168" s="80"/>
      <c r="CM168" s="80"/>
      <c r="CN168" s="80"/>
      <c r="CO168" s="80"/>
      <c r="CP168" s="80"/>
      <c r="CQ168" s="80"/>
      <c r="CR168" s="80"/>
      <c r="CS168" s="80"/>
      <c r="CT168" s="80"/>
      <c r="CU168" s="80"/>
      <c r="CV168" s="80"/>
      <c r="CW168" s="80"/>
      <c r="CX168" s="80"/>
      <c r="CY168" s="80"/>
      <c r="CZ168" s="80"/>
      <c r="DA168" s="80"/>
      <c r="DB168" s="80"/>
      <c r="DC168" s="80"/>
      <c r="DD168" s="80"/>
      <c r="DE168" s="80"/>
      <c r="DF168" s="80"/>
      <c r="DG168" s="80"/>
      <c r="DH168" s="80"/>
      <c r="DI168" s="80"/>
      <c r="DJ168" s="80"/>
      <c r="DK168" s="80"/>
      <c r="DL168" s="80"/>
      <c r="DM168" s="80"/>
      <c r="DN168" s="80"/>
      <c r="DO168" s="80"/>
      <c r="DP168" s="80"/>
      <c r="DQ168" s="80"/>
      <c r="DR168" s="80"/>
      <c r="DS168" s="80"/>
      <c r="DT168" s="80"/>
      <c r="DU168" s="80"/>
      <c r="DV168" s="80"/>
      <c r="DW168" s="80"/>
      <c r="DX168" s="80"/>
      <c r="DY168" s="80"/>
      <c r="DZ168" s="80"/>
      <c r="EA168" s="80"/>
      <c r="EB168" s="80"/>
      <c r="EC168" s="80"/>
      <c r="ED168" s="80"/>
      <c r="EE168" s="80"/>
      <c r="EF168" s="80"/>
      <c r="EG168" s="80"/>
      <c r="EH168" s="80"/>
      <c r="EI168" s="80"/>
      <c r="EJ168" s="80"/>
      <c r="EK168" s="80"/>
      <c r="EL168" s="80"/>
      <c r="EM168" s="80"/>
      <c r="EN168" s="80"/>
      <c r="EO168" s="80"/>
      <c r="EP168" s="80"/>
      <c r="EQ168" s="80"/>
      <c r="ER168" s="80"/>
      <c r="ES168" s="80"/>
      <c r="ET168" s="80"/>
      <c r="EU168" s="80"/>
      <c r="EV168" s="80"/>
      <c r="EW168" s="80"/>
      <c r="EX168" s="80"/>
      <c r="EY168" s="80"/>
      <c r="EZ168" s="80"/>
      <c r="FA168" s="80"/>
      <c r="FB168" s="80"/>
      <c r="FC168" s="80"/>
      <c r="FD168" s="80"/>
      <c r="FE168" s="80"/>
      <c r="FF168" s="80"/>
      <c r="FG168" s="80"/>
      <c r="FH168" s="80"/>
      <c r="FI168" s="80"/>
      <c r="FJ168" s="80"/>
      <c r="FK168" s="80"/>
      <c r="FL168" s="80"/>
      <c r="FM168" s="80"/>
      <c r="FN168" s="80"/>
      <c r="FO168" s="78">
        <v>0</v>
      </c>
      <c r="FP168" s="78">
        <f t="shared" ref="FP168:GH168" si="157">+SQRT(((FP$6-$FO$6)^2)+((FP$7-$FO$7)^2))</f>
        <v>9.7508379920754287</v>
      </c>
      <c r="FQ168" s="78">
        <f t="shared" si="157"/>
        <v>6.8794013869119164</v>
      </c>
      <c r="FR168" s="78">
        <f t="shared" si="157"/>
        <v>13.171603638119954</v>
      </c>
      <c r="FS168" s="78">
        <f t="shared" si="157"/>
        <v>9.5952893449835095</v>
      </c>
      <c r="FT168" s="78">
        <f t="shared" si="157"/>
        <v>14.256597755911937</v>
      </c>
      <c r="FU168" s="78">
        <f t="shared" si="157"/>
        <v>6.8240176825030234</v>
      </c>
      <c r="FV168" s="78">
        <f t="shared" si="157"/>
        <v>13.962049384821055</v>
      </c>
      <c r="FW168" s="78">
        <f t="shared" si="157"/>
        <v>4.7819737130731834</v>
      </c>
      <c r="FX168" s="78">
        <f t="shared" si="157"/>
        <v>12.51812412076479</v>
      </c>
      <c r="FY168" s="78">
        <f t="shared" si="157"/>
        <v>4.8053578353213595</v>
      </c>
      <c r="FZ168" s="78">
        <f t="shared" si="157"/>
        <v>8.3475279992409739</v>
      </c>
      <c r="GA168" s="78">
        <f t="shared" si="157"/>
        <v>4.8799330272565546</v>
      </c>
      <c r="GB168" s="78">
        <f t="shared" si="157"/>
        <v>11.202471677544091</v>
      </c>
      <c r="GC168" s="78">
        <f t="shared" si="157"/>
        <v>3.19875979958154</v>
      </c>
      <c r="GD168" s="78">
        <f t="shared" si="157"/>
        <v>5.3453814884097124</v>
      </c>
      <c r="GE168" s="78">
        <f t="shared" si="157"/>
        <v>6.146321097746231</v>
      </c>
      <c r="GF168" s="78">
        <f t="shared" si="157"/>
        <v>1.4310054019956104</v>
      </c>
      <c r="GG168" s="78">
        <f t="shared" si="157"/>
        <v>11.805884811110698</v>
      </c>
      <c r="GH168" s="79">
        <f t="shared" si="157"/>
        <v>6.0961536304032213</v>
      </c>
      <c r="GJ168" s="29"/>
      <c r="GK168" s="28"/>
      <c r="GL168" s="129">
        <v>8</v>
      </c>
      <c r="GM168" s="129">
        <v>30</v>
      </c>
      <c r="GN168" s="28"/>
      <c r="GO168" s="129">
        <v>116</v>
      </c>
      <c r="GP168" s="129">
        <v>24</v>
      </c>
      <c r="GQ168" s="28"/>
      <c r="GR168" s="29"/>
    </row>
    <row r="169" spans="4:200" ht="15.75" customHeight="1" x14ac:dyDescent="0.25">
      <c r="D169" s="189">
        <v>163</v>
      </c>
      <c r="E169" s="53">
        <v>2.2445226857552028</v>
      </c>
      <c r="F169" s="53">
        <v>11.309797887919821</v>
      </c>
      <c r="L169" s="29"/>
      <c r="N169" s="73">
        <v>157</v>
      </c>
      <c r="O169" s="82"/>
      <c r="P169" s="83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  <c r="AP169" s="80"/>
      <c r="AQ169" s="80"/>
      <c r="AR169" s="80"/>
      <c r="AS169" s="80"/>
      <c r="AT169" s="80"/>
      <c r="AU169" s="80"/>
      <c r="AV169" s="80"/>
      <c r="AW169" s="80"/>
      <c r="AX169" s="80"/>
      <c r="AY169" s="80"/>
      <c r="AZ169" s="80"/>
      <c r="BA169" s="80"/>
      <c r="BB169" s="80"/>
      <c r="BC169" s="80"/>
      <c r="BD169" s="80"/>
      <c r="BE169" s="80"/>
      <c r="BF169" s="80"/>
      <c r="BG169" s="80"/>
      <c r="BH169" s="80"/>
      <c r="BI169" s="80"/>
      <c r="BJ169" s="80"/>
      <c r="BK169" s="80"/>
      <c r="BL169" s="80"/>
      <c r="BM169" s="80"/>
      <c r="BN169" s="80"/>
      <c r="BO169" s="80"/>
      <c r="BP169" s="80"/>
      <c r="BQ169" s="80"/>
      <c r="BR169" s="80"/>
      <c r="BS169" s="80"/>
      <c r="BT169" s="80"/>
      <c r="BU169" s="80"/>
      <c r="BV169" s="80"/>
      <c r="BW169" s="80"/>
      <c r="BX169" s="80"/>
      <c r="BY169" s="80"/>
      <c r="BZ169" s="80"/>
      <c r="CA169" s="80"/>
      <c r="CB169" s="80"/>
      <c r="CC169" s="80"/>
      <c r="CD169" s="80"/>
      <c r="CE169" s="80"/>
      <c r="CF169" s="80"/>
      <c r="CG169" s="80"/>
      <c r="CH169" s="80"/>
      <c r="CI169" s="80"/>
      <c r="CJ169" s="80"/>
      <c r="CK169" s="80"/>
      <c r="CL169" s="80"/>
      <c r="CM169" s="80"/>
      <c r="CN169" s="80"/>
      <c r="CO169" s="80"/>
      <c r="CP169" s="8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80"/>
      <c r="DI169" s="80"/>
      <c r="DJ169" s="80"/>
      <c r="DK169" s="80"/>
      <c r="DL169" s="80"/>
      <c r="DM169" s="80"/>
      <c r="DN169" s="80"/>
      <c r="DO169" s="80"/>
      <c r="DP169" s="80"/>
      <c r="DQ169" s="80"/>
      <c r="DR169" s="80"/>
      <c r="DS169" s="80"/>
      <c r="DT169" s="80"/>
      <c r="DU169" s="80"/>
      <c r="DV169" s="80"/>
      <c r="DW169" s="80"/>
      <c r="DX169" s="80"/>
      <c r="DY169" s="80"/>
      <c r="DZ169" s="80"/>
      <c r="EA169" s="80"/>
      <c r="EB169" s="80"/>
      <c r="EC169" s="80"/>
      <c r="ED169" s="80"/>
      <c r="EE169" s="80"/>
      <c r="EF169" s="80"/>
      <c r="EG169" s="80"/>
      <c r="EH169" s="80"/>
      <c r="EI169" s="80"/>
      <c r="EJ169" s="80"/>
      <c r="EK169" s="80"/>
      <c r="EL169" s="80"/>
      <c r="EM169" s="80"/>
      <c r="EN169" s="80"/>
      <c r="EO169" s="80"/>
      <c r="EP169" s="80"/>
      <c r="EQ169" s="80"/>
      <c r="ER169" s="80"/>
      <c r="ES169" s="80"/>
      <c r="ET169" s="80"/>
      <c r="EU169" s="80"/>
      <c r="EV169" s="80"/>
      <c r="EW169" s="80"/>
      <c r="EX169" s="80"/>
      <c r="EY169" s="80"/>
      <c r="EZ169" s="80"/>
      <c r="FA169" s="80"/>
      <c r="FB169" s="80"/>
      <c r="FC169" s="80"/>
      <c r="FD169" s="80"/>
      <c r="FE169" s="80"/>
      <c r="FF169" s="80"/>
      <c r="FG169" s="80"/>
      <c r="FH169" s="80"/>
      <c r="FI169" s="80"/>
      <c r="FJ169" s="80"/>
      <c r="FK169" s="80"/>
      <c r="FL169" s="80"/>
      <c r="FM169" s="80"/>
      <c r="FN169" s="80"/>
      <c r="FO169" s="80"/>
      <c r="FP169" s="78">
        <v>0</v>
      </c>
      <c r="FQ169" s="78">
        <f t="shared" ref="FQ169:GH169" si="158">+SQRT(((FQ$6-$FP$6)^2)+((FQ$7-$FP$7)^2))</f>
        <v>4.9304694016790123</v>
      </c>
      <c r="FR169" s="78">
        <f t="shared" si="158"/>
        <v>5.3432724911028018</v>
      </c>
      <c r="FS169" s="78">
        <f t="shared" si="158"/>
        <v>3.8474417102629697</v>
      </c>
      <c r="FT169" s="78">
        <f t="shared" si="158"/>
        <v>7.7953227084250392</v>
      </c>
      <c r="FU169" s="78">
        <f t="shared" si="158"/>
        <v>4.6798095752058755</v>
      </c>
      <c r="FV169" s="78">
        <f t="shared" si="158"/>
        <v>6.3710862245529007</v>
      </c>
      <c r="FW169" s="78">
        <f t="shared" si="158"/>
        <v>12.701900410666685</v>
      </c>
      <c r="FX169" s="78">
        <f t="shared" si="158"/>
        <v>7.3569277433957412</v>
      </c>
      <c r="FY169" s="78">
        <f t="shared" si="158"/>
        <v>5.1543312674702308</v>
      </c>
      <c r="FZ169" s="78">
        <f t="shared" si="158"/>
        <v>14.045106462710004</v>
      </c>
      <c r="GA169" s="78">
        <f t="shared" si="158"/>
        <v>13.481621721203638</v>
      </c>
      <c r="GB169" s="78">
        <f t="shared" si="158"/>
        <v>20.794169046392017</v>
      </c>
      <c r="GC169" s="78">
        <f t="shared" si="158"/>
        <v>9.4499667922860837</v>
      </c>
      <c r="GD169" s="78">
        <f t="shared" si="158"/>
        <v>14.620986561688671</v>
      </c>
      <c r="GE169" s="78">
        <f t="shared" si="158"/>
        <v>15.637709654525585</v>
      </c>
      <c r="GF169" s="78">
        <f t="shared" si="158"/>
        <v>10.305628407187427</v>
      </c>
      <c r="GG169" s="78">
        <f t="shared" si="158"/>
        <v>9.2985448870581209</v>
      </c>
      <c r="GH169" s="79">
        <f t="shared" si="158"/>
        <v>4.5431810412058571</v>
      </c>
      <c r="GJ169" s="29"/>
      <c r="GK169" s="28"/>
      <c r="GL169" s="129">
        <v>138</v>
      </c>
      <c r="GM169" s="129">
        <v>30</v>
      </c>
      <c r="GN169" s="28"/>
      <c r="GO169" s="129">
        <v>105</v>
      </c>
      <c r="GP169" s="129">
        <v>24</v>
      </c>
      <c r="GQ169" s="28"/>
      <c r="GR169" s="29"/>
    </row>
    <row r="170" spans="4:200" ht="15.75" customHeight="1" x14ac:dyDescent="0.25">
      <c r="D170" s="189">
        <v>164</v>
      </c>
      <c r="E170" s="53">
        <v>19.462501521051731</v>
      </c>
      <c r="F170" s="53">
        <v>16.376039765104913</v>
      </c>
      <c r="L170" s="29"/>
      <c r="N170" s="73">
        <v>158</v>
      </c>
      <c r="O170" s="82"/>
      <c r="P170" s="83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S170" s="80"/>
      <c r="AT170" s="80"/>
      <c r="AU170" s="80"/>
      <c r="AV170" s="80"/>
      <c r="AW170" s="80"/>
      <c r="AX170" s="80"/>
      <c r="AY170" s="80"/>
      <c r="AZ170" s="80"/>
      <c r="BA170" s="80"/>
      <c r="BB170" s="80"/>
      <c r="BC170" s="80"/>
      <c r="BD170" s="80"/>
      <c r="BE170" s="80"/>
      <c r="BF170" s="80"/>
      <c r="BG170" s="80"/>
      <c r="BH170" s="80"/>
      <c r="BI170" s="80"/>
      <c r="BJ170" s="80"/>
      <c r="BK170" s="80"/>
      <c r="BL170" s="80"/>
      <c r="BM170" s="80"/>
      <c r="BN170" s="80"/>
      <c r="BO170" s="80"/>
      <c r="BP170" s="80"/>
      <c r="BQ170" s="80"/>
      <c r="BR170" s="80"/>
      <c r="BS170" s="80"/>
      <c r="BT170" s="80"/>
      <c r="BU170" s="80"/>
      <c r="BV170" s="80"/>
      <c r="BW170" s="80"/>
      <c r="BX170" s="80"/>
      <c r="BY170" s="80"/>
      <c r="BZ170" s="80"/>
      <c r="CA170" s="80"/>
      <c r="CB170" s="80"/>
      <c r="CC170" s="80"/>
      <c r="CD170" s="80"/>
      <c r="CE170" s="80"/>
      <c r="CF170" s="80"/>
      <c r="CG170" s="80"/>
      <c r="CH170" s="80"/>
      <c r="CI170" s="80"/>
      <c r="CJ170" s="80"/>
      <c r="CK170" s="80"/>
      <c r="CL170" s="80"/>
      <c r="CM170" s="80"/>
      <c r="CN170" s="80"/>
      <c r="CO170" s="80"/>
      <c r="CP170" s="80"/>
      <c r="CQ170" s="80"/>
      <c r="CR170" s="80"/>
      <c r="CS170" s="80"/>
      <c r="CT170" s="80"/>
      <c r="CU170" s="80"/>
      <c r="CV170" s="80"/>
      <c r="CW170" s="80"/>
      <c r="CX170" s="80"/>
      <c r="CY170" s="80"/>
      <c r="CZ170" s="80"/>
      <c r="DA170" s="80"/>
      <c r="DB170" s="80"/>
      <c r="DC170" s="80"/>
      <c r="DD170" s="80"/>
      <c r="DE170" s="80"/>
      <c r="DF170" s="80"/>
      <c r="DG170" s="80"/>
      <c r="DH170" s="80"/>
      <c r="DI170" s="80"/>
      <c r="DJ170" s="80"/>
      <c r="DK170" s="80"/>
      <c r="DL170" s="80"/>
      <c r="DM170" s="80"/>
      <c r="DN170" s="80"/>
      <c r="DO170" s="80"/>
      <c r="DP170" s="80"/>
      <c r="DQ170" s="80"/>
      <c r="DR170" s="80"/>
      <c r="DS170" s="80"/>
      <c r="DT170" s="80"/>
      <c r="DU170" s="80"/>
      <c r="DV170" s="80"/>
      <c r="DW170" s="80"/>
      <c r="DX170" s="80"/>
      <c r="DY170" s="80"/>
      <c r="DZ170" s="80"/>
      <c r="EA170" s="80"/>
      <c r="EB170" s="80"/>
      <c r="EC170" s="80"/>
      <c r="ED170" s="80"/>
      <c r="EE170" s="80"/>
      <c r="EF170" s="80"/>
      <c r="EG170" s="80"/>
      <c r="EH170" s="80"/>
      <c r="EI170" s="80"/>
      <c r="EJ170" s="80"/>
      <c r="EK170" s="80"/>
      <c r="EL170" s="80"/>
      <c r="EM170" s="80"/>
      <c r="EN170" s="80"/>
      <c r="EO170" s="80"/>
      <c r="EP170" s="80"/>
      <c r="EQ170" s="80"/>
      <c r="ER170" s="80"/>
      <c r="ES170" s="80"/>
      <c r="ET170" s="80"/>
      <c r="EU170" s="80"/>
      <c r="EV170" s="80"/>
      <c r="EW170" s="80"/>
      <c r="EX170" s="80"/>
      <c r="EY170" s="80"/>
      <c r="EZ170" s="80"/>
      <c r="FA170" s="80"/>
      <c r="FB170" s="80"/>
      <c r="FC170" s="80"/>
      <c r="FD170" s="80"/>
      <c r="FE170" s="80"/>
      <c r="FF170" s="80"/>
      <c r="FG170" s="80"/>
      <c r="FH170" s="80"/>
      <c r="FI170" s="80"/>
      <c r="FJ170" s="80"/>
      <c r="FK170" s="80"/>
      <c r="FL170" s="80"/>
      <c r="FM170" s="80"/>
      <c r="FN170" s="80"/>
      <c r="FO170" s="80"/>
      <c r="FP170" s="80"/>
      <c r="FQ170" s="78">
        <v>0</v>
      </c>
      <c r="FR170" s="78">
        <f t="shared" ref="FR170:GH170" si="159">+SQRT(((FR$6-$FQ$6)^2)+((FR$7-$FQ$7)^2))</f>
        <v>10.118605036956254</v>
      </c>
      <c r="FS170" s="78">
        <f t="shared" si="159"/>
        <v>2.8217838984157195</v>
      </c>
      <c r="FT170" s="78">
        <f t="shared" si="159"/>
        <v>7.3950796428674046</v>
      </c>
      <c r="FU170" s="78">
        <f t="shared" si="159"/>
        <v>0.29913066361279284</v>
      </c>
      <c r="FV170" s="78">
        <f t="shared" si="159"/>
        <v>7.1277678020647306</v>
      </c>
      <c r="FW170" s="78">
        <f t="shared" si="159"/>
        <v>11.170281994295214</v>
      </c>
      <c r="FX170" s="78">
        <f t="shared" si="159"/>
        <v>5.7716995104002615</v>
      </c>
      <c r="FY170" s="78">
        <f t="shared" si="159"/>
        <v>2.6286433993198028</v>
      </c>
      <c r="FZ170" s="78">
        <f t="shared" si="159"/>
        <v>9.1539736929613458</v>
      </c>
      <c r="GA170" s="78">
        <f t="shared" si="159"/>
        <v>11.580087255756226</v>
      </c>
      <c r="GB170" s="78">
        <f t="shared" si="159"/>
        <v>17.951908618909393</v>
      </c>
      <c r="GC170" s="78">
        <f t="shared" si="159"/>
        <v>8.2340477846453162</v>
      </c>
      <c r="GD170" s="78">
        <f t="shared" si="159"/>
        <v>10.692482318368183</v>
      </c>
      <c r="GE170" s="78">
        <f t="shared" si="159"/>
        <v>11.827580906312788</v>
      </c>
      <c r="GF170" s="78">
        <f t="shared" si="159"/>
        <v>7.9904052769382137</v>
      </c>
      <c r="GG170" s="78">
        <f t="shared" si="159"/>
        <v>5.9793817354065588</v>
      </c>
      <c r="GH170" s="79">
        <f t="shared" si="159"/>
        <v>5.3755655678914698</v>
      </c>
      <c r="GJ170" s="29"/>
      <c r="GK170" s="28"/>
      <c r="GL170" s="129">
        <v>78</v>
      </c>
      <c r="GM170" s="129">
        <v>30</v>
      </c>
      <c r="GN170" s="28"/>
      <c r="GO170" s="129">
        <v>80</v>
      </c>
      <c r="GP170" s="129">
        <v>24</v>
      </c>
      <c r="GQ170" s="28"/>
      <c r="GR170" s="29"/>
    </row>
    <row r="171" spans="4:200" ht="15.75" customHeight="1" x14ac:dyDescent="0.25">
      <c r="D171" s="189">
        <v>165</v>
      </c>
      <c r="E171" s="53">
        <v>2.6335451056045387</v>
      </c>
      <c r="F171" s="53">
        <v>14.463990005020765</v>
      </c>
      <c r="L171" s="29"/>
      <c r="N171" s="73">
        <v>159</v>
      </c>
      <c r="O171" s="82"/>
      <c r="P171" s="83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  <c r="AP171" s="80"/>
      <c r="AQ171" s="80"/>
      <c r="AR171" s="80"/>
      <c r="AS171" s="80"/>
      <c r="AT171" s="80"/>
      <c r="AU171" s="80"/>
      <c r="AV171" s="80"/>
      <c r="AW171" s="80"/>
      <c r="AX171" s="80"/>
      <c r="AY171" s="80"/>
      <c r="AZ171" s="80"/>
      <c r="BA171" s="80"/>
      <c r="BB171" s="80"/>
      <c r="BC171" s="80"/>
      <c r="BD171" s="80"/>
      <c r="BE171" s="80"/>
      <c r="BF171" s="80"/>
      <c r="BG171" s="80"/>
      <c r="BH171" s="80"/>
      <c r="BI171" s="80"/>
      <c r="BJ171" s="80"/>
      <c r="BK171" s="80"/>
      <c r="BL171" s="80"/>
      <c r="BM171" s="80"/>
      <c r="BN171" s="80"/>
      <c r="BO171" s="80"/>
      <c r="BP171" s="80"/>
      <c r="BQ171" s="80"/>
      <c r="BR171" s="80"/>
      <c r="BS171" s="80"/>
      <c r="BT171" s="80"/>
      <c r="BU171" s="80"/>
      <c r="BV171" s="80"/>
      <c r="BW171" s="80"/>
      <c r="BX171" s="80"/>
      <c r="BY171" s="80"/>
      <c r="BZ171" s="80"/>
      <c r="CA171" s="80"/>
      <c r="CB171" s="80"/>
      <c r="CC171" s="80"/>
      <c r="CD171" s="80"/>
      <c r="CE171" s="80"/>
      <c r="CF171" s="80"/>
      <c r="CG171" s="80"/>
      <c r="CH171" s="80"/>
      <c r="CI171" s="80"/>
      <c r="CJ171" s="80"/>
      <c r="CK171" s="80"/>
      <c r="CL171" s="80"/>
      <c r="CM171" s="80"/>
      <c r="CN171" s="80"/>
      <c r="CO171" s="80"/>
      <c r="CP171" s="80"/>
      <c r="CQ171" s="80"/>
      <c r="CR171" s="80"/>
      <c r="CS171" s="80"/>
      <c r="CT171" s="80"/>
      <c r="CU171" s="80"/>
      <c r="CV171" s="80"/>
      <c r="CW171" s="80"/>
      <c r="CX171" s="80"/>
      <c r="CY171" s="80"/>
      <c r="CZ171" s="80"/>
      <c r="DA171" s="80"/>
      <c r="DB171" s="80"/>
      <c r="DC171" s="80"/>
      <c r="DD171" s="80"/>
      <c r="DE171" s="80"/>
      <c r="DF171" s="80"/>
      <c r="DG171" s="80"/>
      <c r="DH171" s="80"/>
      <c r="DI171" s="80"/>
      <c r="DJ171" s="80"/>
      <c r="DK171" s="80"/>
      <c r="DL171" s="80"/>
      <c r="DM171" s="80"/>
      <c r="DN171" s="80"/>
      <c r="DO171" s="80"/>
      <c r="DP171" s="80"/>
      <c r="DQ171" s="80"/>
      <c r="DR171" s="80"/>
      <c r="DS171" s="80"/>
      <c r="DT171" s="80"/>
      <c r="DU171" s="80"/>
      <c r="DV171" s="80"/>
      <c r="DW171" s="80"/>
      <c r="DX171" s="80"/>
      <c r="DY171" s="80"/>
      <c r="DZ171" s="80"/>
      <c r="EA171" s="80"/>
      <c r="EB171" s="80"/>
      <c r="EC171" s="80"/>
      <c r="ED171" s="80"/>
      <c r="EE171" s="80"/>
      <c r="EF171" s="80"/>
      <c r="EG171" s="80"/>
      <c r="EH171" s="80"/>
      <c r="EI171" s="80"/>
      <c r="EJ171" s="80"/>
      <c r="EK171" s="80"/>
      <c r="EL171" s="80"/>
      <c r="EM171" s="80"/>
      <c r="EN171" s="80"/>
      <c r="EO171" s="80"/>
      <c r="EP171" s="80"/>
      <c r="EQ171" s="80"/>
      <c r="ER171" s="80"/>
      <c r="ES171" s="80"/>
      <c r="ET171" s="80"/>
      <c r="EU171" s="80"/>
      <c r="EV171" s="80"/>
      <c r="EW171" s="80"/>
      <c r="EX171" s="80"/>
      <c r="EY171" s="80"/>
      <c r="EZ171" s="80"/>
      <c r="FA171" s="80"/>
      <c r="FB171" s="80"/>
      <c r="FC171" s="80"/>
      <c r="FD171" s="80"/>
      <c r="FE171" s="80"/>
      <c r="FF171" s="80"/>
      <c r="FG171" s="80"/>
      <c r="FH171" s="80"/>
      <c r="FI171" s="80"/>
      <c r="FJ171" s="80"/>
      <c r="FK171" s="80"/>
      <c r="FL171" s="80"/>
      <c r="FM171" s="80"/>
      <c r="FN171" s="80"/>
      <c r="FO171" s="80"/>
      <c r="FP171" s="80"/>
      <c r="FQ171" s="80"/>
      <c r="FR171" s="78">
        <v>0</v>
      </c>
      <c r="FS171" s="78">
        <f t="shared" ref="FS171:GH171" si="160">+SQRT(((FS$6-$FR$6)^2)+((FS$7-$FR$7)^2))</f>
        <v>9.1156469774651594</v>
      </c>
      <c r="FT171" s="78">
        <f t="shared" si="160"/>
        <v>12.099133685368253</v>
      </c>
      <c r="FU171" s="78">
        <f t="shared" si="160"/>
        <v>9.8413558372237802</v>
      </c>
      <c r="FV171" s="78">
        <f t="shared" si="160"/>
        <v>10.302612291155784</v>
      </c>
      <c r="FW171" s="78">
        <f t="shared" si="160"/>
        <v>14.539926892371431</v>
      </c>
      <c r="FX171" s="78">
        <f t="shared" si="160"/>
        <v>12.233109826431452</v>
      </c>
      <c r="FY171" s="78">
        <f t="shared" si="160"/>
        <v>9.5117429456939782</v>
      </c>
      <c r="FZ171" s="78">
        <f t="shared" si="160"/>
        <v>18.998781446902729</v>
      </c>
      <c r="GA171" s="78">
        <f t="shared" si="160"/>
        <v>15.565008708016572</v>
      </c>
      <c r="GB171" s="78">
        <f t="shared" si="160"/>
        <v>23.251356420904017</v>
      </c>
      <c r="GC171" s="78">
        <f t="shared" si="160"/>
        <v>11.597651752131144</v>
      </c>
      <c r="GD171" s="78">
        <f t="shared" si="160"/>
        <v>18.466894707649978</v>
      </c>
      <c r="GE171" s="78">
        <f t="shared" si="160"/>
        <v>19.317809706196286</v>
      </c>
      <c r="GF171" s="78">
        <f t="shared" si="160"/>
        <v>13.202327190071635</v>
      </c>
      <c r="GG171" s="78">
        <f t="shared" si="160"/>
        <v>14.523512165386308</v>
      </c>
      <c r="GH171" s="79">
        <f t="shared" si="160"/>
        <v>7.0763147905709243</v>
      </c>
      <c r="GJ171" s="29"/>
      <c r="GK171" s="28"/>
      <c r="GL171" s="129">
        <v>89</v>
      </c>
      <c r="GM171" s="129">
        <v>30</v>
      </c>
      <c r="GN171" s="28"/>
      <c r="GO171" s="129">
        <v>140</v>
      </c>
      <c r="GP171" s="129">
        <v>24</v>
      </c>
      <c r="GQ171" s="28"/>
      <c r="GR171" s="29"/>
    </row>
    <row r="172" spans="4:200" ht="15.75" customHeight="1" x14ac:dyDescent="0.25">
      <c r="D172" s="189">
        <v>166</v>
      </c>
      <c r="E172" s="53">
        <v>10.981026630101137</v>
      </c>
      <c r="F172" s="53">
        <v>14.502858031936942</v>
      </c>
      <c r="L172" s="29"/>
      <c r="N172" s="73">
        <v>160</v>
      </c>
      <c r="O172" s="82"/>
      <c r="P172" s="83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  <c r="AR172" s="80"/>
      <c r="AS172" s="80"/>
      <c r="AT172" s="80"/>
      <c r="AU172" s="80"/>
      <c r="AV172" s="80"/>
      <c r="AW172" s="80"/>
      <c r="AX172" s="80"/>
      <c r="AY172" s="80"/>
      <c r="AZ172" s="80"/>
      <c r="BA172" s="80"/>
      <c r="BB172" s="80"/>
      <c r="BC172" s="80"/>
      <c r="BD172" s="80"/>
      <c r="BE172" s="80"/>
      <c r="BF172" s="80"/>
      <c r="BG172" s="80"/>
      <c r="BH172" s="80"/>
      <c r="BI172" s="80"/>
      <c r="BJ172" s="80"/>
      <c r="BK172" s="80"/>
      <c r="BL172" s="80"/>
      <c r="BM172" s="80"/>
      <c r="BN172" s="80"/>
      <c r="BO172" s="80"/>
      <c r="BP172" s="80"/>
      <c r="BQ172" s="80"/>
      <c r="BR172" s="80"/>
      <c r="BS172" s="80"/>
      <c r="BT172" s="80"/>
      <c r="BU172" s="80"/>
      <c r="BV172" s="80"/>
      <c r="BW172" s="80"/>
      <c r="BX172" s="80"/>
      <c r="BY172" s="80"/>
      <c r="BZ172" s="80"/>
      <c r="CA172" s="80"/>
      <c r="CB172" s="80"/>
      <c r="CC172" s="80"/>
      <c r="CD172" s="80"/>
      <c r="CE172" s="80"/>
      <c r="CF172" s="80"/>
      <c r="CG172" s="80"/>
      <c r="CH172" s="80"/>
      <c r="CI172" s="80"/>
      <c r="CJ172" s="80"/>
      <c r="CK172" s="80"/>
      <c r="CL172" s="80"/>
      <c r="CM172" s="80"/>
      <c r="CN172" s="80"/>
      <c r="CO172" s="80"/>
      <c r="CP172" s="80"/>
      <c r="CQ172" s="80"/>
      <c r="CR172" s="80"/>
      <c r="CS172" s="80"/>
      <c r="CT172" s="80"/>
      <c r="CU172" s="80"/>
      <c r="CV172" s="80"/>
      <c r="CW172" s="80"/>
      <c r="CX172" s="80"/>
      <c r="CY172" s="80"/>
      <c r="CZ172" s="80"/>
      <c r="DA172" s="80"/>
      <c r="DB172" s="80"/>
      <c r="DC172" s="80"/>
      <c r="DD172" s="80"/>
      <c r="DE172" s="80"/>
      <c r="DF172" s="80"/>
      <c r="DG172" s="80"/>
      <c r="DH172" s="80"/>
      <c r="DI172" s="80"/>
      <c r="DJ172" s="80"/>
      <c r="DK172" s="80"/>
      <c r="DL172" s="80"/>
      <c r="DM172" s="80"/>
      <c r="DN172" s="80"/>
      <c r="DO172" s="80"/>
      <c r="DP172" s="80"/>
      <c r="DQ172" s="80"/>
      <c r="DR172" s="80"/>
      <c r="DS172" s="80"/>
      <c r="DT172" s="80"/>
      <c r="DU172" s="80"/>
      <c r="DV172" s="80"/>
      <c r="DW172" s="80"/>
      <c r="DX172" s="80"/>
      <c r="DY172" s="80"/>
      <c r="DZ172" s="80"/>
      <c r="EA172" s="80"/>
      <c r="EB172" s="80"/>
      <c r="EC172" s="80"/>
      <c r="ED172" s="80"/>
      <c r="EE172" s="80"/>
      <c r="EF172" s="80"/>
      <c r="EG172" s="80"/>
      <c r="EH172" s="80"/>
      <c r="EI172" s="80"/>
      <c r="EJ172" s="80"/>
      <c r="EK172" s="80"/>
      <c r="EL172" s="80"/>
      <c r="EM172" s="80"/>
      <c r="EN172" s="80"/>
      <c r="EO172" s="80"/>
      <c r="EP172" s="80"/>
      <c r="EQ172" s="80"/>
      <c r="ER172" s="80"/>
      <c r="ES172" s="80"/>
      <c r="ET172" s="80"/>
      <c r="EU172" s="80"/>
      <c r="EV172" s="80"/>
      <c r="EW172" s="80"/>
      <c r="EX172" s="80"/>
      <c r="EY172" s="80"/>
      <c r="EZ172" s="80"/>
      <c r="FA172" s="80"/>
      <c r="FB172" s="80"/>
      <c r="FC172" s="80"/>
      <c r="FD172" s="80"/>
      <c r="FE172" s="80"/>
      <c r="FF172" s="80"/>
      <c r="FG172" s="80"/>
      <c r="FH172" s="80"/>
      <c r="FI172" s="80"/>
      <c r="FJ172" s="80"/>
      <c r="FK172" s="80"/>
      <c r="FL172" s="80"/>
      <c r="FM172" s="80"/>
      <c r="FN172" s="80"/>
      <c r="FO172" s="80"/>
      <c r="FP172" s="80"/>
      <c r="FQ172" s="80"/>
      <c r="FR172" s="80"/>
      <c r="FS172" s="78">
        <v>0</v>
      </c>
      <c r="FT172" s="78">
        <f t="shared" ref="FT172:GH172" si="161">+SQRT(((FT$6-$FS$6)^2)+((FT$7-$FS$7)^2))</f>
        <v>4.9645040303700299</v>
      </c>
      <c r="FU172" s="78">
        <f t="shared" si="161"/>
        <v>2.8022811224903958</v>
      </c>
      <c r="FV172" s="78">
        <f t="shared" si="161"/>
        <v>4.3691804543971937</v>
      </c>
      <c r="FW172" s="78">
        <f t="shared" si="161"/>
        <v>13.634666625431002</v>
      </c>
      <c r="FX172" s="78">
        <f t="shared" si="161"/>
        <v>3.8356928620969697</v>
      </c>
      <c r="FY172" s="78">
        <f t="shared" si="161"/>
        <v>4.9558198046732231</v>
      </c>
      <c r="FZ172" s="78">
        <f t="shared" si="161"/>
        <v>11.404844937735483</v>
      </c>
      <c r="GA172" s="78">
        <f t="shared" si="161"/>
        <v>14.150733856512035</v>
      </c>
      <c r="GB172" s="78">
        <f t="shared" si="161"/>
        <v>20.737416086224862</v>
      </c>
      <c r="GC172" s="78">
        <f t="shared" si="161"/>
        <v>10.530994317472148</v>
      </c>
      <c r="GD172" s="78">
        <f t="shared" si="161"/>
        <v>13.499652272667246</v>
      </c>
      <c r="GE172" s="78">
        <f t="shared" si="161"/>
        <v>14.641873464290345</v>
      </c>
      <c r="GF172" s="78">
        <f t="shared" si="161"/>
        <v>10.60476067031254</v>
      </c>
      <c r="GG172" s="78">
        <f t="shared" si="161"/>
        <v>5.4511860103353698</v>
      </c>
      <c r="GH172" s="79">
        <f t="shared" si="161"/>
        <v>6.6173895303907893</v>
      </c>
      <c r="GJ172" s="29"/>
      <c r="GK172" s="28"/>
      <c r="GL172" s="129">
        <v>12</v>
      </c>
      <c r="GM172" s="129">
        <v>30</v>
      </c>
      <c r="GN172" s="28"/>
      <c r="GO172" s="129">
        <v>95</v>
      </c>
      <c r="GP172" s="129">
        <v>24</v>
      </c>
      <c r="GQ172" s="28"/>
      <c r="GR172" s="29"/>
    </row>
    <row r="173" spans="4:200" ht="15.75" customHeight="1" x14ac:dyDescent="0.25">
      <c r="D173" s="189">
        <v>167</v>
      </c>
      <c r="E173" s="53">
        <v>9.6464572545556333</v>
      </c>
      <c r="F173" s="53">
        <v>23.993120998745539</v>
      </c>
      <c r="L173" s="29"/>
      <c r="N173" s="73">
        <v>161</v>
      </c>
      <c r="O173" s="82"/>
      <c r="P173" s="83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80"/>
      <c r="AS173" s="80"/>
      <c r="AT173" s="80"/>
      <c r="AU173" s="80"/>
      <c r="AV173" s="80"/>
      <c r="AW173" s="80"/>
      <c r="AX173" s="80"/>
      <c r="AY173" s="80"/>
      <c r="AZ173" s="80"/>
      <c r="BA173" s="80"/>
      <c r="BB173" s="80"/>
      <c r="BC173" s="80"/>
      <c r="BD173" s="80"/>
      <c r="BE173" s="80"/>
      <c r="BF173" s="80"/>
      <c r="BG173" s="80"/>
      <c r="BH173" s="80"/>
      <c r="BI173" s="80"/>
      <c r="BJ173" s="80"/>
      <c r="BK173" s="80"/>
      <c r="BL173" s="80"/>
      <c r="BM173" s="80"/>
      <c r="BN173" s="80"/>
      <c r="BO173" s="80"/>
      <c r="BP173" s="80"/>
      <c r="BQ173" s="80"/>
      <c r="BR173" s="80"/>
      <c r="BS173" s="80"/>
      <c r="BT173" s="80"/>
      <c r="BU173" s="80"/>
      <c r="BV173" s="80"/>
      <c r="BW173" s="80"/>
      <c r="BX173" s="80"/>
      <c r="BY173" s="80"/>
      <c r="BZ173" s="80"/>
      <c r="CA173" s="80"/>
      <c r="CB173" s="80"/>
      <c r="CC173" s="80"/>
      <c r="CD173" s="80"/>
      <c r="CE173" s="80"/>
      <c r="CF173" s="80"/>
      <c r="CG173" s="80"/>
      <c r="CH173" s="80"/>
      <c r="CI173" s="80"/>
      <c r="CJ173" s="80"/>
      <c r="CK173" s="80"/>
      <c r="CL173" s="80"/>
      <c r="CM173" s="80"/>
      <c r="CN173" s="80"/>
      <c r="CO173" s="80"/>
      <c r="CP173" s="80"/>
      <c r="CQ173" s="80"/>
      <c r="CR173" s="80"/>
      <c r="CS173" s="80"/>
      <c r="CT173" s="80"/>
      <c r="CU173" s="80"/>
      <c r="CV173" s="80"/>
      <c r="CW173" s="80"/>
      <c r="CX173" s="80"/>
      <c r="CY173" s="80"/>
      <c r="CZ173" s="80"/>
      <c r="DA173" s="80"/>
      <c r="DB173" s="80"/>
      <c r="DC173" s="80"/>
      <c r="DD173" s="80"/>
      <c r="DE173" s="80"/>
      <c r="DF173" s="80"/>
      <c r="DG173" s="80"/>
      <c r="DH173" s="80"/>
      <c r="DI173" s="80"/>
      <c r="DJ173" s="80"/>
      <c r="DK173" s="80"/>
      <c r="DL173" s="80"/>
      <c r="DM173" s="80"/>
      <c r="DN173" s="80"/>
      <c r="DO173" s="80"/>
      <c r="DP173" s="80"/>
      <c r="DQ173" s="80"/>
      <c r="DR173" s="80"/>
      <c r="DS173" s="80"/>
      <c r="DT173" s="80"/>
      <c r="DU173" s="80"/>
      <c r="DV173" s="80"/>
      <c r="DW173" s="80"/>
      <c r="DX173" s="80"/>
      <c r="DY173" s="80"/>
      <c r="DZ173" s="80"/>
      <c r="EA173" s="80"/>
      <c r="EB173" s="80"/>
      <c r="EC173" s="80"/>
      <c r="ED173" s="80"/>
      <c r="EE173" s="80"/>
      <c r="EF173" s="80"/>
      <c r="EG173" s="80"/>
      <c r="EH173" s="80"/>
      <c r="EI173" s="80"/>
      <c r="EJ173" s="80"/>
      <c r="EK173" s="80"/>
      <c r="EL173" s="80"/>
      <c r="EM173" s="80"/>
      <c r="EN173" s="80"/>
      <c r="EO173" s="80"/>
      <c r="EP173" s="80"/>
      <c r="EQ173" s="80"/>
      <c r="ER173" s="80"/>
      <c r="ES173" s="80"/>
      <c r="ET173" s="80"/>
      <c r="EU173" s="80"/>
      <c r="EV173" s="80"/>
      <c r="EW173" s="80"/>
      <c r="EX173" s="80"/>
      <c r="EY173" s="80"/>
      <c r="EZ173" s="80"/>
      <c r="FA173" s="80"/>
      <c r="FB173" s="80"/>
      <c r="FC173" s="80"/>
      <c r="FD173" s="80"/>
      <c r="FE173" s="80"/>
      <c r="FF173" s="80"/>
      <c r="FG173" s="80"/>
      <c r="FH173" s="80"/>
      <c r="FI173" s="80"/>
      <c r="FJ173" s="80"/>
      <c r="FK173" s="80"/>
      <c r="FL173" s="80"/>
      <c r="FM173" s="80"/>
      <c r="FN173" s="80"/>
      <c r="FO173" s="80"/>
      <c r="FP173" s="80"/>
      <c r="FQ173" s="80"/>
      <c r="FR173" s="80"/>
      <c r="FS173" s="80"/>
      <c r="FT173" s="78">
        <v>0</v>
      </c>
      <c r="FU173" s="78">
        <f t="shared" ref="FU173:GH173" si="162">+SQRT(((FU$6-$FT$6)^2)+((FU$7-$FT$7)^2))</f>
        <v>7.4911373353771591</v>
      </c>
      <c r="FV173" s="78">
        <f t="shared" si="162"/>
        <v>1.9068245463913061</v>
      </c>
      <c r="FW173" s="78">
        <f t="shared" si="162"/>
        <v>18.52103257086296</v>
      </c>
      <c r="FX173" s="78">
        <f t="shared" si="162"/>
        <v>2.0470803157633988</v>
      </c>
      <c r="FY173" s="78">
        <f t="shared" si="162"/>
        <v>9.8430201823072903</v>
      </c>
      <c r="FZ173" s="78">
        <f t="shared" si="162"/>
        <v>13.869961299032292</v>
      </c>
      <c r="GA173" s="78">
        <f t="shared" si="162"/>
        <v>18.970232023099534</v>
      </c>
      <c r="GB173" s="78">
        <f t="shared" si="162"/>
        <v>25.179117665272162</v>
      </c>
      <c r="GC173" s="78">
        <f t="shared" si="162"/>
        <v>15.468673530186097</v>
      </c>
      <c r="GD173" s="78">
        <f t="shared" si="162"/>
        <v>17.453220028012936</v>
      </c>
      <c r="GE173" s="78">
        <f t="shared" si="162"/>
        <v>18.641078219539786</v>
      </c>
      <c r="GF173" s="78">
        <f t="shared" si="162"/>
        <v>15.384594400752263</v>
      </c>
      <c r="GG173" s="78">
        <f t="shared" si="162"/>
        <v>4.8758515480440767</v>
      </c>
      <c r="GH173" s="79">
        <f t="shared" si="162"/>
        <v>11.494079583606688</v>
      </c>
      <c r="GJ173" s="29"/>
      <c r="GK173" s="28"/>
      <c r="GL173" s="129">
        <v>26</v>
      </c>
      <c r="GM173" s="129">
        <v>31</v>
      </c>
      <c r="GN173" s="28"/>
      <c r="GO173" s="129">
        <v>63</v>
      </c>
      <c r="GP173" s="129">
        <v>24</v>
      </c>
      <c r="GQ173" s="28"/>
      <c r="GR173" s="29"/>
    </row>
    <row r="174" spans="4:200" ht="15.75" customHeight="1" x14ac:dyDescent="0.25">
      <c r="D174" s="189">
        <v>168</v>
      </c>
      <c r="E174" s="53">
        <v>19.675980443593382</v>
      </c>
      <c r="F174" s="53">
        <v>17.505130809627307</v>
      </c>
      <c r="L174" s="29"/>
      <c r="N174" s="73">
        <v>162</v>
      </c>
      <c r="O174" s="82"/>
      <c r="P174" s="83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  <c r="AQ174" s="80"/>
      <c r="AR174" s="80"/>
      <c r="AS174" s="80"/>
      <c r="AT174" s="80"/>
      <c r="AU174" s="80"/>
      <c r="AV174" s="80"/>
      <c r="AW174" s="80"/>
      <c r="AX174" s="80"/>
      <c r="AY174" s="80"/>
      <c r="AZ174" s="80"/>
      <c r="BA174" s="80"/>
      <c r="BB174" s="80"/>
      <c r="BC174" s="80"/>
      <c r="BD174" s="80"/>
      <c r="BE174" s="80"/>
      <c r="BF174" s="80"/>
      <c r="BG174" s="80"/>
      <c r="BH174" s="80"/>
      <c r="BI174" s="80"/>
      <c r="BJ174" s="80"/>
      <c r="BK174" s="80"/>
      <c r="BL174" s="80"/>
      <c r="BM174" s="80"/>
      <c r="BN174" s="80"/>
      <c r="BO174" s="80"/>
      <c r="BP174" s="80"/>
      <c r="BQ174" s="80"/>
      <c r="BR174" s="80"/>
      <c r="BS174" s="80"/>
      <c r="BT174" s="80"/>
      <c r="BU174" s="80"/>
      <c r="BV174" s="80"/>
      <c r="BW174" s="80"/>
      <c r="BX174" s="80"/>
      <c r="BY174" s="80"/>
      <c r="BZ174" s="80"/>
      <c r="CA174" s="80"/>
      <c r="CB174" s="80"/>
      <c r="CC174" s="80"/>
      <c r="CD174" s="80"/>
      <c r="CE174" s="80"/>
      <c r="CF174" s="80"/>
      <c r="CG174" s="80"/>
      <c r="CH174" s="80"/>
      <c r="CI174" s="80"/>
      <c r="CJ174" s="80"/>
      <c r="CK174" s="80"/>
      <c r="CL174" s="80"/>
      <c r="CM174" s="80"/>
      <c r="CN174" s="80"/>
      <c r="CO174" s="80"/>
      <c r="CP174" s="80"/>
      <c r="CQ174" s="80"/>
      <c r="CR174" s="80"/>
      <c r="CS174" s="80"/>
      <c r="CT174" s="80"/>
      <c r="CU174" s="80"/>
      <c r="CV174" s="80"/>
      <c r="CW174" s="80"/>
      <c r="CX174" s="80"/>
      <c r="CY174" s="80"/>
      <c r="CZ174" s="80"/>
      <c r="DA174" s="80"/>
      <c r="DB174" s="80"/>
      <c r="DC174" s="80"/>
      <c r="DD174" s="80"/>
      <c r="DE174" s="80"/>
      <c r="DF174" s="80"/>
      <c r="DG174" s="80"/>
      <c r="DH174" s="80"/>
      <c r="DI174" s="80"/>
      <c r="DJ174" s="80"/>
      <c r="DK174" s="80"/>
      <c r="DL174" s="80"/>
      <c r="DM174" s="80"/>
      <c r="DN174" s="80"/>
      <c r="DO174" s="80"/>
      <c r="DP174" s="80"/>
      <c r="DQ174" s="80"/>
      <c r="DR174" s="80"/>
      <c r="DS174" s="80"/>
      <c r="DT174" s="80"/>
      <c r="DU174" s="80"/>
      <c r="DV174" s="80"/>
      <c r="DW174" s="80"/>
      <c r="DX174" s="80"/>
      <c r="DY174" s="80"/>
      <c r="DZ174" s="80"/>
      <c r="EA174" s="80"/>
      <c r="EB174" s="80"/>
      <c r="EC174" s="80"/>
      <c r="ED174" s="80"/>
      <c r="EE174" s="80"/>
      <c r="EF174" s="80"/>
      <c r="EG174" s="80"/>
      <c r="EH174" s="80"/>
      <c r="EI174" s="80"/>
      <c r="EJ174" s="80"/>
      <c r="EK174" s="80"/>
      <c r="EL174" s="80"/>
      <c r="EM174" s="80"/>
      <c r="EN174" s="80"/>
      <c r="EO174" s="80"/>
      <c r="EP174" s="80"/>
      <c r="EQ174" s="80"/>
      <c r="ER174" s="80"/>
      <c r="ES174" s="80"/>
      <c r="ET174" s="80"/>
      <c r="EU174" s="80"/>
      <c r="EV174" s="80"/>
      <c r="EW174" s="80"/>
      <c r="EX174" s="80"/>
      <c r="EY174" s="80"/>
      <c r="EZ174" s="80"/>
      <c r="FA174" s="80"/>
      <c r="FB174" s="80"/>
      <c r="FC174" s="80"/>
      <c r="FD174" s="80"/>
      <c r="FE174" s="80"/>
      <c r="FF174" s="80"/>
      <c r="FG174" s="80"/>
      <c r="FH174" s="80"/>
      <c r="FI174" s="80"/>
      <c r="FJ174" s="80"/>
      <c r="FK174" s="80"/>
      <c r="FL174" s="80"/>
      <c r="FM174" s="80"/>
      <c r="FN174" s="80"/>
      <c r="FO174" s="80"/>
      <c r="FP174" s="80"/>
      <c r="FQ174" s="80"/>
      <c r="FR174" s="80"/>
      <c r="FS174" s="80"/>
      <c r="FT174" s="80"/>
      <c r="FU174" s="78">
        <v>0</v>
      </c>
      <c r="FV174" s="78">
        <f t="shared" ref="FV174:GH174" si="163">+SQRT(((FV$6-$FU$6)^2)+((FV$7-$FU$7)^2))</f>
        <v>7.1480803581588193</v>
      </c>
      <c r="FW174" s="78">
        <f t="shared" si="163"/>
        <v>11.043724582299108</v>
      </c>
      <c r="FX174" s="78">
        <f t="shared" si="163"/>
        <v>5.9206754727583908</v>
      </c>
      <c r="FY174" s="78">
        <f t="shared" si="163"/>
        <v>2.4367511186294353</v>
      </c>
      <c r="FZ174" s="78">
        <f t="shared" si="163"/>
        <v>9.3814684681750684</v>
      </c>
      <c r="GA174" s="78">
        <f t="shared" si="163"/>
        <v>11.479655955521025</v>
      </c>
      <c r="GB174" s="78">
        <f t="shared" si="163"/>
        <v>17.938137399868459</v>
      </c>
      <c r="GC174" s="78">
        <f t="shared" si="163"/>
        <v>8.0701679868248846</v>
      </c>
      <c r="GD174" s="78">
        <f t="shared" si="163"/>
        <v>10.765399530479362</v>
      </c>
      <c r="GE174" s="78">
        <f t="shared" si="163"/>
        <v>11.890436694358376</v>
      </c>
      <c r="GF174" s="78">
        <f t="shared" si="163"/>
        <v>7.8987294738052123</v>
      </c>
      <c r="GG174" s="78">
        <f t="shared" si="163"/>
        <v>6.2369469850032981</v>
      </c>
      <c r="GH174" s="79">
        <f t="shared" si="163"/>
        <v>5.0954668227738873</v>
      </c>
      <c r="GJ174" s="29"/>
      <c r="GK174" s="28"/>
      <c r="GL174" s="129">
        <v>175</v>
      </c>
      <c r="GM174" s="129">
        <v>31</v>
      </c>
      <c r="GN174" s="28"/>
      <c r="GO174" s="129">
        <v>25</v>
      </c>
      <c r="GP174" s="129">
        <v>2</v>
      </c>
      <c r="GQ174" s="28"/>
      <c r="GR174" s="29"/>
    </row>
    <row r="175" spans="4:200" ht="15.75" customHeight="1" x14ac:dyDescent="0.25">
      <c r="D175" s="189">
        <v>169</v>
      </c>
      <c r="E175" s="53">
        <v>23.922783342952169</v>
      </c>
      <c r="F175" s="53">
        <v>23.920756873017254</v>
      </c>
      <c r="L175" s="29"/>
      <c r="N175" s="73">
        <v>163</v>
      </c>
      <c r="O175" s="82"/>
      <c r="P175" s="83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  <c r="AR175" s="80"/>
      <c r="AS175" s="80"/>
      <c r="AT175" s="80"/>
      <c r="AU175" s="80"/>
      <c r="AV175" s="80"/>
      <c r="AW175" s="80"/>
      <c r="AX175" s="80"/>
      <c r="AY175" s="80"/>
      <c r="AZ175" s="80"/>
      <c r="BA175" s="80"/>
      <c r="BB175" s="80"/>
      <c r="BC175" s="80"/>
      <c r="BD175" s="80"/>
      <c r="BE175" s="80"/>
      <c r="BF175" s="80"/>
      <c r="BG175" s="80"/>
      <c r="BH175" s="80"/>
      <c r="BI175" s="80"/>
      <c r="BJ175" s="80"/>
      <c r="BK175" s="80"/>
      <c r="BL175" s="80"/>
      <c r="BM175" s="80"/>
      <c r="BN175" s="80"/>
      <c r="BO175" s="80"/>
      <c r="BP175" s="80"/>
      <c r="BQ175" s="80"/>
      <c r="BR175" s="80"/>
      <c r="BS175" s="80"/>
      <c r="BT175" s="80"/>
      <c r="BU175" s="80"/>
      <c r="BV175" s="80"/>
      <c r="BW175" s="80"/>
      <c r="BX175" s="80"/>
      <c r="BY175" s="80"/>
      <c r="BZ175" s="80"/>
      <c r="CA175" s="80"/>
      <c r="CB175" s="80"/>
      <c r="CC175" s="80"/>
      <c r="CD175" s="80"/>
      <c r="CE175" s="80"/>
      <c r="CF175" s="80"/>
      <c r="CG175" s="80"/>
      <c r="CH175" s="80"/>
      <c r="CI175" s="80"/>
      <c r="CJ175" s="80"/>
      <c r="CK175" s="80"/>
      <c r="CL175" s="80"/>
      <c r="CM175" s="80"/>
      <c r="CN175" s="80"/>
      <c r="CO175" s="80"/>
      <c r="CP175" s="80"/>
      <c r="CQ175" s="80"/>
      <c r="CR175" s="80"/>
      <c r="CS175" s="80"/>
      <c r="CT175" s="80"/>
      <c r="CU175" s="80"/>
      <c r="CV175" s="80"/>
      <c r="CW175" s="80"/>
      <c r="CX175" s="80"/>
      <c r="CY175" s="80"/>
      <c r="CZ175" s="80"/>
      <c r="DA175" s="80"/>
      <c r="DB175" s="80"/>
      <c r="DC175" s="80"/>
      <c r="DD175" s="80"/>
      <c r="DE175" s="80"/>
      <c r="DF175" s="80"/>
      <c r="DG175" s="80"/>
      <c r="DH175" s="80"/>
      <c r="DI175" s="80"/>
      <c r="DJ175" s="80"/>
      <c r="DK175" s="80"/>
      <c r="DL175" s="80"/>
      <c r="DM175" s="80"/>
      <c r="DN175" s="80"/>
      <c r="DO175" s="80"/>
      <c r="DP175" s="80"/>
      <c r="DQ175" s="80"/>
      <c r="DR175" s="80"/>
      <c r="DS175" s="80"/>
      <c r="DT175" s="80"/>
      <c r="DU175" s="80"/>
      <c r="DV175" s="80"/>
      <c r="DW175" s="80"/>
      <c r="DX175" s="80"/>
      <c r="DY175" s="80"/>
      <c r="DZ175" s="80"/>
      <c r="EA175" s="80"/>
      <c r="EB175" s="80"/>
      <c r="EC175" s="80"/>
      <c r="ED175" s="80"/>
      <c r="EE175" s="80"/>
      <c r="EF175" s="80"/>
      <c r="EG175" s="80"/>
      <c r="EH175" s="80"/>
      <c r="EI175" s="80"/>
      <c r="EJ175" s="80"/>
      <c r="EK175" s="80"/>
      <c r="EL175" s="80"/>
      <c r="EM175" s="80"/>
      <c r="EN175" s="80"/>
      <c r="EO175" s="80"/>
      <c r="EP175" s="80"/>
      <c r="EQ175" s="80"/>
      <c r="ER175" s="80"/>
      <c r="ES175" s="80"/>
      <c r="ET175" s="80"/>
      <c r="EU175" s="80"/>
      <c r="EV175" s="80"/>
      <c r="EW175" s="80"/>
      <c r="EX175" s="80"/>
      <c r="EY175" s="80"/>
      <c r="EZ175" s="80"/>
      <c r="FA175" s="80"/>
      <c r="FB175" s="80"/>
      <c r="FC175" s="80"/>
      <c r="FD175" s="80"/>
      <c r="FE175" s="80"/>
      <c r="FF175" s="80"/>
      <c r="FG175" s="80"/>
      <c r="FH175" s="80"/>
      <c r="FI175" s="80"/>
      <c r="FJ175" s="80"/>
      <c r="FK175" s="80"/>
      <c r="FL175" s="80"/>
      <c r="FM175" s="80"/>
      <c r="FN175" s="80"/>
      <c r="FO175" s="80"/>
      <c r="FP175" s="80"/>
      <c r="FQ175" s="80"/>
      <c r="FR175" s="80"/>
      <c r="FS175" s="80"/>
      <c r="FT175" s="80"/>
      <c r="FU175" s="80"/>
      <c r="FV175" s="78">
        <v>0</v>
      </c>
      <c r="FW175" s="78">
        <f t="shared" ref="FW175:GH175" si="164">+SQRT(((FW$6-$FV$6)^2)+((FW$7-$FV$7)^2))</f>
        <v>17.947857864682991</v>
      </c>
      <c r="FX175" s="78">
        <f t="shared" si="164"/>
        <v>3.1780916215123769</v>
      </c>
      <c r="FY175" s="78">
        <f t="shared" si="164"/>
        <v>9.3017274875628715</v>
      </c>
      <c r="FZ175" s="78">
        <f t="shared" si="164"/>
        <v>14.685207540052287</v>
      </c>
      <c r="GA175" s="78">
        <f t="shared" si="164"/>
        <v>18.499672147746008</v>
      </c>
      <c r="GB175" s="78">
        <f t="shared" si="164"/>
        <v>25.079538904158177</v>
      </c>
      <c r="GC175" s="78">
        <f t="shared" si="164"/>
        <v>14.791723211759239</v>
      </c>
      <c r="GD175" s="78">
        <f t="shared" si="164"/>
        <v>17.653219709426615</v>
      </c>
      <c r="GE175" s="78">
        <f t="shared" si="164"/>
        <v>18.820545586562389</v>
      </c>
      <c r="GF175" s="78">
        <f t="shared" si="164"/>
        <v>14.968291084092844</v>
      </c>
      <c r="GG175" s="78">
        <f t="shared" si="164"/>
        <v>6.2382075837207784</v>
      </c>
      <c r="GH175" s="79">
        <f t="shared" si="164"/>
        <v>10.452041276062054</v>
      </c>
      <c r="GJ175" s="29"/>
      <c r="GK175" s="28"/>
      <c r="GL175" s="129">
        <v>101</v>
      </c>
      <c r="GM175" s="129">
        <v>31</v>
      </c>
      <c r="GN175" s="28"/>
      <c r="GO175" s="129">
        <v>166</v>
      </c>
      <c r="GP175" s="129">
        <v>2</v>
      </c>
      <c r="GQ175" s="28"/>
      <c r="GR175" s="29"/>
    </row>
    <row r="176" spans="4:200" ht="15.75" customHeight="1" x14ac:dyDescent="0.25">
      <c r="D176" s="189">
        <v>170</v>
      </c>
      <c r="E176" s="53">
        <v>16.619711152869236</v>
      </c>
      <c r="F176" s="53">
        <v>14.795344058643826</v>
      </c>
      <c r="L176" s="29"/>
      <c r="N176" s="73">
        <v>164</v>
      </c>
      <c r="O176" s="82"/>
      <c r="P176" s="83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0"/>
      <c r="AT176" s="80"/>
      <c r="AU176" s="80"/>
      <c r="AV176" s="80"/>
      <c r="AW176" s="80"/>
      <c r="AX176" s="80"/>
      <c r="AY176" s="80"/>
      <c r="AZ176" s="80"/>
      <c r="BA176" s="80"/>
      <c r="BB176" s="80"/>
      <c r="BC176" s="80"/>
      <c r="BD176" s="80"/>
      <c r="BE176" s="80"/>
      <c r="BF176" s="80"/>
      <c r="BG176" s="80"/>
      <c r="BH176" s="80"/>
      <c r="BI176" s="80"/>
      <c r="BJ176" s="80"/>
      <c r="BK176" s="80"/>
      <c r="BL176" s="80"/>
      <c r="BM176" s="80"/>
      <c r="BN176" s="80"/>
      <c r="BO176" s="80"/>
      <c r="BP176" s="80"/>
      <c r="BQ176" s="80"/>
      <c r="BR176" s="80"/>
      <c r="BS176" s="80"/>
      <c r="BT176" s="80"/>
      <c r="BU176" s="80"/>
      <c r="BV176" s="80"/>
      <c r="BW176" s="80"/>
      <c r="BX176" s="80"/>
      <c r="BY176" s="80"/>
      <c r="BZ176" s="80"/>
      <c r="CA176" s="80"/>
      <c r="CB176" s="80"/>
      <c r="CC176" s="80"/>
      <c r="CD176" s="80"/>
      <c r="CE176" s="80"/>
      <c r="CF176" s="80"/>
      <c r="CG176" s="80"/>
      <c r="CH176" s="80"/>
      <c r="CI176" s="80"/>
      <c r="CJ176" s="80"/>
      <c r="CK176" s="80"/>
      <c r="CL176" s="80"/>
      <c r="CM176" s="80"/>
      <c r="CN176" s="80"/>
      <c r="CO176" s="80"/>
      <c r="CP176" s="80"/>
      <c r="CQ176" s="80"/>
      <c r="CR176" s="80"/>
      <c r="CS176" s="80"/>
      <c r="CT176" s="80"/>
      <c r="CU176" s="80"/>
      <c r="CV176" s="80"/>
      <c r="CW176" s="80"/>
      <c r="CX176" s="80"/>
      <c r="CY176" s="80"/>
      <c r="CZ176" s="80"/>
      <c r="DA176" s="80"/>
      <c r="DB176" s="80"/>
      <c r="DC176" s="80"/>
      <c r="DD176" s="80"/>
      <c r="DE176" s="80"/>
      <c r="DF176" s="80"/>
      <c r="DG176" s="80"/>
      <c r="DH176" s="80"/>
      <c r="DI176" s="80"/>
      <c r="DJ176" s="80"/>
      <c r="DK176" s="80"/>
      <c r="DL176" s="80"/>
      <c r="DM176" s="80"/>
      <c r="DN176" s="80"/>
      <c r="DO176" s="80"/>
      <c r="DP176" s="80"/>
      <c r="DQ176" s="80"/>
      <c r="DR176" s="80"/>
      <c r="DS176" s="80"/>
      <c r="DT176" s="80"/>
      <c r="DU176" s="80"/>
      <c r="DV176" s="80"/>
      <c r="DW176" s="80"/>
      <c r="DX176" s="80"/>
      <c r="DY176" s="80"/>
      <c r="DZ176" s="80"/>
      <c r="EA176" s="80"/>
      <c r="EB176" s="80"/>
      <c r="EC176" s="80"/>
      <c r="ED176" s="80"/>
      <c r="EE176" s="80"/>
      <c r="EF176" s="80"/>
      <c r="EG176" s="80"/>
      <c r="EH176" s="80"/>
      <c r="EI176" s="80"/>
      <c r="EJ176" s="80"/>
      <c r="EK176" s="80"/>
      <c r="EL176" s="80"/>
      <c r="EM176" s="80"/>
      <c r="EN176" s="80"/>
      <c r="EO176" s="80"/>
      <c r="EP176" s="80"/>
      <c r="EQ176" s="80"/>
      <c r="ER176" s="80"/>
      <c r="ES176" s="80"/>
      <c r="ET176" s="80"/>
      <c r="EU176" s="80"/>
      <c r="EV176" s="80"/>
      <c r="EW176" s="80"/>
      <c r="EX176" s="80"/>
      <c r="EY176" s="80"/>
      <c r="EZ176" s="80"/>
      <c r="FA176" s="80"/>
      <c r="FB176" s="80"/>
      <c r="FC176" s="80"/>
      <c r="FD176" s="80"/>
      <c r="FE176" s="80"/>
      <c r="FF176" s="80"/>
      <c r="FG176" s="80"/>
      <c r="FH176" s="80"/>
      <c r="FI176" s="80"/>
      <c r="FJ176" s="80"/>
      <c r="FK176" s="80"/>
      <c r="FL176" s="80"/>
      <c r="FM176" s="80"/>
      <c r="FN176" s="80"/>
      <c r="FO176" s="80"/>
      <c r="FP176" s="80"/>
      <c r="FQ176" s="80"/>
      <c r="FR176" s="80"/>
      <c r="FS176" s="80"/>
      <c r="FT176" s="80"/>
      <c r="FU176" s="80"/>
      <c r="FV176" s="80"/>
      <c r="FW176" s="78">
        <v>0</v>
      </c>
      <c r="FX176" s="78">
        <f t="shared" ref="FX176:GH176" si="165">+SQRT(((FX$6-$FW$6)^2)+((FX$7-$FW$7)^2))</f>
        <v>16.937228472157393</v>
      </c>
      <c r="FY176" s="78">
        <f t="shared" si="165"/>
        <v>8.6858635800534856</v>
      </c>
      <c r="FZ176" s="78">
        <f t="shared" si="165"/>
        <v>12.424759617863483</v>
      </c>
      <c r="GA176" s="78">
        <f t="shared" si="165"/>
        <v>1.1490952254666338</v>
      </c>
      <c r="GB176" s="78">
        <f t="shared" si="165"/>
        <v>8.764523385170504</v>
      </c>
      <c r="GC176" s="78">
        <f t="shared" si="165"/>
        <v>3.2526998007586991</v>
      </c>
      <c r="GD176" s="78">
        <f t="shared" si="165"/>
        <v>7.3224787697626637</v>
      </c>
      <c r="GE176" s="78">
        <f t="shared" si="165"/>
        <v>7.3521291609386576</v>
      </c>
      <c r="GF176" s="78">
        <f t="shared" si="165"/>
        <v>3.3746150263719241</v>
      </c>
      <c r="GG176" s="78">
        <f t="shared" si="165"/>
        <v>16.509913756343852</v>
      </c>
      <c r="GH176" s="79">
        <f t="shared" si="165"/>
        <v>8.2286367462319454</v>
      </c>
      <c r="GJ176" s="29"/>
      <c r="GK176" s="28"/>
      <c r="GL176" s="129">
        <v>25</v>
      </c>
      <c r="GM176" s="129">
        <v>31</v>
      </c>
      <c r="GN176" s="28"/>
      <c r="GO176" s="129">
        <v>158</v>
      </c>
      <c r="GP176" s="129">
        <v>2</v>
      </c>
      <c r="GQ176" s="28"/>
      <c r="GR176" s="29"/>
    </row>
    <row r="177" spans="3:200" ht="15.75" customHeight="1" x14ac:dyDescent="0.25">
      <c r="D177" s="189">
        <v>171</v>
      </c>
      <c r="E177" s="53">
        <v>15.744639925933797</v>
      </c>
      <c r="F177" s="53">
        <v>22.684462744992363</v>
      </c>
      <c r="L177" s="29"/>
      <c r="N177" s="73">
        <v>165</v>
      </c>
      <c r="O177" s="82"/>
      <c r="P177" s="83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0"/>
      <c r="BD177" s="80"/>
      <c r="BE177" s="80"/>
      <c r="BF177" s="80"/>
      <c r="BG177" s="80"/>
      <c r="BH177" s="80"/>
      <c r="BI177" s="80"/>
      <c r="BJ177" s="80"/>
      <c r="BK177" s="80"/>
      <c r="BL177" s="80"/>
      <c r="BM177" s="80"/>
      <c r="BN177" s="80"/>
      <c r="BO177" s="80"/>
      <c r="BP177" s="80"/>
      <c r="BQ177" s="80"/>
      <c r="BR177" s="80"/>
      <c r="BS177" s="80"/>
      <c r="BT177" s="80"/>
      <c r="BU177" s="80"/>
      <c r="BV177" s="80"/>
      <c r="BW177" s="80"/>
      <c r="BX177" s="80"/>
      <c r="BY177" s="80"/>
      <c r="BZ177" s="80"/>
      <c r="CA177" s="80"/>
      <c r="CB177" s="80"/>
      <c r="CC177" s="80"/>
      <c r="CD177" s="80"/>
      <c r="CE177" s="80"/>
      <c r="CF177" s="80"/>
      <c r="CG177" s="80"/>
      <c r="CH177" s="80"/>
      <c r="CI177" s="80"/>
      <c r="CJ177" s="80"/>
      <c r="CK177" s="80"/>
      <c r="CL177" s="80"/>
      <c r="CM177" s="80"/>
      <c r="CN177" s="80"/>
      <c r="CO177" s="80"/>
      <c r="CP177" s="80"/>
      <c r="CQ177" s="80"/>
      <c r="CR177" s="80"/>
      <c r="CS177" s="80"/>
      <c r="CT177" s="80"/>
      <c r="CU177" s="80"/>
      <c r="CV177" s="80"/>
      <c r="CW177" s="80"/>
      <c r="CX177" s="80"/>
      <c r="CY177" s="80"/>
      <c r="CZ177" s="80"/>
      <c r="DA177" s="80"/>
      <c r="DB177" s="80"/>
      <c r="DC177" s="80"/>
      <c r="DD177" s="80"/>
      <c r="DE177" s="80"/>
      <c r="DF177" s="80"/>
      <c r="DG177" s="80"/>
      <c r="DH177" s="80"/>
      <c r="DI177" s="80"/>
      <c r="DJ177" s="80"/>
      <c r="DK177" s="80"/>
      <c r="DL177" s="80"/>
      <c r="DM177" s="80"/>
      <c r="DN177" s="80"/>
      <c r="DO177" s="80"/>
      <c r="DP177" s="80"/>
      <c r="DQ177" s="80"/>
      <c r="DR177" s="80"/>
      <c r="DS177" s="80"/>
      <c r="DT177" s="80"/>
      <c r="DU177" s="80"/>
      <c r="DV177" s="80"/>
      <c r="DW177" s="80"/>
      <c r="DX177" s="80"/>
      <c r="DY177" s="80"/>
      <c r="DZ177" s="80"/>
      <c r="EA177" s="80"/>
      <c r="EB177" s="80"/>
      <c r="EC177" s="80"/>
      <c r="ED177" s="80"/>
      <c r="EE177" s="80"/>
      <c r="EF177" s="80"/>
      <c r="EG177" s="80"/>
      <c r="EH177" s="80"/>
      <c r="EI177" s="80"/>
      <c r="EJ177" s="80"/>
      <c r="EK177" s="80"/>
      <c r="EL177" s="80"/>
      <c r="EM177" s="80"/>
      <c r="EN177" s="80"/>
      <c r="EO177" s="80"/>
      <c r="EP177" s="80"/>
      <c r="EQ177" s="80"/>
      <c r="ER177" s="80"/>
      <c r="ES177" s="80"/>
      <c r="ET177" s="80"/>
      <c r="EU177" s="80"/>
      <c r="EV177" s="80"/>
      <c r="EW177" s="80"/>
      <c r="EX177" s="80"/>
      <c r="EY177" s="80"/>
      <c r="EZ177" s="80"/>
      <c r="FA177" s="80"/>
      <c r="FB177" s="80"/>
      <c r="FC177" s="80"/>
      <c r="FD177" s="80"/>
      <c r="FE177" s="80"/>
      <c r="FF177" s="80"/>
      <c r="FG177" s="80"/>
      <c r="FH177" s="80"/>
      <c r="FI177" s="80"/>
      <c r="FJ177" s="80"/>
      <c r="FK177" s="80"/>
      <c r="FL177" s="80"/>
      <c r="FM177" s="80"/>
      <c r="FN177" s="80"/>
      <c r="FO177" s="80"/>
      <c r="FP177" s="80"/>
      <c r="FQ177" s="80"/>
      <c r="FR177" s="80"/>
      <c r="FS177" s="80"/>
      <c r="FT177" s="80"/>
      <c r="FU177" s="80"/>
      <c r="FV177" s="80"/>
      <c r="FW177" s="80"/>
      <c r="FX177" s="78">
        <v>0</v>
      </c>
      <c r="FY177" s="78">
        <f t="shared" ref="FY177:GH177" si="166">+SQRT(((FY$6-$FX$6)^2)+((FY$7-$FX$7)^2))</f>
        <v>8.3475720137851113</v>
      </c>
      <c r="FZ177" s="78">
        <f t="shared" si="166"/>
        <v>11.831537275623653</v>
      </c>
      <c r="GA177" s="78">
        <f t="shared" si="166"/>
        <v>17.311647513826458</v>
      </c>
      <c r="GB177" s="78">
        <f t="shared" si="166"/>
        <v>23.295109021470161</v>
      </c>
      <c r="GC177" s="78">
        <f t="shared" si="166"/>
        <v>13.990090643398714</v>
      </c>
      <c r="GD177" s="78">
        <f t="shared" si="166"/>
        <v>15.475043762661249</v>
      </c>
      <c r="GE177" s="78">
        <f t="shared" si="166"/>
        <v>16.666525322432356</v>
      </c>
      <c r="GF177" s="78">
        <f t="shared" si="166"/>
        <v>13.713918021816491</v>
      </c>
      <c r="GG177" s="78">
        <f t="shared" si="166"/>
        <v>3.0601404318615857</v>
      </c>
      <c r="GH177" s="79">
        <f t="shared" si="166"/>
        <v>10.427610707160147</v>
      </c>
      <c r="GJ177" s="29"/>
      <c r="GK177" s="28"/>
      <c r="GL177" s="129">
        <v>50</v>
      </c>
      <c r="GM177" s="129">
        <v>32</v>
      </c>
      <c r="GN177" s="28"/>
      <c r="GO177" s="129">
        <v>162</v>
      </c>
      <c r="GP177" s="129">
        <v>2</v>
      </c>
      <c r="GQ177" s="28"/>
      <c r="GR177" s="29"/>
    </row>
    <row r="178" spans="3:200" ht="15.75" customHeight="1" x14ac:dyDescent="0.25">
      <c r="D178" s="189">
        <v>172</v>
      </c>
      <c r="E178" s="53">
        <v>16.807310145856381</v>
      </c>
      <c r="F178" s="53">
        <v>23.23196872916316</v>
      </c>
      <c r="L178" s="29"/>
      <c r="N178" s="73">
        <v>166</v>
      </c>
      <c r="O178" s="82"/>
      <c r="P178" s="83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0"/>
      <c r="BD178" s="80"/>
      <c r="BE178" s="80"/>
      <c r="BF178" s="80"/>
      <c r="BG178" s="80"/>
      <c r="BH178" s="80"/>
      <c r="BI178" s="80"/>
      <c r="BJ178" s="80"/>
      <c r="BK178" s="80"/>
      <c r="BL178" s="80"/>
      <c r="BM178" s="80"/>
      <c r="BN178" s="80"/>
      <c r="BO178" s="80"/>
      <c r="BP178" s="80"/>
      <c r="BQ178" s="80"/>
      <c r="BR178" s="80"/>
      <c r="BS178" s="80"/>
      <c r="BT178" s="80"/>
      <c r="BU178" s="80"/>
      <c r="BV178" s="80"/>
      <c r="BW178" s="80"/>
      <c r="BX178" s="80"/>
      <c r="BY178" s="80"/>
      <c r="BZ178" s="80"/>
      <c r="CA178" s="80"/>
      <c r="CB178" s="80"/>
      <c r="CC178" s="80"/>
      <c r="CD178" s="80"/>
      <c r="CE178" s="80"/>
      <c r="CF178" s="80"/>
      <c r="CG178" s="80"/>
      <c r="CH178" s="80"/>
      <c r="CI178" s="80"/>
      <c r="CJ178" s="80"/>
      <c r="CK178" s="80"/>
      <c r="CL178" s="80"/>
      <c r="CM178" s="80"/>
      <c r="CN178" s="80"/>
      <c r="CO178" s="80"/>
      <c r="CP178" s="80"/>
      <c r="CQ178" s="80"/>
      <c r="CR178" s="80"/>
      <c r="CS178" s="80"/>
      <c r="CT178" s="80"/>
      <c r="CU178" s="80"/>
      <c r="CV178" s="80"/>
      <c r="CW178" s="80"/>
      <c r="CX178" s="80"/>
      <c r="CY178" s="80"/>
      <c r="CZ178" s="80"/>
      <c r="DA178" s="80"/>
      <c r="DB178" s="80"/>
      <c r="DC178" s="80"/>
      <c r="DD178" s="80"/>
      <c r="DE178" s="80"/>
      <c r="DF178" s="80"/>
      <c r="DG178" s="80"/>
      <c r="DH178" s="80"/>
      <c r="DI178" s="80"/>
      <c r="DJ178" s="80"/>
      <c r="DK178" s="80"/>
      <c r="DL178" s="80"/>
      <c r="DM178" s="80"/>
      <c r="DN178" s="80"/>
      <c r="DO178" s="80"/>
      <c r="DP178" s="80"/>
      <c r="DQ178" s="80"/>
      <c r="DR178" s="80"/>
      <c r="DS178" s="80"/>
      <c r="DT178" s="80"/>
      <c r="DU178" s="80"/>
      <c r="DV178" s="80"/>
      <c r="DW178" s="80"/>
      <c r="DX178" s="80"/>
      <c r="DY178" s="80"/>
      <c r="DZ178" s="80"/>
      <c r="EA178" s="80"/>
      <c r="EB178" s="80"/>
      <c r="EC178" s="80"/>
      <c r="ED178" s="80"/>
      <c r="EE178" s="80"/>
      <c r="EF178" s="80"/>
      <c r="EG178" s="80"/>
      <c r="EH178" s="80"/>
      <c r="EI178" s="80"/>
      <c r="EJ178" s="80"/>
      <c r="EK178" s="80"/>
      <c r="EL178" s="80"/>
      <c r="EM178" s="80"/>
      <c r="EN178" s="80"/>
      <c r="EO178" s="80"/>
      <c r="EP178" s="80"/>
      <c r="EQ178" s="80"/>
      <c r="ER178" s="80"/>
      <c r="ES178" s="80"/>
      <c r="ET178" s="80"/>
      <c r="EU178" s="80"/>
      <c r="EV178" s="80"/>
      <c r="EW178" s="80"/>
      <c r="EX178" s="80"/>
      <c r="EY178" s="80"/>
      <c r="EZ178" s="80"/>
      <c r="FA178" s="80"/>
      <c r="FB178" s="80"/>
      <c r="FC178" s="80"/>
      <c r="FD178" s="80"/>
      <c r="FE178" s="80"/>
      <c r="FF178" s="80"/>
      <c r="FG178" s="80"/>
      <c r="FH178" s="80"/>
      <c r="FI178" s="80"/>
      <c r="FJ178" s="80"/>
      <c r="FK178" s="80"/>
      <c r="FL178" s="80"/>
      <c r="FM178" s="80"/>
      <c r="FN178" s="80"/>
      <c r="FO178" s="80"/>
      <c r="FP178" s="80"/>
      <c r="FQ178" s="80"/>
      <c r="FR178" s="80"/>
      <c r="FS178" s="80"/>
      <c r="FT178" s="80"/>
      <c r="FU178" s="80"/>
      <c r="FV178" s="80"/>
      <c r="FW178" s="80"/>
      <c r="FX178" s="80"/>
      <c r="FY178" s="78">
        <v>0</v>
      </c>
      <c r="FZ178" s="78">
        <f t="shared" ref="FZ178:GH178" si="167">+SQRT(((FZ$6-$FY$6)^2)+((FZ$7-$FY$7)^2))</f>
        <v>9.5836405711672352</v>
      </c>
      <c r="GA178" s="78">
        <f t="shared" si="167"/>
        <v>9.1986881483407164</v>
      </c>
      <c r="GB178" s="78">
        <f t="shared" si="167"/>
        <v>16.005807864504888</v>
      </c>
      <c r="GC178" s="78">
        <f t="shared" si="167"/>
        <v>5.6462652455515476</v>
      </c>
      <c r="GD178" s="78">
        <f t="shared" si="167"/>
        <v>9.4673474274964882</v>
      </c>
      <c r="GE178" s="78">
        <f t="shared" si="167"/>
        <v>10.494901293980353</v>
      </c>
      <c r="GF178" s="78">
        <f t="shared" si="167"/>
        <v>5.6794951805954241</v>
      </c>
      <c r="GG178" s="78">
        <f t="shared" si="167"/>
        <v>8.534675085227784</v>
      </c>
      <c r="GH178" s="79">
        <f t="shared" si="167"/>
        <v>3.2792913651205562</v>
      </c>
      <c r="GJ178" s="29"/>
      <c r="GK178" s="28"/>
      <c r="GL178" s="129">
        <v>126</v>
      </c>
      <c r="GM178" s="129">
        <v>32</v>
      </c>
      <c r="GN178" s="28"/>
      <c r="GO178" s="129">
        <v>145</v>
      </c>
      <c r="GP178" s="129">
        <v>2</v>
      </c>
      <c r="GQ178" s="28"/>
      <c r="GR178" s="29"/>
    </row>
    <row r="179" spans="3:200" ht="15.75" customHeight="1" x14ac:dyDescent="0.25">
      <c r="D179" s="189">
        <v>173</v>
      </c>
      <c r="E179" s="53">
        <v>16.129073340061002</v>
      </c>
      <c r="F179" s="53">
        <v>16.901666189851632</v>
      </c>
      <c r="L179" s="29"/>
      <c r="N179" s="73">
        <v>167</v>
      </c>
      <c r="O179" s="82"/>
      <c r="P179" s="83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  <c r="AP179" s="80"/>
      <c r="AQ179" s="80"/>
      <c r="AR179" s="80"/>
      <c r="AS179" s="80"/>
      <c r="AT179" s="80"/>
      <c r="AU179" s="80"/>
      <c r="AV179" s="80"/>
      <c r="AW179" s="80"/>
      <c r="AX179" s="80"/>
      <c r="AY179" s="80"/>
      <c r="AZ179" s="80"/>
      <c r="BA179" s="80"/>
      <c r="BB179" s="80"/>
      <c r="BC179" s="80"/>
      <c r="BD179" s="80"/>
      <c r="BE179" s="80"/>
      <c r="BF179" s="80"/>
      <c r="BG179" s="80"/>
      <c r="BH179" s="80"/>
      <c r="BI179" s="80"/>
      <c r="BJ179" s="80"/>
      <c r="BK179" s="80"/>
      <c r="BL179" s="80"/>
      <c r="BM179" s="80"/>
      <c r="BN179" s="80"/>
      <c r="BO179" s="80"/>
      <c r="BP179" s="80"/>
      <c r="BQ179" s="80"/>
      <c r="BR179" s="80"/>
      <c r="BS179" s="80"/>
      <c r="BT179" s="80"/>
      <c r="BU179" s="80"/>
      <c r="BV179" s="80"/>
      <c r="BW179" s="80"/>
      <c r="BX179" s="80"/>
      <c r="BY179" s="80"/>
      <c r="BZ179" s="80"/>
      <c r="CA179" s="80"/>
      <c r="CB179" s="80"/>
      <c r="CC179" s="80"/>
      <c r="CD179" s="80"/>
      <c r="CE179" s="80"/>
      <c r="CF179" s="80"/>
      <c r="CG179" s="80"/>
      <c r="CH179" s="80"/>
      <c r="CI179" s="80"/>
      <c r="CJ179" s="80"/>
      <c r="CK179" s="80"/>
      <c r="CL179" s="80"/>
      <c r="CM179" s="80"/>
      <c r="CN179" s="80"/>
      <c r="CO179" s="80"/>
      <c r="CP179" s="80"/>
      <c r="CQ179" s="80"/>
      <c r="CR179" s="80"/>
      <c r="CS179" s="80"/>
      <c r="CT179" s="80"/>
      <c r="CU179" s="80"/>
      <c r="CV179" s="80"/>
      <c r="CW179" s="80"/>
      <c r="CX179" s="80"/>
      <c r="CY179" s="80"/>
      <c r="CZ179" s="80"/>
      <c r="DA179" s="80"/>
      <c r="DB179" s="80"/>
      <c r="DC179" s="80"/>
      <c r="DD179" s="80"/>
      <c r="DE179" s="80"/>
      <c r="DF179" s="80"/>
      <c r="DG179" s="80"/>
      <c r="DH179" s="80"/>
      <c r="DI179" s="80"/>
      <c r="DJ179" s="80"/>
      <c r="DK179" s="80"/>
      <c r="DL179" s="80"/>
      <c r="DM179" s="80"/>
      <c r="DN179" s="80"/>
      <c r="DO179" s="80"/>
      <c r="DP179" s="80"/>
      <c r="DQ179" s="80"/>
      <c r="DR179" s="80"/>
      <c r="DS179" s="80"/>
      <c r="DT179" s="80"/>
      <c r="DU179" s="80"/>
      <c r="DV179" s="80"/>
      <c r="DW179" s="80"/>
      <c r="DX179" s="80"/>
      <c r="DY179" s="80"/>
      <c r="DZ179" s="80"/>
      <c r="EA179" s="80"/>
      <c r="EB179" s="80"/>
      <c r="EC179" s="80"/>
      <c r="ED179" s="80"/>
      <c r="EE179" s="80"/>
      <c r="EF179" s="80"/>
      <c r="EG179" s="80"/>
      <c r="EH179" s="80"/>
      <c r="EI179" s="80"/>
      <c r="EJ179" s="80"/>
      <c r="EK179" s="80"/>
      <c r="EL179" s="80"/>
      <c r="EM179" s="80"/>
      <c r="EN179" s="80"/>
      <c r="EO179" s="80"/>
      <c r="EP179" s="80"/>
      <c r="EQ179" s="80"/>
      <c r="ER179" s="80"/>
      <c r="ES179" s="80"/>
      <c r="ET179" s="80"/>
      <c r="EU179" s="80"/>
      <c r="EV179" s="80"/>
      <c r="EW179" s="80"/>
      <c r="EX179" s="80"/>
      <c r="EY179" s="80"/>
      <c r="EZ179" s="80"/>
      <c r="FA179" s="80"/>
      <c r="FB179" s="80"/>
      <c r="FC179" s="80"/>
      <c r="FD179" s="80"/>
      <c r="FE179" s="80"/>
      <c r="FF179" s="80"/>
      <c r="FG179" s="80"/>
      <c r="FH179" s="80"/>
      <c r="FI179" s="80"/>
      <c r="FJ179" s="80"/>
      <c r="FK179" s="80"/>
      <c r="FL179" s="80"/>
      <c r="FM179" s="80"/>
      <c r="FN179" s="80"/>
      <c r="FO179" s="80"/>
      <c r="FP179" s="80"/>
      <c r="FQ179" s="80"/>
      <c r="FR179" s="80"/>
      <c r="FS179" s="80"/>
      <c r="FT179" s="80"/>
      <c r="FU179" s="80"/>
      <c r="FV179" s="80"/>
      <c r="FW179" s="80"/>
      <c r="FX179" s="80"/>
      <c r="FY179" s="80"/>
      <c r="FZ179" s="78">
        <v>0</v>
      </c>
      <c r="GA179" s="78">
        <f t="shared" ref="GA179:GH179" si="168">+SQRT(((GA$6-$FZ$6)^2)+((GA$7-$FZ$7)^2))</f>
        <v>11.945097408290163</v>
      </c>
      <c r="GB179" s="78">
        <f t="shared" si="168"/>
        <v>14.276509487578675</v>
      </c>
      <c r="GC179" s="78">
        <f t="shared" si="168"/>
        <v>11.542329512287054</v>
      </c>
      <c r="GD179" s="78">
        <f t="shared" si="168"/>
        <v>6.2370199870301226</v>
      </c>
      <c r="GE179" s="78">
        <f t="shared" si="168"/>
        <v>7.2011920477335334</v>
      </c>
      <c r="GF179" s="78">
        <f t="shared" si="168"/>
        <v>9.6079676632801725</v>
      </c>
      <c r="GG179" s="78">
        <f t="shared" si="168"/>
        <v>9.295868007469176</v>
      </c>
      <c r="GH179" s="79">
        <f t="shared" si="168"/>
        <v>12.660621078725294</v>
      </c>
      <c r="GJ179" s="29"/>
      <c r="GK179" s="28"/>
      <c r="GL179" s="129">
        <v>50</v>
      </c>
      <c r="GM179" s="129">
        <v>32</v>
      </c>
      <c r="GN179" s="28"/>
      <c r="GO179" s="129">
        <v>16</v>
      </c>
      <c r="GP179" s="129">
        <v>2</v>
      </c>
      <c r="GQ179" s="28"/>
      <c r="GR179" s="29"/>
    </row>
    <row r="180" spans="3:200" ht="15.75" customHeight="1" x14ac:dyDescent="0.25">
      <c r="D180" s="189">
        <v>174</v>
      </c>
      <c r="E180" s="53">
        <v>2.9911071666763571</v>
      </c>
      <c r="F180" s="53">
        <v>17.503168978887899</v>
      </c>
      <c r="L180" s="29"/>
      <c r="N180" s="73">
        <v>168</v>
      </c>
      <c r="O180" s="82"/>
      <c r="P180" s="83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80"/>
      <c r="AO180" s="80"/>
      <c r="AP180" s="80"/>
      <c r="AQ180" s="80"/>
      <c r="AR180" s="80"/>
      <c r="AS180" s="80"/>
      <c r="AT180" s="80"/>
      <c r="AU180" s="80"/>
      <c r="AV180" s="80"/>
      <c r="AW180" s="80"/>
      <c r="AX180" s="80"/>
      <c r="AY180" s="80"/>
      <c r="AZ180" s="80"/>
      <c r="BA180" s="80"/>
      <c r="BB180" s="80"/>
      <c r="BC180" s="80"/>
      <c r="BD180" s="80"/>
      <c r="BE180" s="80"/>
      <c r="BF180" s="80"/>
      <c r="BG180" s="80"/>
      <c r="BH180" s="80"/>
      <c r="BI180" s="80"/>
      <c r="BJ180" s="80"/>
      <c r="BK180" s="80"/>
      <c r="BL180" s="80"/>
      <c r="BM180" s="80"/>
      <c r="BN180" s="80"/>
      <c r="BO180" s="80"/>
      <c r="BP180" s="80"/>
      <c r="BQ180" s="80"/>
      <c r="BR180" s="80"/>
      <c r="BS180" s="80"/>
      <c r="BT180" s="80"/>
      <c r="BU180" s="80"/>
      <c r="BV180" s="80"/>
      <c r="BW180" s="80"/>
      <c r="BX180" s="80"/>
      <c r="BY180" s="80"/>
      <c r="BZ180" s="80"/>
      <c r="CA180" s="80"/>
      <c r="CB180" s="80"/>
      <c r="CC180" s="80"/>
      <c r="CD180" s="80"/>
      <c r="CE180" s="80"/>
      <c r="CF180" s="80"/>
      <c r="CG180" s="80"/>
      <c r="CH180" s="80"/>
      <c r="CI180" s="80"/>
      <c r="CJ180" s="80"/>
      <c r="CK180" s="80"/>
      <c r="CL180" s="80"/>
      <c r="CM180" s="80"/>
      <c r="CN180" s="80"/>
      <c r="CO180" s="80"/>
      <c r="CP180" s="80"/>
      <c r="CQ180" s="80"/>
      <c r="CR180" s="80"/>
      <c r="CS180" s="80"/>
      <c r="CT180" s="80"/>
      <c r="CU180" s="80"/>
      <c r="CV180" s="80"/>
      <c r="CW180" s="80"/>
      <c r="CX180" s="80"/>
      <c r="CY180" s="80"/>
      <c r="CZ180" s="80"/>
      <c r="DA180" s="80"/>
      <c r="DB180" s="80"/>
      <c r="DC180" s="80"/>
      <c r="DD180" s="80"/>
      <c r="DE180" s="80"/>
      <c r="DF180" s="80"/>
      <c r="DG180" s="80"/>
      <c r="DH180" s="80"/>
      <c r="DI180" s="80"/>
      <c r="DJ180" s="80"/>
      <c r="DK180" s="80"/>
      <c r="DL180" s="80"/>
      <c r="DM180" s="80"/>
      <c r="DN180" s="80"/>
      <c r="DO180" s="80"/>
      <c r="DP180" s="80"/>
      <c r="DQ180" s="80"/>
      <c r="DR180" s="80"/>
      <c r="DS180" s="80"/>
      <c r="DT180" s="80"/>
      <c r="DU180" s="80"/>
      <c r="DV180" s="80"/>
      <c r="DW180" s="80"/>
      <c r="DX180" s="80"/>
      <c r="DY180" s="80"/>
      <c r="DZ180" s="80"/>
      <c r="EA180" s="80"/>
      <c r="EB180" s="80"/>
      <c r="EC180" s="80"/>
      <c r="ED180" s="80"/>
      <c r="EE180" s="80"/>
      <c r="EF180" s="80"/>
      <c r="EG180" s="80"/>
      <c r="EH180" s="80"/>
      <c r="EI180" s="80"/>
      <c r="EJ180" s="80"/>
      <c r="EK180" s="80"/>
      <c r="EL180" s="80"/>
      <c r="EM180" s="80"/>
      <c r="EN180" s="80"/>
      <c r="EO180" s="80"/>
      <c r="EP180" s="80"/>
      <c r="EQ180" s="80"/>
      <c r="ER180" s="80"/>
      <c r="ES180" s="80"/>
      <c r="ET180" s="80"/>
      <c r="EU180" s="80"/>
      <c r="EV180" s="80"/>
      <c r="EW180" s="80"/>
      <c r="EX180" s="80"/>
      <c r="EY180" s="80"/>
      <c r="EZ180" s="80"/>
      <c r="FA180" s="80"/>
      <c r="FB180" s="80"/>
      <c r="FC180" s="80"/>
      <c r="FD180" s="80"/>
      <c r="FE180" s="80"/>
      <c r="FF180" s="80"/>
      <c r="FG180" s="80"/>
      <c r="FH180" s="80"/>
      <c r="FI180" s="80"/>
      <c r="FJ180" s="80"/>
      <c r="FK180" s="80"/>
      <c r="FL180" s="80"/>
      <c r="FM180" s="80"/>
      <c r="FN180" s="80"/>
      <c r="FO180" s="80"/>
      <c r="FP180" s="80"/>
      <c r="FQ180" s="80"/>
      <c r="FR180" s="80"/>
      <c r="FS180" s="80"/>
      <c r="FT180" s="80"/>
      <c r="FU180" s="80"/>
      <c r="FV180" s="80"/>
      <c r="FW180" s="80"/>
      <c r="FX180" s="80"/>
      <c r="FY180" s="80"/>
      <c r="FZ180" s="80"/>
      <c r="GA180" s="78">
        <v>0</v>
      </c>
      <c r="GB180" s="78">
        <f t="shared" ref="GB180:GH180" si="169">+SQRT(((GB$6-$GA$6)^2)+((GB$7-$GA$7)^2))</f>
        <v>7.6938672103988504</v>
      </c>
      <c r="GC180" s="78">
        <f t="shared" si="169"/>
        <v>4.0845717294753294</v>
      </c>
      <c r="GD180" s="78">
        <f t="shared" si="169"/>
        <v>6.5023778391050353</v>
      </c>
      <c r="GE180" s="78">
        <f t="shared" si="169"/>
        <v>6.405149633986098</v>
      </c>
      <c r="GF180" s="78">
        <f t="shared" si="169"/>
        <v>3.5978770891192848</v>
      </c>
      <c r="GG180" s="78">
        <f t="shared" si="169"/>
        <v>16.684873392254424</v>
      </c>
      <c r="GH180" s="79">
        <f t="shared" si="169"/>
        <v>9.081527255282241</v>
      </c>
      <c r="GJ180" s="29"/>
      <c r="GK180" s="28"/>
      <c r="GL180" s="28"/>
      <c r="GM180" s="28"/>
      <c r="GN180" s="28"/>
      <c r="GO180" s="28"/>
      <c r="GP180" s="28"/>
      <c r="GQ180" s="28"/>
      <c r="GR180" s="29"/>
    </row>
    <row r="181" spans="3:200" ht="15.75" customHeight="1" x14ac:dyDescent="0.25">
      <c r="D181" s="189">
        <v>175</v>
      </c>
      <c r="E181" s="53">
        <v>12.689144294354481</v>
      </c>
      <c r="F181" s="53">
        <v>11.703557065191861</v>
      </c>
      <c r="L181" s="29"/>
      <c r="N181" s="73">
        <v>169</v>
      </c>
      <c r="O181" s="82"/>
      <c r="P181" s="83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0"/>
      <c r="AT181" s="80"/>
      <c r="AU181" s="80"/>
      <c r="AV181" s="80"/>
      <c r="AW181" s="80"/>
      <c r="AX181" s="80"/>
      <c r="AY181" s="80"/>
      <c r="AZ181" s="80"/>
      <c r="BA181" s="80"/>
      <c r="BB181" s="80"/>
      <c r="BC181" s="80"/>
      <c r="BD181" s="80"/>
      <c r="BE181" s="80"/>
      <c r="BF181" s="80"/>
      <c r="BG181" s="80"/>
      <c r="BH181" s="80"/>
      <c r="BI181" s="80"/>
      <c r="BJ181" s="80"/>
      <c r="BK181" s="80"/>
      <c r="BL181" s="80"/>
      <c r="BM181" s="80"/>
      <c r="BN181" s="80"/>
      <c r="BO181" s="80"/>
      <c r="BP181" s="80"/>
      <c r="BQ181" s="80"/>
      <c r="BR181" s="80"/>
      <c r="BS181" s="80"/>
      <c r="BT181" s="80"/>
      <c r="BU181" s="80"/>
      <c r="BV181" s="80"/>
      <c r="BW181" s="80"/>
      <c r="BX181" s="80"/>
      <c r="BY181" s="80"/>
      <c r="BZ181" s="80"/>
      <c r="CA181" s="80"/>
      <c r="CB181" s="80"/>
      <c r="CC181" s="80"/>
      <c r="CD181" s="80"/>
      <c r="CE181" s="80"/>
      <c r="CF181" s="80"/>
      <c r="CG181" s="80"/>
      <c r="CH181" s="80"/>
      <c r="CI181" s="80"/>
      <c r="CJ181" s="80"/>
      <c r="CK181" s="80"/>
      <c r="CL181" s="80"/>
      <c r="CM181" s="80"/>
      <c r="CN181" s="80"/>
      <c r="CO181" s="80"/>
      <c r="CP181" s="80"/>
      <c r="CQ181" s="80"/>
      <c r="CR181" s="80"/>
      <c r="CS181" s="80"/>
      <c r="CT181" s="80"/>
      <c r="CU181" s="80"/>
      <c r="CV181" s="80"/>
      <c r="CW181" s="80"/>
      <c r="CX181" s="80"/>
      <c r="CY181" s="80"/>
      <c r="CZ181" s="80"/>
      <c r="DA181" s="80"/>
      <c r="DB181" s="80"/>
      <c r="DC181" s="80"/>
      <c r="DD181" s="80"/>
      <c r="DE181" s="80"/>
      <c r="DF181" s="80"/>
      <c r="DG181" s="80"/>
      <c r="DH181" s="80"/>
      <c r="DI181" s="80"/>
      <c r="DJ181" s="80"/>
      <c r="DK181" s="80"/>
      <c r="DL181" s="80"/>
      <c r="DM181" s="80"/>
      <c r="DN181" s="80"/>
      <c r="DO181" s="80"/>
      <c r="DP181" s="80"/>
      <c r="DQ181" s="80"/>
      <c r="DR181" s="80"/>
      <c r="DS181" s="80"/>
      <c r="DT181" s="80"/>
      <c r="DU181" s="80"/>
      <c r="DV181" s="80"/>
      <c r="DW181" s="80"/>
      <c r="DX181" s="80"/>
      <c r="DY181" s="80"/>
      <c r="DZ181" s="80"/>
      <c r="EA181" s="80"/>
      <c r="EB181" s="80"/>
      <c r="EC181" s="80"/>
      <c r="ED181" s="80"/>
      <c r="EE181" s="80"/>
      <c r="EF181" s="80"/>
      <c r="EG181" s="80"/>
      <c r="EH181" s="80"/>
      <c r="EI181" s="80"/>
      <c r="EJ181" s="80"/>
      <c r="EK181" s="80"/>
      <c r="EL181" s="80"/>
      <c r="EM181" s="80"/>
      <c r="EN181" s="80"/>
      <c r="EO181" s="80"/>
      <c r="EP181" s="80"/>
      <c r="EQ181" s="80"/>
      <c r="ER181" s="80"/>
      <c r="ES181" s="80"/>
      <c r="ET181" s="80"/>
      <c r="EU181" s="80"/>
      <c r="EV181" s="80"/>
      <c r="EW181" s="80"/>
      <c r="EX181" s="80"/>
      <c r="EY181" s="80"/>
      <c r="EZ181" s="80"/>
      <c r="FA181" s="80"/>
      <c r="FB181" s="80"/>
      <c r="FC181" s="80"/>
      <c r="FD181" s="80"/>
      <c r="FE181" s="80"/>
      <c r="FF181" s="80"/>
      <c r="FG181" s="80"/>
      <c r="FH181" s="80"/>
      <c r="FI181" s="80"/>
      <c r="FJ181" s="80"/>
      <c r="FK181" s="80"/>
      <c r="FL181" s="80"/>
      <c r="FM181" s="80"/>
      <c r="FN181" s="80"/>
      <c r="FO181" s="80"/>
      <c r="FP181" s="80"/>
      <c r="FQ181" s="80"/>
      <c r="FR181" s="80"/>
      <c r="FS181" s="80"/>
      <c r="FT181" s="80"/>
      <c r="FU181" s="80"/>
      <c r="FV181" s="80"/>
      <c r="FW181" s="80"/>
      <c r="FX181" s="80"/>
      <c r="FY181" s="80"/>
      <c r="FZ181" s="80"/>
      <c r="GA181" s="80"/>
      <c r="GB181" s="78">
        <v>0</v>
      </c>
      <c r="GC181" s="78">
        <f t="shared" ref="GC181:GH181" si="170">+SQRT(((GC$6-$GB$6)^2)+((GC$7-$GB$7)^2))</f>
        <v>11.687943465224903</v>
      </c>
      <c r="GD181" s="78">
        <f t="shared" si="170"/>
        <v>8.2710611725648455</v>
      </c>
      <c r="GE181" s="78">
        <f t="shared" si="170"/>
        <v>7.1487333091746068</v>
      </c>
      <c r="GF181" s="78">
        <f t="shared" si="170"/>
        <v>10.48854373245725</v>
      </c>
      <c r="GG181" s="78">
        <f t="shared" si="170"/>
        <v>21.893389457261936</v>
      </c>
      <c r="GH181" s="79">
        <f t="shared" si="170"/>
        <v>16.596825522325275</v>
      </c>
      <c r="GJ181" s="29"/>
      <c r="GK181" s="28"/>
      <c r="GL181" s="28"/>
      <c r="GM181" s="28"/>
      <c r="GN181" s="28"/>
      <c r="GO181" s="28"/>
      <c r="GP181" s="28"/>
      <c r="GQ181" s="28"/>
      <c r="GR181" s="29"/>
    </row>
    <row r="182" spans="3:200" ht="15.75" customHeight="1" x14ac:dyDescent="0.25">
      <c r="L182" s="29"/>
      <c r="N182" s="73">
        <v>170</v>
      </c>
      <c r="O182" s="82"/>
      <c r="P182" s="83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AZ182" s="80"/>
      <c r="BA182" s="80"/>
      <c r="BB182" s="80"/>
      <c r="BC182" s="80"/>
      <c r="BD182" s="80"/>
      <c r="BE182" s="80"/>
      <c r="BF182" s="80"/>
      <c r="BG182" s="80"/>
      <c r="BH182" s="80"/>
      <c r="BI182" s="80"/>
      <c r="BJ182" s="80"/>
      <c r="BK182" s="80"/>
      <c r="BL182" s="80"/>
      <c r="BM182" s="80"/>
      <c r="BN182" s="80"/>
      <c r="BO182" s="80"/>
      <c r="BP182" s="80"/>
      <c r="BQ182" s="80"/>
      <c r="BR182" s="80"/>
      <c r="BS182" s="80"/>
      <c r="BT182" s="80"/>
      <c r="BU182" s="80"/>
      <c r="BV182" s="80"/>
      <c r="BW182" s="80"/>
      <c r="BX182" s="80"/>
      <c r="BY182" s="80"/>
      <c r="BZ182" s="80"/>
      <c r="CA182" s="80"/>
      <c r="CB182" s="80"/>
      <c r="CC182" s="80"/>
      <c r="CD182" s="80"/>
      <c r="CE182" s="80"/>
      <c r="CF182" s="80"/>
      <c r="CG182" s="80"/>
      <c r="CH182" s="80"/>
      <c r="CI182" s="80"/>
      <c r="CJ182" s="80"/>
      <c r="CK182" s="80"/>
      <c r="CL182" s="80"/>
      <c r="CM182" s="80"/>
      <c r="CN182" s="80"/>
      <c r="CO182" s="80"/>
      <c r="CP182" s="80"/>
      <c r="CQ182" s="80"/>
      <c r="CR182" s="80"/>
      <c r="CS182" s="80"/>
      <c r="CT182" s="80"/>
      <c r="CU182" s="80"/>
      <c r="CV182" s="80"/>
      <c r="CW182" s="80"/>
      <c r="CX182" s="80"/>
      <c r="CY182" s="80"/>
      <c r="CZ182" s="80"/>
      <c r="DA182" s="80"/>
      <c r="DB182" s="80"/>
      <c r="DC182" s="80"/>
      <c r="DD182" s="80"/>
      <c r="DE182" s="80"/>
      <c r="DF182" s="80"/>
      <c r="DG182" s="80"/>
      <c r="DH182" s="80"/>
      <c r="DI182" s="80"/>
      <c r="DJ182" s="80"/>
      <c r="DK182" s="80"/>
      <c r="DL182" s="80"/>
      <c r="DM182" s="80"/>
      <c r="DN182" s="80"/>
      <c r="DO182" s="80"/>
      <c r="DP182" s="80"/>
      <c r="DQ182" s="80"/>
      <c r="DR182" s="80"/>
      <c r="DS182" s="80"/>
      <c r="DT182" s="80"/>
      <c r="DU182" s="80"/>
      <c r="DV182" s="80"/>
      <c r="DW182" s="80"/>
      <c r="DX182" s="80"/>
      <c r="DY182" s="80"/>
      <c r="DZ182" s="80"/>
      <c r="EA182" s="80"/>
      <c r="EB182" s="80"/>
      <c r="EC182" s="80"/>
      <c r="ED182" s="80"/>
      <c r="EE182" s="80"/>
      <c r="EF182" s="80"/>
      <c r="EG182" s="80"/>
      <c r="EH182" s="80"/>
      <c r="EI182" s="80"/>
      <c r="EJ182" s="80"/>
      <c r="EK182" s="80"/>
      <c r="EL182" s="80"/>
      <c r="EM182" s="80"/>
      <c r="EN182" s="80"/>
      <c r="EO182" s="80"/>
      <c r="EP182" s="80"/>
      <c r="EQ182" s="80"/>
      <c r="ER182" s="80"/>
      <c r="ES182" s="80"/>
      <c r="ET182" s="80"/>
      <c r="EU182" s="80"/>
      <c r="EV182" s="80"/>
      <c r="EW182" s="80"/>
      <c r="EX182" s="80"/>
      <c r="EY182" s="80"/>
      <c r="EZ182" s="80"/>
      <c r="FA182" s="80"/>
      <c r="FB182" s="80"/>
      <c r="FC182" s="80"/>
      <c r="FD182" s="80"/>
      <c r="FE182" s="80"/>
      <c r="FF182" s="80"/>
      <c r="FG182" s="80"/>
      <c r="FH182" s="80"/>
      <c r="FI182" s="80"/>
      <c r="FJ182" s="80"/>
      <c r="FK182" s="80"/>
      <c r="FL182" s="80"/>
      <c r="FM182" s="80"/>
      <c r="FN182" s="80"/>
      <c r="FO182" s="80"/>
      <c r="FP182" s="80"/>
      <c r="FQ182" s="80"/>
      <c r="FR182" s="80"/>
      <c r="FS182" s="80"/>
      <c r="FT182" s="80"/>
      <c r="FU182" s="80"/>
      <c r="FV182" s="80"/>
      <c r="FW182" s="80"/>
      <c r="FX182" s="80"/>
      <c r="FY182" s="80"/>
      <c r="FZ182" s="80"/>
      <c r="GA182" s="80"/>
      <c r="GB182" s="80"/>
      <c r="GC182" s="78">
        <v>0</v>
      </c>
      <c r="GD182" s="78">
        <f t="shared" ref="GD182:GH182" si="171">+SQRT(((GD$6-$GC$6)^2)+((GD$7-$GC$7)^2))</f>
        <v>7.9375023338266777</v>
      </c>
      <c r="GE182" s="78">
        <f t="shared" si="171"/>
        <v>8.4387101628972463</v>
      </c>
      <c r="GF182" s="78">
        <f t="shared" si="171"/>
        <v>2.162710887699288</v>
      </c>
      <c r="GG182" s="78">
        <f t="shared" si="171"/>
        <v>13.895004944625505</v>
      </c>
      <c r="GH182" s="79">
        <f t="shared" si="171"/>
        <v>5.0008501919306978</v>
      </c>
      <c r="GJ182" s="29"/>
      <c r="GK182" s="28"/>
      <c r="GL182" s="230" t="s">
        <v>40</v>
      </c>
      <c r="GM182" s="220"/>
      <c r="GN182" s="28"/>
      <c r="GO182" s="230" t="s">
        <v>40</v>
      </c>
      <c r="GP182" s="220"/>
      <c r="GQ182" s="28"/>
      <c r="GR182" s="29"/>
    </row>
    <row r="183" spans="3:200" ht="15.75" customHeight="1" x14ac:dyDescent="0.25">
      <c r="L183" s="29"/>
      <c r="N183" s="73">
        <v>171</v>
      </c>
      <c r="O183" s="82"/>
      <c r="P183" s="83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AZ183" s="80"/>
      <c r="BA183" s="80"/>
      <c r="BB183" s="80"/>
      <c r="BC183" s="80"/>
      <c r="BD183" s="80"/>
      <c r="BE183" s="80"/>
      <c r="BF183" s="80"/>
      <c r="BG183" s="80"/>
      <c r="BH183" s="80"/>
      <c r="BI183" s="80"/>
      <c r="BJ183" s="80"/>
      <c r="BK183" s="80"/>
      <c r="BL183" s="80"/>
      <c r="BM183" s="80"/>
      <c r="BN183" s="80"/>
      <c r="BO183" s="80"/>
      <c r="BP183" s="80"/>
      <c r="BQ183" s="80"/>
      <c r="BR183" s="80"/>
      <c r="BS183" s="80"/>
      <c r="BT183" s="80"/>
      <c r="BU183" s="80"/>
      <c r="BV183" s="80"/>
      <c r="BW183" s="80"/>
      <c r="BX183" s="80"/>
      <c r="BY183" s="80"/>
      <c r="BZ183" s="80"/>
      <c r="CA183" s="80"/>
      <c r="CB183" s="80"/>
      <c r="CC183" s="80"/>
      <c r="CD183" s="80"/>
      <c r="CE183" s="80"/>
      <c r="CF183" s="80"/>
      <c r="CG183" s="80"/>
      <c r="CH183" s="80"/>
      <c r="CI183" s="80"/>
      <c r="CJ183" s="80"/>
      <c r="CK183" s="80"/>
      <c r="CL183" s="80"/>
      <c r="CM183" s="80"/>
      <c r="CN183" s="80"/>
      <c r="CO183" s="80"/>
      <c r="CP183" s="80"/>
      <c r="CQ183" s="80"/>
      <c r="CR183" s="80"/>
      <c r="CS183" s="80"/>
      <c r="CT183" s="80"/>
      <c r="CU183" s="80"/>
      <c r="CV183" s="80"/>
      <c r="CW183" s="80"/>
      <c r="CX183" s="80"/>
      <c r="CY183" s="80"/>
      <c r="CZ183" s="80"/>
      <c r="DA183" s="80"/>
      <c r="DB183" s="80"/>
      <c r="DC183" s="80"/>
      <c r="DD183" s="80"/>
      <c r="DE183" s="80"/>
      <c r="DF183" s="80"/>
      <c r="DG183" s="80"/>
      <c r="DH183" s="80"/>
      <c r="DI183" s="80"/>
      <c r="DJ183" s="80"/>
      <c r="DK183" s="80"/>
      <c r="DL183" s="80"/>
      <c r="DM183" s="80"/>
      <c r="DN183" s="80"/>
      <c r="DO183" s="80"/>
      <c r="DP183" s="80"/>
      <c r="DQ183" s="80"/>
      <c r="DR183" s="80"/>
      <c r="DS183" s="80"/>
      <c r="DT183" s="80"/>
      <c r="DU183" s="80"/>
      <c r="DV183" s="80"/>
      <c r="DW183" s="80"/>
      <c r="DX183" s="80"/>
      <c r="DY183" s="80"/>
      <c r="DZ183" s="80"/>
      <c r="EA183" s="80"/>
      <c r="EB183" s="80"/>
      <c r="EC183" s="80"/>
      <c r="ED183" s="80"/>
      <c r="EE183" s="80"/>
      <c r="EF183" s="80"/>
      <c r="EG183" s="80"/>
      <c r="EH183" s="80"/>
      <c r="EI183" s="80"/>
      <c r="EJ183" s="80"/>
      <c r="EK183" s="80"/>
      <c r="EL183" s="80"/>
      <c r="EM183" s="80"/>
      <c r="EN183" s="80"/>
      <c r="EO183" s="80"/>
      <c r="EP183" s="80"/>
      <c r="EQ183" s="80"/>
      <c r="ER183" s="80"/>
      <c r="ES183" s="80"/>
      <c r="ET183" s="80"/>
      <c r="EU183" s="80"/>
      <c r="EV183" s="80"/>
      <c r="EW183" s="80"/>
      <c r="EX183" s="80"/>
      <c r="EY183" s="80"/>
      <c r="EZ183" s="80"/>
      <c r="FA183" s="80"/>
      <c r="FB183" s="80"/>
      <c r="FC183" s="80"/>
      <c r="FD183" s="80"/>
      <c r="FE183" s="80"/>
      <c r="FF183" s="80"/>
      <c r="FG183" s="80"/>
      <c r="FH183" s="80"/>
      <c r="FI183" s="80"/>
      <c r="FJ183" s="80"/>
      <c r="FK183" s="80"/>
      <c r="FL183" s="80"/>
      <c r="FM183" s="80"/>
      <c r="FN183" s="80"/>
      <c r="FO183" s="80"/>
      <c r="FP183" s="80"/>
      <c r="FQ183" s="80"/>
      <c r="FR183" s="80"/>
      <c r="FS183" s="80"/>
      <c r="FT183" s="80"/>
      <c r="FU183" s="80"/>
      <c r="FV183" s="80"/>
      <c r="FW183" s="80"/>
      <c r="FX183" s="80"/>
      <c r="FY183" s="80"/>
      <c r="FZ183" s="80"/>
      <c r="GA183" s="80"/>
      <c r="GB183" s="80"/>
      <c r="GC183" s="80"/>
      <c r="GD183" s="78">
        <v>0</v>
      </c>
      <c r="GE183" s="78">
        <f t="shared" ref="GE183:GH183" si="172">+SQRT(((GE$6-$GD$6)^2)+((GE$7-$GD$7)^2))</f>
        <v>1.1954207623314672</v>
      </c>
      <c r="GF183" s="78">
        <f t="shared" si="172"/>
        <v>5.7955608053099574</v>
      </c>
      <c r="GG183" s="78">
        <f t="shared" si="172"/>
        <v>13.765841889696599</v>
      </c>
      <c r="GH183" s="79">
        <f t="shared" si="172"/>
        <v>11.398085062995241</v>
      </c>
      <c r="GJ183" s="29"/>
      <c r="GK183" s="28"/>
      <c r="GL183" s="66" t="s">
        <v>30</v>
      </c>
      <c r="GM183" s="66" t="s">
        <v>31</v>
      </c>
      <c r="GN183" s="28"/>
      <c r="GO183" s="66" t="s">
        <v>30</v>
      </c>
      <c r="GP183" s="66" t="s">
        <v>31</v>
      </c>
      <c r="GQ183" s="28"/>
      <c r="GR183" s="29"/>
    </row>
    <row r="184" spans="3:200" ht="15.75" customHeight="1" x14ac:dyDescent="0.25">
      <c r="L184" s="29"/>
      <c r="N184" s="73">
        <v>172</v>
      </c>
      <c r="O184" s="82"/>
      <c r="P184" s="83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  <c r="AR184" s="80"/>
      <c r="AS184" s="80"/>
      <c r="AT184" s="80"/>
      <c r="AU184" s="80"/>
      <c r="AV184" s="80"/>
      <c r="AW184" s="80"/>
      <c r="AX184" s="80"/>
      <c r="AY184" s="80"/>
      <c r="AZ184" s="80"/>
      <c r="BA184" s="80"/>
      <c r="BB184" s="80"/>
      <c r="BC184" s="80"/>
      <c r="BD184" s="80"/>
      <c r="BE184" s="80"/>
      <c r="BF184" s="80"/>
      <c r="BG184" s="80"/>
      <c r="BH184" s="80"/>
      <c r="BI184" s="80"/>
      <c r="BJ184" s="80"/>
      <c r="BK184" s="80"/>
      <c r="BL184" s="80"/>
      <c r="BM184" s="80"/>
      <c r="BN184" s="80"/>
      <c r="BO184" s="80"/>
      <c r="BP184" s="80"/>
      <c r="BQ184" s="80"/>
      <c r="BR184" s="80"/>
      <c r="BS184" s="80"/>
      <c r="BT184" s="80"/>
      <c r="BU184" s="80"/>
      <c r="BV184" s="80"/>
      <c r="BW184" s="80"/>
      <c r="BX184" s="80"/>
      <c r="BY184" s="80"/>
      <c r="BZ184" s="80"/>
      <c r="CA184" s="80"/>
      <c r="CB184" s="80"/>
      <c r="CC184" s="80"/>
      <c r="CD184" s="80"/>
      <c r="CE184" s="80"/>
      <c r="CF184" s="80"/>
      <c r="CG184" s="80"/>
      <c r="CH184" s="80"/>
      <c r="CI184" s="80"/>
      <c r="CJ184" s="80"/>
      <c r="CK184" s="80"/>
      <c r="CL184" s="80"/>
      <c r="CM184" s="80"/>
      <c r="CN184" s="80"/>
      <c r="CO184" s="80"/>
      <c r="CP184" s="80"/>
      <c r="CQ184" s="80"/>
      <c r="CR184" s="80"/>
      <c r="CS184" s="80"/>
      <c r="CT184" s="80"/>
      <c r="CU184" s="80"/>
      <c r="CV184" s="80"/>
      <c r="CW184" s="80"/>
      <c r="CX184" s="80"/>
      <c r="CY184" s="80"/>
      <c r="CZ184" s="80"/>
      <c r="DA184" s="80"/>
      <c r="DB184" s="80"/>
      <c r="DC184" s="80"/>
      <c r="DD184" s="80"/>
      <c r="DE184" s="80"/>
      <c r="DF184" s="80"/>
      <c r="DG184" s="80"/>
      <c r="DH184" s="80"/>
      <c r="DI184" s="80"/>
      <c r="DJ184" s="80"/>
      <c r="DK184" s="80"/>
      <c r="DL184" s="80"/>
      <c r="DM184" s="80"/>
      <c r="DN184" s="80"/>
      <c r="DO184" s="80"/>
      <c r="DP184" s="80"/>
      <c r="DQ184" s="80"/>
      <c r="DR184" s="80"/>
      <c r="DS184" s="80"/>
      <c r="DT184" s="80"/>
      <c r="DU184" s="80"/>
      <c r="DV184" s="80"/>
      <c r="DW184" s="80"/>
      <c r="DX184" s="80"/>
      <c r="DY184" s="80"/>
      <c r="DZ184" s="80"/>
      <c r="EA184" s="80"/>
      <c r="EB184" s="80"/>
      <c r="EC184" s="80"/>
      <c r="ED184" s="80"/>
      <c r="EE184" s="80"/>
      <c r="EF184" s="80"/>
      <c r="EG184" s="80"/>
      <c r="EH184" s="80"/>
      <c r="EI184" s="80"/>
      <c r="EJ184" s="80"/>
      <c r="EK184" s="80"/>
      <c r="EL184" s="80"/>
      <c r="EM184" s="80"/>
      <c r="EN184" s="80"/>
      <c r="EO184" s="80"/>
      <c r="EP184" s="80"/>
      <c r="EQ184" s="80"/>
      <c r="ER184" s="80"/>
      <c r="ES184" s="80"/>
      <c r="ET184" s="80"/>
      <c r="EU184" s="80"/>
      <c r="EV184" s="80"/>
      <c r="EW184" s="80"/>
      <c r="EX184" s="80"/>
      <c r="EY184" s="80"/>
      <c r="EZ184" s="80"/>
      <c r="FA184" s="80"/>
      <c r="FB184" s="80"/>
      <c r="FC184" s="80"/>
      <c r="FD184" s="80"/>
      <c r="FE184" s="80"/>
      <c r="FF184" s="80"/>
      <c r="FG184" s="80"/>
      <c r="FH184" s="80"/>
      <c r="FI184" s="80"/>
      <c r="FJ184" s="80"/>
      <c r="FK184" s="80"/>
      <c r="FL184" s="80"/>
      <c r="FM184" s="80"/>
      <c r="FN184" s="80"/>
      <c r="FO184" s="80"/>
      <c r="FP184" s="80"/>
      <c r="FQ184" s="80"/>
      <c r="FR184" s="80"/>
      <c r="FS184" s="80"/>
      <c r="FT184" s="80"/>
      <c r="FU184" s="80"/>
      <c r="FV184" s="80"/>
      <c r="FW184" s="80"/>
      <c r="FX184" s="80"/>
      <c r="FY184" s="80"/>
      <c r="FZ184" s="80"/>
      <c r="GA184" s="80"/>
      <c r="GB184" s="80"/>
      <c r="GC184" s="80"/>
      <c r="GD184" s="80"/>
      <c r="GE184" s="78">
        <v>0</v>
      </c>
      <c r="GF184" s="78">
        <f t="shared" ref="GF184:GH184" si="173">+SQRT(((GF$6-$GE$6)^2)+((GF$7-$GE$7)^2))</f>
        <v>6.3665324474119744</v>
      </c>
      <c r="GG184" s="78">
        <f t="shared" si="173"/>
        <v>14.956824908404084</v>
      </c>
      <c r="GH184" s="79">
        <f t="shared" si="173"/>
        <v>12.241877530610486</v>
      </c>
      <c r="GJ184" s="29"/>
      <c r="GK184" s="28"/>
      <c r="GL184" s="69">
        <v>1</v>
      </c>
      <c r="GM184" s="190">
        <v>8530</v>
      </c>
      <c r="GN184" s="28"/>
      <c r="GO184" s="69">
        <v>1</v>
      </c>
      <c r="GP184" s="190">
        <v>8530</v>
      </c>
      <c r="GQ184" s="28"/>
      <c r="GR184" s="29"/>
    </row>
    <row r="185" spans="3:200" ht="15.75" customHeight="1" x14ac:dyDescent="0.25">
      <c r="L185" s="29"/>
      <c r="N185" s="73">
        <v>173</v>
      </c>
      <c r="O185" s="82"/>
      <c r="P185" s="83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  <c r="AP185" s="80"/>
      <c r="AQ185" s="80"/>
      <c r="AR185" s="80"/>
      <c r="AS185" s="80"/>
      <c r="AT185" s="80"/>
      <c r="AU185" s="80"/>
      <c r="AV185" s="80"/>
      <c r="AW185" s="80"/>
      <c r="AX185" s="80"/>
      <c r="AY185" s="80"/>
      <c r="AZ185" s="80"/>
      <c r="BA185" s="80"/>
      <c r="BB185" s="80"/>
      <c r="BC185" s="80"/>
      <c r="BD185" s="80"/>
      <c r="BE185" s="80"/>
      <c r="BF185" s="80"/>
      <c r="BG185" s="80"/>
      <c r="BH185" s="80"/>
      <c r="BI185" s="80"/>
      <c r="BJ185" s="80"/>
      <c r="BK185" s="80"/>
      <c r="BL185" s="80"/>
      <c r="BM185" s="80"/>
      <c r="BN185" s="80"/>
      <c r="BO185" s="80"/>
      <c r="BP185" s="80"/>
      <c r="BQ185" s="80"/>
      <c r="BR185" s="80"/>
      <c r="BS185" s="80"/>
      <c r="BT185" s="80"/>
      <c r="BU185" s="80"/>
      <c r="BV185" s="80"/>
      <c r="BW185" s="80"/>
      <c r="BX185" s="80"/>
      <c r="BY185" s="80"/>
      <c r="BZ185" s="80"/>
      <c r="CA185" s="80"/>
      <c r="CB185" s="80"/>
      <c r="CC185" s="80"/>
      <c r="CD185" s="80"/>
      <c r="CE185" s="80"/>
      <c r="CF185" s="80"/>
      <c r="CG185" s="80"/>
      <c r="CH185" s="80"/>
      <c r="CI185" s="80"/>
      <c r="CJ185" s="80"/>
      <c r="CK185" s="80"/>
      <c r="CL185" s="80"/>
      <c r="CM185" s="80"/>
      <c r="CN185" s="80"/>
      <c r="CO185" s="80"/>
      <c r="CP185" s="80"/>
      <c r="CQ185" s="80"/>
      <c r="CR185" s="80"/>
      <c r="CS185" s="80"/>
      <c r="CT185" s="80"/>
      <c r="CU185" s="80"/>
      <c r="CV185" s="80"/>
      <c r="CW185" s="80"/>
      <c r="CX185" s="80"/>
      <c r="CY185" s="80"/>
      <c r="CZ185" s="80"/>
      <c r="DA185" s="80"/>
      <c r="DB185" s="80"/>
      <c r="DC185" s="80"/>
      <c r="DD185" s="80"/>
      <c r="DE185" s="80"/>
      <c r="DF185" s="80"/>
      <c r="DG185" s="80"/>
      <c r="DH185" s="80"/>
      <c r="DI185" s="80"/>
      <c r="DJ185" s="80"/>
      <c r="DK185" s="80"/>
      <c r="DL185" s="80"/>
      <c r="DM185" s="80"/>
      <c r="DN185" s="80"/>
      <c r="DO185" s="80"/>
      <c r="DP185" s="80"/>
      <c r="DQ185" s="80"/>
      <c r="DR185" s="80"/>
      <c r="DS185" s="80"/>
      <c r="DT185" s="80"/>
      <c r="DU185" s="80"/>
      <c r="DV185" s="80"/>
      <c r="DW185" s="80"/>
      <c r="DX185" s="80"/>
      <c r="DY185" s="80"/>
      <c r="DZ185" s="80"/>
      <c r="EA185" s="80"/>
      <c r="EB185" s="80"/>
      <c r="EC185" s="80"/>
      <c r="ED185" s="80"/>
      <c r="EE185" s="80"/>
      <c r="EF185" s="80"/>
      <c r="EG185" s="80"/>
      <c r="EH185" s="80"/>
      <c r="EI185" s="80"/>
      <c r="EJ185" s="80"/>
      <c r="EK185" s="80"/>
      <c r="EL185" s="80"/>
      <c r="EM185" s="80"/>
      <c r="EN185" s="80"/>
      <c r="EO185" s="80"/>
      <c r="EP185" s="80"/>
      <c r="EQ185" s="80"/>
      <c r="ER185" s="80"/>
      <c r="ES185" s="80"/>
      <c r="ET185" s="80"/>
      <c r="EU185" s="80"/>
      <c r="EV185" s="80"/>
      <c r="EW185" s="80"/>
      <c r="EX185" s="80"/>
      <c r="EY185" s="80"/>
      <c r="EZ185" s="80"/>
      <c r="FA185" s="80"/>
      <c r="FB185" s="80"/>
      <c r="FC185" s="80"/>
      <c r="FD185" s="80"/>
      <c r="FE185" s="80"/>
      <c r="FF185" s="80"/>
      <c r="FG185" s="80"/>
      <c r="FH185" s="80"/>
      <c r="FI185" s="80"/>
      <c r="FJ185" s="80"/>
      <c r="FK185" s="80"/>
      <c r="FL185" s="80"/>
      <c r="FM185" s="80"/>
      <c r="FN185" s="80"/>
      <c r="FO185" s="80"/>
      <c r="FP185" s="80"/>
      <c r="FQ185" s="80"/>
      <c r="FR185" s="80"/>
      <c r="FS185" s="80"/>
      <c r="FT185" s="80"/>
      <c r="FU185" s="80"/>
      <c r="FV185" s="80"/>
      <c r="FW185" s="80"/>
      <c r="FX185" s="80"/>
      <c r="FY185" s="80"/>
      <c r="FZ185" s="80"/>
      <c r="GA185" s="80"/>
      <c r="GB185" s="80"/>
      <c r="GC185" s="80"/>
      <c r="GD185" s="80"/>
      <c r="GE185" s="80"/>
      <c r="GF185" s="78">
        <v>0</v>
      </c>
      <c r="GG185" s="78">
        <f t="shared" ref="GG185:GH185" si="174">+SQRT(((GG$6-$GF$6)^2)+((GG$7-$GF$7)^2))</f>
        <v>13.151728433107854</v>
      </c>
      <c r="GH185" s="79">
        <f t="shared" si="174"/>
        <v>6.2332535895282284</v>
      </c>
      <c r="GJ185" s="29"/>
      <c r="GK185" s="28"/>
      <c r="GL185" s="69">
        <v>2</v>
      </c>
      <c r="GM185" s="190">
        <v>6707</v>
      </c>
      <c r="GN185" s="28"/>
      <c r="GO185" s="69">
        <v>2</v>
      </c>
      <c r="GP185" s="191">
        <v>6678</v>
      </c>
      <c r="GQ185" s="28"/>
      <c r="GR185" s="29"/>
    </row>
    <row r="186" spans="3:200" ht="15.75" customHeight="1" x14ac:dyDescent="0.25">
      <c r="L186" s="29"/>
      <c r="N186" s="73">
        <v>174</v>
      </c>
      <c r="O186" s="82"/>
      <c r="P186" s="83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0"/>
      <c r="AP186" s="80"/>
      <c r="AQ186" s="80"/>
      <c r="AR186" s="80"/>
      <c r="AS186" s="80"/>
      <c r="AT186" s="80"/>
      <c r="AU186" s="80"/>
      <c r="AV186" s="80"/>
      <c r="AW186" s="80"/>
      <c r="AX186" s="80"/>
      <c r="AY186" s="80"/>
      <c r="AZ186" s="80"/>
      <c r="BA186" s="80"/>
      <c r="BB186" s="80"/>
      <c r="BC186" s="80"/>
      <c r="BD186" s="80"/>
      <c r="BE186" s="80"/>
      <c r="BF186" s="80"/>
      <c r="BG186" s="80"/>
      <c r="BH186" s="80"/>
      <c r="BI186" s="80"/>
      <c r="BJ186" s="80"/>
      <c r="BK186" s="80"/>
      <c r="BL186" s="80"/>
      <c r="BM186" s="80"/>
      <c r="BN186" s="80"/>
      <c r="BO186" s="80"/>
      <c r="BP186" s="80"/>
      <c r="BQ186" s="80"/>
      <c r="BR186" s="80"/>
      <c r="BS186" s="80"/>
      <c r="BT186" s="80"/>
      <c r="BU186" s="80"/>
      <c r="BV186" s="80"/>
      <c r="BW186" s="80"/>
      <c r="BX186" s="80"/>
      <c r="BY186" s="80"/>
      <c r="BZ186" s="80"/>
      <c r="CA186" s="80"/>
      <c r="CB186" s="80"/>
      <c r="CC186" s="80"/>
      <c r="CD186" s="80"/>
      <c r="CE186" s="80"/>
      <c r="CF186" s="80"/>
      <c r="CG186" s="80"/>
      <c r="CH186" s="80"/>
      <c r="CI186" s="80"/>
      <c r="CJ186" s="80"/>
      <c r="CK186" s="80"/>
      <c r="CL186" s="80"/>
      <c r="CM186" s="80"/>
      <c r="CN186" s="80"/>
      <c r="CO186" s="80"/>
      <c r="CP186" s="80"/>
      <c r="CQ186" s="80"/>
      <c r="CR186" s="80"/>
      <c r="CS186" s="80"/>
      <c r="CT186" s="80"/>
      <c r="CU186" s="80"/>
      <c r="CV186" s="80"/>
      <c r="CW186" s="80"/>
      <c r="CX186" s="80"/>
      <c r="CY186" s="80"/>
      <c r="CZ186" s="80"/>
      <c r="DA186" s="80"/>
      <c r="DB186" s="80"/>
      <c r="DC186" s="80"/>
      <c r="DD186" s="80"/>
      <c r="DE186" s="80"/>
      <c r="DF186" s="80"/>
      <c r="DG186" s="80"/>
      <c r="DH186" s="80"/>
      <c r="DI186" s="80"/>
      <c r="DJ186" s="80"/>
      <c r="DK186" s="80"/>
      <c r="DL186" s="80"/>
      <c r="DM186" s="80"/>
      <c r="DN186" s="80"/>
      <c r="DO186" s="80"/>
      <c r="DP186" s="80"/>
      <c r="DQ186" s="80"/>
      <c r="DR186" s="80"/>
      <c r="DS186" s="80"/>
      <c r="DT186" s="80"/>
      <c r="DU186" s="80"/>
      <c r="DV186" s="80"/>
      <c r="DW186" s="80"/>
      <c r="DX186" s="80"/>
      <c r="DY186" s="80"/>
      <c r="DZ186" s="80"/>
      <c r="EA186" s="80"/>
      <c r="EB186" s="80"/>
      <c r="EC186" s="80"/>
      <c r="ED186" s="80"/>
      <c r="EE186" s="80"/>
      <c r="EF186" s="80"/>
      <c r="EG186" s="80"/>
      <c r="EH186" s="80"/>
      <c r="EI186" s="80"/>
      <c r="EJ186" s="80"/>
      <c r="EK186" s="80"/>
      <c r="EL186" s="80"/>
      <c r="EM186" s="80"/>
      <c r="EN186" s="80"/>
      <c r="EO186" s="80"/>
      <c r="EP186" s="80"/>
      <c r="EQ186" s="80"/>
      <c r="ER186" s="80"/>
      <c r="ES186" s="80"/>
      <c r="ET186" s="80"/>
      <c r="EU186" s="80"/>
      <c r="EV186" s="80"/>
      <c r="EW186" s="80"/>
      <c r="EX186" s="80"/>
      <c r="EY186" s="80"/>
      <c r="EZ186" s="80"/>
      <c r="FA186" s="80"/>
      <c r="FB186" s="80"/>
      <c r="FC186" s="80"/>
      <c r="FD186" s="80"/>
      <c r="FE186" s="80"/>
      <c r="FF186" s="80"/>
      <c r="FG186" s="80"/>
      <c r="FH186" s="80"/>
      <c r="FI186" s="80"/>
      <c r="FJ186" s="80"/>
      <c r="FK186" s="80"/>
      <c r="FL186" s="80"/>
      <c r="FM186" s="80"/>
      <c r="FN186" s="80"/>
      <c r="FO186" s="80"/>
      <c r="FP186" s="80"/>
      <c r="FQ186" s="80"/>
      <c r="FR186" s="80"/>
      <c r="FS186" s="80"/>
      <c r="FT186" s="80"/>
      <c r="FU186" s="80"/>
      <c r="FV186" s="80"/>
      <c r="FW186" s="80"/>
      <c r="FX186" s="80"/>
      <c r="FY186" s="80"/>
      <c r="FZ186" s="80"/>
      <c r="GA186" s="80"/>
      <c r="GB186" s="80"/>
      <c r="GC186" s="80"/>
      <c r="GD186" s="80"/>
      <c r="GE186" s="80"/>
      <c r="GF186" s="80"/>
      <c r="GG186" s="78">
        <v>0</v>
      </c>
      <c r="GH186" s="79">
        <f>+SQRT(((GH$6-$GG$6)^2)+((GH$7-$GG$7)^2))</f>
        <v>11.299885949836325</v>
      </c>
      <c r="GJ186" s="29"/>
      <c r="GK186" s="28"/>
      <c r="GL186" s="69">
        <v>3</v>
      </c>
      <c r="GM186" s="190">
        <v>5591</v>
      </c>
      <c r="GN186" s="28"/>
      <c r="GO186" s="69">
        <v>3</v>
      </c>
      <c r="GP186" s="190">
        <v>5591</v>
      </c>
      <c r="GQ186" s="28"/>
      <c r="GR186" s="29"/>
    </row>
    <row r="187" spans="3:200" ht="15.75" customHeight="1" x14ac:dyDescent="0.25">
      <c r="C187" s="173"/>
      <c r="L187" s="29"/>
      <c r="N187" s="73">
        <v>175</v>
      </c>
      <c r="O187" s="192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/>
      <c r="BE187" s="88"/>
      <c r="BF187" s="88"/>
      <c r="BG187" s="88"/>
      <c r="BH187" s="88"/>
      <c r="BI187" s="88"/>
      <c r="BJ187" s="88"/>
      <c r="BK187" s="88"/>
      <c r="BL187" s="88"/>
      <c r="BM187" s="88"/>
      <c r="BN187" s="88"/>
      <c r="BO187" s="88"/>
      <c r="BP187" s="88"/>
      <c r="BQ187" s="88"/>
      <c r="BR187" s="88"/>
      <c r="BS187" s="88"/>
      <c r="BT187" s="88"/>
      <c r="BU187" s="88"/>
      <c r="BV187" s="88"/>
      <c r="BW187" s="88"/>
      <c r="BX187" s="88"/>
      <c r="BY187" s="88"/>
      <c r="BZ187" s="88"/>
      <c r="CA187" s="88"/>
      <c r="CB187" s="88"/>
      <c r="CC187" s="88"/>
      <c r="CD187" s="88"/>
      <c r="CE187" s="88"/>
      <c r="CF187" s="88"/>
      <c r="CG187" s="88"/>
      <c r="CH187" s="88"/>
      <c r="CI187" s="88"/>
      <c r="CJ187" s="88"/>
      <c r="CK187" s="88"/>
      <c r="CL187" s="88"/>
      <c r="CM187" s="88"/>
      <c r="CN187" s="88"/>
      <c r="CO187" s="88"/>
      <c r="CP187" s="88"/>
      <c r="CQ187" s="88"/>
      <c r="CR187" s="88"/>
      <c r="CS187" s="88"/>
      <c r="CT187" s="88"/>
      <c r="CU187" s="88"/>
      <c r="CV187" s="88"/>
      <c r="CW187" s="88"/>
      <c r="CX187" s="88"/>
      <c r="CY187" s="88"/>
      <c r="CZ187" s="88"/>
      <c r="DA187" s="88"/>
      <c r="DB187" s="88"/>
      <c r="DC187" s="88"/>
      <c r="DD187" s="88"/>
      <c r="DE187" s="88"/>
      <c r="DF187" s="88"/>
      <c r="DG187" s="88"/>
      <c r="DH187" s="88"/>
      <c r="DI187" s="88"/>
      <c r="DJ187" s="88"/>
      <c r="DK187" s="88"/>
      <c r="DL187" s="88"/>
      <c r="DM187" s="88"/>
      <c r="DN187" s="88"/>
      <c r="DO187" s="88"/>
      <c r="DP187" s="88"/>
      <c r="DQ187" s="88"/>
      <c r="DR187" s="88"/>
      <c r="DS187" s="88"/>
      <c r="DT187" s="88"/>
      <c r="DU187" s="88"/>
      <c r="DV187" s="88"/>
      <c r="DW187" s="88"/>
      <c r="DX187" s="88"/>
      <c r="DY187" s="88"/>
      <c r="DZ187" s="88"/>
      <c r="EA187" s="88"/>
      <c r="EB187" s="88"/>
      <c r="EC187" s="88"/>
      <c r="ED187" s="88"/>
      <c r="EE187" s="88"/>
      <c r="EF187" s="88"/>
      <c r="EG187" s="88"/>
      <c r="EH187" s="88"/>
      <c r="EI187" s="88"/>
      <c r="EJ187" s="88"/>
      <c r="EK187" s="88"/>
      <c r="EL187" s="88"/>
      <c r="EM187" s="88"/>
      <c r="EN187" s="88"/>
      <c r="EO187" s="88"/>
      <c r="EP187" s="88"/>
      <c r="EQ187" s="88"/>
      <c r="ER187" s="88"/>
      <c r="ES187" s="88"/>
      <c r="ET187" s="88"/>
      <c r="EU187" s="88"/>
      <c r="EV187" s="88"/>
      <c r="EW187" s="88"/>
      <c r="EX187" s="88"/>
      <c r="EY187" s="88"/>
      <c r="EZ187" s="88"/>
      <c r="FA187" s="88"/>
      <c r="FB187" s="88"/>
      <c r="FC187" s="88"/>
      <c r="FD187" s="88"/>
      <c r="FE187" s="88"/>
      <c r="FF187" s="88"/>
      <c r="FG187" s="88"/>
      <c r="FH187" s="88"/>
      <c r="FI187" s="88"/>
      <c r="FJ187" s="88"/>
      <c r="FK187" s="88"/>
      <c r="FL187" s="88"/>
      <c r="FM187" s="88"/>
      <c r="FN187" s="88"/>
      <c r="FO187" s="88"/>
      <c r="FP187" s="88"/>
      <c r="FQ187" s="88"/>
      <c r="FR187" s="88"/>
      <c r="FS187" s="88"/>
      <c r="FT187" s="88"/>
      <c r="FU187" s="88"/>
      <c r="FV187" s="88"/>
      <c r="FW187" s="88"/>
      <c r="FX187" s="88"/>
      <c r="FY187" s="88"/>
      <c r="FZ187" s="88"/>
      <c r="GA187" s="88"/>
      <c r="GB187" s="88"/>
      <c r="GC187" s="88"/>
      <c r="GD187" s="88"/>
      <c r="GE187" s="88"/>
      <c r="GF187" s="88"/>
      <c r="GG187" s="88"/>
      <c r="GH187" s="89">
        <v>0</v>
      </c>
      <c r="GJ187" s="29"/>
      <c r="GK187" s="28"/>
      <c r="GL187" s="69">
        <v>4</v>
      </c>
      <c r="GM187" s="190">
        <v>8242</v>
      </c>
      <c r="GN187" s="28"/>
      <c r="GO187" s="69">
        <v>4</v>
      </c>
      <c r="GP187" s="190">
        <v>8242</v>
      </c>
      <c r="GQ187" s="28"/>
      <c r="GR187" s="29"/>
    </row>
    <row r="188" spans="3:200" ht="15.75" customHeight="1" x14ac:dyDescent="0.25">
      <c r="C188" s="173"/>
      <c r="L188" s="29"/>
      <c r="N188" s="96"/>
      <c r="BI188" s="96"/>
      <c r="GJ188" s="29"/>
      <c r="GK188" s="28"/>
      <c r="GL188" s="69">
        <v>5</v>
      </c>
      <c r="GM188" s="190">
        <v>7876</v>
      </c>
      <c r="GN188" s="28"/>
      <c r="GO188" s="69">
        <v>5</v>
      </c>
      <c r="GP188" s="190">
        <v>7876</v>
      </c>
      <c r="GQ188" s="28"/>
      <c r="GR188" s="29"/>
    </row>
    <row r="189" spans="3:200" ht="15.75" customHeight="1" x14ac:dyDescent="0.25">
      <c r="C189" s="173"/>
      <c r="L189" s="29"/>
      <c r="N189" s="264" t="s">
        <v>71</v>
      </c>
      <c r="O189" s="224"/>
      <c r="P189" s="224"/>
      <c r="Q189" s="224"/>
      <c r="R189" s="224"/>
      <c r="S189" s="224"/>
      <c r="T189" s="224"/>
      <c r="U189" s="224"/>
      <c r="V189" s="224"/>
      <c r="W189" s="224"/>
      <c r="X189" s="224"/>
      <c r="Y189" s="224"/>
      <c r="Z189" s="224"/>
      <c r="AA189" s="224"/>
      <c r="AB189" s="224"/>
      <c r="AC189" s="22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4"/>
      <c r="BN189" s="224"/>
      <c r="BO189" s="224"/>
      <c r="BP189" s="224"/>
      <c r="BQ189" s="224"/>
      <c r="BR189" s="224"/>
      <c r="BS189" s="224"/>
      <c r="BT189" s="224"/>
      <c r="BU189" s="224"/>
      <c r="BV189" s="224"/>
      <c r="BW189" s="224"/>
      <c r="BX189" s="224"/>
      <c r="BY189" s="224"/>
      <c r="BZ189" s="224"/>
      <c r="CA189" s="224"/>
      <c r="CB189" s="224"/>
      <c r="CC189" s="224"/>
      <c r="CD189" s="224"/>
      <c r="CE189" s="224"/>
      <c r="CF189" s="224"/>
      <c r="CG189" s="224"/>
      <c r="CH189" s="224"/>
      <c r="CI189" s="224"/>
      <c r="CJ189" s="224"/>
      <c r="CK189" s="224"/>
      <c r="CL189" s="224"/>
      <c r="CM189" s="224"/>
      <c r="CN189" s="224"/>
      <c r="CO189" s="224"/>
      <c r="CP189" s="224"/>
      <c r="CQ189" s="224"/>
      <c r="CR189" s="224"/>
      <c r="CS189" s="224"/>
      <c r="CT189" s="224"/>
      <c r="CU189" s="224"/>
      <c r="CV189" s="224"/>
      <c r="CW189" s="224"/>
      <c r="CX189" s="224"/>
      <c r="CY189" s="224"/>
      <c r="CZ189" s="224"/>
      <c r="DA189" s="224"/>
      <c r="DB189" s="224"/>
      <c r="DC189" s="224"/>
      <c r="DD189" s="224"/>
      <c r="DE189" s="224"/>
      <c r="DF189" s="224"/>
      <c r="DG189" s="224"/>
      <c r="DH189" s="224"/>
      <c r="DI189" s="224"/>
      <c r="DJ189" s="224"/>
      <c r="DK189" s="224"/>
      <c r="DL189" s="224"/>
      <c r="DM189" s="224"/>
      <c r="DN189" s="224"/>
      <c r="DO189" s="224"/>
      <c r="DP189" s="224"/>
      <c r="DQ189" s="224"/>
      <c r="DR189" s="224"/>
      <c r="DS189" s="224"/>
      <c r="DT189" s="224"/>
      <c r="DU189" s="224"/>
      <c r="DV189" s="224"/>
      <c r="DW189" s="224"/>
      <c r="DX189" s="224"/>
      <c r="DY189" s="224"/>
      <c r="DZ189" s="224"/>
      <c r="EA189" s="224"/>
      <c r="EB189" s="224"/>
      <c r="EC189" s="224"/>
      <c r="ED189" s="224"/>
      <c r="EE189" s="224"/>
      <c r="EF189" s="224"/>
      <c r="EG189" s="224"/>
      <c r="EH189" s="224"/>
      <c r="EI189" s="224"/>
      <c r="EJ189" s="224"/>
      <c r="EK189" s="224"/>
      <c r="EL189" s="224"/>
      <c r="EM189" s="224"/>
      <c r="EN189" s="224"/>
      <c r="EO189" s="224"/>
      <c r="EP189" s="224"/>
      <c r="EQ189" s="224"/>
      <c r="ER189" s="224"/>
      <c r="ES189" s="224"/>
      <c r="ET189" s="224"/>
      <c r="EU189" s="224"/>
      <c r="EV189" s="224"/>
      <c r="EW189" s="224"/>
      <c r="EX189" s="224"/>
      <c r="EY189" s="224"/>
      <c r="EZ189" s="224"/>
      <c r="FA189" s="224"/>
      <c r="FB189" s="224"/>
      <c r="FC189" s="224"/>
      <c r="FD189" s="224"/>
      <c r="FE189" s="224"/>
      <c r="FF189" s="224"/>
      <c r="FG189" s="224"/>
      <c r="FH189" s="224"/>
      <c r="FI189" s="224"/>
      <c r="FJ189" s="224"/>
      <c r="FK189" s="224"/>
      <c r="FL189" s="224"/>
      <c r="FM189" s="224"/>
      <c r="FN189" s="224"/>
      <c r="FO189" s="224"/>
      <c r="FP189" s="224"/>
      <c r="FQ189" s="224"/>
      <c r="FR189" s="224"/>
      <c r="FS189" s="224"/>
      <c r="FT189" s="224"/>
      <c r="FU189" s="224"/>
      <c r="FV189" s="224"/>
      <c r="FW189" s="224"/>
      <c r="FX189" s="224"/>
      <c r="FY189" s="224"/>
      <c r="FZ189" s="224"/>
      <c r="GA189" s="224"/>
      <c r="GB189" s="224"/>
      <c r="GC189" s="224"/>
      <c r="GD189" s="224"/>
      <c r="GE189" s="224"/>
      <c r="GF189" s="224"/>
      <c r="GG189" s="224"/>
      <c r="GH189" s="225"/>
      <c r="GJ189" s="29"/>
      <c r="GK189" s="28"/>
      <c r="GL189" s="69">
        <v>6</v>
      </c>
      <c r="GM189" s="190">
        <v>7176</v>
      </c>
      <c r="GN189" s="28"/>
      <c r="GO189" s="69">
        <v>6</v>
      </c>
      <c r="GP189" s="190">
        <v>7176</v>
      </c>
      <c r="GQ189" s="28"/>
      <c r="GR189" s="29"/>
    </row>
    <row r="190" spans="3:200" ht="15.75" customHeight="1" x14ac:dyDescent="0.25">
      <c r="C190" s="173"/>
      <c r="L190" s="29"/>
      <c r="N190" s="96"/>
      <c r="BI190" s="96"/>
      <c r="GJ190" s="29"/>
      <c r="GK190" s="28"/>
      <c r="GL190" s="69">
        <v>7</v>
      </c>
      <c r="GM190" s="190">
        <v>6203</v>
      </c>
      <c r="GN190" s="28"/>
      <c r="GO190" s="69">
        <v>7</v>
      </c>
      <c r="GP190" s="190">
        <v>6203</v>
      </c>
      <c r="GQ190" s="28"/>
      <c r="GR190" s="29"/>
    </row>
    <row r="191" spans="3:200" ht="15.75" customHeight="1" x14ac:dyDescent="0.25">
      <c r="C191" s="173"/>
      <c r="L191" s="29"/>
      <c r="N191" s="96"/>
      <c r="BI191" s="96"/>
      <c r="GJ191" s="29"/>
      <c r="GK191" s="28"/>
      <c r="GL191" s="69">
        <v>8</v>
      </c>
      <c r="GM191" s="190">
        <v>6352</v>
      </c>
      <c r="GN191" s="28"/>
      <c r="GO191" s="69">
        <v>8</v>
      </c>
      <c r="GP191" s="190">
        <v>6352</v>
      </c>
      <c r="GQ191" s="28"/>
      <c r="GR191" s="29"/>
    </row>
    <row r="192" spans="3:200" ht="15.75" customHeight="1" x14ac:dyDescent="0.25">
      <c r="C192" s="173"/>
      <c r="L192" s="29"/>
      <c r="N192" s="96"/>
      <c r="BI192" s="96"/>
      <c r="GJ192" s="29"/>
      <c r="GK192" s="28"/>
      <c r="GL192" s="69">
        <v>9</v>
      </c>
      <c r="GM192" s="190">
        <v>6567</v>
      </c>
      <c r="GN192" s="28"/>
      <c r="GO192" s="69">
        <v>9</v>
      </c>
      <c r="GP192" s="190">
        <v>6567</v>
      </c>
      <c r="GQ192" s="28"/>
      <c r="GR192" s="29"/>
    </row>
    <row r="193" spans="3:200" ht="15.75" customHeight="1" x14ac:dyDescent="0.25">
      <c r="C193" s="173"/>
      <c r="L193" s="29"/>
      <c r="N193" s="96"/>
      <c r="BI193" s="96"/>
      <c r="GJ193" s="29"/>
      <c r="GK193" s="28"/>
      <c r="GL193" s="69">
        <v>10</v>
      </c>
      <c r="GM193" s="190">
        <v>6183</v>
      </c>
      <c r="GN193" s="28"/>
      <c r="GO193" s="69">
        <v>10</v>
      </c>
      <c r="GP193" s="190">
        <v>6183</v>
      </c>
      <c r="GQ193" s="28"/>
      <c r="GR193" s="29"/>
    </row>
    <row r="194" spans="3:200" ht="15.75" customHeight="1" x14ac:dyDescent="0.25">
      <c r="C194" s="173"/>
      <c r="L194" s="29"/>
      <c r="N194" s="96"/>
      <c r="BI194" s="96"/>
      <c r="GJ194" s="29"/>
      <c r="GK194" s="28"/>
      <c r="GL194" s="69">
        <v>11</v>
      </c>
      <c r="GM194" s="190">
        <v>6749</v>
      </c>
      <c r="GN194" s="28"/>
      <c r="GO194" s="69">
        <v>11</v>
      </c>
      <c r="GP194" s="190">
        <v>6749</v>
      </c>
      <c r="GQ194" s="28"/>
      <c r="GR194" s="29"/>
    </row>
    <row r="195" spans="3:200" ht="15.75" customHeight="1" x14ac:dyDescent="0.25">
      <c r="C195" s="173"/>
      <c r="L195" s="29"/>
      <c r="N195" s="96"/>
      <c r="BI195" s="96"/>
      <c r="GJ195" s="29"/>
      <c r="GK195" s="28"/>
      <c r="GL195" s="69">
        <v>12</v>
      </c>
      <c r="GM195" s="190">
        <v>8084</v>
      </c>
      <c r="GN195" s="28"/>
      <c r="GO195" s="69">
        <v>12</v>
      </c>
      <c r="GP195" s="190">
        <v>8084</v>
      </c>
      <c r="GQ195" s="28"/>
      <c r="GR195" s="29"/>
    </row>
    <row r="196" spans="3:200" ht="15.75" customHeight="1" x14ac:dyDescent="0.25">
      <c r="C196" s="173"/>
      <c r="L196" s="29"/>
      <c r="N196" s="96"/>
      <c r="BI196" s="96"/>
      <c r="GJ196" s="29"/>
      <c r="GK196" s="28"/>
      <c r="GL196" s="69">
        <v>13</v>
      </c>
      <c r="GM196" s="190">
        <v>8429</v>
      </c>
      <c r="GN196" s="28"/>
      <c r="GO196" s="69">
        <v>13</v>
      </c>
      <c r="GP196" s="190">
        <v>8429</v>
      </c>
      <c r="GQ196" s="28"/>
      <c r="GR196" s="29"/>
    </row>
    <row r="197" spans="3:200" ht="15.75" customHeight="1" x14ac:dyDescent="0.25">
      <c r="C197" s="173"/>
      <c r="L197" s="29"/>
      <c r="N197" s="96"/>
      <c r="BI197" s="96"/>
      <c r="GJ197" s="29"/>
      <c r="GK197" s="28"/>
      <c r="GL197" s="69">
        <v>14</v>
      </c>
      <c r="GM197" s="190">
        <v>7941</v>
      </c>
      <c r="GN197" s="28"/>
      <c r="GO197" s="69">
        <v>14</v>
      </c>
      <c r="GP197" s="190">
        <v>7941</v>
      </c>
      <c r="GQ197" s="28"/>
      <c r="GR197" s="29"/>
    </row>
    <row r="198" spans="3:200" ht="15.75" customHeight="1" x14ac:dyDescent="0.25">
      <c r="C198" s="173"/>
      <c r="L198" s="29"/>
      <c r="N198" s="96"/>
      <c r="BI198" s="96"/>
      <c r="GJ198" s="29"/>
      <c r="GK198" s="28"/>
      <c r="GL198" s="69">
        <v>15</v>
      </c>
      <c r="GM198" s="190">
        <v>5871</v>
      </c>
      <c r="GN198" s="28"/>
      <c r="GO198" s="69">
        <v>15</v>
      </c>
      <c r="GP198" s="190">
        <v>5871</v>
      </c>
      <c r="GQ198" s="28"/>
      <c r="GR198" s="29"/>
    </row>
    <row r="199" spans="3:200" ht="15.75" customHeight="1" x14ac:dyDescent="0.25">
      <c r="C199" s="173"/>
      <c r="L199" s="29"/>
      <c r="N199" s="96"/>
      <c r="BI199" s="96"/>
      <c r="GJ199" s="29"/>
      <c r="GK199" s="28"/>
      <c r="GL199" s="69">
        <v>16</v>
      </c>
      <c r="GM199" s="190">
        <v>7292</v>
      </c>
      <c r="GN199" s="28"/>
      <c r="GO199" s="69">
        <v>16</v>
      </c>
      <c r="GP199" s="190">
        <v>7292</v>
      </c>
      <c r="GQ199" s="28"/>
      <c r="GR199" s="29"/>
    </row>
    <row r="200" spans="3:200" ht="15.75" customHeight="1" x14ac:dyDescent="0.25">
      <c r="C200" s="173"/>
      <c r="L200" s="29"/>
      <c r="N200" s="96"/>
      <c r="BI200" s="96"/>
      <c r="GJ200" s="29"/>
      <c r="GK200" s="28"/>
      <c r="GL200" s="69">
        <v>17</v>
      </c>
      <c r="GM200" s="190">
        <v>6951</v>
      </c>
      <c r="GN200" s="28"/>
      <c r="GO200" s="69">
        <v>17</v>
      </c>
      <c r="GP200" s="190">
        <v>6951</v>
      </c>
      <c r="GQ200" s="28"/>
      <c r="GR200" s="29"/>
    </row>
    <row r="201" spans="3:200" ht="15.75" customHeight="1" x14ac:dyDescent="0.25">
      <c r="C201" s="173"/>
      <c r="L201" s="29"/>
      <c r="N201" s="96"/>
      <c r="BI201" s="96"/>
      <c r="GJ201" s="29"/>
      <c r="GK201" s="28"/>
      <c r="GL201" s="69">
        <v>18</v>
      </c>
      <c r="GM201" s="190">
        <v>6292</v>
      </c>
      <c r="GN201" s="28"/>
      <c r="GO201" s="69">
        <v>18</v>
      </c>
      <c r="GP201" s="190">
        <v>6292</v>
      </c>
      <c r="GQ201" s="28"/>
      <c r="GR201" s="29"/>
    </row>
    <row r="202" spans="3:200" ht="15.75" customHeight="1" x14ac:dyDescent="0.25">
      <c r="C202" s="173"/>
      <c r="L202" s="29"/>
      <c r="N202" s="96"/>
      <c r="BI202" s="96"/>
      <c r="GJ202" s="29"/>
      <c r="GK202" s="28"/>
      <c r="GL202" s="69">
        <v>19</v>
      </c>
      <c r="GM202" s="190">
        <v>6730</v>
      </c>
      <c r="GN202" s="28"/>
      <c r="GO202" s="69">
        <v>19</v>
      </c>
      <c r="GP202" s="190">
        <v>6730</v>
      </c>
      <c r="GQ202" s="28"/>
      <c r="GR202" s="29"/>
    </row>
    <row r="203" spans="3:200" ht="15.75" customHeight="1" x14ac:dyDescent="0.25">
      <c r="C203" s="173"/>
      <c r="L203" s="29"/>
      <c r="N203" s="96"/>
      <c r="BI203" s="96"/>
      <c r="GJ203" s="29"/>
      <c r="GK203" s="28"/>
      <c r="GL203" s="69">
        <v>20</v>
      </c>
      <c r="GM203" s="190">
        <v>3254</v>
      </c>
      <c r="GN203" s="28"/>
      <c r="GO203" s="69">
        <v>20</v>
      </c>
      <c r="GP203" s="190">
        <v>3254</v>
      </c>
      <c r="GQ203" s="28"/>
      <c r="GR203" s="29"/>
    </row>
    <row r="204" spans="3:200" ht="15.75" customHeight="1" x14ac:dyDescent="0.25">
      <c r="C204" s="173"/>
      <c r="L204" s="29"/>
      <c r="N204" s="96"/>
      <c r="BI204" s="96"/>
      <c r="GJ204" s="29"/>
      <c r="GK204" s="28"/>
      <c r="GL204" s="69">
        <v>21</v>
      </c>
      <c r="GM204" s="190">
        <v>6870</v>
      </c>
      <c r="GN204" s="28"/>
      <c r="GO204" s="69">
        <v>21</v>
      </c>
      <c r="GP204" s="190">
        <v>6870</v>
      </c>
      <c r="GQ204" s="28"/>
      <c r="GR204" s="29"/>
    </row>
    <row r="205" spans="3:200" ht="15.75" customHeight="1" x14ac:dyDescent="0.25">
      <c r="C205" s="173"/>
      <c r="L205" s="29"/>
      <c r="N205" s="96"/>
      <c r="BI205" s="96"/>
      <c r="GJ205" s="29"/>
      <c r="GK205" s="28"/>
      <c r="GL205" s="69">
        <v>22</v>
      </c>
      <c r="GM205" s="190">
        <v>6232</v>
      </c>
      <c r="GN205" s="28"/>
      <c r="GO205" s="69">
        <v>22</v>
      </c>
      <c r="GP205" s="190">
        <v>6232</v>
      </c>
      <c r="GQ205" s="28"/>
      <c r="GR205" s="29"/>
    </row>
    <row r="206" spans="3:200" ht="15.75" customHeight="1" x14ac:dyDescent="0.25">
      <c r="C206" s="173"/>
      <c r="L206" s="29"/>
      <c r="N206" s="96"/>
      <c r="BI206" s="96"/>
      <c r="GJ206" s="29"/>
      <c r="GK206" s="28"/>
      <c r="GL206" s="69">
        <v>23</v>
      </c>
      <c r="GM206" s="190">
        <v>7891</v>
      </c>
      <c r="GN206" s="28"/>
      <c r="GO206" s="69">
        <v>23</v>
      </c>
      <c r="GP206" s="190">
        <v>7891</v>
      </c>
      <c r="GQ206" s="28"/>
      <c r="GR206" s="29"/>
    </row>
    <row r="207" spans="3:200" ht="15.75" customHeight="1" x14ac:dyDescent="0.25">
      <c r="C207" s="173"/>
      <c r="L207" s="29"/>
      <c r="N207" s="96"/>
      <c r="BI207" s="96"/>
      <c r="GJ207" s="29"/>
      <c r="GK207" s="28"/>
      <c r="GL207" s="69">
        <v>24</v>
      </c>
      <c r="GM207" s="190">
        <v>7126</v>
      </c>
      <c r="GN207" s="28"/>
      <c r="GO207" s="69">
        <v>24</v>
      </c>
      <c r="GP207" s="191">
        <v>6179</v>
      </c>
      <c r="GQ207" s="28"/>
      <c r="GR207" s="29"/>
    </row>
    <row r="208" spans="3:200" ht="15.75" customHeight="1" x14ac:dyDescent="0.25">
      <c r="C208" s="173"/>
      <c r="L208" s="29"/>
      <c r="N208" s="96"/>
      <c r="BI208" s="96"/>
      <c r="GJ208" s="29"/>
      <c r="GK208" s="28"/>
      <c r="GL208" s="69">
        <v>25</v>
      </c>
      <c r="GM208" s="190">
        <v>4896</v>
      </c>
      <c r="GN208" s="28"/>
      <c r="GO208" s="69">
        <v>25</v>
      </c>
      <c r="GP208" s="190">
        <v>4896</v>
      </c>
      <c r="GQ208" s="28"/>
      <c r="GR208" s="29"/>
    </row>
    <row r="209" spans="3:200" ht="15.75" customHeight="1" x14ac:dyDescent="0.25">
      <c r="C209" s="173"/>
      <c r="L209" s="29"/>
      <c r="N209" s="96"/>
      <c r="BI209" s="96"/>
      <c r="GJ209" s="29"/>
      <c r="GK209" s="28"/>
      <c r="GL209" s="69">
        <v>26</v>
      </c>
      <c r="GM209" s="190">
        <v>5496</v>
      </c>
      <c r="GN209" s="28"/>
      <c r="GO209" s="69">
        <v>26</v>
      </c>
      <c r="GP209" s="191">
        <v>5489</v>
      </c>
      <c r="GQ209" s="28"/>
      <c r="GR209" s="29"/>
    </row>
    <row r="210" spans="3:200" ht="15.75" customHeight="1" x14ac:dyDescent="0.25">
      <c r="C210" s="173"/>
      <c r="L210" s="29"/>
      <c r="N210" s="96"/>
      <c r="BI210" s="96"/>
      <c r="GJ210" s="29"/>
      <c r="GK210" s="28"/>
      <c r="GL210" s="69">
        <v>27</v>
      </c>
      <c r="GM210" s="190">
        <v>4223</v>
      </c>
      <c r="GN210" s="28"/>
      <c r="GO210" s="69">
        <v>27</v>
      </c>
      <c r="GP210" s="190">
        <v>4223</v>
      </c>
      <c r="GQ210" s="28"/>
      <c r="GR210" s="29"/>
    </row>
    <row r="211" spans="3:200" ht="15.75" customHeight="1" x14ac:dyDescent="0.25">
      <c r="C211" s="173"/>
      <c r="L211" s="29"/>
      <c r="N211" s="96"/>
      <c r="BI211" s="96"/>
      <c r="GJ211" s="29"/>
      <c r="GK211" s="28"/>
      <c r="GL211" s="69">
        <v>28</v>
      </c>
      <c r="GM211" s="190">
        <v>8014</v>
      </c>
      <c r="GN211" s="28"/>
      <c r="GO211" s="69">
        <v>28</v>
      </c>
      <c r="GP211" s="190">
        <v>8014</v>
      </c>
      <c r="GQ211" s="28"/>
      <c r="GR211" s="29"/>
    </row>
    <row r="212" spans="3:200" ht="15.75" customHeight="1" x14ac:dyDescent="0.25">
      <c r="C212" s="173"/>
      <c r="L212" s="29"/>
      <c r="N212" s="96"/>
      <c r="BI212" s="96"/>
      <c r="GJ212" s="29"/>
      <c r="GK212" s="28"/>
      <c r="GL212" s="69">
        <v>29</v>
      </c>
      <c r="GM212" s="190">
        <v>5806</v>
      </c>
      <c r="GN212" s="28"/>
      <c r="GO212" s="69">
        <v>29</v>
      </c>
      <c r="GP212" s="190">
        <v>5806</v>
      </c>
      <c r="GQ212" s="28"/>
      <c r="GR212" s="29"/>
    </row>
    <row r="213" spans="3:200" ht="15.75" customHeight="1" x14ac:dyDescent="0.25">
      <c r="C213" s="173"/>
      <c r="L213" s="29"/>
      <c r="N213" s="96"/>
      <c r="BI213" s="96"/>
      <c r="GJ213" s="29"/>
      <c r="GK213" s="28"/>
      <c r="GL213" s="69">
        <v>30</v>
      </c>
      <c r="GM213" s="190">
        <v>7268</v>
      </c>
      <c r="GN213" s="28"/>
      <c r="GO213" s="69">
        <v>30</v>
      </c>
      <c r="GP213" s="190">
        <v>7268</v>
      </c>
      <c r="GQ213" s="28"/>
      <c r="GR213" s="29"/>
    </row>
    <row r="214" spans="3:200" ht="15.75" customHeight="1" x14ac:dyDescent="0.25">
      <c r="C214" s="173"/>
      <c r="L214" s="29"/>
      <c r="N214" s="96"/>
      <c r="BI214" s="96"/>
      <c r="GJ214" s="29"/>
      <c r="GK214" s="28"/>
      <c r="GL214" s="69">
        <v>31</v>
      </c>
      <c r="GM214" s="190">
        <v>5901</v>
      </c>
      <c r="GN214" s="28"/>
      <c r="GO214" s="69">
        <v>31</v>
      </c>
      <c r="GP214" s="190">
        <v>5901</v>
      </c>
      <c r="GQ214" s="28"/>
      <c r="GR214" s="29"/>
    </row>
    <row r="215" spans="3:200" ht="15.75" customHeight="1" x14ac:dyDescent="0.25">
      <c r="C215" s="173"/>
      <c r="L215" s="29"/>
      <c r="N215" s="96"/>
      <c r="BI215" s="96"/>
      <c r="GJ215" s="29"/>
      <c r="GK215" s="28"/>
      <c r="GL215" s="69">
        <v>32</v>
      </c>
      <c r="GM215" s="190">
        <v>2061</v>
      </c>
      <c r="GN215" s="28"/>
      <c r="GO215" s="69">
        <v>32</v>
      </c>
      <c r="GP215" s="190">
        <v>2061</v>
      </c>
      <c r="GQ215" s="28"/>
      <c r="GR215" s="29"/>
    </row>
    <row r="216" spans="3:200" ht="15.75" customHeight="1" x14ac:dyDescent="0.25">
      <c r="C216" s="173"/>
      <c r="L216" s="29"/>
      <c r="N216" s="96"/>
      <c r="BI216" s="96"/>
      <c r="GJ216" s="29"/>
      <c r="GK216" s="28"/>
      <c r="GL216" s="46"/>
      <c r="GM216" s="46"/>
      <c r="GN216" s="46"/>
      <c r="GO216" s="46"/>
      <c r="GP216" s="46"/>
      <c r="GQ216" s="28"/>
      <c r="GR216" s="29"/>
    </row>
    <row r="217" spans="3:200" ht="15.75" customHeight="1" x14ac:dyDescent="0.25">
      <c r="C217" s="173"/>
      <c r="L217" s="29"/>
      <c r="N217" s="96"/>
      <c r="BI217" s="96"/>
      <c r="GJ217" s="29"/>
      <c r="GK217" s="28"/>
      <c r="GL217" s="46"/>
      <c r="GM217" s="46"/>
      <c r="GN217" s="46"/>
      <c r="GO217" s="46"/>
      <c r="GP217" s="46"/>
      <c r="GQ217" s="28"/>
      <c r="GR217" s="29"/>
    </row>
    <row r="218" spans="3:200" ht="15.75" customHeight="1" x14ac:dyDescent="0.25">
      <c r="C218" s="173"/>
      <c r="L218" s="29"/>
      <c r="N218" s="96"/>
      <c r="BI218" s="96"/>
      <c r="GJ218" s="29"/>
      <c r="GK218" s="28"/>
      <c r="GL218" s="91" t="s">
        <v>41</v>
      </c>
      <c r="GM218" s="233" t="s">
        <v>108</v>
      </c>
      <c r="GN218" s="234"/>
      <c r="GO218" s="234"/>
      <c r="GP218" s="235"/>
      <c r="GQ218" s="28"/>
      <c r="GR218" s="29"/>
    </row>
    <row r="219" spans="3:200" ht="15.75" customHeight="1" x14ac:dyDescent="0.25">
      <c r="C219" s="173"/>
      <c r="L219" s="29"/>
      <c r="N219" s="96"/>
      <c r="BI219" s="96"/>
      <c r="GJ219" s="29"/>
      <c r="GK219" s="28"/>
      <c r="GL219" s="28"/>
      <c r="GM219" s="28"/>
      <c r="GN219" s="28"/>
      <c r="GO219" s="28"/>
      <c r="GP219" s="28"/>
      <c r="GQ219" s="28"/>
      <c r="GR219" s="29"/>
    </row>
    <row r="220" spans="3:200" ht="15.75" customHeight="1" x14ac:dyDescent="0.25">
      <c r="C220" s="173"/>
      <c r="L220" s="29"/>
      <c r="N220" s="96"/>
      <c r="BI220" s="96"/>
      <c r="GJ220" s="29"/>
      <c r="GK220" s="28"/>
      <c r="GL220" s="28"/>
      <c r="GM220" s="28"/>
      <c r="GN220" s="28"/>
      <c r="GO220" s="28"/>
      <c r="GP220" s="28"/>
      <c r="GQ220" s="28"/>
      <c r="GR220" s="29"/>
    </row>
    <row r="221" spans="3:200" ht="15.75" customHeight="1" x14ac:dyDescent="0.25">
      <c r="C221" s="173"/>
      <c r="L221" s="29"/>
      <c r="N221" s="96"/>
      <c r="BI221" s="96"/>
      <c r="GJ221" s="29"/>
      <c r="GK221" s="28"/>
      <c r="GL221" s="228" t="s">
        <v>47</v>
      </c>
      <c r="GM221" s="229"/>
      <c r="GN221" s="229"/>
      <c r="GO221" s="229"/>
      <c r="GP221" s="229"/>
      <c r="GQ221" s="28"/>
      <c r="GR221" s="29"/>
    </row>
    <row r="222" spans="3:200" ht="15.75" customHeight="1" x14ac:dyDescent="0.25">
      <c r="C222" s="173"/>
      <c r="L222" s="29"/>
      <c r="N222" s="96"/>
      <c r="BI222" s="96"/>
      <c r="GJ222" s="29"/>
      <c r="GK222" s="28"/>
      <c r="GL222" s="246" t="s">
        <v>99</v>
      </c>
      <c r="GM222" s="247"/>
      <c r="GN222" s="93" t="s">
        <v>49</v>
      </c>
      <c r="GO222" s="193" t="s">
        <v>109</v>
      </c>
      <c r="GP222" s="194"/>
      <c r="GQ222" s="28"/>
      <c r="GR222" s="29"/>
    </row>
    <row r="223" spans="3:200" ht="15.75" customHeight="1" x14ac:dyDescent="0.25">
      <c r="C223" s="173"/>
      <c r="L223" s="29"/>
      <c r="N223" s="96"/>
      <c r="BI223" s="96"/>
      <c r="GJ223" s="29"/>
      <c r="GK223" s="28"/>
      <c r="GL223" s="245" t="s">
        <v>53</v>
      </c>
      <c r="GM223" s="229"/>
      <c r="GN223" s="2" t="s">
        <v>49</v>
      </c>
      <c r="GO223" s="195" t="s">
        <v>110</v>
      </c>
      <c r="GP223" s="196"/>
      <c r="GQ223" s="28"/>
      <c r="GR223" s="29"/>
    </row>
    <row r="224" spans="3:200" ht="15.75" customHeight="1" x14ac:dyDescent="0.25">
      <c r="C224" s="173"/>
      <c r="L224" s="29"/>
      <c r="N224" s="96"/>
      <c r="BI224" s="96"/>
      <c r="GJ224" s="29"/>
      <c r="GK224" s="28"/>
      <c r="GL224" s="245" t="s">
        <v>55</v>
      </c>
      <c r="GM224" s="229"/>
      <c r="GN224" s="2" t="s">
        <v>49</v>
      </c>
      <c r="GO224" s="195"/>
      <c r="GP224" s="196"/>
      <c r="GQ224" s="28"/>
      <c r="GR224" s="29"/>
    </row>
    <row r="225" spans="3:200" ht="15.75" customHeight="1" x14ac:dyDescent="0.25">
      <c r="C225" s="173"/>
      <c r="L225" s="29"/>
      <c r="N225" s="96"/>
      <c r="BI225" s="96"/>
      <c r="GJ225" s="29"/>
      <c r="GK225" s="28"/>
      <c r="GL225" s="245" t="s">
        <v>57</v>
      </c>
      <c r="GM225" s="229"/>
      <c r="GN225" s="2" t="s">
        <v>49</v>
      </c>
      <c r="GO225" s="195" t="s">
        <v>111</v>
      </c>
      <c r="GP225" s="196"/>
      <c r="GQ225" s="28"/>
      <c r="GR225" s="29"/>
    </row>
    <row r="226" spans="3:200" ht="15.75" customHeight="1" x14ac:dyDescent="0.25">
      <c r="C226" s="173"/>
      <c r="L226" s="29"/>
      <c r="N226" s="96"/>
      <c r="BI226" s="96"/>
      <c r="GJ226" s="29"/>
      <c r="GK226" s="28"/>
      <c r="GL226" s="245" t="s">
        <v>59</v>
      </c>
      <c r="GM226" s="229"/>
      <c r="GN226" s="2" t="s">
        <v>49</v>
      </c>
      <c r="GO226" s="195" t="s">
        <v>112</v>
      </c>
      <c r="GP226" s="196"/>
      <c r="GQ226" s="28"/>
      <c r="GR226" s="29"/>
    </row>
    <row r="227" spans="3:200" ht="15.75" customHeight="1" x14ac:dyDescent="0.25">
      <c r="C227" s="173"/>
      <c r="L227" s="29"/>
      <c r="N227" s="96"/>
      <c r="BI227" s="96"/>
      <c r="GJ227" s="29"/>
      <c r="GK227" s="28"/>
      <c r="GL227" s="245" t="s">
        <v>61</v>
      </c>
      <c r="GM227" s="229"/>
      <c r="GN227" s="2" t="s">
        <v>49</v>
      </c>
      <c r="GO227" s="195" t="s">
        <v>113</v>
      </c>
      <c r="GP227" s="196"/>
      <c r="GQ227" s="28"/>
      <c r="GR227" s="29"/>
    </row>
    <row r="228" spans="3:200" ht="15.75" customHeight="1" x14ac:dyDescent="0.25">
      <c r="C228" s="173"/>
      <c r="L228" s="29"/>
      <c r="N228" s="96"/>
      <c r="BI228" s="96"/>
      <c r="GJ228" s="29"/>
      <c r="GK228" s="28"/>
      <c r="GL228" s="245" t="s">
        <v>62</v>
      </c>
      <c r="GM228" s="229"/>
      <c r="GN228" s="2" t="s">
        <v>49</v>
      </c>
      <c r="GO228" s="195" t="s">
        <v>114</v>
      </c>
      <c r="GP228" s="196"/>
      <c r="GQ228" s="28"/>
      <c r="GR228" s="29"/>
    </row>
    <row r="229" spans="3:200" ht="15.75" customHeight="1" x14ac:dyDescent="0.25">
      <c r="C229" s="173"/>
      <c r="L229" s="29"/>
      <c r="N229" s="96"/>
      <c r="BI229" s="96"/>
      <c r="GJ229" s="29"/>
      <c r="GK229" s="28"/>
      <c r="GL229" s="239" t="s">
        <v>63</v>
      </c>
      <c r="GM229" s="240"/>
      <c r="GN229" s="94" t="s">
        <v>49</v>
      </c>
      <c r="GO229" s="243" t="s">
        <v>115</v>
      </c>
      <c r="GP229" s="244"/>
      <c r="GQ229" s="28"/>
      <c r="GR229" s="29"/>
    </row>
    <row r="230" spans="3:200" ht="15.75" customHeight="1" x14ac:dyDescent="0.25">
      <c r="C230" s="173"/>
      <c r="L230" s="29"/>
      <c r="N230" s="96"/>
      <c r="BI230" s="96"/>
      <c r="GJ230" s="29"/>
      <c r="GK230" s="28"/>
      <c r="GL230" s="28"/>
      <c r="GM230" s="28"/>
      <c r="GN230" s="28"/>
      <c r="GO230" s="28"/>
      <c r="GP230" s="28"/>
      <c r="GQ230" s="28"/>
      <c r="GR230" s="29"/>
    </row>
    <row r="231" spans="3:200" ht="15.75" customHeight="1" x14ac:dyDescent="0.25">
      <c r="C231" s="173"/>
      <c r="L231" s="29"/>
      <c r="N231" s="96"/>
      <c r="BI231" s="96"/>
      <c r="GJ231" s="29"/>
      <c r="GK231" s="28"/>
      <c r="GL231" s="28"/>
      <c r="GM231" s="28"/>
      <c r="GN231" s="28"/>
      <c r="GO231" s="28"/>
      <c r="GP231" s="28"/>
      <c r="GQ231" s="28"/>
      <c r="GR231" s="29"/>
    </row>
    <row r="232" spans="3:200" ht="15.75" customHeight="1" x14ac:dyDescent="0.25">
      <c r="C232" s="173"/>
      <c r="L232" s="29"/>
      <c r="N232" s="96"/>
      <c r="BI232" s="96"/>
      <c r="GJ232" s="29"/>
      <c r="GK232" s="28"/>
      <c r="GL232" s="28"/>
      <c r="GM232" s="28"/>
      <c r="GN232" s="28"/>
      <c r="GO232" s="28"/>
      <c r="GP232" s="28"/>
      <c r="GQ232" s="28"/>
      <c r="GR232" s="29"/>
    </row>
    <row r="233" spans="3:200" ht="15.75" customHeight="1" x14ac:dyDescent="0.25">
      <c r="C233" s="173"/>
      <c r="L233" s="29"/>
      <c r="N233" s="96"/>
      <c r="BI233" s="96"/>
      <c r="GJ233" s="29"/>
      <c r="GK233" s="28"/>
      <c r="GL233" s="28"/>
      <c r="GM233" s="28"/>
      <c r="GN233" s="28"/>
      <c r="GO233" s="28"/>
      <c r="GP233" s="28"/>
      <c r="GQ233" s="28"/>
      <c r="GR233" s="29"/>
    </row>
    <row r="234" spans="3:200" ht="15.75" customHeight="1" x14ac:dyDescent="0.25">
      <c r="C234" s="173"/>
      <c r="L234" s="29"/>
      <c r="N234" s="96"/>
      <c r="BI234" s="96"/>
      <c r="GJ234" s="29"/>
      <c r="GK234" s="28"/>
      <c r="GL234" s="28"/>
      <c r="GM234" s="28"/>
      <c r="GN234" s="28"/>
      <c r="GO234" s="28"/>
      <c r="GP234" s="28"/>
      <c r="GQ234" s="28"/>
      <c r="GR234" s="29"/>
    </row>
    <row r="235" spans="3:200" ht="15.75" customHeight="1" x14ac:dyDescent="0.25">
      <c r="C235" s="173"/>
      <c r="L235" s="29"/>
      <c r="N235" s="96"/>
      <c r="BI235" s="96"/>
      <c r="GJ235" s="29"/>
      <c r="GK235" s="28"/>
      <c r="GL235" s="28"/>
      <c r="GM235" s="28"/>
      <c r="GN235" s="28"/>
      <c r="GO235" s="28"/>
      <c r="GP235" s="28"/>
      <c r="GQ235" s="28"/>
      <c r="GR235" s="29"/>
    </row>
    <row r="236" spans="3:200" ht="15.75" customHeight="1" x14ac:dyDescent="0.25">
      <c r="C236" s="173"/>
      <c r="L236" s="29"/>
      <c r="N236" s="96"/>
      <c r="BI236" s="96"/>
      <c r="GJ236" s="29"/>
      <c r="GK236" s="28"/>
      <c r="GL236" s="28"/>
      <c r="GM236" s="28"/>
      <c r="GN236" s="28"/>
      <c r="GO236" s="28"/>
      <c r="GP236" s="28"/>
      <c r="GQ236" s="28"/>
      <c r="GR236" s="29"/>
    </row>
    <row r="237" spans="3:200" ht="15.75" customHeight="1" x14ac:dyDescent="0.25">
      <c r="C237" s="173"/>
      <c r="L237" s="29"/>
      <c r="N237" s="96"/>
      <c r="BI237" s="96"/>
      <c r="GJ237" s="29"/>
      <c r="GK237" s="28"/>
      <c r="GL237" s="28"/>
      <c r="GM237" s="28"/>
      <c r="GN237" s="28"/>
      <c r="GO237" s="28"/>
      <c r="GP237" s="28"/>
      <c r="GQ237" s="28"/>
      <c r="GR237" s="29"/>
    </row>
    <row r="238" spans="3:200" ht="15.75" customHeight="1" x14ac:dyDescent="0.25">
      <c r="C238" s="173"/>
      <c r="L238" s="29"/>
      <c r="N238" s="96"/>
      <c r="BI238" s="96"/>
      <c r="GJ238" s="29"/>
      <c r="GK238" s="28"/>
      <c r="GL238" s="28"/>
      <c r="GM238" s="28"/>
      <c r="GN238" s="28"/>
      <c r="GO238" s="28"/>
      <c r="GP238" s="28"/>
      <c r="GQ238" s="28"/>
      <c r="GR238" s="29"/>
    </row>
    <row r="239" spans="3:200" ht="15.75" customHeight="1" x14ac:dyDescent="0.25">
      <c r="C239" s="173"/>
      <c r="L239" s="29"/>
      <c r="N239" s="96"/>
      <c r="BI239" s="96"/>
      <c r="GJ239" s="29"/>
      <c r="GK239" s="28"/>
      <c r="GL239" s="28"/>
      <c r="GM239" s="28"/>
      <c r="GN239" s="28"/>
      <c r="GO239" s="28"/>
      <c r="GP239" s="28"/>
      <c r="GQ239" s="28"/>
      <c r="GR239" s="29"/>
    </row>
    <row r="240" spans="3:200" ht="15.75" customHeight="1" x14ac:dyDescent="0.25">
      <c r="C240" s="173"/>
      <c r="L240" s="29"/>
      <c r="N240" s="96"/>
      <c r="BI240" s="96"/>
      <c r="GJ240" s="29"/>
      <c r="GK240" s="28"/>
      <c r="GL240" s="28"/>
      <c r="GM240" s="28"/>
      <c r="GN240" s="28"/>
      <c r="GO240" s="28"/>
      <c r="GP240" s="28"/>
      <c r="GQ240" s="28"/>
      <c r="GR240" s="29"/>
    </row>
    <row r="241" spans="3:200" ht="15.75" customHeight="1" x14ac:dyDescent="0.25">
      <c r="C241" s="173"/>
      <c r="L241" s="29"/>
      <c r="N241" s="96"/>
      <c r="BI241" s="96"/>
      <c r="GJ241" s="29"/>
      <c r="GK241" s="28"/>
      <c r="GL241" s="28"/>
      <c r="GM241" s="28"/>
      <c r="GN241" s="28"/>
      <c r="GO241" s="28"/>
      <c r="GP241" s="28"/>
      <c r="GQ241" s="28"/>
      <c r="GR241" s="29"/>
    </row>
    <row r="242" spans="3:200" ht="15.75" customHeight="1" x14ac:dyDescent="0.25">
      <c r="C242" s="173"/>
      <c r="L242" s="29"/>
      <c r="N242" s="96"/>
      <c r="BI242" s="96"/>
      <c r="GJ242" s="29"/>
      <c r="GK242" s="28"/>
      <c r="GL242" s="28"/>
      <c r="GM242" s="28"/>
      <c r="GN242" s="28"/>
      <c r="GO242" s="28"/>
      <c r="GP242" s="28"/>
      <c r="GQ242" s="28"/>
      <c r="GR242" s="29"/>
    </row>
    <row r="243" spans="3:200" ht="15.75" customHeight="1" x14ac:dyDescent="0.25">
      <c r="C243" s="173"/>
      <c r="L243" s="29"/>
      <c r="N243" s="96"/>
      <c r="BI243" s="96"/>
      <c r="GJ243" s="29"/>
      <c r="GK243" s="28"/>
      <c r="GL243" s="28"/>
      <c r="GM243" s="28"/>
      <c r="GN243" s="28"/>
      <c r="GO243" s="28"/>
      <c r="GP243" s="28"/>
      <c r="GQ243" s="28"/>
      <c r="GR243" s="29"/>
    </row>
    <row r="244" spans="3:200" ht="15.75" customHeight="1" x14ac:dyDescent="0.25">
      <c r="C244" s="173"/>
      <c r="L244" s="29"/>
      <c r="N244" s="96"/>
      <c r="BI244" s="96"/>
      <c r="GJ244" s="29"/>
      <c r="GK244" s="28"/>
      <c r="GL244" s="28"/>
      <c r="GM244" s="28"/>
      <c r="GN244" s="28"/>
      <c r="GO244" s="28"/>
      <c r="GP244" s="28"/>
      <c r="GQ244" s="28"/>
      <c r="GR244" s="29"/>
    </row>
    <row r="245" spans="3:200" ht="15.75" customHeight="1" x14ac:dyDescent="0.25">
      <c r="C245" s="173"/>
      <c r="L245" s="29"/>
      <c r="N245" s="96"/>
      <c r="BI245" s="96"/>
      <c r="GJ245" s="29"/>
      <c r="GK245" s="28"/>
      <c r="GL245" s="28"/>
      <c r="GM245" s="28"/>
      <c r="GN245" s="28"/>
      <c r="GO245" s="28"/>
      <c r="GP245" s="28"/>
      <c r="GQ245" s="28"/>
      <c r="GR245" s="29"/>
    </row>
    <row r="246" spans="3:200" ht="15.75" customHeight="1" x14ac:dyDescent="0.25">
      <c r="C246" s="173"/>
      <c r="L246" s="29"/>
      <c r="N246" s="96"/>
      <c r="BI246" s="96"/>
      <c r="GJ246" s="29"/>
      <c r="GK246" s="28"/>
      <c r="GL246" s="28"/>
      <c r="GM246" s="28"/>
      <c r="GN246" s="28"/>
      <c r="GO246" s="28"/>
      <c r="GP246" s="28"/>
      <c r="GQ246" s="28"/>
      <c r="GR246" s="29"/>
    </row>
    <row r="247" spans="3:200" ht="15.75" customHeight="1" x14ac:dyDescent="0.25">
      <c r="C247" s="173"/>
      <c r="L247" s="29"/>
      <c r="N247" s="96"/>
      <c r="BI247" s="96"/>
      <c r="GJ247" s="29"/>
      <c r="GK247" s="28"/>
      <c r="GL247" s="28"/>
      <c r="GM247" s="28"/>
      <c r="GN247" s="28"/>
      <c r="GO247" s="28"/>
      <c r="GP247" s="28"/>
      <c r="GQ247" s="28"/>
      <c r="GR247" s="29"/>
    </row>
    <row r="248" spans="3:200" ht="15.75" customHeight="1" x14ac:dyDescent="0.25">
      <c r="C248" s="173"/>
      <c r="L248" s="29"/>
      <c r="N248" s="96"/>
      <c r="BI248" s="96"/>
      <c r="GJ248" s="29"/>
      <c r="GK248" s="28"/>
      <c r="GL248" s="28"/>
      <c r="GM248" s="28"/>
      <c r="GN248" s="28"/>
      <c r="GO248" s="28"/>
      <c r="GP248" s="28"/>
      <c r="GQ248" s="28"/>
      <c r="GR248" s="29"/>
    </row>
    <row r="249" spans="3:200" ht="15.75" customHeight="1" x14ac:dyDescent="0.25">
      <c r="C249" s="173"/>
      <c r="L249" s="29"/>
      <c r="N249" s="96"/>
      <c r="BI249" s="96"/>
      <c r="GJ249" s="29"/>
      <c r="GK249" s="28"/>
      <c r="GL249" s="28"/>
      <c r="GM249" s="28"/>
      <c r="GN249" s="28"/>
      <c r="GO249" s="28"/>
      <c r="GP249" s="28"/>
      <c r="GQ249" s="28"/>
      <c r="GR249" s="29"/>
    </row>
    <row r="250" spans="3:200" ht="15.75" customHeight="1" x14ac:dyDescent="0.25">
      <c r="C250" s="173"/>
      <c r="L250" s="29"/>
      <c r="N250" s="96"/>
      <c r="BI250" s="96"/>
      <c r="GJ250" s="29"/>
      <c r="GK250" s="28"/>
      <c r="GL250" s="28"/>
      <c r="GM250" s="28"/>
      <c r="GN250" s="28"/>
      <c r="GO250" s="28"/>
      <c r="GP250" s="28"/>
      <c r="GQ250" s="28"/>
      <c r="GR250" s="29"/>
    </row>
    <row r="251" spans="3:200" ht="15.75" customHeight="1" x14ac:dyDescent="0.25">
      <c r="C251" s="173"/>
      <c r="L251" s="29"/>
      <c r="N251" s="96"/>
      <c r="BI251" s="96"/>
      <c r="GJ251" s="29"/>
      <c r="GK251" s="28"/>
      <c r="GL251" s="28"/>
      <c r="GM251" s="28"/>
      <c r="GN251" s="28"/>
      <c r="GO251" s="28"/>
      <c r="GP251" s="28"/>
      <c r="GQ251" s="28"/>
      <c r="GR251" s="29"/>
    </row>
    <row r="252" spans="3:200" ht="15.75" customHeight="1" x14ac:dyDescent="0.25">
      <c r="C252" s="173"/>
      <c r="L252" s="29"/>
      <c r="N252" s="96"/>
      <c r="BI252" s="96"/>
      <c r="GJ252" s="29"/>
      <c r="GK252" s="28"/>
      <c r="GL252" s="28"/>
      <c r="GM252" s="28"/>
      <c r="GN252" s="28"/>
      <c r="GO252" s="28"/>
      <c r="GP252" s="28"/>
      <c r="GQ252" s="28"/>
      <c r="GR252" s="29"/>
    </row>
    <row r="253" spans="3:200" ht="15.75" customHeight="1" x14ac:dyDescent="0.25">
      <c r="C253" s="173"/>
      <c r="L253" s="29"/>
      <c r="N253" s="96"/>
      <c r="BI253" s="96"/>
      <c r="GJ253" s="29"/>
      <c r="GK253" s="28"/>
      <c r="GL253" s="28"/>
      <c r="GM253" s="28"/>
      <c r="GN253" s="28"/>
      <c r="GO253" s="28"/>
      <c r="GP253" s="28"/>
      <c r="GQ253" s="28"/>
      <c r="GR253" s="29"/>
    </row>
    <row r="254" spans="3:200" ht="15.75" customHeight="1" x14ac:dyDescent="0.25">
      <c r="C254" s="173"/>
      <c r="L254" s="29"/>
      <c r="N254" s="96"/>
      <c r="BI254" s="96"/>
      <c r="GJ254" s="29"/>
      <c r="GK254" s="28"/>
      <c r="GL254" s="28"/>
      <c r="GM254" s="28"/>
      <c r="GN254" s="28"/>
      <c r="GO254" s="28"/>
      <c r="GP254" s="28"/>
      <c r="GQ254" s="28"/>
      <c r="GR254" s="29"/>
    </row>
    <row r="255" spans="3:200" ht="15.75" customHeight="1" x14ac:dyDescent="0.25">
      <c r="C255" s="173"/>
      <c r="L255" s="29"/>
      <c r="N255" s="96"/>
      <c r="BI255" s="96"/>
      <c r="GJ255" s="29"/>
      <c r="GK255" s="28"/>
      <c r="GL255" s="28"/>
      <c r="GM255" s="28"/>
      <c r="GN255" s="28"/>
      <c r="GO255" s="28"/>
      <c r="GP255" s="28"/>
      <c r="GQ255" s="28"/>
      <c r="GR255" s="29"/>
    </row>
    <row r="256" spans="3:200" ht="15.75" customHeight="1" x14ac:dyDescent="0.25">
      <c r="C256" s="173"/>
      <c r="L256" s="29"/>
      <c r="N256" s="96"/>
      <c r="BI256" s="96"/>
      <c r="GJ256" s="29"/>
      <c r="GK256" s="28"/>
      <c r="GL256" s="28"/>
      <c r="GM256" s="28"/>
      <c r="GN256" s="28"/>
      <c r="GO256" s="28"/>
      <c r="GP256" s="28"/>
      <c r="GQ256" s="28"/>
      <c r="GR256" s="29"/>
    </row>
    <row r="257" spans="3:200" ht="15.75" customHeight="1" x14ac:dyDescent="0.25">
      <c r="C257" s="173"/>
      <c r="L257" s="29"/>
      <c r="N257" s="96"/>
      <c r="BI257" s="96"/>
      <c r="GJ257" s="29"/>
      <c r="GK257" s="28"/>
      <c r="GL257" s="28"/>
      <c r="GM257" s="28"/>
      <c r="GN257" s="28"/>
      <c r="GO257" s="28"/>
      <c r="GP257" s="28"/>
      <c r="GQ257" s="28"/>
      <c r="GR257" s="29"/>
    </row>
    <row r="258" spans="3:200" ht="15.75" customHeight="1" x14ac:dyDescent="0.25">
      <c r="C258" s="173"/>
      <c r="L258" s="29"/>
      <c r="N258" s="96"/>
      <c r="BI258" s="96"/>
      <c r="GJ258" s="29"/>
      <c r="GK258" s="28"/>
      <c r="GL258" s="28"/>
      <c r="GM258" s="28"/>
      <c r="GN258" s="28"/>
      <c r="GO258" s="28"/>
      <c r="GP258" s="28"/>
      <c r="GQ258" s="28"/>
      <c r="GR258" s="29"/>
    </row>
    <row r="259" spans="3:200" ht="15.75" customHeight="1" x14ac:dyDescent="0.25">
      <c r="C259" s="173"/>
      <c r="L259" s="29"/>
      <c r="N259" s="96"/>
      <c r="BI259" s="96"/>
      <c r="GJ259" s="29"/>
      <c r="GK259" s="28"/>
      <c r="GL259" s="28"/>
      <c r="GM259" s="28"/>
      <c r="GN259" s="28"/>
      <c r="GO259" s="28"/>
      <c r="GP259" s="28"/>
      <c r="GQ259" s="28"/>
      <c r="GR259" s="29"/>
    </row>
    <row r="260" spans="3:200" ht="15.75" customHeight="1" x14ac:dyDescent="0.25">
      <c r="C260" s="173"/>
      <c r="L260" s="29"/>
      <c r="N260" s="96"/>
      <c r="BI260" s="96"/>
      <c r="GJ260" s="29"/>
      <c r="GK260" s="28"/>
      <c r="GL260" s="28"/>
      <c r="GM260" s="28"/>
      <c r="GN260" s="28"/>
      <c r="GO260" s="28"/>
      <c r="GP260" s="28"/>
      <c r="GQ260" s="28"/>
      <c r="GR260" s="29"/>
    </row>
    <row r="261" spans="3:200" ht="15.75" customHeight="1" x14ac:dyDescent="0.25">
      <c r="C261" s="173"/>
      <c r="L261" s="29"/>
      <c r="N261" s="96"/>
      <c r="BI261" s="96"/>
      <c r="GJ261" s="29"/>
      <c r="GK261" s="28"/>
      <c r="GL261" s="28"/>
      <c r="GM261" s="28"/>
      <c r="GN261" s="28"/>
      <c r="GO261" s="28"/>
      <c r="GP261" s="28"/>
      <c r="GQ261" s="28"/>
      <c r="GR261" s="29"/>
    </row>
    <row r="262" spans="3:200" ht="15.75" customHeight="1" x14ac:dyDescent="0.25">
      <c r="C262" s="173"/>
      <c r="L262" s="29"/>
      <c r="N262" s="96"/>
      <c r="BI262" s="96"/>
      <c r="GJ262" s="29"/>
      <c r="GK262" s="28"/>
      <c r="GL262" s="28"/>
      <c r="GM262" s="28"/>
      <c r="GN262" s="28"/>
      <c r="GO262" s="28"/>
      <c r="GP262" s="28"/>
      <c r="GQ262" s="28"/>
      <c r="GR262" s="29"/>
    </row>
    <row r="263" spans="3:200" ht="15.75" customHeight="1" x14ac:dyDescent="0.25">
      <c r="C263" s="173"/>
      <c r="L263" s="172"/>
      <c r="N263" s="96"/>
      <c r="BI263" s="96"/>
      <c r="GJ263" s="172"/>
      <c r="GK263" s="28"/>
      <c r="GL263" s="28"/>
      <c r="GM263" s="28"/>
      <c r="GN263" s="28"/>
      <c r="GO263" s="28"/>
      <c r="GP263" s="28"/>
      <c r="GQ263" s="28"/>
      <c r="GR263" s="172"/>
    </row>
    <row r="264" spans="3:200" ht="15.75" customHeight="1" x14ac:dyDescent="0.25">
      <c r="C264" s="173"/>
      <c r="L264" s="172"/>
      <c r="N264" s="96"/>
      <c r="BI264" s="96"/>
      <c r="GJ264" s="172"/>
      <c r="GK264" s="28"/>
      <c r="GL264" s="28"/>
      <c r="GM264" s="28"/>
      <c r="GN264" s="28"/>
      <c r="GO264" s="28"/>
      <c r="GP264" s="28"/>
      <c r="GQ264" s="28"/>
      <c r="GR264" s="172"/>
    </row>
    <row r="265" spans="3:200" ht="15.75" customHeight="1" x14ac:dyDescent="0.25">
      <c r="C265" s="173"/>
      <c r="L265" s="172"/>
      <c r="N265" s="96"/>
      <c r="BI265" s="96"/>
      <c r="GJ265" s="172"/>
      <c r="GK265" s="28"/>
      <c r="GL265" s="28"/>
      <c r="GM265" s="28"/>
      <c r="GN265" s="28"/>
      <c r="GO265" s="28"/>
      <c r="GP265" s="28"/>
      <c r="GQ265" s="28"/>
      <c r="GR265" s="172"/>
    </row>
    <row r="266" spans="3:200" ht="15.75" customHeight="1" x14ac:dyDescent="0.25">
      <c r="C266" s="173"/>
      <c r="L266" s="172"/>
      <c r="N266" s="96"/>
      <c r="BI266" s="96"/>
      <c r="GJ266" s="172"/>
      <c r="GK266" s="28"/>
      <c r="GL266" s="28"/>
      <c r="GM266" s="28"/>
      <c r="GN266" s="28"/>
      <c r="GO266" s="28"/>
      <c r="GP266" s="28"/>
      <c r="GQ266" s="28"/>
      <c r="GR266" s="172"/>
    </row>
    <row r="267" spans="3:200" ht="15.75" customHeight="1" x14ac:dyDescent="0.25">
      <c r="C267" s="173"/>
      <c r="L267" s="172"/>
      <c r="N267" s="96"/>
      <c r="BI267" s="96"/>
      <c r="GJ267" s="172"/>
      <c r="GK267" s="28"/>
      <c r="GL267" s="28"/>
      <c r="GM267" s="28"/>
      <c r="GN267" s="28"/>
      <c r="GO267" s="28"/>
      <c r="GP267" s="28"/>
      <c r="GQ267" s="28"/>
      <c r="GR267" s="172"/>
    </row>
    <row r="268" spans="3:200" ht="15.75" customHeight="1" x14ac:dyDescent="0.25">
      <c r="C268" s="173"/>
      <c r="L268" s="172"/>
      <c r="N268" s="96"/>
      <c r="BI268" s="96"/>
      <c r="GJ268" s="172"/>
      <c r="GK268" s="28"/>
      <c r="GL268" s="28"/>
      <c r="GM268" s="28"/>
      <c r="GN268" s="28"/>
      <c r="GO268" s="28"/>
      <c r="GP268" s="28"/>
      <c r="GQ268" s="28"/>
      <c r="GR268" s="172"/>
    </row>
    <row r="269" spans="3:200" ht="15.75" customHeight="1" x14ac:dyDescent="0.25">
      <c r="C269" s="173"/>
      <c r="L269" s="172"/>
      <c r="N269" s="96"/>
      <c r="BI269" s="96"/>
      <c r="GJ269" s="172"/>
      <c r="GK269" s="28"/>
      <c r="GL269" s="28"/>
      <c r="GM269" s="28"/>
      <c r="GN269" s="28"/>
      <c r="GO269" s="28"/>
      <c r="GP269" s="28"/>
      <c r="GQ269" s="28"/>
      <c r="GR269" s="172"/>
    </row>
    <row r="270" spans="3:200" ht="15.75" customHeight="1" x14ac:dyDescent="0.25">
      <c r="C270" s="173"/>
      <c r="L270" s="172"/>
      <c r="N270" s="96"/>
      <c r="BI270" s="96"/>
      <c r="GJ270" s="172"/>
      <c r="GK270" s="28"/>
      <c r="GL270" s="28"/>
      <c r="GM270" s="28"/>
      <c r="GN270" s="28"/>
      <c r="GO270" s="28"/>
      <c r="GP270" s="28"/>
      <c r="GQ270" s="28"/>
      <c r="GR270" s="172"/>
    </row>
    <row r="271" spans="3:200" ht="15.75" customHeight="1" x14ac:dyDescent="0.25">
      <c r="C271" s="173"/>
      <c r="L271" s="172"/>
      <c r="N271" s="96"/>
      <c r="BI271" s="96"/>
      <c r="GJ271" s="172"/>
      <c r="GK271" s="28"/>
      <c r="GL271" s="28"/>
      <c r="GM271" s="28"/>
      <c r="GN271" s="28"/>
      <c r="GO271" s="28"/>
      <c r="GP271" s="28"/>
      <c r="GQ271" s="28"/>
      <c r="GR271" s="172"/>
    </row>
    <row r="272" spans="3:200" ht="15.75" customHeight="1" x14ac:dyDescent="0.25">
      <c r="C272" s="173"/>
      <c r="L272" s="172"/>
      <c r="N272" s="96"/>
      <c r="BI272" s="96"/>
      <c r="GJ272" s="172"/>
      <c r="GK272" s="28"/>
      <c r="GL272" s="28"/>
      <c r="GM272" s="28"/>
      <c r="GN272" s="28"/>
      <c r="GO272" s="28"/>
      <c r="GP272" s="28"/>
      <c r="GQ272" s="28"/>
      <c r="GR272" s="172"/>
    </row>
    <row r="273" spans="3:200" ht="15.75" customHeight="1" x14ac:dyDescent="0.25">
      <c r="C273" s="173"/>
      <c r="L273" s="172"/>
      <c r="N273" s="96"/>
      <c r="BI273" s="96"/>
      <c r="GJ273" s="172"/>
      <c r="GK273" s="28"/>
      <c r="GL273" s="28"/>
      <c r="GM273" s="28"/>
      <c r="GN273" s="28"/>
      <c r="GO273" s="28"/>
      <c r="GP273" s="28"/>
      <c r="GQ273" s="28"/>
      <c r="GR273" s="172"/>
    </row>
    <row r="274" spans="3:200" ht="15.75" customHeight="1" x14ac:dyDescent="0.25">
      <c r="C274" s="173"/>
      <c r="L274" s="172"/>
      <c r="N274" s="96"/>
      <c r="BI274" s="96"/>
      <c r="GJ274" s="172"/>
      <c r="GK274" s="28"/>
      <c r="GL274" s="28"/>
      <c r="GM274" s="28"/>
      <c r="GN274" s="28"/>
      <c r="GO274" s="28"/>
      <c r="GP274" s="28"/>
      <c r="GQ274" s="28"/>
      <c r="GR274" s="172"/>
    </row>
    <row r="275" spans="3:200" ht="15.75" customHeight="1" x14ac:dyDescent="0.25">
      <c r="C275" s="173"/>
      <c r="L275" s="172"/>
      <c r="N275" s="96"/>
      <c r="BI275" s="96"/>
      <c r="GJ275" s="172"/>
      <c r="GK275" s="28"/>
      <c r="GL275" s="28"/>
      <c r="GM275" s="28"/>
      <c r="GN275" s="28"/>
      <c r="GO275" s="28"/>
      <c r="GP275" s="28"/>
      <c r="GQ275" s="28"/>
      <c r="GR275" s="172"/>
    </row>
    <row r="276" spans="3:200" ht="15.75" customHeight="1" x14ac:dyDescent="0.25">
      <c r="C276" s="173"/>
      <c r="L276" s="172"/>
      <c r="N276" s="96"/>
      <c r="BI276" s="96"/>
      <c r="GJ276" s="172"/>
      <c r="GK276" s="28"/>
      <c r="GL276" s="28"/>
      <c r="GM276" s="28"/>
      <c r="GN276" s="28"/>
      <c r="GO276" s="28"/>
      <c r="GP276" s="28"/>
      <c r="GQ276" s="28"/>
      <c r="GR276" s="172"/>
    </row>
    <row r="277" spans="3:200" ht="15.75" customHeight="1" x14ac:dyDescent="0.25">
      <c r="C277" s="173"/>
      <c r="L277" s="172"/>
      <c r="N277" s="96"/>
      <c r="BI277" s="96"/>
      <c r="GJ277" s="172"/>
      <c r="GK277" s="28"/>
      <c r="GL277" s="28"/>
      <c r="GM277" s="28"/>
      <c r="GN277" s="28"/>
      <c r="GO277" s="28"/>
      <c r="GP277" s="28"/>
      <c r="GQ277" s="28"/>
      <c r="GR277" s="172"/>
    </row>
    <row r="278" spans="3:200" ht="15.75" customHeight="1" x14ac:dyDescent="0.25">
      <c r="C278" s="173"/>
      <c r="L278" s="172"/>
      <c r="N278" s="96"/>
      <c r="BI278" s="96"/>
      <c r="GJ278" s="172"/>
      <c r="GK278" s="28"/>
      <c r="GL278" s="28"/>
      <c r="GM278" s="28"/>
      <c r="GN278" s="28"/>
      <c r="GO278" s="28"/>
      <c r="GP278" s="28"/>
      <c r="GQ278" s="28"/>
      <c r="GR278" s="172"/>
    </row>
    <row r="279" spans="3:200" ht="15.75" customHeight="1" x14ac:dyDescent="0.25">
      <c r="C279" s="173"/>
      <c r="L279" s="172"/>
      <c r="N279" s="96"/>
      <c r="BI279" s="96"/>
      <c r="GJ279" s="172"/>
      <c r="GK279" s="28"/>
      <c r="GL279" s="28"/>
      <c r="GM279" s="28"/>
      <c r="GN279" s="28"/>
      <c r="GO279" s="28"/>
      <c r="GP279" s="28"/>
      <c r="GQ279" s="28"/>
      <c r="GR279" s="172"/>
    </row>
    <row r="280" spans="3:200" ht="15.75" customHeight="1" x14ac:dyDescent="0.25">
      <c r="C280" s="173"/>
      <c r="L280" s="172"/>
      <c r="N280" s="96"/>
      <c r="BI280" s="96"/>
      <c r="GJ280" s="172"/>
      <c r="GK280" s="28"/>
      <c r="GL280" s="28"/>
      <c r="GM280" s="28"/>
      <c r="GN280" s="28"/>
      <c r="GO280" s="28"/>
      <c r="GP280" s="28"/>
      <c r="GQ280" s="28"/>
      <c r="GR280" s="172"/>
    </row>
    <row r="281" spans="3:200" ht="15.75" customHeight="1" x14ac:dyDescent="0.25">
      <c r="C281" s="173"/>
      <c r="L281" s="172"/>
      <c r="N281" s="96"/>
      <c r="BI281" s="96"/>
      <c r="GJ281" s="172"/>
      <c r="GK281" s="28"/>
      <c r="GL281" s="28"/>
      <c r="GM281" s="28"/>
      <c r="GN281" s="28"/>
      <c r="GO281" s="28"/>
      <c r="GP281" s="28"/>
      <c r="GQ281" s="28"/>
      <c r="GR281" s="172"/>
    </row>
    <row r="282" spans="3:200" ht="15.75" customHeight="1" x14ac:dyDescent="0.25">
      <c r="C282" s="173"/>
      <c r="L282" s="172"/>
      <c r="N282" s="96"/>
      <c r="BI282" s="96"/>
      <c r="GJ282" s="172"/>
      <c r="GK282" s="28"/>
      <c r="GL282" s="28"/>
      <c r="GM282" s="28"/>
      <c r="GN282" s="28"/>
      <c r="GO282" s="28"/>
      <c r="GP282" s="28"/>
      <c r="GQ282" s="28"/>
      <c r="GR282" s="172"/>
    </row>
    <row r="283" spans="3:200" ht="15.75" customHeight="1" x14ac:dyDescent="0.25">
      <c r="C283" s="173"/>
      <c r="L283" s="172"/>
      <c r="N283" s="96"/>
      <c r="BI283" s="96"/>
      <c r="GJ283" s="172"/>
      <c r="GK283" s="28"/>
      <c r="GL283" s="28"/>
      <c r="GM283" s="28"/>
      <c r="GN283" s="28"/>
      <c r="GO283" s="28"/>
      <c r="GP283" s="28"/>
      <c r="GQ283" s="28"/>
      <c r="GR283" s="172"/>
    </row>
    <row r="284" spans="3:200" ht="15.75" customHeight="1" x14ac:dyDescent="0.25">
      <c r="C284" s="173"/>
      <c r="L284" s="172"/>
      <c r="N284" s="96"/>
      <c r="BI284" s="96"/>
      <c r="GJ284" s="172"/>
      <c r="GK284" s="28"/>
      <c r="GL284" s="28"/>
      <c r="GM284" s="28"/>
      <c r="GN284" s="28"/>
      <c r="GO284" s="28"/>
      <c r="GP284" s="28"/>
      <c r="GQ284" s="28"/>
      <c r="GR284" s="172"/>
    </row>
    <row r="285" spans="3:200" ht="15.75" customHeight="1" x14ac:dyDescent="0.25">
      <c r="C285" s="173"/>
      <c r="L285" s="172"/>
      <c r="N285" s="96"/>
      <c r="BI285" s="96"/>
      <c r="GJ285" s="172"/>
      <c r="GK285" s="28"/>
      <c r="GL285" s="28"/>
      <c r="GM285" s="28"/>
      <c r="GN285" s="28"/>
      <c r="GO285" s="28"/>
      <c r="GP285" s="28"/>
      <c r="GQ285" s="28"/>
      <c r="GR285" s="172"/>
    </row>
    <row r="286" spans="3:200" ht="15.75" customHeight="1" x14ac:dyDescent="0.25">
      <c r="C286" s="173"/>
      <c r="L286" s="172"/>
      <c r="N286" s="96"/>
      <c r="BI286" s="96"/>
      <c r="GJ286" s="172"/>
      <c r="GK286" s="28"/>
      <c r="GL286" s="28"/>
      <c r="GM286" s="28"/>
      <c r="GN286" s="28"/>
      <c r="GO286" s="28"/>
      <c r="GP286" s="28"/>
      <c r="GQ286" s="28"/>
      <c r="GR286" s="172"/>
    </row>
    <row r="287" spans="3:200" ht="15.75" customHeight="1" x14ac:dyDescent="0.25">
      <c r="C287" s="173"/>
      <c r="L287" s="172"/>
      <c r="N287" s="96"/>
      <c r="BI287" s="96"/>
      <c r="GJ287" s="172"/>
      <c r="GK287" s="28"/>
      <c r="GL287" s="28"/>
      <c r="GM287" s="28"/>
      <c r="GN287" s="28"/>
      <c r="GO287" s="28"/>
      <c r="GP287" s="28"/>
      <c r="GQ287" s="28"/>
      <c r="GR287" s="172"/>
    </row>
    <row r="288" spans="3:200" ht="15.75" customHeight="1" x14ac:dyDescent="0.25">
      <c r="C288" s="173"/>
      <c r="L288" s="172"/>
      <c r="N288" s="96"/>
      <c r="BI288" s="96"/>
      <c r="GJ288" s="172"/>
      <c r="GK288" s="28"/>
      <c r="GL288" s="28"/>
      <c r="GM288" s="28"/>
      <c r="GN288" s="28"/>
      <c r="GO288" s="28"/>
      <c r="GP288" s="28"/>
      <c r="GQ288" s="28"/>
      <c r="GR288" s="172"/>
    </row>
    <row r="289" spans="3:200" ht="15.75" customHeight="1" x14ac:dyDescent="0.25">
      <c r="C289" s="173"/>
      <c r="L289" s="172"/>
      <c r="N289" s="96"/>
      <c r="BI289" s="96"/>
      <c r="GJ289" s="172"/>
      <c r="GK289" s="28"/>
      <c r="GL289" s="28"/>
      <c r="GM289" s="28"/>
      <c r="GN289" s="28"/>
      <c r="GO289" s="28"/>
      <c r="GP289" s="28"/>
      <c r="GQ289" s="28"/>
      <c r="GR289" s="172"/>
    </row>
    <row r="290" spans="3:200" ht="15.75" customHeight="1" x14ac:dyDescent="0.25">
      <c r="C290" s="173"/>
      <c r="L290" s="172"/>
      <c r="N290" s="96"/>
      <c r="BI290" s="96"/>
      <c r="GJ290" s="172"/>
      <c r="GK290" s="28"/>
      <c r="GL290" s="28"/>
      <c r="GM290" s="28"/>
      <c r="GN290" s="28"/>
      <c r="GO290" s="28"/>
      <c r="GP290" s="28"/>
      <c r="GQ290" s="28"/>
      <c r="GR290" s="172"/>
    </row>
    <row r="291" spans="3:200" ht="15.75" customHeight="1" x14ac:dyDescent="0.25">
      <c r="C291" s="173"/>
      <c r="L291" s="172"/>
      <c r="N291" s="96"/>
      <c r="BI291" s="96"/>
      <c r="GJ291" s="172"/>
      <c r="GK291" s="28"/>
      <c r="GL291" s="28"/>
      <c r="GM291" s="28"/>
      <c r="GN291" s="28"/>
      <c r="GO291" s="28"/>
      <c r="GP291" s="28"/>
      <c r="GQ291" s="28"/>
      <c r="GR291" s="172"/>
    </row>
    <row r="292" spans="3:200" ht="15.75" customHeight="1" x14ac:dyDescent="0.25">
      <c r="C292" s="173"/>
      <c r="L292" s="172"/>
      <c r="N292" s="96"/>
      <c r="BI292" s="96"/>
      <c r="GJ292" s="172"/>
      <c r="GK292" s="28"/>
      <c r="GL292" s="28"/>
      <c r="GM292" s="28"/>
      <c r="GN292" s="28"/>
      <c r="GO292" s="28"/>
      <c r="GP292" s="28"/>
      <c r="GQ292" s="28"/>
      <c r="GR292" s="172"/>
    </row>
    <row r="293" spans="3:200" ht="15.75" customHeight="1" x14ac:dyDescent="0.25">
      <c r="C293" s="173"/>
      <c r="L293" s="172"/>
      <c r="N293" s="96"/>
      <c r="BI293" s="96"/>
      <c r="GJ293" s="172"/>
      <c r="GK293" s="28"/>
      <c r="GL293" s="28"/>
      <c r="GM293" s="28"/>
      <c r="GN293" s="28"/>
      <c r="GO293" s="28"/>
      <c r="GP293" s="28"/>
      <c r="GQ293" s="28"/>
      <c r="GR293" s="172"/>
    </row>
    <row r="294" spans="3:200" ht="15.75" customHeight="1" x14ac:dyDescent="0.25">
      <c r="C294" s="173"/>
      <c r="L294" s="172"/>
      <c r="N294" s="96"/>
      <c r="BI294" s="96"/>
      <c r="GJ294" s="172"/>
      <c r="GK294" s="28"/>
      <c r="GL294" s="28"/>
      <c r="GM294" s="28"/>
      <c r="GN294" s="28"/>
      <c r="GO294" s="28"/>
      <c r="GP294" s="28"/>
      <c r="GQ294" s="28"/>
      <c r="GR294" s="172"/>
    </row>
    <row r="295" spans="3:200" ht="15.75" customHeight="1" x14ac:dyDescent="0.25">
      <c r="C295" s="173"/>
      <c r="L295" s="172"/>
      <c r="N295" s="96"/>
      <c r="BI295" s="96"/>
      <c r="GJ295" s="172"/>
      <c r="GK295" s="28"/>
      <c r="GL295" s="28"/>
      <c r="GM295" s="28"/>
      <c r="GN295" s="28"/>
      <c r="GO295" s="28"/>
      <c r="GP295" s="28"/>
      <c r="GQ295" s="28"/>
      <c r="GR295" s="172"/>
    </row>
    <row r="296" spans="3:200" ht="15.75" customHeight="1" x14ac:dyDescent="0.25">
      <c r="C296" s="173"/>
      <c r="L296" s="172"/>
      <c r="N296" s="96"/>
      <c r="BI296" s="96"/>
      <c r="GJ296" s="172"/>
      <c r="GK296" s="28"/>
      <c r="GL296" s="28"/>
      <c r="GM296" s="28"/>
      <c r="GN296" s="28"/>
      <c r="GO296" s="28"/>
      <c r="GP296" s="28"/>
      <c r="GQ296" s="28"/>
      <c r="GR296" s="172"/>
    </row>
    <row r="297" spans="3:200" ht="15.75" customHeight="1" x14ac:dyDescent="0.25">
      <c r="C297" s="173"/>
      <c r="L297" s="172"/>
      <c r="N297" s="96"/>
      <c r="BI297" s="96"/>
      <c r="GJ297" s="172"/>
      <c r="GK297" s="28"/>
      <c r="GL297" s="28"/>
      <c r="GM297" s="28"/>
      <c r="GN297" s="28"/>
      <c r="GO297" s="28"/>
      <c r="GP297" s="28"/>
      <c r="GQ297" s="28"/>
      <c r="GR297" s="172"/>
    </row>
    <row r="298" spans="3:200" ht="15.75" customHeight="1" x14ac:dyDescent="0.25">
      <c r="C298" s="173"/>
      <c r="L298" s="172"/>
      <c r="N298" s="96"/>
      <c r="BI298" s="96"/>
      <c r="GJ298" s="172"/>
      <c r="GK298" s="28"/>
      <c r="GL298" s="28"/>
      <c r="GM298" s="28"/>
      <c r="GN298" s="28"/>
      <c r="GO298" s="28"/>
      <c r="GP298" s="28"/>
      <c r="GQ298" s="28"/>
      <c r="GR298" s="172"/>
    </row>
    <row r="299" spans="3:200" ht="15.75" customHeight="1" x14ac:dyDescent="0.25">
      <c r="C299" s="173"/>
      <c r="L299" s="172"/>
      <c r="N299" s="96"/>
      <c r="BI299" s="96"/>
      <c r="GJ299" s="172"/>
      <c r="GK299" s="28"/>
      <c r="GL299" s="28"/>
      <c r="GM299" s="28"/>
      <c r="GN299" s="28"/>
      <c r="GO299" s="28"/>
      <c r="GP299" s="28"/>
      <c r="GQ299" s="28"/>
      <c r="GR299" s="172"/>
    </row>
    <row r="300" spans="3:200" ht="15.75" customHeight="1" x14ac:dyDescent="0.25">
      <c r="C300" s="173"/>
      <c r="L300" s="172"/>
      <c r="N300" s="96"/>
      <c r="BI300" s="96"/>
      <c r="GJ300" s="172"/>
      <c r="GK300" s="28"/>
      <c r="GL300" s="28"/>
      <c r="GM300" s="28"/>
      <c r="GN300" s="28"/>
      <c r="GO300" s="28"/>
      <c r="GP300" s="28"/>
      <c r="GQ300" s="28"/>
      <c r="GR300" s="172"/>
    </row>
    <row r="301" spans="3:200" ht="15.75" customHeight="1" x14ac:dyDescent="0.25">
      <c r="C301" s="173"/>
      <c r="L301" s="172"/>
      <c r="N301" s="96"/>
      <c r="BI301" s="96"/>
      <c r="GJ301" s="172"/>
      <c r="GK301" s="28"/>
      <c r="GL301" s="28"/>
      <c r="GM301" s="28"/>
      <c r="GN301" s="28"/>
      <c r="GO301" s="28"/>
      <c r="GP301" s="28"/>
      <c r="GQ301" s="28"/>
      <c r="GR301" s="172"/>
    </row>
    <row r="302" spans="3:200" ht="15.75" customHeight="1" x14ac:dyDescent="0.25">
      <c r="C302" s="173"/>
      <c r="L302" s="172"/>
      <c r="N302" s="96"/>
      <c r="BI302" s="96"/>
      <c r="GJ302" s="172"/>
      <c r="GK302" s="28"/>
      <c r="GL302" s="28"/>
      <c r="GM302" s="28"/>
      <c r="GN302" s="28"/>
      <c r="GO302" s="28"/>
      <c r="GP302" s="28"/>
      <c r="GQ302" s="28"/>
      <c r="GR302" s="172"/>
    </row>
    <row r="303" spans="3:200" ht="15.75" customHeight="1" x14ac:dyDescent="0.25">
      <c r="C303" s="173"/>
      <c r="L303" s="172"/>
      <c r="N303" s="96"/>
      <c r="BI303" s="96"/>
      <c r="GJ303" s="172"/>
      <c r="GK303" s="28"/>
      <c r="GL303" s="28"/>
      <c r="GM303" s="28"/>
      <c r="GN303" s="28"/>
      <c r="GO303" s="28"/>
      <c r="GP303" s="28"/>
      <c r="GQ303" s="28"/>
      <c r="GR303" s="172"/>
    </row>
    <row r="304" spans="3:200" ht="15.75" customHeight="1" x14ac:dyDescent="0.25">
      <c r="C304" s="173"/>
      <c r="L304" s="172"/>
      <c r="N304" s="96"/>
      <c r="BI304" s="96"/>
      <c r="GJ304" s="172"/>
      <c r="GK304" s="28"/>
      <c r="GL304" s="28"/>
      <c r="GM304" s="28"/>
      <c r="GN304" s="28"/>
      <c r="GO304" s="28"/>
      <c r="GP304" s="28"/>
      <c r="GQ304" s="28"/>
      <c r="GR304" s="172"/>
    </row>
    <row r="305" spans="3:200" ht="15.75" customHeight="1" x14ac:dyDescent="0.25">
      <c r="C305" s="173"/>
      <c r="L305" s="172"/>
      <c r="N305" s="96"/>
      <c r="BI305" s="96"/>
      <c r="GJ305" s="172"/>
      <c r="GK305" s="28"/>
      <c r="GL305" s="28"/>
      <c r="GM305" s="28"/>
      <c r="GN305" s="28"/>
      <c r="GO305" s="28"/>
      <c r="GP305" s="28"/>
      <c r="GQ305" s="28"/>
      <c r="GR305" s="172"/>
    </row>
    <row r="306" spans="3:200" ht="15.75" customHeight="1" x14ac:dyDescent="0.25">
      <c r="C306" s="173"/>
      <c r="L306" s="172"/>
      <c r="N306" s="96"/>
      <c r="BI306" s="96"/>
      <c r="GJ306" s="172"/>
      <c r="GK306" s="28"/>
      <c r="GL306" s="28"/>
      <c r="GM306" s="28"/>
      <c r="GN306" s="28"/>
      <c r="GO306" s="28"/>
      <c r="GP306" s="28"/>
      <c r="GQ306" s="28"/>
      <c r="GR306" s="172"/>
    </row>
    <row r="307" spans="3:200" ht="15.75" customHeight="1" x14ac:dyDescent="0.25">
      <c r="C307" s="173"/>
      <c r="L307" s="172"/>
      <c r="N307" s="96"/>
      <c r="BI307" s="96"/>
      <c r="GJ307" s="172"/>
      <c r="GK307" s="28"/>
      <c r="GL307" s="28"/>
      <c r="GM307" s="28"/>
      <c r="GN307" s="28"/>
      <c r="GO307" s="28"/>
      <c r="GP307" s="28"/>
      <c r="GQ307" s="28"/>
      <c r="GR307" s="172"/>
    </row>
    <row r="308" spans="3:200" ht="15.75" customHeight="1" x14ac:dyDescent="0.25">
      <c r="C308" s="173"/>
      <c r="L308" s="172"/>
      <c r="N308" s="96"/>
      <c r="BI308" s="96"/>
      <c r="GJ308" s="172"/>
      <c r="GK308" s="28"/>
      <c r="GL308" s="28"/>
      <c r="GM308" s="28"/>
      <c r="GN308" s="28"/>
      <c r="GO308" s="28"/>
      <c r="GP308" s="28"/>
      <c r="GQ308" s="28"/>
      <c r="GR308" s="172"/>
    </row>
    <row r="309" spans="3:200" ht="15.75" customHeight="1" x14ac:dyDescent="0.25">
      <c r="C309" s="173"/>
      <c r="L309" s="172"/>
      <c r="N309" s="96"/>
      <c r="BI309" s="96"/>
      <c r="GJ309" s="172"/>
      <c r="GK309" s="28"/>
      <c r="GL309" s="28"/>
      <c r="GM309" s="28"/>
      <c r="GN309" s="28"/>
      <c r="GO309" s="28"/>
      <c r="GP309" s="28"/>
      <c r="GQ309" s="28"/>
      <c r="GR309" s="172"/>
    </row>
    <row r="310" spans="3:200" ht="15.75" customHeight="1" x14ac:dyDescent="0.25">
      <c r="C310" s="173"/>
      <c r="L310" s="172"/>
      <c r="N310" s="96"/>
      <c r="BI310" s="96"/>
      <c r="GJ310" s="172"/>
      <c r="GK310" s="28"/>
      <c r="GL310" s="28"/>
      <c r="GM310" s="28"/>
      <c r="GN310" s="28"/>
      <c r="GO310" s="28"/>
      <c r="GP310" s="28"/>
      <c r="GQ310" s="28"/>
      <c r="GR310" s="172"/>
    </row>
    <row r="311" spans="3:200" ht="15.75" customHeight="1" x14ac:dyDescent="0.25">
      <c r="C311" s="173"/>
      <c r="L311" s="172"/>
      <c r="N311" s="96"/>
      <c r="BI311" s="96"/>
      <c r="GJ311" s="172"/>
      <c r="GK311" s="28"/>
      <c r="GQ311" s="28"/>
      <c r="GR311" s="172"/>
    </row>
    <row r="312" spans="3:200" ht="15.75" customHeight="1" x14ac:dyDescent="0.25">
      <c r="C312" s="173"/>
      <c r="L312" s="172"/>
      <c r="N312" s="96"/>
      <c r="BI312" s="96"/>
      <c r="GJ312" s="172"/>
      <c r="GK312" s="28"/>
      <c r="GQ312" s="28"/>
      <c r="GR312" s="172"/>
    </row>
    <row r="313" spans="3:200" ht="15.75" customHeight="1" x14ac:dyDescent="0.25">
      <c r="C313" s="173"/>
      <c r="L313" s="172"/>
      <c r="N313" s="96"/>
      <c r="BI313" s="96"/>
      <c r="GJ313" s="172"/>
      <c r="GK313" s="28"/>
      <c r="GQ313" s="28"/>
      <c r="GR313" s="172"/>
    </row>
    <row r="314" spans="3:200" ht="15.75" customHeight="1" x14ac:dyDescent="0.25">
      <c r="C314" s="173"/>
      <c r="L314" s="172"/>
      <c r="N314" s="96"/>
      <c r="BI314" s="96"/>
      <c r="GJ314" s="172"/>
      <c r="GK314" s="28"/>
      <c r="GQ314" s="28"/>
      <c r="GR314" s="172"/>
    </row>
    <row r="315" spans="3:200" ht="15.75" customHeight="1" x14ac:dyDescent="0.25">
      <c r="C315" s="173"/>
      <c r="L315" s="172"/>
      <c r="N315" s="96"/>
      <c r="BI315" s="96"/>
      <c r="GJ315" s="172"/>
      <c r="GK315" s="28"/>
      <c r="GQ315" s="28"/>
      <c r="GR315" s="172"/>
    </row>
    <row r="316" spans="3:200" ht="15.75" customHeight="1" x14ac:dyDescent="0.25">
      <c r="C316" s="173"/>
      <c r="L316" s="172"/>
      <c r="N316" s="96"/>
      <c r="BI316" s="96"/>
      <c r="GJ316" s="172"/>
      <c r="GK316" s="28"/>
      <c r="GQ316" s="28"/>
      <c r="GR316" s="172"/>
    </row>
    <row r="317" spans="3:200" ht="15.75" customHeight="1" x14ac:dyDescent="0.25">
      <c r="C317" s="173"/>
      <c r="L317" s="172"/>
      <c r="N317" s="96"/>
      <c r="BI317" s="96"/>
      <c r="GJ317" s="172"/>
      <c r="GK317" s="28"/>
      <c r="GQ317" s="28"/>
      <c r="GR317" s="172"/>
    </row>
    <row r="318" spans="3:200" ht="15.75" customHeight="1" x14ac:dyDescent="0.25">
      <c r="C318" s="173"/>
      <c r="L318" s="172"/>
      <c r="N318" s="96"/>
      <c r="BI318" s="96"/>
      <c r="GJ318" s="172"/>
      <c r="GK318" s="28"/>
      <c r="GQ318" s="28"/>
      <c r="GR318" s="172"/>
    </row>
    <row r="319" spans="3:200" ht="15.75" customHeight="1" x14ac:dyDescent="0.25">
      <c r="C319" s="173"/>
      <c r="L319" s="172"/>
      <c r="N319" s="96"/>
      <c r="BI319" s="96"/>
      <c r="GJ319" s="172"/>
      <c r="GK319" s="28"/>
      <c r="GQ319" s="28"/>
      <c r="GR319" s="172"/>
    </row>
    <row r="320" spans="3:200" ht="15.75" customHeight="1" x14ac:dyDescent="0.25">
      <c r="C320" s="173"/>
      <c r="L320" s="172"/>
      <c r="N320" s="96"/>
      <c r="BI320" s="96"/>
      <c r="GJ320" s="172"/>
      <c r="GK320" s="28"/>
      <c r="GQ320" s="28"/>
      <c r="GR320" s="172"/>
    </row>
    <row r="321" spans="3:200" ht="15.75" customHeight="1" x14ac:dyDescent="0.25">
      <c r="C321" s="173"/>
      <c r="L321" s="172"/>
      <c r="N321" s="96"/>
      <c r="BI321" s="96"/>
      <c r="GJ321" s="172"/>
      <c r="GK321" s="28"/>
      <c r="GQ321" s="28"/>
      <c r="GR321" s="172"/>
    </row>
    <row r="322" spans="3:200" ht="15.75" customHeight="1" x14ac:dyDescent="0.25">
      <c r="C322" s="173"/>
      <c r="L322" s="172"/>
      <c r="N322" s="96"/>
      <c r="BI322" s="96"/>
      <c r="GJ322" s="172"/>
      <c r="GK322" s="28"/>
      <c r="GQ322" s="28"/>
      <c r="GR322" s="172"/>
    </row>
    <row r="323" spans="3:200" ht="15.75" customHeight="1" x14ac:dyDescent="0.25">
      <c r="C323" s="173"/>
      <c r="L323" s="172"/>
      <c r="N323" s="96"/>
      <c r="BI323" s="96"/>
      <c r="GJ323" s="172"/>
      <c r="GK323" s="28"/>
      <c r="GQ323" s="28"/>
      <c r="GR323" s="172"/>
    </row>
    <row r="324" spans="3:200" ht="15.75" customHeight="1" x14ac:dyDescent="0.25">
      <c r="C324" s="173"/>
      <c r="L324" s="172"/>
      <c r="N324" s="96"/>
      <c r="BI324" s="96"/>
      <c r="GJ324" s="172"/>
      <c r="GK324" s="28"/>
      <c r="GQ324" s="28"/>
      <c r="GR324" s="172"/>
    </row>
    <row r="325" spans="3:200" ht="15.75" customHeight="1" x14ac:dyDescent="0.25">
      <c r="C325" s="173"/>
      <c r="L325" s="172"/>
      <c r="N325" s="96"/>
      <c r="BI325" s="96"/>
      <c r="GJ325" s="172"/>
      <c r="GK325" s="28"/>
      <c r="GQ325" s="28"/>
      <c r="GR325" s="172"/>
    </row>
    <row r="326" spans="3:200" ht="15.75" customHeight="1" x14ac:dyDescent="0.25">
      <c r="C326" s="173"/>
      <c r="L326" s="172"/>
      <c r="N326" s="96"/>
      <c r="BI326" s="96"/>
      <c r="GJ326" s="172"/>
      <c r="GK326" s="28"/>
      <c r="GQ326" s="28"/>
      <c r="GR326" s="172"/>
    </row>
    <row r="327" spans="3:200" ht="15.75" customHeight="1" x14ac:dyDescent="0.25">
      <c r="C327" s="173"/>
      <c r="L327" s="172"/>
      <c r="N327" s="96"/>
      <c r="BI327" s="96"/>
      <c r="GJ327" s="172"/>
      <c r="GK327" s="28"/>
      <c r="GQ327" s="28"/>
      <c r="GR327" s="172"/>
    </row>
    <row r="328" spans="3:200" ht="15.75" customHeight="1" x14ac:dyDescent="0.25">
      <c r="C328" s="173"/>
      <c r="L328" s="172"/>
      <c r="N328" s="96"/>
      <c r="BI328" s="96"/>
      <c r="GJ328" s="172"/>
      <c r="GK328" s="28"/>
      <c r="GQ328" s="28"/>
      <c r="GR328" s="172"/>
    </row>
    <row r="329" spans="3:200" ht="15.75" customHeight="1" x14ac:dyDescent="0.25">
      <c r="C329" s="173"/>
      <c r="L329" s="172"/>
      <c r="N329" s="96"/>
      <c r="BI329" s="96"/>
      <c r="GJ329" s="172"/>
      <c r="GK329" s="28"/>
      <c r="GQ329" s="28"/>
      <c r="GR329" s="172"/>
    </row>
    <row r="330" spans="3:200" ht="15.75" customHeight="1" x14ac:dyDescent="0.25">
      <c r="C330" s="173"/>
      <c r="L330" s="172"/>
      <c r="N330" s="96"/>
      <c r="BI330" s="96"/>
      <c r="GJ330" s="172"/>
      <c r="GK330" s="28"/>
      <c r="GQ330" s="28"/>
      <c r="GR330" s="172"/>
    </row>
    <row r="331" spans="3:200" ht="15.75" customHeight="1" x14ac:dyDescent="0.25">
      <c r="C331" s="173"/>
      <c r="L331" s="172"/>
      <c r="N331" s="96"/>
      <c r="BI331" s="96"/>
      <c r="GJ331" s="172"/>
      <c r="GK331" s="28"/>
      <c r="GQ331" s="28"/>
      <c r="GR331" s="172"/>
    </row>
    <row r="332" spans="3:200" ht="15.75" customHeight="1" x14ac:dyDescent="0.25">
      <c r="C332" s="173"/>
      <c r="L332" s="172"/>
      <c r="N332" s="96"/>
      <c r="BI332" s="96"/>
      <c r="GJ332" s="172"/>
      <c r="GK332" s="28"/>
      <c r="GQ332" s="28"/>
      <c r="GR332" s="172"/>
    </row>
    <row r="333" spans="3:200" ht="15.75" customHeight="1" x14ac:dyDescent="0.25">
      <c r="C333" s="173"/>
      <c r="L333" s="172"/>
      <c r="N333" s="96"/>
      <c r="BI333" s="96"/>
      <c r="GJ333" s="172"/>
      <c r="GK333" s="28"/>
      <c r="GQ333" s="28"/>
      <c r="GR333" s="172"/>
    </row>
    <row r="334" spans="3:200" ht="15.75" customHeight="1" x14ac:dyDescent="0.25">
      <c r="C334" s="173"/>
      <c r="L334" s="172"/>
      <c r="N334" s="96"/>
      <c r="BI334" s="96"/>
      <c r="GJ334" s="172"/>
      <c r="GK334" s="28"/>
      <c r="GQ334" s="28"/>
      <c r="GR334" s="172"/>
    </row>
    <row r="335" spans="3:200" ht="15.75" customHeight="1" x14ac:dyDescent="0.25">
      <c r="C335" s="173"/>
      <c r="L335" s="172"/>
      <c r="N335" s="96"/>
      <c r="BI335" s="96"/>
      <c r="GJ335" s="172"/>
      <c r="GK335" s="28"/>
      <c r="GQ335" s="28"/>
      <c r="GR335" s="172"/>
    </row>
    <row r="336" spans="3:200" ht="15.75" customHeight="1" x14ac:dyDescent="0.25">
      <c r="C336" s="173"/>
      <c r="L336" s="172"/>
      <c r="N336" s="96"/>
      <c r="BI336" s="96"/>
      <c r="GJ336" s="172"/>
      <c r="GK336" s="28"/>
      <c r="GQ336" s="28"/>
      <c r="GR336" s="172"/>
    </row>
    <row r="337" spans="3:200" ht="15.75" customHeight="1" x14ac:dyDescent="0.25">
      <c r="C337" s="173"/>
      <c r="L337" s="172"/>
      <c r="N337" s="96"/>
      <c r="BI337" s="96"/>
      <c r="GJ337" s="172"/>
      <c r="GK337" s="28"/>
      <c r="GQ337" s="28"/>
      <c r="GR337" s="172"/>
    </row>
    <row r="338" spans="3:200" ht="15.75" customHeight="1" x14ac:dyDescent="0.25">
      <c r="C338" s="173"/>
      <c r="L338" s="172"/>
      <c r="N338" s="96"/>
      <c r="BI338" s="96"/>
      <c r="GJ338" s="172"/>
      <c r="GK338" s="28"/>
      <c r="GQ338" s="28"/>
      <c r="GR338" s="172"/>
    </row>
    <row r="339" spans="3:200" ht="15.75" customHeight="1" x14ac:dyDescent="0.25">
      <c r="C339" s="173"/>
      <c r="L339" s="172"/>
      <c r="N339" s="96"/>
      <c r="BI339" s="96"/>
      <c r="GJ339" s="172"/>
      <c r="GK339" s="28"/>
      <c r="GQ339" s="28"/>
      <c r="GR339" s="172"/>
    </row>
    <row r="340" spans="3:200" ht="15.75" customHeight="1" x14ac:dyDescent="0.25">
      <c r="C340" s="173"/>
      <c r="L340" s="172"/>
      <c r="N340" s="96"/>
      <c r="BI340" s="96"/>
      <c r="GJ340" s="172"/>
      <c r="GK340" s="28"/>
      <c r="GQ340" s="28"/>
      <c r="GR340" s="172"/>
    </row>
    <row r="341" spans="3:200" ht="15.75" customHeight="1" x14ac:dyDescent="0.25">
      <c r="C341" s="173"/>
      <c r="L341" s="172"/>
      <c r="N341" s="96"/>
      <c r="BI341" s="96"/>
      <c r="GJ341" s="172"/>
      <c r="GK341" s="28"/>
      <c r="GQ341" s="28"/>
      <c r="GR341" s="172"/>
    </row>
    <row r="342" spans="3:200" ht="15.75" customHeight="1" x14ac:dyDescent="0.25">
      <c r="C342" s="173"/>
      <c r="L342" s="172"/>
      <c r="N342" s="96"/>
      <c r="BI342" s="96"/>
      <c r="GJ342" s="172"/>
      <c r="GK342" s="28"/>
      <c r="GQ342" s="28"/>
      <c r="GR342" s="172"/>
    </row>
    <row r="343" spans="3:200" ht="15.75" customHeight="1" x14ac:dyDescent="0.25">
      <c r="C343" s="173"/>
      <c r="L343" s="172"/>
      <c r="N343" s="96"/>
      <c r="BI343" s="96"/>
      <c r="GJ343" s="172"/>
      <c r="GK343" s="28"/>
      <c r="GQ343" s="28"/>
      <c r="GR343" s="172"/>
    </row>
    <row r="344" spans="3:200" ht="15.75" customHeight="1" x14ac:dyDescent="0.25">
      <c r="C344" s="173"/>
      <c r="L344" s="172"/>
      <c r="N344" s="96"/>
      <c r="BI344" s="96"/>
      <c r="GJ344" s="172"/>
      <c r="GK344" s="28"/>
      <c r="GQ344" s="28"/>
      <c r="GR344" s="172"/>
    </row>
    <row r="345" spans="3:200" ht="15.75" customHeight="1" x14ac:dyDescent="0.25">
      <c r="C345" s="173"/>
      <c r="L345" s="172"/>
      <c r="N345" s="96"/>
      <c r="BI345" s="96"/>
      <c r="GJ345" s="172"/>
      <c r="GK345" s="28"/>
      <c r="GQ345" s="28"/>
      <c r="GR345" s="172"/>
    </row>
    <row r="346" spans="3:200" ht="15.75" customHeight="1" x14ac:dyDescent="0.25">
      <c r="C346" s="173"/>
      <c r="L346" s="172"/>
      <c r="N346" s="96"/>
      <c r="BI346" s="96"/>
      <c r="GJ346" s="172"/>
      <c r="GK346" s="28"/>
      <c r="GQ346" s="28"/>
      <c r="GR346" s="172"/>
    </row>
    <row r="347" spans="3:200" ht="15.75" customHeight="1" x14ac:dyDescent="0.25">
      <c r="C347" s="173"/>
      <c r="L347" s="172"/>
      <c r="N347" s="96"/>
      <c r="BI347" s="96"/>
      <c r="GJ347" s="172"/>
      <c r="GK347" s="28"/>
      <c r="GQ347" s="28"/>
      <c r="GR347" s="172"/>
    </row>
    <row r="348" spans="3:200" ht="15.75" customHeight="1" x14ac:dyDescent="0.25">
      <c r="C348" s="173"/>
      <c r="L348" s="172"/>
      <c r="N348" s="96"/>
      <c r="BI348" s="96"/>
      <c r="GJ348" s="172"/>
      <c r="GK348" s="28"/>
      <c r="GQ348" s="28"/>
      <c r="GR348" s="172"/>
    </row>
    <row r="349" spans="3:200" ht="15.75" customHeight="1" x14ac:dyDescent="0.25">
      <c r="C349" s="173"/>
      <c r="L349" s="172"/>
      <c r="N349" s="96"/>
      <c r="BI349" s="96"/>
      <c r="GJ349" s="172"/>
      <c r="GK349" s="28"/>
      <c r="GQ349" s="28"/>
      <c r="GR349" s="172"/>
    </row>
    <row r="350" spans="3:200" ht="15.75" customHeight="1" x14ac:dyDescent="0.25">
      <c r="C350" s="173"/>
      <c r="L350" s="172"/>
      <c r="N350" s="96"/>
      <c r="BI350" s="96"/>
      <c r="GJ350" s="172"/>
      <c r="GK350" s="28"/>
      <c r="GQ350" s="28"/>
      <c r="GR350" s="172"/>
    </row>
    <row r="351" spans="3:200" ht="15.75" customHeight="1" x14ac:dyDescent="0.25">
      <c r="C351" s="173"/>
      <c r="L351" s="172"/>
      <c r="N351" s="96"/>
      <c r="BI351" s="96"/>
      <c r="GJ351" s="172"/>
      <c r="GK351" s="28"/>
      <c r="GQ351" s="28"/>
      <c r="GR351" s="172"/>
    </row>
    <row r="352" spans="3:200" ht="15.75" customHeight="1" x14ac:dyDescent="0.25">
      <c r="C352" s="173"/>
      <c r="L352" s="172"/>
      <c r="N352" s="96"/>
      <c r="BI352" s="96"/>
      <c r="GJ352" s="172"/>
      <c r="GK352" s="28"/>
      <c r="GQ352" s="28"/>
      <c r="GR352" s="172"/>
    </row>
    <row r="353" spans="3:200" ht="15.75" customHeight="1" x14ac:dyDescent="0.25">
      <c r="C353" s="173"/>
      <c r="L353" s="172"/>
      <c r="N353" s="96"/>
      <c r="BI353" s="96"/>
      <c r="GJ353" s="172"/>
      <c r="GK353" s="28"/>
      <c r="GQ353" s="28"/>
      <c r="GR353" s="172"/>
    </row>
    <row r="354" spans="3:200" ht="15.75" customHeight="1" x14ac:dyDescent="0.25">
      <c r="C354" s="173"/>
      <c r="L354" s="172"/>
      <c r="N354" s="96"/>
      <c r="BI354" s="96"/>
      <c r="GJ354" s="172"/>
      <c r="GK354" s="28"/>
      <c r="GQ354" s="28"/>
      <c r="GR354" s="172"/>
    </row>
    <row r="355" spans="3:200" ht="15.75" customHeight="1" x14ac:dyDescent="0.25">
      <c r="C355" s="173"/>
      <c r="L355" s="172"/>
      <c r="N355" s="96"/>
      <c r="BI355" s="96"/>
      <c r="GJ355" s="172"/>
      <c r="GK355" s="28"/>
      <c r="GQ355" s="28"/>
      <c r="GR355" s="172"/>
    </row>
    <row r="356" spans="3:200" ht="15.75" customHeight="1" x14ac:dyDescent="0.25">
      <c r="C356" s="173"/>
      <c r="L356" s="172"/>
      <c r="N356" s="96"/>
      <c r="BI356" s="96"/>
      <c r="GJ356" s="172"/>
      <c r="GK356" s="28"/>
      <c r="GQ356" s="28"/>
      <c r="GR356" s="172"/>
    </row>
    <row r="357" spans="3:200" ht="15.75" customHeight="1" x14ac:dyDescent="0.25">
      <c r="C357" s="173"/>
      <c r="L357" s="172"/>
      <c r="N357" s="96"/>
      <c r="BI357" s="96"/>
      <c r="GJ357" s="172"/>
      <c r="GK357" s="28"/>
      <c r="GQ357" s="28"/>
      <c r="GR357" s="172"/>
    </row>
    <row r="358" spans="3:200" ht="15.75" customHeight="1" x14ac:dyDescent="0.25">
      <c r="C358" s="173"/>
      <c r="L358" s="172"/>
      <c r="N358" s="96"/>
      <c r="BI358" s="96"/>
      <c r="GJ358" s="172"/>
      <c r="GK358" s="28"/>
      <c r="GQ358" s="28"/>
      <c r="GR358" s="172"/>
    </row>
    <row r="359" spans="3:200" ht="15.75" customHeight="1" x14ac:dyDescent="0.25">
      <c r="C359" s="173"/>
      <c r="L359" s="172"/>
      <c r="N359" s="96"/>
      <c r="BI359" s="96"/>
      <c r="GJ359" s="172"/>
      <c r="GK359" s="28"/>
      <c r="GQ359" s="28"/>
      <c r="GR359" s="172"/>
    </row>
    <row r="360" spans="3:200" ht="15.75" customHeight="1" x14ac:dyDescent="0.25">
      <c r="C360" s="173"/>
      <c r="L360" s="172"/>
      <c r="N360" s="96"/>
      <c r="BI360" s="96"/>
      <c r="GJ360" s="172"/>
      <c r="GK360" s="28"/>
      <c r="GQ360" s="28"/>
      <c r="GR360" s="172"/>
    </row>
    <row r="361" spans="3:200" ht="15.75" customHeight="1" x14ac:dyDescent="0.25">
      <c r="C361" s="173"/>
      <c r="L361" s="172"/>
      <c r="N361" s="96"/>
      <c r="BI361" s="96"/>
      <c r="GJ361" s="172"/>
      <c r="GK361" s="28"/>
      <c r="GQ361" s="28"/>
      <c r="GR361" s="172"/>
    </row>
    <row r="362" spans="3:200" ht="15.75" customHeight="1" x14ac:dyDescent="0.25">
      <c r="C362" s="173"/>
      <c r="L362" s="172"/>
      <c r="N362" s="96"/>
      <c r="BI362" s="96"/>
      <c r="GJ362" s="172"/>
      <c r="GK362" s="28"/>
      <c r="GQ362" s="28"/>
      <c r="GR362" s="172"/>
    </row>
    <row r="363" spans="3:200" ht="15.75" customHeight="1" x14ac:dyDescent="0.25">
      <c r="C363" s="173"/>
      <c r="L363" s="172"/>
      <c r="N363" s="96"/>
      <c r="BI363" s="96"/>
      <c r="GJ363" s="172"/>
      <c r="GK363" s="28"/>
      <c r="GQ363" s="28"/>
      <c r="GR363" s="172"/>
    </row>
    <row r="364" spans="3:200" ht="15.75" customHeight="1" x14ac:dyDescent="0.25">
      <c r="C364" s="173"/>
      <c r="L364" s="172"/>
      <c r="N364" s="96"/>
      <c r="BI364" s="96"/>
      <c r="GJ364" s="172"/>
      <c r="GK364" s="28"/>
      <c r="GQ364" s="28"/>
      <c r="GR364" s="172"/>
    </row>
    <row r="365" spans="3:200" ht="15.75" customHeight="1" x14ac:dyDescent="0.25">
      <c r="C365" s="173"/>
      <c r="L365" s="172"/>
      <c r="N365" s="96"/>
      <c r="BI365" s="96"/>
      <c r="GJ365" s="172"/>
      <c r="GK365" s="28"/>
      <c r="GQ365" s="28"/>
      <c r="GR365" s="172"/>
    </row>
    <row r="366" spans="3:200" ht="15.75" customHeight="1" x14ac:dyDescent="0.25">
      <c r="C366" s="173"/>
      <c r="L366" s="172"/>
      <c r="N366" s="96"/>
      <c r="BI366" s="96"/>
      <c r="GJ366" s="172"/>
      <c r="GK366" s="28"/>
      <c r="GQ366" s="28"/>
      <c r="GR366" s="172"/>
    </row>
    <row r="367" spans="3:200" ht="15.75" customHeight="1" x14ac:dyDescent="0.25">
      <c r="C367" s="173"/>
      <c r="L367" s="172"/>
      <c r="N367" s="96"/>
      <c r="BI367" s="96"/>
      <c r="GJ367" s="172"/>
      <c r="GK367" s="28"/>
      <c r="GQ367" s="28"/>
      <c r="GR367" s="172"/>
    </row>
    <row r="368" spans="3:200" ht="15.75" customHeight="1" x14ac:dyDescent="0.25">
      <c r="C368" s="173"/>
      <c r="L368" s="172"/>
      <c r="N368" s="96"/>
      <c r="BI368" s="96"/>
      <c r="GJ368" s="172"/>
      <c r="GK368" s="28"/>
      <c r="GQ368" s="28"/>
      <c r="GR368" s="172"/>
    </row>
    <row r="369" spans="3:200" ht="15.75" customHeight="1" x14ac:dyDescent="0.25">
      <c r="C369" s="173"/>
      <c r="L369" s="172"/>
      <c r="N369" s="96"/>
      <c r="BI369" s="96"/>
      <c r="GJ369" s="172"/>
      <c r="GK369" s="28"/>
      <c r="GQ369" s="28"/>
      <c r="GR369" s="172"/>
    </row>
    <row r="370" spans="3:200" ht="15.75" customHeight="1" x14ac:dyDescent="0.25">
      <c r="C370" s="173"/>
      <c r="L370" s="172"/>
      <c r="N370" s="96"/>
      <c r="BI370" s="96"/>
      <c r="GJ370" s="172"/>
      <c r="GK370" s="28"/>
      <c r="GQ370" s="28"/>
      <c r="GR370" s="172"/>
    </row>
    <row r="371" spans="3:200" ht="15.75" customHeight="1" x14ac:dyDescent="0.25">
      <c r="C371" s="173"/>
      <c r="L371" s="172"/>
      <c r="N371" s="96"/>
      <c r="BI371" s="96"/>
      <c r="GJ371" s="172"/>
      <c r="GK371" s="28"/>
      <c r="GQ371" s="28"/>
      <c r="GR371" s="172"/>
    </row>
    <row r="372" spans="3:200" ht="15.75" customHeight="1" x14ac:dyDescent="0.25">
      <c r="C372" s="173"/>
      <c r="L372" s="172"/>
      <c r="N372" s="96"/>
      <c r="BI372" s="96"/>
      <c r="GJ372" s="172"/>
      <c r="GK372" s="28"/>
      <c r="GQ372" s="28"/>
      <c r="GR372" s="172"/>
    </row>
    <row r="373" spans="3:200" ht="15.75" customHeight="1" x14ac:dyDescent="0.25">
      <c r="C373" s="173"/>
      <c r="L373" s="172"/>
      <c r="N373" s="96"/>
      <c r="BI373" s="96"/>
      <c r="GJ373" s="172"/>
      <c r="GK373" s="28"/>
      <c r="GQ373" s="28"/>
      <c r="GR373" s="172"/>
    </row>
    <row r="374" spans="3:200" ht="15.75" customHeight="1" x14ac:dyDescent="0.25">
      <c r="C374" s="173"/>
      <c r="L374" s="172"/>
      <c r="N374" s="96"/>
      <c r="BI374" s="96"/>
      <c r="GJ374" s="172"/>
      <c r="GK374" s="28"/>
      <c r="GQ374" s="28"/>
      <c r="GR374" s="172"/>
    </row>
    <row r="375" spans="3:200" ht="15.75" customHeight="1" x14ac:dyDescent="0.25">
      <c r="C375" s="173"/>
      <c r="L375" s="172"/>
      <c r="N375" s="96"/>
      <c r="BI375" s="96"/>
      <c r="GJ375" s="172"/>
      <c r="GK375" s="28"/>
      <c r="GQ375" s="28"/>
      <c r="GR375" s="172"/>
    </row>
    <row r="376" spans="3:200" ht="15.75" customHeight="1" x14ac:dyDescent="0.25">
      <c r="C376" s="173"/>
      <c r="L376" s="172"/>
      <c r="N376" s="96"/>
      <c r="BI376" s="96"/>
      <c r="GJ376" s="172"/>
      <c r="GK376" s="28"/>
      <c r="GQ376" s="28"/>
      <c r="GR376" s="172"/>
    </row>
    <row r="377" spans="3:200" ht="15.75" customHeight="1" x14ac:dyDescent="0.25">
      <c r="C377" s="173"/>
      <c r="L377" s="172"/>
      <c r="N377" s="96"/>
      <c r="BI377" s="96"/>
      <c r="GJ377" s="172"/>
      <c r="GK377" s="28"/>
      <c r="GQ377" s="28"/>
      <c r="GR377" s="172"/>
    </row>
    <row r="378" spans="3:200" ht="15.75" customHeight="1" x14ac:dyDescent="0.25">
      <c r="C378" s="173"/>
      <c r="L378" s="172"/>
      <c r="N378" s="96"/>
      <c r="BI378" s="96"/>
      <c r="GJ378" s="172"/>
      <c r="GK378" s="28"/>
      <c r="GQ378" s="28"/>
      <c r="GR378" s="172"/>
    </row>
    <row r="379" spans="3:200" ht="15.75" customHeight="1" x14ac:dyDescent="0.25">
      <c r="C379" s="173"/>
      <c r="L379" s="172"/>
      <c r="N379" s="96"/>
      <c r="BI379" s="96"/>
      <c r="GJ379" s="172"/>
      <c r="GK379" s="28"/>
      <c r="GQ379" s="28"/>
      <c r="GR379" s="172"/>
    </row>
    <row r="380" spans="3:200" ht="15.75" customHeight="1" x14ac:dyDescent="0.25">
      <c r="C380" s="173"/>
      <c r="L380" s="172"/>
      <c r="N380" s="96"/>
      <c r="BI380" s="96"/>
      <c r="GJ380" s="172"/>
      <c r="GK380" s="28"/>
      <c r="GQ380" s="28"/>
      <c r="GR380" s="172"/>
    </row>
    <row r="381" spans="3:200" ht="15.75" customHeight="1" x14ac:dyDescent="0.25">
      <c r="C381" s="173"/>
      <c r="L381" s="172"/>
      <c r="N381" s="96"/>
      <c r="BI381" s="96"/>
      <c r="GJ381" s="172"/>
      <c r="GK381" s="28"/>
      <c r="GQ381" s="28"/>
      <c r="GR381" s="172"/>
    </row>
    <row r="382" spans="3:200" ht="15.75" customHeight="1" x14ac:dyDescent="0.25">
      <c r="C382" s="173"/>
      <c r="L382" s="172"/>
      <c r="N382" s="96"/>
      <c r="BI382" s="96"/>
      <c r="GJ382" s="172"/>
      <c r="GK382" s="28"/>
      <c r="GQ382" s="28"/>
      <c r="GR382" s="172"/>
    </row>
    <row r="383" spans="3:200" ht="15.75" customHeight="1" x14ac:dyDescent="0.25">
      <c r="C383" s="173"/>
      <c r="L383" s="172"/>
      <c r="N383" s="96"/>
      <c r="BI383" s="96"/>
      <c r="GJ383" s="172"/>
      <c r="GK383" s="28"/>
      <c r="GQ383" s="28"/>
      <c r="GR383" s="172"/>
    </row>
    <row r="384" spans="3:200" ht="15.75" customHeight="1" x14ac:dyDescent="0.25">
      <c r="C384" s="173"/>
      <c r="L384" s="172"/>
      <c r="N384" s="96"/>
      <c r="BI384" s="96"/>
      <c r="GJ384" s="172"/>
      <c r="GK384" s="28"/>
      <c r="GQ384" s="28"/>
      <c r="GR384" s="172"/>
    </row>
    <row r="385" spans="3:200" ht="15.75" customHeight="1" x14ac:dyDescent="0.25">
      <c r="C385" s="173"/>
      <c r="L385" s="172"/>
      <c r="N385" s="96"/>
      <c r="BI385" s="96"/>
      <c r="GJ385" s="172"/>
      <c r="GK385" s="28"/>
      <c r="GQ385" s="28"/>
      <c r="GR385" s="172"/>
    </row>
    <row r="386" spans="3:200" ht="15.75" customHeight="1" x14ac:dyDescent="0.25">
      <c r="C386" s="173"/>
      <c r="L386" s="172"/>
      <c r="N386" s="96"/>
      <c r="BI386" s="96"/>
      <c r="GJ386" s="172"/>
      <c r="GK386" s="28"/>
      <c r="GQ386" s="28"/>
      <c r="GR386" s="172"/>
    </row>
    <row r="387" spans="3:200" ht="15.75" customHeight="1" x14ac:dyDescent="0.25">
      <c r="C387" s="173"/>
      <c r="L387" s="172"/>
      <c r="N387" s="96"/>
      <c r="BI387" s="96"/>
      <c r="GJ387" s="172"/>
      <c r="GK387" s="28"/>
      <c r="GQ387" s="28"/>
      <c r="GR387" s="172"/>
    </row>
    <row r="388" spans="3:200" ht="15.75" customHeight="1" x14ac:dyDescent="0.25">
      <c r="C388" s="173"/>
      <c r="L388" s="172"/>
      <c r="N388" s="96"/>
      <c r="BI388" s="96"/>
      <c r="GJ388" s="172"/>
      <c r="GK388" s="28"/>
      <c r="GQ388" s="28"/>
      <c r="GR388" s="172"/>
    </row>
    <row r="389" spans="3:200" ht="15.75" customHeight="1" x14ac:dyDescent="0.25">
      <c r="C389" s="173"/>
      <c r="L389" s="172"/>
      <c r="N389" s="96"/>
      <c r="BI389" s="96"/>
      <c r="GJ389" s="172"/>
      <c r="GK389" s="28"/>
      <c r="GQ389" s="28"/>
      <c r="GR389" s="172"/>
    </row>
    <row r="390" spans="3:200" ht="15.75" customHeight="1" x14ac:dyDescent="0.25">
      <c r="C390" s="173"/>
      <c r="L390" s="172"/>
      <c r="N390" s="96"/>
      <c r="BI390" s="96"/>
      <c r="GJ390" s="172"/>
      <c r="GK390" s="28"/>
      <c r="GQ390" s="28"/>
      <c r="GR390" s="172"/>
    </row>
    <row r="391" spans="3:200" ht="15.75" customHeight="1" x14ac:dyDescent="0.25">
      <c r="C391" s="173"/>
      <c r="L391" s="172"/>
      <c r="N391" s="96"/>
      <c r="BI391" s="96"/>
      <c r="GJ391" s="172"/>
      <c r="GK391" s="28"/>
      <c r="GQ391" s="28"/>
      <c r="GR391" s="172"/>
    </row>
    <row r="392" spans="3:200" ht="15.75" customHeight="1" x14ac:dyDescent="0.25">
      <c r="C392" s="173"/>
      <c r="L392" s="172"/>
      <c r="N392" s="96"/>
      <c r="BI392" s="96"/>
      <c r="GJ392" s="172"/>
      <c r="GK392" s="28"/>
      <c r="GQ392" s="28"/>
      <c r="GR392" s="172"/>
    </row>
    <row r="393" spans="3:200" ht="15.75" customHeight="1" x14ac:dyDescent="0.25">
      <c r="C393" s="173"/>
      <c r="L393" s="172"/>
      <c r="N393" s="96"/>
      <c r="BI393" s="96"/>
      <c r="GJ393" s="172"/>
      <c r="GK393" s="28"/>
      <c r="GQ393" s="28"/>
      <c r="GR393" s="172"/>
    </row>
    <row r="394" spans="3:200" ht="15.75" customHeight="1" x14ac:dyDescent="0.25">
      <c r="C394" s="173"/>
      <c r="L394" s="172"/>
      <c r="N394" s="96"/>
      <c r="BI394" s="96"/>
      <c r="GJ394" s="172"/>
      <c r="GK394" s="28"/>
      <c r="GQ394" s="28"/>
      <c r="GR394" s="172"/>
    </row>
    <row r="395" spans="3:200" ht="15.75" customHeight="1" x14ac:dyDescent="0.25">
      <c r="C395" s="173"/>
      <c r="L395" s="172"/>
      <c r="N395" s="96"/>
      <c r="BI395" s="96"/>
      <c r="GJ395" s="172"/>
      <c r="GK395" s="28"/>
      <c r="GQ395" s="28"/>
      <c r="GR395" s="172"/>
    </row>
    <row r="396" spans="3:200" ht="15.75" customHeight="1" x14ac:dyDescent="0.25">
      <c r="C396" s="173"/>
      <c r="L396" s="172"/>
      <c r="N396" s="96"/>
      <c r="BI396" s="96"/>
      <c r="GJ396" s="172"/>
      <c r="GK396" s="28"/>
      <c r="GQ396" s="28"/>
      <c r="GR396" s="172"/>
    </row>
    <row r="397" spans="3:200" ht="15.75" customHeight="1" x14ac:dyDescent="0.25">
      <c r="C397" s="173"/>
      <c r="L397" s="172"/>
      <c r="N397" s="96"/>
      <c r="BI397" s="96"/>
      <c r="GJ397" s="172"/>
      <c r="GK397" s="28"/>
      <c r="GQ397" s="28"/>
      <c r="GR397" s="172"/>
    </row>
    <row r="398" spans="3:200" ht="15.75" customHeight="1" x14ac:dyDescent="0.25">
      <c r="C398" s="173"/>
      <c r="L398" s="172"/>
      <c r="N398" s="96"/>
      <c r="BI398" s="96"/>
      <c r="GJ398" s="172"/>
      <c r="GK398" s="28"/>
      <c r="GQ398" s="28"/>
      <c r="GR398" s="172"/>
    </row>
    <row r="399" spans="3:200" ht="15.75" customHeight="1" x14ac:dyDescent="0.25">
      <c r="C399" s="173"/>
      <c r="L399" s="172"/>
      <c r="N399" s="96"/>
      <c r="BI399" s="96"/>
      <c r="GJ399" s="172"/>
      <c r="GK399" s="28"/>
      <c r="GQ399" s="28"/>
      <c r="GR399" s="172"/>
    </row>
    <row r="400" spans="3:200" ht="15.75" customHeight="1" x14ac:dyDescent="0.25">
      <c r="C400" s="173"/>
      <c r="L400" s="172"/>
      <c r="N400" s="96"/>
      <c r="BI400" s="96"/>
      <c r="GJ400" s="172"/>
      <c r="GK400" s="28"/>
      <c r="GQ400" s="28"/>
      <c r="GR400" s="172"/>
    </row>
    <row r="401" spans="3:200" ht="15.75" customHeight="1" x14ac:dyDescent="0.25">
      <c r="C401" s="173"/>
      <c r="L401" s="172"/>
      <c r="N401" s="96"/>
      <c r="BI401" s="96"/>
      <c r="GJ401" s="172"/>
      <c r="GK401" s="28"/>
      <c r="GQ401" s="28"/>
      <c r="GR401" s="172"/>
    </row>
    <row r="402" spans="3:200" ht="15.75" customHeight="1" x14ac:dyDescent="0.25">
      <c r="C402" s="173"/>
      <c r="L402" s="172"/>
      <c r="N402" s="96"/>
      <c r="BI402" s="96"/>
      <c r="GJ402" s="172"/>
      <c r="GK402" s="28"/>
      <c r="GQ402" s="28"/>
      <c r="GR402" s="172"/>
    </row>
    <row r="403" spans="3:200" ht="15.75" customHeight="1" x14ac:dyDescent="0.25">
      <c r="C403" s="173"/>
      <c r="L403" s="172"/>
      <c r="N403" s="96"/>
      <c r="BI403" s="96"/>
      <c r="GJ403" s="172"/>
      <c r="GK403" s="28"/>
      <c r="GQ403" s="28"/>
      <c r="GR403" s="172"/>
    </row>
    <row r="404" spans="3:200" ht="15.75" customHeight="1" x14ac:dyDescent="0.25">
      <c r="C404" s="173"/>
      <c r="L404" s="172"/>
      <c r="N404" s="96"/>
      <c r="BI404" s="96"/>
      <c r="GJ404" s="172"/>
      <c r="GK404" s="28"/>
      <c r="GQ404" s="28"/>
      <c r="GR404" s="172"/>
    </row>
    <row r="405" spans="3:200" ht="15.75" customHeight="1" x14ac:dyDescent="0.25">
      <c r="C405" s="173"/>
      <c r="L405" s="172"/>
      <c r="N405" s="96"/>
      <c r="BI405" s="96"/>
      <c r="GJ405" s="172"/>
      <c r="GK405" s="28"/>
      <c r="GQ405" s="28"/>
      <c r="GR405" s="172"/>
    </row>
    <row r="406" spans="3:200" ht="15.75" customHeight="1" x14ac:dyDescent="0.25">
      <c r="C406" s="173"/>
      <c r="L406" s="172"/>
      <c r="N406" s="96"/>
      <c r="BI406" s="96"/>
      <c r="GJ406" s="172"/>
      <c r="GK406" s="28"/>
      <c r="GQ406" s="28"/>
      <c r="GR406" s="172"/>
    </row>
    <row r="407" spans="3:200" ht="15.75" customHeight="1" x14ac:dyDescent="0.25">
      <c r="C407" s="173"/>
      <c r="L407" s="172"/>
      <c r="N407" s="96"/>
      <c r="BI407" s="96"/>
      <c r="GJ407" s="172"/>
      <c r="GK407" s="28"/>
      <c r="GQ407" s="28"/>
      <c r="GR407" s="172"/>
    </row>
    <row r="408" spans="3:200" ht="15.75" customHeight="1" x14ac:dyDescent="0.25">
      <c r="C408" s="173"/>
      <c r="L408" s="172"/>
      <c r="N408" s="96"/>
      <c r="BI408" s="96"/>
      <c r="GJ408" s="172"/>
      <c r="GK408" s="28"/>
      <c r="GQ408" s="28"/>
      <c r="GR408" s="172"/>
    </row>
    <row r="409" spans="3:200" ht="15.75" customHeight="1" x14ac:dyDescent="0.25">
      <c r="C409" s="173"/>
      <c r="L409" s="172"/>
      <c r="N409" s="96"/>
      <c r="BI409" s="96"/>
      <c r="GJ409" s="172"/>
      <c r="GK409" s="28"/>
      <c r="GQ409" s="28"/>
      <c r="GR409" s="172"/>
    </row>
    <row r="410" spans="3:200" ht="15.75" customHeight="1" x14ac:dyDescent="0.25">
      <c r="C410" s="173"/>
      <c r="L410" s="172"/>
      <c r="N410" s="96"/>
      <c r="BI410" s="96"/>
      <c r="GJ410" s="172"/>
      <c r="GK410" s="28"/>
      <c r="GQ410" s="28"/>
      <c r="GR410" s="172"/>
    </row>
    <row r="411" spans="3:200" ht="15.75" customHeight="1" x14ac:dyDescent="0.25">
      <c r="C411" s="173"/>
      <c r="L411" s="172"/>
      <c r="N411" s="96"/>
      <c r="BI411" s="96"/>
      <c r="GJ411" s="172"/>
      <c r="GK411" s="28"/>
      <c r="GQ411" s="28"/>
      <c r="GR411" s="172"/>
    </row>
    <row r="412" spans="3:200" ht="15.75" customHeight="1" x14ac:dyDescent="0.25">
      <c r="C412" s="173"/>
      <c r="L412" s="172"/>
      <c r="N412" s="96"/>
      <c r="BI412" s="96"/>
      <c r="GJ412" s="172"/>
      <c r="GK412" s="28"/>
      <c r="GQ412" s="28"/>
      <c r="GR412" s="172"/>
    </row>
    <row r="413" spans="3:200" ht="15.75" customHeight="1" x14ac:dyDescent="0.25">
      <c r="C413" s="173"/>
      <c r="L413" s="172"/>
      <c r="N413" s="96"/>
      <c r="BI413" s="96"/>
      <c r="GJ413" s="172"/>
      <c r="GK413" s="28"/>
      <c r="GQ413" s="28"/>
      <c r="GR413" s="172"/>
    </row>
    <row r="414" spans="3:200" ht="15.75" customHeight="1" x14ac:dyDescent="0.25">
      <c r="C414" s="173"/>
      <c r="L414" s="172"/>
      <c r="N414" s="96"/>
      <c r="BI414" s="96"/>
      <c r="GJ414" s="172"/>
      <c r="GK414" s="28"/>
      <c r="GQ414" s="28"/>
      <c r="GR414" s="172"/>
    </row>
    <row r="415" spans="3:200" ht="15.75" customHeight="1" x14ac:dyDescent="0.25">
      <c r="C415" s="173"/>
      <c r="L415" s="172"/>
      <c r="N415" s="96"/>
      <c r="BI415" s="96"/>
      <c r="GJ415" s="172"/>
      <c r="GK415" s="28"/>
      <c r="GQ415" s="28"/>
      <c r="GR415" s="172"/>
    </row>
    <row r="416" spans="3:200" ht="15.75" customHeight="1" x14ac:dyDescent="0.25">
      <c r="C416" s="173"/>
      <c r="L416" s="172"/>
      <c r="N416" s="96"/>
      <c r="BI416" s="96"/>
      <c r="GJ416" s="172"/>
      <c r="GK416" s="28"/>
      <c r="GQ416" s="28"/>
      <c r="GR416" s="172"/>
    </row>
    <row r="417" spans="3:200" ht="15.75" customHeight="1" x14ac:dyDescent="0.25">
      <c r="C417" s="173"/>
      <c r="L417" s="172"/>
      <c r="N417" s="96"/>
      <c r="BI417" s="96"/>
      <c r="GJ417" s="172"/>
      <c r="GK417" s="28"/>
      <c r="GQ417" s="28"/>
      <c r="GR417" s="172"/>
    </row>
    <row r="418" spans="3:200" ht="15.75" customHeight="1" x14ac:dyDescent="0.25">
      <c r="C418" s="173"/>
      <c r="L418" s="172"/>
      <c r="N418" s="96"/>
      <c r="BI418" s="96"/>
      <c r="GJ418" s="172"/>
      <c r="GK418" s="28"/>
      <c r="GQ418" s="28"/>
      <c r="GR418" s="172"/>
    </row>
    <row r="419" spans="3:200" ht="15.75" customHeight="1" x14ac:dyDescent="0.25">
      <c r="C419" s="173"/>
      <c r="L419" s="172"/>
      <c r="N419" s="96"/>
      <c r="BI419" s="96"/>
      <c r="GJ419" s="172"/>
      <c r="GK419" s="28"/>
      <c r="GQ419" s="28"/>
      <c r="GR419" s="172"/>
    </row>
    <row r="420" spans="3:200" ht="15.75" customHeight="1" x14ac:dyDescent="0.25">
      <c r="C420" s="173"/>
      <c r="L420" s="172"/>
      <c r="N420" s="96"/>
      <c r="BI420" s="96"/>
      <c r="GJ420" s="172"/>
      <c r="GK420" s="28"/>
      <c r="GQ420" s="28"/>
      <c r="GR420" s="172"/>
    </row>
    <row r="421" spans="3:200" ht="15.75" customHeight="1" x14ac:dyDescent="0.25">
      <c r="C421" s="173"/>
      <c r="L421" s="172"/>
      <c r="N421" s="96"/>
      <c r="BI421" s="96"/>
      <c r="GJ421" s="172"/>
      <c r="GK421" s="28"/>
      <c r="GQ421" s="28"/>
      <c r="GR421" s="172"/>
    </row>
    <row r="422" spans="3:200" ht="15.75" customHeight="1" x14ac:dyDescent="0.25">
      <c r="C422" s="173"/>
      <c r="L422" s="172"/>
      <c r="N422" s="96"/>
      <c r="BI422" s="96"/>
      <c r="GJ422" s="172"/>
      <c r="GK422" s="28"/>
      <c r="GQ422" s="28"/>
      <c r="GR422" s="172"/>
    </row>
    <row r="423" spans="3:200" ht="15.75" customHeight="1" x14ac:dyDescent="0.25">
      <c r="C423" s="173"/>
      <c r="L423" s="172"/>
      <c r="N423" s="96"/>
      <c r="BI423" s="96"/>
      <c r="GJ423" s="172"/>
      <c r="GK423" s="28"/>
      <c r="GQ423" s="28"/>
      <c r="GR423" s="172"/>
    </row>
    <row r="424" spans="3:200" ht="15.75" customHeight="1" x14ac:dyDescent="0.25">
      <c r="C424" s="173"/>
      <c r="L424" s="172"/>
      <c r="N424" s="96"/>
      <c r="BI424" s="96"/>
      <c r="GJ424" s="172"/>
      <c r="GK424" s="28"/>
      <c r="GQ424" s="28"/>
      <c r="GR424" s="172"/>
    </row>
    <row r="425" spans="3:200" ht="15.75" customHeight="1" x14ac:dyDescent="0.25">
      <c r="C425" s="173"/>
      <c r="L425" s="172"/>
      <c r="N425" s="96"/>
      <c r="BI425" s="96"/>
      <c r="GJ425" s="172"/>
      <c r="GK425" s="28"/>
      <c r="GQ425" s="28"/>
      <c r="GR425" s="172"/>
    </row>
    <row r="426" spans="3:200" ht="15.75" customHeight="1" x14ac:dyDescent="0.25">
      <c r="C426" s="173"/>
      <c r="L426" s="172"/>
      <c r="N426" s="96"/>
      <c r="BI426" s="96"/>
      <c r="GJ426" s="172"/>
      <c r="GK426" s="28"/>
      <c r="GQ426" s="28"/>
      <c r="GR426" s="172"/>
    </row>
    <row r="427" spans="3:200" ht="15.75" customHeight="1" x14ac:dyDescent="0.25">
      <c r="C427" s="173"/>
      <c r="L427" s="172"/>
      <c r="N427" s="96"/>
      <c r="BI427" s="96"/>
      <c r="GJ427" s="172"/>
      <c r="GK427" s="28"/>
      <c r="GQ427" s="28"/>
      <c r="GR427" s="172"/>
    </row>
    <row r="428" spans="3:200" ht="15.75" customHeight="1" x14ac:dyDescent="0.25">
      <c r="C428" s="173"/>
      <c r="L428" s="172"/>
      <c r="N428" s="96"/>
      <c r="BI428" s="96"/>
      <c r="GJ428" s="172"/>
      <c r="GK428" s="28"/>
      <c r="GQ428" s="28"/>
      <c r="GR428" s="172"/>
    </row>
    <row r="429" spans="3:200" ht="15.75" customHeight="1" x14ac:dyDescent="0.25">
      <c r="C429" s="173"/>
      <c r="L429" s="172"/>
      <c r="N429" s="96"/>
      <c r="BI429" s="96"/>
      <c r="GJ429" s="172"/>
      <c r="GK429" s="28"/>
      <c r="GQ429" s="28"/>
      <c r="GR429" s="172"/>
    </row>
    <row r="430" spans="3:200" ht="15.75" customHeight="1" x14ac:dyDescent="0.25">
      <c r="C430" s="173"/>
      <c r="L430" s="172"/>
      <c r="N430" s="96"/>
      <c r="BI430" s="96"/>
      <c r="GJ430" s="172"/>
      <c r="GK430" s="28"/>
      <c r="GQ430" s="28"/>
      <c r="GR430" s="172"/>
    </row>
    <row r="431" spans="3:200" ht="15.75" customHeight="1" x14ac:dyDescent="0.25">
      <c r="C431" s="173"/>
      <c r="L431" s="172"/>
      <c r="N431" s="96"/>
      <c r="BI431" s="96"/>
      <c r="GJ431" s="172"/>
      <c r="GK431" s="28"/>
      <c r="GQ431" s="28"/>
      <c r="GR431" s="172"/>
    </row>
    <row r="432" spans="3:200" ht="15.75" customHeight="1" x14ac:dyDescent="0.25">
      <c r="C432" s="173"/>
      <c r="L432" s="172"/>
      <c r="N432" s="96"/>
      <c r="BI432" s="96"/>
      <c r="GJ432" s="172"/>
      <c r="GK432" s="28"/>
      <c r="GQ432" s="28"/>
      <c r="GR432" s="172"/>
    </row>
    <row r="433" spans="3:200" ht="15.75" customHeight="1" x14ac:dyDescent="0.25">
      <c r="C433" s="173"/>
      <c r="L433" s="172"/>
      <c r="N433" s="96"/>
      <c r="BI433" s="96"/>
      <c r="GJ433" s="172"/>
      <c r="GK433" s="28"/>
      <c r="GQ433" s="28"/>
      <c r="GR433" s="172"/>
    </row>
    <row r="434" spans="3:200" ht="15.75" customHeight="1" x14ac:dyDescent="0.25">
      <c r="C434" s="173"/>
      <c r="L434" s="172"/>
      <c r="N434" s="96"/>
      <c r="BI434" s="96"/>
      <c r="GJ434" s="172"/>
      <c r="GK434" s="28"/>
      <c r="GQ434" s="28"/>
      <c r="GR434" s="172"/>
    </row>
    <row r="435" spans="3:200" ht="15.75" customHeight="1" x14ac:dyDescent="0.25">
      <c r="C435" s="173"/>
      <c r="L435" s="172"/>
      <c r="N435" s="96"/>
      <c r="BI435" s="96"/>
      <c r="GJ435" s="172"/>
      <c r="GK435" s="28"/>
      <c r="GQ435" s="28"/>
      <c r="GR435" s="172"/>
    </row>
    <row r="436" spans="3:200" ht="15.75" customHeight="1" x14ac:dyDescent="0.25">
      <c r="C436" s="173"/>
      <c r="L436" s="172"/>
      <c r="N436" s="96"/>
      <c r="BI436" s="96"/>
      <c r="GJ436" s="172"/>
      <c r="GK436" s="28"/>
      <c r="GQ436" s="28"/>
      <c r="GR436" s="172"/>
    </row>
    <row r="437" spans="3:200" ht="15.75" customHeight="1" x14ac:dyDescent="0.25">
      <c r="C437" s="173"/>
      <c r="L437" s="172"/>
      <c r="N437" s="96"/>
      <c r="BI437" s="96"/>
      <c r="GJ437" s="172"/>
      <c r="GK437" s="28"/>
      <c r="GQ437" s="28"/>
      <c r="GR437" s="172"/>
    </row>
    <row r="438" spans="3:200" ht="15.75" customHeight="1" x14ac:dyDescent="0.25">
      <c r="C438" s="173"/>
      <c r="L438" s="172"/>
      <c r="N438" s="96"/>
      <c r="BI438" s="96"/>
      <c r="GJ438" s="172"/>
      <c r="GK438" s="28"/>
      <c r="GQ438" s="28"/>
      <c r="GR438" s="172"/>
    </row>
    <row r="439" spans="3:200" ht="15.75" customHeight="1" x14ac:dyDescent="0.25">
      <c r="C439" s="173"/>
      <c r="L439" s="172"/>
      <c r="N439" s="96"/>
      <c r="BI439" s="96"/>
      <c r="GJ439" s="172"/>
      <c r="GK439" s="28"/>
      <c r="GQ439" s="28"/>
      <c r="GR439" s="172"/>
    </row>
    <row r="440" spans="3:200" ht="15.75" customHeight="1" x14ac:dyDescent="0.25">
      <c r="C440" s="173"/>
      <c r="L440" s="172"/>
      <c r="N440" s="96"/>
      <c r="BI440" s="96"/>
      <c r="GJ440" s="172"/>
      <c r="GK440" s="28"/>
      <c r="GQ440" s="28"/>
      <c r="GR440" s="172"/>
    </row>
    <row r="441" spans="3:200" ht="15.75" customHeight="1" x14ac:dyDescent="0.25">
      <c r="C441" s="173"/>
      <c r="L441" s="172"/>
      <c r="N441" s="96"/>
      <c r="BI441" s="96"/>
      <c r="GJ441" s="172"/>
      <c r="GK441" s="28"/>
      <c r="GQ441" s="28"/>
      <c r="GR441" s="172"/>
    </row>
    <row r="442" spans="3:200" ht="15.75" customHeight="1" x14ac:dyDescent="0.25">
      <c r="C442" s="173"/>
      <c r="L442" s="172"/>
      <c r="N442" s="96"/>
      <c r="BI442" s="96"/>
      <c r="GJ442" s="172"/>
      <c r="GK442" s="28"/>
      <c r="GQ442" s="28"/>
      <c r="GR442" s="172"/>
    </row>
    <row r="443" spans="3:200" ht="15.75" customHeight="1" x14ac:dyDescent="0.25">
      <c r="C443" s="173"/>
      <c r="L443" s="172"/>
      <c r="N443" s="96"/>
      <c r="BI443" s="96"/>
      <c r="GJ443" s="172"/>
      <c r="GK443" s="28"/>
      <c r="GQ443" s="28"/>
      <c r="GR443" s="172"/>
    </row>
    <row r="444" spans="3:200" ht="15.75" customHeight="1" x14ac:dyDescent="0.25">
      <c r="C444" s="173"/>
      <c r="L444" s="172"/>
      <c r="N444" s="96"/>
      <c r="BI444" s="96"/>
      <c r="GJ444" s="172"/>
      <c r="GK444" s="28"/>
      <c r="GQ444" s="28"/>
      <c r="GR444" s="172"/>
    </row>
    <row r="445" spans="3:200" ht="15.75" customHeight="1" x14ac:dyDescent="0.25">
      <c r="C445" s="173"/>
      <c r="L445" s="172"/>
      <c r="N445" s="96"/>
      <c r="BI445" s="96"/>
      <c r="GJ445" s="172"/>
      <c r="GK445" s="28"/>
      <c r="GQ445" s="28"/>
      <c r="GR445" s="172"/>
    </row>
    <row r="446" spans="3:200" ht="15.75" customHeight="1" x14ac:dyDescent="0.25">
      <c r="C446" s="173"/>
      <c r="L446" s="172"/>
      <c r="N446" s="96"/>
      <c r="BI446" s="96"/>
      <c r="GJ446" s="172"/>
      <c r="GK446" s="28"/>
      <c r="GQ446" s="28"/>
      <c r="GR446" s="172"/>
    </row>
    <row r="447" spans="3:200" ht="15.75" customHeight="1" x14ac:dyDescent="0.25">
      <c r="C447" s="173"/>
      <c r="L447" s="172"/>
      <c r="N447" s="96"/>
      <c r="BI447" s="96"/>
      <c r="GJ447" s="172"/>
      <c r="GK447" s="28"/>
      <c r="GQ447" s="28"/>
      <c r="GR447" s="172"/>
    </row>
    <row r="448" spans="3:200" ht="15.75" customHeight="1" x14ac:dyDescent="0.25">
      <c r="C448" s="173"/>
      <c r="L448" s="172"/>
      <c r="N448" s="96"/>
      <c r="BI448" s="96"/>
      <c r="GJ448" s="172"/>
      <c r="GK448" s="28"/>
      <c r="GQ448" s="28"/>
      <c r="GR448" s="172"/>
    </row>
    <row r="449" spans="3:200" ht="15.75" customHeight="1" x14ac:dyDescent="0.25">
      <c r="C449" s="173"/>
      <c r="L449" s="172"/>
      <c r="N449" s="96"/>
      <c r="BI449" s="96"/>
      <c r="GJ449" s="172"/>
      <c r="GK449" s="28"/>
      <c r="GQ449" s="28"/>
      <c r="GR449" s="172"/>
    </row>
    <row r="450" spans="3:200" ht="15.75" customHeight="1" x14ac:dyDescent="0.25">
      <c r="C450" s="173"/>
      <c r="L450" s="172"/>
      <c r="N450" s="96"/>
      <c r="BI450" s="96"/>
      <c r="GJ450" s="172"/>
      <c r="GK450" s="28"/>
      <c r="GQ450" s="28"/>
      <c r="GR450" s="172"/>
    </row>
    <row r="451" spans="3:200" ht="15.75" customHeight="1" x14ac:dyDescent="0.25">
      <c r="C451" s="173"/>
      <c r="L451" s="172"/>
      <c r="N451" s="96"/>
      <c r="BI451" s="96"/>
      <c r="GJ451" s="172"/>
      <c r="GK451" s="28"/>
      <c r="GQ451" s="28"/>
      <c r="GR451" s="172"/>
    </row>
    <row r="452" spans="3:200" ht="15.75" customHeight="1" x14ac:dyDescent="0.25">
      <c r="C452" s="173"/>
      <c r="L452" s="172"/>
      <c r="N452" s="96"/>
      <c r="BI452" s="96"/>
      <c r="GJ452" s="172"/>
      <c r="GK452" s="28"/>
      <c r="GQ452" s="28"/>
      <c r="GR452" s="172"/>
    </row>
    <row r="453" spans="3:200" ht="15.75" customHeight="1" x14ac:dyDescent="0.25">
      <c r="C453" s="173"/>
      <c r="L453" s="172"/>
      <c r="N453" s="96"/>
      <c r="BI453" s="96"/>
      <c r="GJ453" s="172"/>
      <c r="GK453" s="28"/>
      <c r="GQ453" s="28"/>
      <c r="GR453" s="172"/>
    </row>
    <row r="454" spans="3:200" ht="15.75" customHeight="1" x14ac:dyDescent="0.25">
      <c r="C454" s="173"/>
      <c r="L454" s="172"/>
      <c r="N454" s="96"/>
      <c r="BI454" s="96"/>
      <c r="GJ454" s="172"/>
      <c r="GK454" s="28"/>
      <c r="GQ454" s="28"/>
      <c r="GR454" s="172"/>
    </row>
    <row r="455" spans="3:200" ht="15.75" customHeight="1" x14ac:dyDescent="0.25">
      <c r="C455" s="173"/>
      <c r="L455" s="172"/>
      <c r="N455" s="96"/>
      <c r="BI455" s="96"/>
      <c r="GJ455" s="172"/>
      <c r="GK455" s="28"/>
      <c r="GQ455" s="28"/>
      <c r="GR455" s="172"/>
    </row>
  </sheetData>
  <mergeCells count="29">
    <mergeCell ref="N189:GH189"/>
    <mergeCell ref="GM218:GP218"/>
    <mergeCell ref="GL221:GP221"/>
    <mergeCell ref="GL222:GM222"/>
    <mergeCell ref="GL226:GM226"/>
    <mergeCell ref="GL227:GM227"/>
    <mergeCell ref="GL228:GM228"/>
    <mergeCell ref="GL229:GM229"/>
    <mergeCell ref="GO229:GP229"/>
    <mergeCell ref="GL13:GP13"/>
    <mergeCell ref="GO14:GP14"/>
    <mergeCell ref="GL223:GM223"/>
    <mergeCell ref="GL224:GM224"/>
    <mergeCell ref="GL225:GM225"/>
    <mergeCell ref="GL14:GM14"/>
    <mergeCell ref="GL182:GM182"/>
    <mergeCell ref="GO182:GP182"/>
    <mergeCell ref="GM6:GP6"/>
    <mergeCell ref="GL8:GM8"/>
    <mergeCell ref="GO8:GP8"/>
    <mergeCell ref="N9:BI9"/>
    <mergeCell ref="N10:BI10"/>
    <mergeCell ref="N3:GH3"/>
    <mergeCell ref="GL3:GP3"/>
    <mergeCell ref="A4:B4"/>
    <mergeCell ref="D4:F4"/>
    <mergeCell ref="H4:J4"/>
    <mergeCell ref="N4:GH4"/>
    <mergeCell ref="GL4:GP4"/>
  </mergeCells>
  <conditionalFormatting sqref="P12:R12">
    <cfRule type="cellIs" dxfId="8" priority="1" operator="greaterThan">
      <formula>7</formula>
    </cfRule>
  </conditionalFormatting>
  <conditionalFormatting sqref="O12">
    <cfRule type="cellIs" dxfId="7" priority="2" operator="greaterThan">
      <formula>7</formula>
    </cfRule>
  </conditionalFormatting>
  <conditionalFormatting sqref="P13:R13">
    <cfRule type="cellIs" dxfId="6" priority="3" operator="greaterThan">
      <formula>7</formula>
    </cfRule>
  </conditionalFormatting>
  <conditionalFormatting sqref="Q14:R14">
    <cfRule type="cellIs" dxfId="5" priority="4" operator="greaterThan">
      <formula>7</formula>
    </cfRule>
  </conditionalFormatting>
  <conditionalFormatting sqref="R15">
    <cfRule type="cellIs" dxfId="4" priority="5" operator="greaterThan">
      <formula>7</formula>
    </cfRule>
  </conditionalFormatting>
  <conditionalFormatting sqref="P12:AA24">
    <cfRule type="cellIs" dxfId="3" priority="6" operator="greaterThan">
      <formula>7</formula>
    </cfRule>
  </conditionalFormatting>
  <conditionalFormatting sqref="P12:AP39">
    <cfRule type="cellIs" dxfId="2" priority="7" operator="greaterThan">
      <formula>7</formula>
    </cfRule>
  </conditionalFormatting>
  <conditionalFormatting sqref="AQ12:CL38">
    <cfRule type="cellIs" dxfId="1" priority="8" operator="greaterThan">
      <formula>7</formula>
    </cfRule>
  </conditionalFormatting>
  <conditionalFormatting sqref="AQ39:CJ83 CK39:CK85 CL39:CL86">
    <cfRule type="cellIs" dxfId="0" priority="9" operator="greaterThan">
      <formula>7</formula>
    </cfRule>
  </conditionalFormatting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312"/>
  <sheetViews>
    <sheetView workbookViewId="0"/>
  </sheetViews>
  <sheetFormatPr baseColWidth="10" defaultColWidth="14.42578125" defaultRowHeight="15" customHeight="1" x14ac:dyDescent="0.25"/>
  <cols>
    <col min="1" max="3" width="11.42578125" customWidth="1"/>
    <col min="4" max="104" width="3.28515625" customWidth="1"/>
  </cols>
  <sheetData>
    <row r="1" spans="1:104" x14ac:dyDescent="0.25">
      <c r="A1" s="2"/>
      <c r="B1" s="2"/>
      <c r="C1" s="2"/>
      <c r="D1" s="197">
        <v>0</v>
      </c>
      <c r="E1" s="197"/>
      <c r="F1" s="197"/>
      <c r="G1" s="197"/>
      <c r="H1" s="197">
        <v>1</v>
      </c>
      <c r="I1" s="197"/>
      <c r="J1" s="197"/>
      <c r="K1" s="197"/>
      <c r="L1" s="197">
        <v>2</v>
      </c>
      <c r="M1" s="197"/>
      <c r="N1" s="197"/>
      <c r="O1" s="197"/>
      <c r="P1" s="197">
        <v>3</v>
      </c>
      <c r="Q1" s="197"/>
      <c r="R1" s="197"/>
      <c r="S1" s="197"/>
      <c r="T1" s="197">
        <v>4</v>
      </c>
      <c r="U1" s="197"/>
      <c r="V1" s="197"/>
      <c r="W1" s="197"/>
      <c r="X1" s="197">
        <v>5</v>
      </c>
      <c r="Y1" s="197"/>
      <c r="Z1" s="197"/>
      <c r="AA1" s="197"/>
      <c r="AB1" s="197">
        <v>6</v>
      </c>
      <c r="AC1" s="197"/>
      <c r="AD1" s="197"/>
      <c r="AE1" s="197"/>
      <c r="AF1" s="197">
        <v>7</v>
      </c>
      <c r="AG1" s="197"/>
      <c r="AH1" s="197"/>
      <c r="AI1" s="197"/>
      <c r="AJ1" s="197">
        <v>8</v>
      </c>
      <c r="AK1" s="197"/>
      <c r="AL1" s="197"/>
      <c r="AM1" s="197"/>
      <c r="AN1" s="197">
        <v>9</v>
      </c>
      <c r="AO1" s="197"/>
      <c r="AP1" s="197"/>
      <c r="AQ1" s="197"/>
      <c r="AR1" s="197">
        <v>10</v>
      </c>
      <c r="AS1" s="197"/>
      <c r="AT1" s="197"/>
      <c r="AU1" s="197"/>
      <c r="AV1" s="197">
        <v>11</v>
      </c>
      <c r="AW1" s="197"/>
      <c r="AX1" s="197"/>
      <c r="AY1" s="197"/>
      <c r="AZ1" s="197">
        <v>12</v>
      </c>
      <c r="BA1" s="197"/>
      <c r="BB1" s="197"/>
      <c r="BC1" s="197"/>
      <c r="BD1" s="197">
        <v>13</v>
      </c>
      <c r="BE1" s="197"/>
      <c r="BF1" s="197"/>
      <c r="BG1" s="197"/>
      <c r="BH1" s="197">
        <v>14</v>
      </c>
      <c r="BI1" s="197"/>
      <c r="BJ1" s="197"/>
      <c r="BK1" s="197"/>
      <c r="BL1" s="197">
        <v>15</v>
      </c>
      <c r="BM1" s="197"/>
      <c r="BN1" s="197"/>
      <c r="BO1" s="197"/>
      <c r="BP1" s="197">
        <v>16</v>
      </c>
      <c r="BQ1" s="197"/>
      <c r="BR1" s="197"/>
      <c r="BS1" s="197"/>
      <c r="BT1" s="197">
        <v>17</v>
      </c>
      <c r="BU1" s="197"/>
      <c r="BV1" s="197"/>
      <c r="BW1" s="197"/>
      <c r="BX1" s="197">
        <v>18</v>
      </c>
      <c r="BY1" s="197"/>
      <c r="BZ1" s="197"/>
      <c r="CA1" s="197"/>
      <c r="CB1" s="197">
        <v>19</v>
      </c>
      <c r="CC1" s="197"/>
      <c r="CD1" s="197"/>
      <c r="CE1" s="197"/>
      <c r="CF1" s="197">
        <v>20</v>
      </c>
      <c r="CG1" s="197"/>
      <c r="CH1" s="197"/>
      <c r="CI1" s="197"/>
      <c r="CJ1" s="197">
        <v>21</v>
      </c>
      <c r="CK1" s="197"/>
      <c r="CL1" s="197"/>
      <c r="CM1" s="197"/>
      <c r="CN1" s="197">
        <v>22</v>
      </c>
      <c r="CO1" s="197"/>
      <c r="CP1" s="197"/>
      <c r="CQ1" s="197"/>
      <c r="CR1" s="197">
        <v>23</v>
      </c>
      <c r="CS1" s="197"/>
      <c r="CT1" s="197"/>
      <c r="CU1" s="197"/>
      <c r="CV1" s="197">
        <v>24</v>
      </c>
      <c r="CW1" s="197"/>
      <c r="CX1" s="197"/>
      <c r="CY1" s="197"/>
      <c r="CZ1" s="197">
        <v>25</v>
      </c>
    </row>
    <row r="2" spans="1:10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4" x14ac:dyDescent="0.25">
      <c r="A3" s="2"/>
      <c r="B3" s="2"/>
      <c r="C3" s="2"/>
      <c r="D3" s="198">
        <v>5</v>
      </c>
      <c r="E3" s="199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 x14ac:dyDescent="0.25">
      <c r="A4" s="2"/>
      <c r="B4" s="2"/>
      <c r="C4" s="2"/>
      <c r="D4" s="198"/>
      <c r="E4" s="2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03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4" x14ac:dyDescent="0.25">
      <c r="A5" s="2"/>
      <c r="B5" s="2"/>
      <c r="C5" s="2"/>
      <c r="D5" s="198"/>
      <c r="E5" s="2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03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4" x14ac:dyDescent="0.25">
      <c r="A6" s="2"/>
      <c r="B6" s="2"/>
      <c r="C6" s="2"/>
      <c r="D6" s="198"/>
      <c r="E6" s="20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03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4" x14ac:dyDescent="0.25">
      <c r="A7" s="2"/>
      <c r="B7" s="2"/>
      <c r="C7" s="2"/>
      <c r="D7" s="198">
        <v>4</v>
      </c>
      <c r="E7" s="20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03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4" x14ac:dyDescent="0.25">
      <c r="A8" s="2"/>
      <c r="B8" s="2"/>
      <c r="C8" s="2"/>
      <c r="D8" s="198"/>
      <c r="E8" s="20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03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4" x14ac:dyDescent="0.25">
      <c r="A9" s="2"/>
      <c r="B9" s="2"/>
      <c r="C9" s="2"/>
      <c r="D9" s="198"/>
      <c r="E9" s="20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03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4" x14ac:dyDescent="0.25">
      <c r="A10" s="2"/>
      <c r="B10" s="2"/>
      <c r="C10" s="2"/>
      <c r="D10" s="198"/>
      <c r="E10" s="20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03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4" x14ac:dyDescent="0.25">
      <c r="A11" s="2"/>
      <c r="B11" s="2"/>
      <c r="C11" s="2"/>
      <c r="D11" s="198">
        <v>3</v>
      </c>
      <c r="E11" s="2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03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</row>
    <row r="12" spans="1:104" x14ac:dyDescent="0.25">
      <c r="A12" s="2"/>
      <c r="B12" s="2"/>
      <c r="C12" s="2"/>
      <c r="D12" s="198"/>
      <c r="E12" s="2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03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4" x14ac:dyDescent="0.25">
      <c r="A13" s="2"/>
      <c r="B13" s="2"/>
      <c r="C13" s="2"/>
      <c r="D13" s="198"/>
      <c r="E13" s="20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03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4" x14ac:dyDescent="0.25">
      <c r="A14" s="2"/>
      <c r="B14" s="2"/>
      <c r="C14" s="2"/>
      <c r="D14" s="198"/>
      <c r="E14" s="20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03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4" x14ac:dyDescent="0.25">
      <c r="A15" s="2"/>
      <c r="B15" s="2"/>
      <c r="C15" s="2"/>
      <c r="D15" s="198">
        <v>2</v>
      </c>
      <c r="E15" s="20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03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4" x14ac:dyDescent="0.25">
      <c r="A16" s="2"/>
      <c r="B16" s="2"/>
      <c r="C16" s="2"/>
      <c r="D16" s="198"/>
      <c r="E16" s="20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03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4" x14ac:dyDescent="0.25">
      <c r="A17" s="2"/>
      <c r="B17" s="2"/>
      <c r="C17" s="2"/>
      <c r="D17" s="198"/>
      <c r="E17" s="20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03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4" x14ac:dyDescent="0.25">
      <c r="A18" s="2"/>
      <c r="B18" s="2"/>
      <c r="C18" s="2"/>
      <c r="D18" s="198"/>
      <c r="E18" s="20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03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4" x14ac:dyDescent="0.25">
      <c r="A19" s="2"/>
      <c r="B19" s="2"/>
      <c r="C19" s="2"/>
      <c r="D19" s="198">
        <v>1</v>
      </c>
      <c r="E19" s="20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03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4" x14ac:dyDescent="0.25">
      <c r="A20" s="2"/>
      <c r="B20" s="2"/>
      <c r="C20" s="2"/>
      <c r="D20" s="198"/>
      <c r="E20" s="20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03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</row>
    <row r="21" spans="1:104" ht="15.75" customHeight="1" x14ac:dyDescent="0.25">
      <c r="A21" s="2"/>
      <c r="B21" s="2"/>
      <c r="C21" s="2"/>
      <c r="D21" s="198"/>
      <c r="E21" s="20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03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4" ht="15.75" customHeight="1" x14ac:dyDescent="0.25">
      <c r="A22" s="2"/>
      <c r="B22" s="2"/>
      <c r="C22" s="2"/>
      <c r="D22" s="198"/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6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</row>
    <row r="23" spans="1:104" ht="15.75" customHeight="1" x14ac:dyDescent="0.25">
      <c r="A23" s="2"/>
      <c r="B23" s="2"/>
      <c r="C23" s="2"/>
      <c r="D23" s="198">
        <v>0</v>
      </c>
      <c r="E23" s="198"/>
      <c r="F23" s="198"/>
      <c r="G23" s="198"/>
      <c r="H23" s="198">
        <v>1</v>
      </c>
      <c r="I23" s="198"/>
      <c r="J23" s="198"/>
      <c r="K23" s="198"/>
      <c r="L23" s="198">
        <v>2</v>
      </c>
      <c r="M23" s="198"/>
      <c r="N23" s="198"/>
      <c r="O23" s="198"/>
      <c r="P23" s="198">
        <v>3</v>
      </c>
      <c r="Q23" s="198"/>
      <c r="R23" s="198"/>
      <c r="S23" s="198"/>
      <c r="T23" s="198">
        <v>4</v>
      </c>
      <c r="U23" s="198"/>
      <c r="V23" s="198"/>
      <c r="W23" s="198"/>
      <c r="X23" s="198">
        <v>5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</row>
    <row r="24" spans="1:104" ht="15.75" customHeight="1" x14ac:dyDescent="0.25">
      <c r="A24" s="2"/>
      <c r="B24" s="2"/>
      <c r="C24" s="2"/>
      <c r="D24" s="20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</row>
    <row r="25" spans="1:104" ht="15.75" customHeight="1" x14ac:dyDescent="0.25">
      <c r="A25" s="2"/>
      <c r="B25" s="2"/>
      <c r="C25" s="2"/>
      <c r="D25" s="208">
        <v>10</v>
      </c>
      <c r="E25" s="199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1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1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</row>
    <row r="26" spans="1:104" ht="15.75" customHeight="1" x14ac:dyDescent="0.25">
      <c r="A26" s="2"/>
      <c r="B26" s="2"/>
      <c r="C26" s="2"/>
      <c r="D26" s="208"/>
      <c r="E26" s="20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03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03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</row>
    <row r="27" spans="1:104" ht="15.75" customHeight="1" x14ac:dyDescent="0.25">
      <c r="A27" s="2"/>
      <c r="B27" s="2"/>
      <c r="C27" s="2"/>
      <c r="D27" s="208"/>
      <c r="E27" s="20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03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03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</row>
    <row r="28" spans="1:104" ht="15.75" customHeight="1" x14ac:dyDescent="0.25">
      <c r="A28" s="2"/>
      <c r="B28" s="2"/>
      <c r="C28" s="2"/>
      <c r="D28" s="208"/>
      <c r="E28" s="20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03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03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</row>
    <row r="29" spans="1:104" ht="15.75" customHeight="1" x14ac:dyDescent="0.25">
      <c r="A29" s="2"/>
      <c r="B29" s="2"/>
      <c r="C29" s="2"/>
      <c r="D29" s="208">
        <v>9</v>
      </c>
      <c r="E29" s="20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03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03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</row>
    <row r="30" spans="1:104" ht="15.75" customHeight="1" x14ac:dyDescent="0.25">
      <c r="A30" s="2"/>
      <c r="B30" s="2"/>
      <c r="C30" s="2"/>
      <c r="D30" s="208"/>
      <c r="E30" s="20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03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03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</row>
    <row r="31" spans="1:104" ht="15.75" customHeight="1" x14ac:dyDescent="0.25">
      <c r="A31" s="2"/>
      <c r="B31" s="2"/>
      <c r="C31" s="2"/>
      <c r="D31" s="208"/>
      <c r="E31" s="20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03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03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</row>
    <row r="32" spans="1:104" ht="15.75" customHeight="1" x14ac:dyDescent="0.25">
      <c r="A32" s="2"/>
      <c r="B32" s="2"/>
      <c r="C32" s="2"/>
      <c r="D32" s="208"/>
      <c r="E32" s="20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03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03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</row>
    <row r="33" spans="1:104" ht="15.75" customHeight="1" x14ac:dyDescent="0.25">
      <c r="A33" s="2"/>
      <c r="B33" s="2"/>
      <c r="C33" s="2"/>
      <c r="D33" s="208">
        <v>8</v>
      </c>
      <c r="E33" s="20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03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03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</row>
    <row r="34" spans="1:104" ht="15.75" customHeight="1" x14ac:dyDescent="0.25">
      <c r="A34" s="2"/>
      <c r="B34" s="2"/>
      <c r="C34" s="2"/>
      <c r="D34" s="208"/>
      <c r="E34" s="20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03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03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</row>
    <row r="35" spans="1:104" ht="15.75" customHeight="1" x14ac:dyDescent="0.25">
      <c r="A35" s="2"/>
      <c r="B35" s="2"/>
      <c r="C35" s="2"/>
      <c r="D35" s="208"/>
      <c r="E35" s="20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03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03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</row>
    <row r="36" spans="1:104" ht="15.75" customHeight="1" x14ac:dyDescent="0.25">
      <c r="A36" s="2"/>
      <c r="B36" s="2"/>
      <c r="C36" s="2"/>
      <c r="D36" s="208"/>
      <c r="E36" s="20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03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03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</row>
    <row r="37" spans="1:104" ht="15.75" customHeight="1" x14ac:dyDescent="0.25">
      <c r="A37" s="2"/>
      <c r="B37" s="2"/>
      <c r="C37" s="2"/>
      <c r="D37" s="208">
        <v>7</v>
      </c>
      <c r="E37" s="20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03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03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</row>
    <row r="38" spans="1:104" ht="15.75" customHeight="1" x14ac:dyDescent="0.25">
      <c r="A38" s="2"/>
      <c r="B38" s="2"/>
      <c r="C38" s="2"/>
      <c r="D38" s="208"/>
      <c r="E38" s="20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03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03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</row>
    <row r="39" spans="1:104" ht="15.75" customHeight="1" x14ac:dyDescent="0.25">
      <c r="A39" s="2"/>
      <c r="B39" s="2"/>
      <c r="C39" s="2"/>
      <c r="D39" s="208"/>
      <c r="E39" s="20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03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03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</row>
    <row r="40" spans="1:104" ht="15.75" customHeight="1" x14ac:dyDescent="0.25">
      <c r="A40" s="2"/>
      <c r="B40" s="2"/>
      <c r="C40" s="2"/>
      <c r="D40" s="208"/>
      <c r="E40" s="20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03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03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</row>
    <row r="41" spans="1:104" ht="15.75" customHeight="1" x14ac:dyDescent="0.25">
      <c r="A41" s="2"/>
      <c r="B41" s="2"/>
      <c r="C41" s="2"/>
      <c r="D41" s="208">
        <v>6</v>
      </c>
      <c r="E41" s="20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03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03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</row>
    <row r="42" spans="1:104" ht="15.75" customHeight="1" x14ac:dyDescent="0.25">
      <c r="A42" s="2"/>
      <c r="B42" s="2"/>
      <c r="C42" s="2"/>
      <c r="D42" s="208"/>
      <c r="E42" s="20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03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03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</row>
    <row r="43" spans="1:104" ht="15.75" customHeight="1" x14ac:dyDescent="0.25">
      <c r="A43" s="2"/>
      <c r="B43" s="2"/>
      <c r="C43" s="2"/>
      <c r="D43" s="208"/>
      <c r="E43" s="20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03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03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</row>
    <row r="44" spans="1:104" ht="15.75" customHeight="1" x14ac:dyDescent="0.25">
      <c r="A44" s="2"/>
      <c r="B44" s="2"/>
      <c r="C44" s="2"/>
      <c r="D44" s="208"/>
      <c r="E44" s="20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03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03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</row>
    <row r="45" spans="1:104" ht="15.75" customHeight="1" x14ac:dyDescent="0.25">
      <c r="A45" s="2"/>
      <c r="B45" s="2"/>
      <c r="C45" s="2"/>
      <c r="D45" s="208">
        <v>5</v>
      </c>
      <c r="E45" s="204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6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6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</row>
    <row r="46" spans="1:104" ht="15.75" customHeight="1" x14ac:dyDescent="0.25">
      <c r="A46" s="2"/>
      <c r="B46" s="2"/>
      <c r="C46" s="2"/>
      <c r="D46" s="208"/>
      <c r="E46" s="20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03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03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</row>
    <row r="47" spans="1:104" ht="15.75" customHeight="1" x14ac:dyDescent="0.25">
      <c r="A47" s="2"/>
      <c r="B47" s="2"/>
      <c r="C47" s="2"/>
      <c r="D47" s="208"/>
      <c r="E47" s="20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03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03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</row>
    <row r="48" spans="1:104" ht="15.75" customHeight="1" x14ac:dyDescent="0.25">
      <c r="A48" s="2"/>
      <c r="B48" s="2"/>
      <c r="C48" s="2"/>
      <c r="D48" s="208"/>
      <c r="E48" s="20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03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03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</row>
    <row r="49" spans="1:104" ht="15.75" customHeight="1" x14ac:dyDescent="0.25">
      <c r="A49" s="2"/>
      <c r="B49" s="2"/>
      <c r="C49" s="2"/>
      <c r="D49" s="208">
        <v>4</v>
      </c>
      <c r="E49" s="20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03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03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</row>
    <row r="50" spans="1:104" ht="15.75" customHeight="1" x14ac:dyDescent="0.25">
      <c r="A50" s="2"/>
      <c r="B50" s="2"/>
      <c r="C50" s="2"/>
      <c r="D50" s="208"/>
      <c r="E50" s="20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03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03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</row>
    <row r="51" spans="1:104" ht="15.75" customHeight="1" x14ac:dyDescent="0.25">
      <c r="A51" s="2"/>
      <c r="B51" s="2"/>
      <c r="C51" s="2"/>
      <c r="D51" s="208"/>
      <c r="E51" s="20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03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03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</row>
    <row r="52" spans="1:104" ht="15.75" customHeight="1" x14ac:dyDescent="0.25">
      <c r="A52" s="2"/>
      <c r="B52" s="2"/>
      <c r="C52" s="2"/>
      <c r="D52" s="208"/>
      <c r="E52" s="20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03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03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</row>
    <row r="53" spans="1:104" ht="15.75" customHeight="1" x14ac:dyDescent="0.25">
      <c r="A53" s="2"/>
      <c r="B53" s="2"/>
      <c r="C53" s="2"/>
      <c r="D53" s="208">
        <v>3</v>
      </c>
      <c r="E53" s="20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03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03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</row>
    <row r="54" spans="1:104" ht="15.75" customHeight="1" x14ac:dyDescent="0.25">
      <c r="A54" s="2"/>
      <c r="B54" s="2"/>
      <c r="C54" s="2"/>
      <c r="D54" s="208"/>
      <c r="E54" s="20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03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03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</row>
    <row r="55" spans="1:104" ht="15.75" customHeight="1" x14ac:dyDescent="0.25">
      <c r="A55" s="2"/>
      <c r="B55" s="2"/>
      <c r="C55" s="2"/>
      <c r="D55" s="208"/>
      <c r="E55" s="20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03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03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</row>
    <row r="56" spans="1:104" ht="15.75" customHeight="1" x14ac:dyDescent="0.25">
      <c r="A56" s="2"/>
      <c r="B56" s="2"/>
      <c r="C56" s="2"/>
      <c r="D56" s="208"/>
      <c r="E56" s="20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03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03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</row>
    <row r="57" spans="1:104" ht="15.75" customHeight="1" x14ac:dyDescent="0.25">
      <c r="A57" s="2"/>
      <c r="B57" s="2"/>
      <c r="C57" s="2"/>
      <c r="D57" s="208">
        <v>2</v>
      </c>
      <c r="E57" s="20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03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03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</row>
    <row r="58" spans="1:104" ht="15.75" customHeight="1" x14ac:dyDescent="0.25">
      <c r="A58" s="2"/>
      <c r="B58" s="2"/>
      <c r="C58" s="2"/>
      <c r="D58" s="208"/>
      <c r="E58" s="20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03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03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</row>
    <row r="59" spans="1:104" ht="15.75" customHeight="1" x14ac:dyDescent="0.25">
      <c r="A59" s="2"/>
      <c r="B59" s="2"/>
      <c r="C59" s="2"/>
      <c r="D59" s="208"/>
      <c r="E59" s="20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03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03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</row>
    <row r="60" spans="1:104" ht="15.75" customHeight="1" x14ac:dyDescent="0.25">
      <c r="A60" s="2"/>
      <c r="B60" s="2"/>
      <c r="C60" s="2"/>
      <c r="D60" s="208"/>
      <c r="E60" s="20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03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03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</row>
    <row r="61" spans="1:104" ht="15.75" customHeight="1" x14ac:dyDescent="0.25">
      <c r="A61" s="2"/>
      <c r="B61" s="2"/>
      <c r="C61" s="2"/>
      <c r="D61" s="208">
        <v>1</v>
      </c>
      <c r="E61" s="20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03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03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</row>
    <row r="62" spans="1:104" ht="15.75" customHeight="1" x14ac:dyDescent="0.25">
      <c r="A62" s="2"/>
      <c r="B62" s="2"/>
      <c r="C62" s="2"/>
      <c r="D62" s="208"/>
      <c r="E62" s="20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03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03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</row>
    <row r="63" spans="1:104" ht="15.75" customHeight="1" x14ac:dyDescent="0.25">
      <c r="A63" s="2"/>
      <c r="B63" s="2"/>
      <c r="C63" s="2"/>
      <c r="D63" s="208"/>
      <c r="E63" s="20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03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03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</row>
    <row r="64" spans="1:104" ht="15.75" customHeight="1" x14ac:dyDescent="0.25">
      <c r="A64" s="2"/>
      <c r="B64" s="2"/>
      <c r="C64" s="2"/>
      <c r="D64" s="208"/>
      <c r="E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6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6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</row>
    <row r="65" spans="1:104" ht="15.75" customHeight="1" x14ac:dyDescent="0.25">
      <c r="A65" s="2"/>
      <c r="B65" s="2"/>
      <c r="C65" s="2"/>
      <c r="D65" s="208">
        <v>0</v>
      </c>
      <c r="E65" s="208"/>
      <c r="F65" s="208"/>
      <c r="G65" s="208"/>
      <c r="H65" s="208">
        <v>1</v>
      </c>
      <c r="I65" s="208"/>
      <c r="J65" s="208"/>
      <c r="K65" s="208"/>
      <c r="L65" s="208">
        <v>2</v>
      </c>
      <c r="M65" s="208"/>
      <c r="N65" s="208"/>
      <c r="O65" s="208"/>
      <c r="P65" s="208">
        <v>3</v>
      </c>
      <c r="Q65" s="208"/>
      <c r="R65" s="208"/>
      <c r="S65" s="208"/>
      <c r="T65" s="208">
        <v>4</v>
      </c>
      <c r="U65" s="208"/>
      <c r="V65" s="208"/>
      <c r="W65" s="208"/>
      <c r="X65" s="208">
        <v>5</v>
      </c>
      <c r="Y65" s="208"/>
      <c r="Z65" s="208"/>
      <c r="AA65" s="208"/>
      <c r="AB65" s="208">
        <v>6</v>
      </c>
      <c r="AC65" s="208"/>
      <c r="AD65" s="208"/>
      <c r="AE65" s="208"/>
      <c r="AF65" s="208">
        <v>7</v>
      </c>
      <c r="AG65" s="208"/>
      <c r="AH65" s="208"/>
      <c r="AI65" s="208"/>
      <c r="AJ65" s="208">
        <v>8</v>
      </c>
      <c r="AK65" s="208"/>
      <c r="AL65" s="208"/>
      <c r="AM65" s="208"/>
      <c r="AN65" s="208">
        <v>9</v>
      </c>
      <c r="AO65" s="208"/>
      <c r="AP65" s="208"/>
      <c r="AQ65" s="208"/>
      <c r="AR65" s="208">
        <v>10</v>
      </c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</row>
    <row r="66" spans="1:104" ht="15.75" customHeight="1" x14ac:dyDescent="0.25">
      <c r="A66" s="2"/>
      <c r="B66" s="2"/>
      <c r="C66" s="2"/>
      <c r="D66" s="207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</row>
    <row r="67" spans="1:104" ht="15.75" customHeight="1" x14ac:dyDescent="0.25">
      <c r="A67" s="2"/>
      <c r="B67" s="2"/>
      <c r="C67" s="2"/>
      <c r="D67" s="209">
        <v>15</v>
      </c>
      <c r="E67" s="199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1"/>
      <c r="Y67" s="199"/>
      <c r="Z67" s="200"/>
      <c r="AA67" s="200"/>
      <c r="AB67" s="200"/>
      <c r="AC67" s="200"/>
      <c r="AD67" s="200"/>
      <c r="AE67" s="200"/>
      <c r="AF67" s="200"/>
      <c r="AG67" s="200"/>
      <c r="AH67" s="200"/>
      <c r="AI67" s="200"/>
      <c r="AJ67" s="200"/>
      <c r="AK67" s="200"/>
      <c r="AL67" s="200"/>
      <c r="AM67" s="200"/>
      <c r="AN67" s="200"/>
      <c r="AO67" s="200"/>
      <c r="AP67" s="200"/>
      <c r="AQ67" s="200"/>
      <c r="AR67" s="201"/>
      <c r="AS67" s="200"/>
      <c r="AT67" s="200"/>
      <c r="AU67" s="200"/>
      <c r="AV67" s="200"/>
      <c r="AW67" s="200"/>
      <c r="AX67" s="200"/>
      <c r="AY67" s="200"/>
      <c r="AZ67" s="200"/>
      <c r="BA67" s="200"/>
      <c r="BB67" s="200"/>
      <c r="BC67" s="200"/>
      <c r="BD67" s="200"/>
      <c r="BE67" s="200"/>
      <c r="BF67" s="200"/>
      <c r="BG67" s="200"/>
      <c r="BH67" s="200"/>
      <c r="BI67" s="200"/>
      <c r="BJ67" s="200"/>
      <c r="BK67" s="200"/>
      <c r="BL67" s="201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</row>
    <row r="68" spans="1:104" ht="15.75" customHeight="1" x14ac:dyDescent="0.25">
      <c r="A68" s="2"/>
      <c r="B68" s="2"/>
      <c r="C68" s="2"/>
      <c r="D68" s="209"/>
      <c r="E68" s="20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03"/>
      <c r="Y68" s="20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03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03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</row>
    <row r="69" spans="1:104" ht="15.75" customHeight="1" x14ac:dyDescent="0.25">
      <c r="A69" s="2"/>
      <c r="B69" s="2"/>
      <c r="C69" s="2"/>
      <c r="D69" s="209"/>
      <c r="E69" s="20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03"/>
      <c r="Y69" s="20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03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03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</row>
    <row r="70" spans="1:104" ht="15.75" customHeight="1" x14ac:dyDescent="0.25">
      <c r="A70" s="2"/>
      <c r="B70" s="2"/>
      <c r="C70" s="2"/>
      <c r="D70" s="209"/>
      <c r="E70" s="20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03"/>
      <c r="Y70" s="20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03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03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</row>
    <row r="71" spans="1:104" ht="15.75" customHeight="1" x14ac:dyDescent="0.25">
      <c r="A71" s="2"/>
      <c r="B71" s="2"/>
      <c r="C71" s="2"/>
      <c r="D71" s="209">
        <v>14</v>
      </c>
      <c r="E71" s="20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03"/>
      <c r="Y71" s="20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03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03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</row>
    <row r="72" spans="1:104" ht="15.75" customHeight="1" x14ac:dyDescent="0.25">
      <c r="A72" s="2"/>
      <c r="B72" s="2"/>
      <c r="C72" s="2"/>
      <c r="D72" s="209"/>
      <c r="E72" s="20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03"/>
      <c r="Y72" s="20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03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03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</row>
    <row r="73" spans="1:104" ht="15.75" customHeight="1" x14ac:dyDescent="0.25">
      <c r="A73" s="2"/>
      <c r="B73" s="2"/>
      <c r="C73" s="2"/>
      <c r="D73" s="209"/>
      <c r="E73" s="20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03"/>
      <c r="Y73" s="20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03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03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</row>
    <row r="74" spans="1:104" ht="15.75" customHeight="1" x14ac:dyDescent="0.25">
      <c r="A74" s="2"/>
      <c r="B74" s="2"/>
      <c r="C74" s="2"/>
      <c r="D74" s="209"/>
      <c r="E74" s="20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03"/>
      <c r="Y74" s="20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03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03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</row>
    <row r="75" spans="1:104" ht="15.75" customHeight="1" x14ac:dyDescent="0.25">
      <c r="A75" s="2"/>
      <c r="B75" s="2"/>
      <c r="C75" s="2"/>
      <c r="D75" s="209">
        <v>13</v>
      </c>
      <c r="E75" s="20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03"/>
      <c r="Y75" s="20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03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03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</row>
    <row r="76" spans="1:104" ht="15.75" customHeight="1" x14ac:dyDescent="0.25">
      <c r="A76" s="2"/>
      <c r="B76" s="2"/>
      <c r="C76" s="2"/>
      <c r="D76" s="209"/>
      <c r="E76" s="20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03"/>
      <c r="Y76" s="20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03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03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</row>
    <row r="77" spans="1:104" ht="15.75" customHeight="1" x14ac:dyDescent="0.25">
      <c r="A77" s="2"/>
      <c r="B77" s="2"/>
      <c r="C77" s="2"/>
      <c r="D77" s="209"/>
      <c r="E77" s="20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03"/>
      <c r="Y77" s="20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03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03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</row>
    <row r="78" spans="1:104" ht="15.75" customHeight="1" x14ac:dyDescent="0.25">
      <c r="A78" s="2"/>
      <c r="B78" s="2"/>
      <c r="C78" s="2"/>
      <c r="D78" s="209"/>
      <c r="E78" s="20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03"/>
      <c r="Y78" s="20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03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03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</row>
    <row r="79" spans="1:104" ht="15.75" customHeight="1" x14ac:dyDescent="0.25">
      <c r="A79" s="2"/>
      <c r="B79" s="2"/>
      <c r="C79" s="2"/>
      <c r="D79" s="209">
        <v>12</v>
      </c>
      <c r="E79" s="20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03"/>
      <c r="Y79" s="20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03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03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</row>
    <row r="80" spans="1:104" ht="15.75" customHeight="1" x14ac:dyDescent="0.25">
      <c r="A80" s="2"/>
      <c r="B80" s="2"/>
      <c r="C80" s="2"/>
      <c r="D80" s="209"/>
      <c r="E80" s="20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03"/>
      <c r="Y80" s="20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03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03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</row>
    <row r="81" spans="1:104" ht="15.75" customHeight="1" x14ac:dyDescent="0.25">
      <c r="A81" s="2"/>
      <c r="B81" s="2"/>
      <c r="C81" s="2"/>
      <c r="D81" s="209"/>
      <c r="E81" s="20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03"/>
      <c r="Y81" s="20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03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03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</row>
    <row r="82" spans="1:104" ht="15.75" customHeight="1" x14ac:dyDescent="0.25">
      <c r="A82" s="2"/>
      <c r="B82" s="2"/>
      <c r="C82" s="2"/>
      <c r="D82" s="209"/>
      <c r="E82" s="20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03"/>
      <c r="Y82" s="20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03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03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</row>
    <row r="83" spans="1:104" ht="15.75" customHeight="1" x14ac:dyDescent="0.25">
      <c r="A83" s="2"/>
      <c r="B83" s="2"/>
      <c r="C83" s="2"/>
      <c r="D83" s="209">
        <v>11</v>
      </c>
      <c r="E83" s="20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03"/>
      <c r="Y83" s="20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03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03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</row>
    <row r="84" spans="1:104" ht="15.75" customHeight="1" x14ac:dyDescent="0.25">
      <c r="A84" s="2"/>
      <c r="B84" s="2"/>
      <c r="C84" s="2"/>
      <c r="D84" s="209"/>
      <c r="E84" s="20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03"/>
      <c r="Y84" s="20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03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03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</row>
    <row r="85" spans="1:104" ht="15.75" customHeight="1" x14ac:dyDescent="0.25">
      <c r="A85" s="2"/>
      <c r="B85" s="2"/>
      <c r="C85" s="2"/>
      <c r="D85" s="209"/>
      <c r="E85" s="20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03"/>
      <c r="Y85" s="20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03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03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</row>
    <row r="86" spans="1:104" ht="15.75" customHeight="1" x14ac:dyDescent="0.25">
      <c r="A86" s="2"/>
      <c r="B86" s="2"/>
      <c r="C86" s="2"/>
      <c r="D86" s="209"/>
      <c r="E86" s="20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03"/>
      <c r="Y86" s="20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03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03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</row>
    <row r="87" spans="1:104" ht="15.75" customHeight="1" x14ac:dyDescent="0.25">
      <c r="A87" s="2"/>
      <c r="B87" s="2"/>
      <c r="C87" s="2"/>
      <c r="D87" s="209">
        <v>10</v>
      </c>
      <c r="E87" s="204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5"/>
      <c r="W87" s="205"/>
      <c r="X87" s="206"/>
      <c r="Y87" s="204"/>
      <c r="Z87" s="205"/>
      <c r="AA87" s="205"/>
      <c r="AB87" s="205"/>
      <c r="AC87" s="205"/>
      <c r="AD87" s="205"/>
      <c r="AE87" s="205"/>
      <c r="AF87" s="205"/>
      <c r="AG87" s="205"/>
      <c r="AH87" s="205"/>
      <c r="AI87" s="205"/>
      <c r="AJ87" s="205"/>
      <c r="AK87" s="205"/>
      <c r="AL87" s="205"/>
      <c r="AM87" s="205"/>
      <c r="AN87" s="205"/>
      <c r="AO87" s="205"/>
      <c r="AP87" s="205"/>
      <c r="AQ87" s="205"/>
      <c r="AR87" s="206"/>
      <c r="AS87" s="205"/>
      <c r="AT87" s="205"/>
      <c r="AU87" s="205"/>
      <c r="AV87" s="205"/>
      <c r="AW87" s="205"/>
      <c r="AX87" s="205"/>
      <c r="AY87" s="205"/>
      <c r="AZ87" s="205"/>
      <c r="BA87" s="205"/>
      <c r="BB87" s="205"/>
      <c r="BC87" s="205"/>
      <c r="BD87" s="205"/>
      <c r="BE87" s="205"/>
      <c r="BF87" s="205"/>
      <c r="BG87" s="205"/>
      <c r="BH87" s="205"/>
      <c r="BI87" s="205"/>
      <c r="BJ87" s="205"/>
      <c r="BK87" s="205"/>
      <c r="BL87" s="206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</row>
    <row r="88" spans="1:104" ht="15.75" customHeight="1" x14ac:dyDescent="0.25">
      <c r="A88" s="2"/>
      <c r="B88" s="2"/>
      <c r="C88" s="2"/>
      <c r="D88" s="209"/>
      <c r="E88" s="199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1"/>
      <c r="Y88" s="199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  <c r="AO88" s="200"/>
      <c r="AP88" s="200"/>
      <c r="AQ88" s="200"/>
      <c r="AR88" s="201"/>
      <c r="AS88" s="200"/>
      <c r="AT88" s="200"/>
      <c r="AU88" s="200"/>
      <c r="AV88" s="200"/>
      <c r="AW88" s="200"/>
      <c r="AX88" s="200"/>
      <c r="AY88" s="200"/>
      <c r="AZ88" s="200"/>
      <c r="BA88" s="200"/>
      <c r="BB88" s="200"/>
      <c r="BC88" s="200"/>
      <c r="BD88" s="200"/>
      <c r="BE88" s="200"/>
      <c r="BF88" s="200"/>
      <c r="BG88" s="200"/>
      <c r="BH88" s="200"/>
      <c r="BI88" s="200"/>
      <c r="BJ88" s="200"/>
      <c r="BK88" s="200"/>
      <c r="BL88" s="201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</row>
    <row r="89" spans="1:104" ht="15.75" customHeight="1" x14ac:dyDescent="0.25">
      <c r="A89" s="2"/>
      <c r="B89" s="2"/>
      <c r="C89" s="2"/>
      <c r="D89" s="209"/>
      <c r="E89" s="20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03"/>
      <c r="Y89" s="20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03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03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</row>
    <row r="90" spans="1:104" ht="15.75" customHeight="1" x14ac:dyDescent="0.25">
      <c r="A90" s="2"/>
      <c r="B90" s="2"/>
      <c r="C90" s="2"/>
      <c r="D90" s="209"/>
      <c r="E90" s="20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03"/>
      <c r="Y90" s="20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03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03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</row>
    <row r="91" spans="1:104" ht="15.75" customHeight="1" x14ac:dyDescent="0.25">
      <c r="A91" s="2"/>
      <c r="B91" s="2"/>
      <c r="C91" s="2"/>
      <c r="D91" s="209">
        <v>9</v>
      </c>
      <c r="E91" s="20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03"/>
      <c r="Y91" s="20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03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03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</row>
    <row r="92" spans="1:104" ht="15.75" customHeight="1" x14ac:dyDescent="0.25">
      <c r="A92" s="2"/>
      <c r="B92" s="2"/>
      <c r="C92" s="2"/>
      <c r="D92" s="209"/>
      <c r="E92" s="20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03"/>
      <c r="Y92" s="20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03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03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</row>
    <row r="93" spans="1:104" ht="15.75" customHeight="1" x14ac:dyDescent="0.25">
      <c r="A93" s="2"/>
      <c r="B93" s="2"/>
      <c r="C93" s="2"/>
      <c r="D93" s="209"/>
      <c r="E93" s="20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03"/>
      <c r="Y93" s="20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03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03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</row>
    <row r="94" spans="1:104" ht="15.75" customHeight="1" x14ac:dyDescent="0.25">
      <c r="A94" s="2"/>
      <c r="B94" s="2"/>
      <c r="C94" s="2"/>
      <c r="D94" s="209"/>
      <c r="E94" s="20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03"/>
      <c r="Y94" s="20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03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03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</row>
    <row r="95" spans="1:104" ht="15.75" customHeight="1" x14ac:dyDescent="0.25">
      <c r="A95" s="2"/>
      <c r="B95" s="2"/>
      <c r="C95" s="2"/>
      <c r="D95" s="209">
        <v>8</v>
      </c>
      <c r="E95" s="20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03"/>
      <c r="Y95" s="20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03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03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</row>
    <row r="96" spans="1:104" ht="15.75" customHeight="1" x14ac:dyDescent="0.25">
      <c r="A96" s="2"/>
      <c r="B96" s="2"/>
      <c r="C96" s="2"/>
      <c r="D96" s="209"/>
      <c r="E96" s="20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03"/>
      <c r="Y96" s="20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03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03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</row>
    <row r="97" spans="1:104" ht="15.75" customHeight="1" x14ac:dyDescent="0.25">
      <c r="A97" s="2"/>
      <c r="B97" s="2"/>
      <c r="C97" s="2"/>
      <c r="D97" s="209"/>
      <c r="E97" s="20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03"/>
      <c r="Y97" s="20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03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03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</row>
    <row r="98" spans="1:104" ht="15.75" customHeight="1" x14ac:dyDescent="0.25">
      <c r="A98" s="2"/>
      <c r="B98" s="2"/>
      <c r="C98" s="2"/>
      <c r="D98" s="209"/>
      <c r="E98" s="20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03"/>
      <c r="Y98" s="20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03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03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</row>
    <row r="99" spans="1:104" ht="15.75" customHeight="1" x14ac:dyDescent="0.25">
      <c r="A99" s="2"/>
      <c r="B99" s="2"/>
      <c r="C99" s="2"/>
      <c r="D99" s="209">
        <v>7</v>
      </c>
      <c r="E99" s="20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03"/>
      <c r="Y99" s="20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03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03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</row>
    <row r="100" spans="1:104" ht="15.75" customHeight="1" x14ac:dyDescent="0.25">
      <c r="A100" s="2"/>
      <c r="B100" s="2"/>
      <c r="C100" s="2"/>
      <c r="D100" s="209"/>
      <c r="E100" s="20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03"/>
      <c r="Y100" s="20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03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03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</row>
    <row r="101" spans="1:104" ht="15.75" customHeight="1" x14ac:dyDescent="0.25">
      <c r="A101" s="2"/>
      <c r="B101" s="2"/>
      <c r="C101" s="2"/>
      <c r="D101" s="209"/>
      <c r="E101" s="20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03"/>
      <c r="Y101" s="20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03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03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</row>
    <row r="102" spans="1:104" ht="15.75" customHeight="1" x14ac:dyDescent="0.25">
      <c r="A102" s="2"/>
      <c r="B102" s="2"/>
      <c r="C102" s="2"/>
      <c r="D102" s="209"/>
      <c r="E102" s="20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03"/>
      <c r="Y102" s="20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03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03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</row>
    <row r="103" spans="1:104" ht="15.75" customHeight="1" x14ac:dyDescent="0.25">
      <c r="A103" s="2"/>
      <c r="B103" s="2"/>
      <c r="C103" s="2"/>
      <c r="D103" s="209">
        <v>6</v>
      </c>
      <c r="E103" s="20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03"/>
      <c r="Y103" s="20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03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03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</row>
    <row r="104" spans="1:104" ht="15.75" customHeight="1" x14ac:dyDescent="0.25">
      <c r="A104" s="2"/>
      <c r="B104" s="2"/>
      <c r="C104" s="2"/>
      <c r="D104" s="209"/>
      <c r="E104" s="20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03"/>
      <c r="Y104" s="20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03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03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</row>
    <row r="105" spans="1:104" ht="15.75" customHeight="1" x14ac:dyDescent="0.25">
      <c r="A105" s="2"/>
      <c r="B105" s="2"/>
      <c r="C105" s="2"/>
      <c r="D105" s="209"/>
      <c r="E105" s="20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03"/>
      <c r="Y105" s="20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03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03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</row>
    <row r="106" spans="1:104" ht="15.75" customHeight="1" x14ac:dyDescent="0.25">
      <c r="A106" s="2"/>
      <c r="B106" s="2"/>
      <c r="C106" s="2"/>
      <c r="D106" s="209"/>
      <c r="E106" s="20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03"/>
      <c r="Y106" s="20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03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03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</row>
    <row r="107" spans="1:104" ht="15.75" customHeight="1" x14ac:dyDescent="0.25">
      <c r="A107" s="2"/>
      <c r="B107" s="2"/>
      <c r="C107" s="2"/>
      <c r="D107" s="209">
        <v>5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6"/>
      <c r="Y107" s="204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6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6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</row>
    <row r="108" spans="1:104" ht="15.75" customHeight="1" x14ac:dyDescent="0.25">
      <c r="A108" s="2"/>
      <c r="B108" s="2"/>
      <c r="C108" s="2"/>
      <c r="D108" s="209"/>
      <c r="E108" s="20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03"/>
      <c r="Y108" s="20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03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03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</row>
    <row r="109" spans="1:104" ht="15.75" customHeight="1" x14ac:dyDescent="0.25">
      <c r="A109" s="2"/>
      <c r="B109" s="2"/>
      <c r="C109" s="2"/>
      <c r="D109" s="209"/>
      <c r="E109" s="20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03"/>
      <c r="Y109" s="20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03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03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</row>
    <row r="110" spans="1:104" ht="15.75" customHeight="1" x14ac:dyDescent="0.25">
      <c r="A110" s="2"/>
      <c r="B110" s="2"/>
      <c r="C110" s="2"/>
      <c r="D110" s="209"/>
      <c r="E110" s="20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03"/>
      <c r="Y110" s="20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03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03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</row>
    <row r="111" spans="1:104" ht="15.75" customHeight="1" x14ac:dyDescent="0.25">
      <c r="A111" s="2"/>
      <c r="B111" s="2"/>
      <c r="C111" s="2"/>
      <c r="D111" s="209">
        <v>4</v>
      </c>
      <c r="E111" s="20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03"/>
      <c r="Y111" s="20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03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03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</row>
    <row r="112" spans="1:104" ht="15.75" customHeight="1" x14ac:dyDescent="0.25">
      <c r="A112" s="2"/>
      <c r="B112" s="2"/>
      <c r="C112" s="2"/>
      <c r="D112" s="209"/>
      <c r="E112" s="20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03"/>
      <c r="Y112" s="20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03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03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</row>
    <row r="113" spans="1:104" ht="15.75" customHeight="1" x14ac:dyDescent="0.25">
      <c r="A113" s="2"/>
      <c r="B113" s="2"/>
      <c r="C113" s="2"/>
      <c r="D113" s="209"/>
      <c r="E113" s="20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03"/>
      <c r="Y113" s="20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03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03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</row>
    <row r="114" spans="1:104" ht="15.75" customHeight="1" x14ac:dyDescent="0.25">
      <c r="A114" s="2"/>
      <c r="B114" s="2"/>
      <c r="C114" s="2"/>
      <c r="D114" s="209"/>
      <c r="E114" s="20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03"/>
      <c r="Y114" s="20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03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03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</row>
    <row r="115" spans="1:104" ht="15.75" customHeight="1" x14ac:dyDescent="0.25">
      <c r="A115" s="2"/>
      <c r="B115" s="2"/>
      <c r="C115" s="2"/>
      <c r="D115" s="209">
        <v>3</v>
      </c>
      <c r="E115" s="20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03"/>
      <c r="Y115" s="20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03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03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</row>
    <row r="116" spans="1:104" ht="15.75" customHeight="1" x14ac:dyDescent="0.25">
      <c r="A116" s="2"/>
      <c r="B116" s="2"/>
      <c r="C116" s="2"/>
      <c r="D116" s="209"/>
      <c r="E116" s="20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03"/>
      <c r="Y116" s="20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03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03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</row>
    <row r="117" spans="1:104" ht="15.75" customHeight="1" x14ac:dyDescent="0.25">
      <c r="A117" s="2"/>
      <c r="B117" s="2"/>
      <c r="C117" s="2"/>
      <c r="D117" s="209"/>
      <c r="E117" s="20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03"/>
      <c r="Y117" s="20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03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03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</row>
    <row r="118" spans="1:104" ht="15.75" customHeight="1" x14ac:dyDescent="0.25">
      <c r="A118" s="2"/>
      <c r="B118" s="2"/>
      <c r="C118" s="2"/>
      <c r="D118" s="209"/>
      <c r="E118" s="20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03"/>
      <c r="Y118" s="20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03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03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</row>
    <row r="119" spans="1:104" ht="15.75" customHeight="1" x14ac:dyDescent="0.25">
      <c r="A119" s="2"/>
      <c r="B119" s="2"/>
      <c r="C119" s="2"/>
      <c r="D119" s="209">
        <v>2</v>
      </c>
      <c r="E119" s="20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03"/>
      <c r="Y119" s="20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03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03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</row>
    <row r="120" spans="1:104" ht="15.75" customHeight="1" x14ac:dyDescent="0.25">
      <c r="A120" s="2"/>
      <c r="B120" s="2"/>
      <c r="C120" s="2"/>
      <c r="D120" s="209"/>
      <c r="E120" s="20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03"/>
      <c r="Y120" s="20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03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03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</row>
    <row r="121" spans="1:104" ht="15.75" customHeight="1" x14ac:dyDescent="0.25">
      <c r="A121" s="2"/>
      <c r="B121" s="2"/>
      <c r="C121" s="2"/>
      <c r="D121" s="209"/>
      <c r="E121" s="20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03"/>
      <c r="Y121" s="20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03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03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</row>
    <row r="122" spans="1:104" ht="15.75" customHeight="1" x14ac:dyDescent="0.25">
      <c r="A122" s="2"/>
      <c r="B122" s="2"/>
      <c r="C122" s="2"/>
      <c r="D122" s="209"/>
      <c r="E122" s="20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03"/>
      <c r="Y122" s="20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03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03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</row>
    <row r="123" spans="1:104" ht="15.75" customHeight="1" x14ac:dyDescent="0.25">
      <c r="A123" s="2"/>
      <c r="B123" s="2"/>
      <c r="C123" s="2"/>
      <c r="D123" s="209">
        <v>1</v>
      </c>
      <c r="E123" s="20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03"/>
      <c r="Y123" s="20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03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03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</row>
    <row r="124" spans="1:104" ht="15.75" customHeight="1" x14ac:dyDescent="0.25">
      <c r="A124" s="2"/>
      <c r="B124" s="2"/>
      <c r="C124" s="2"/>
      <c r="D124" s="209"/>
      <c r="E124" s="20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03"/>
      <c r="Y124" s="20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03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03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</row>
    <row r="125" spans="1:104" ht="15.75" customHeight="1" x14ac:dyDescent="0.25">
      <c r="A125" s="2"/>
      <c r="B125" s="2"/>
      <c r="C125" s="2"/>
      <c r="D125" s="209"/>
      <c r="E125" s="20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03"/>
      <c r="Y125" s="20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03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03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</row>
    <row r="126" spans="1:104" ht="15.75" customHeight="1" x14ac:dyDescent="0.25">
      <c r="A126" s="2"/>
      <c r="B126" s="2"/>
      <c r="C126" s="2"/>
      <c r="D126" s="209"/>
      <c r="E126" s="204"/>
      <c r="F126" s="205"/>
      <c r="G126" s="205"/>
      <c r="H126" s="205"/>
      <c r="I126" s="205"/>
      <c r="J126" s="205"/>
      <c r="K126" s="205"/>
      <c r="L126" s="205"/>
      <c r="M126" s="205"/>
      <c r="N126" s="205"/>
      <c r="O126" s="205"/>
      <c r="P126" s="205"/>
      <c r="Q126" s="205"/>
      <c r="R126" s="205"/>
      <c r="S126" s="205"/>
      <c r="T126" s="205"/>
      <c r="U126" s="205"/>
      <c r="V126" s="205"/>
      <c r="W126" s="205"/>
      <c r="X126" s="206"/>
      <c r="Y126" s="204"/>
      <c r="Z126" s="205"/>
      <c r="AA126" s="205"/>
      <c r="AB126" s="205"/>
      <c r="AC126" s="205"/>
      <c r="AD126" s="205"/>
      <c r="AE126" s="205"/>
      <c r="AF126" s="205"/>
      <c r="AG126" s="205"/>
      <c r="AH126" s="205"/>
      <c r="AI126" s="205"/>
      <c r="AJ126" s="205"/>
      <c r="AK126" s="205"/>
      <c r="AL126" s="205"/>
      <c r="AM126" s="205"/>
      <c r="AN126" s="205"/>
      <c r="AO126" s="205"/>
      <c r="AP126" s="205"/>
      <c r="AQ126" s="205"/>
      <c r="AR126" s="206"/>
      <c r="AS126" s="205"/>
      <c r="AT126" s="205"/>
      <c r="AU126" s="205"/>
      <c r="AV126" s="205"/>
      <c r="AW126" s="205"/>
      <c r="AX126" s="205"/>
      <c r="AY126" s="205"/>
      <c r="AZ126" s="205"/>
      <c r="BA126" s="205"/>
      <c r="BB126" s="205"/>
      <c r="BC126" s="205"/>
      <c r="BD126" s="205"/>
      <c r="BE126" s="205"/>
      <c r="BF126" s="205"/>
      <c r="BG126" s="205"/>
      <c r="BH126" s="205"/>
      <c r="BI126" s="205"/>
      <c r="BJ126" s="205"/>
      <c r="BK126" s="205"/>
      <c r="BL126" s="206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</row>
    <row r="127" spans="1:104" ht="15.75" customHeight="1" x14ac:dyDescent="0.25">
      <c r="A127" s="2"/>
      <c r="B127" s="2"/>
      <c r="C127" s="2"/>
      <c r="D127" s="209">
        <v>0</v>
      </c>
      <c r="E127" s="209"/>
      <c r="F127" s="209"/>
      <c r="G127" s="209"/>
      <c r="H127" s="209">
        <v>1</v>
      </c>
      <c r="I127" s="209"/>
      <c r="J127" s="209"/>
      <c r="K127" s="209"/>
      <c r="L127" s="209">
        <v>2</v>
      </c>
      <c r="M127" s="209"/>
      <c r="N127" s="209"/>
      <c r="O127" s="209"/>
      <c r="P127" s="209">
        <v>3</v>
      </c>
      <c r="Q127" s="209"/>
      <c r="R127" s="209"/>
      <c r="S127" s="209"/>
      <c r="T127" s="209">
        <v>4</v>
      </c>
      <c r="U127" s="209"/>
      <c r="V127" s="209"/>
      <c r="W127" s="209"/>
      <c r="X127" s="209">
        <v>5</v>
      </c>
      <c r="Y127" s="209"/>
      <c r="Z127" s="209"/>
      <c r="AA127" s="209"/>
      <c r="AB127" s="209">
        <v>6</v>
      </c>
      <c r="AC127" s="209"/>
      <c r="AD127" s="209"/>
      <c r="AE127" s="209"/>
      <c r="AF127" s="209">
        <v>7</v>
      </c>
      <c r="AG127" s="209"/>
      <c r="AH127" s="209"/>
      <c r="AI127" s="209"/>
      <c r="AJ127" s="209">
        <v>8</v>
      </c>
      <c r="AK127" s="209"/>
      <c r="AL127" s="209"/>
      <c r="AM127" s="209"/>
      <c r="AN127" s="209">
        <v>9</v>
      </c>
      <c r="AO127" s="209"/>
      <c r="AP127" s="209"/>
      <c r="AQ127" s="209"/>
      <c r="AR127" s="209">
        <v>10</v>
      </c>
      <c r="AS127" s="209"/>
      <c r="AT127" s="209"/>
      <c r="AU127" s="209"/>
      <c r="AV127" s="209">
        <v>11</v>
      </c>
      <c r="AW127" s="209"/>
      <c r="AX127" s="209"/>
      <c r="AY127" s="209"/>
      <c r="AZ127" s="209">
        <v>12</v>
      </c>
      <c r="BA127" s="209"/>
      <c r="BB127" s="209"/>
      <c r="BC127" s="209"/>
      <c r="BD127" s="209">
        <v>13</v>
      </c>
      <c r="BE127" s="209"/>
      <c r="BF127" s="209"/>
      <c r="BG127" s="209"/>
      <c r="BH127" s="209">
        <v>14</v>
      </c>
      <c r="BI127" s="209"/>
      <c r="BJ127" s="209"/>
      <c r="BK127" s="209"/>
      <c r="BL127" s="209">
        <v>15</v>
      </c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</row>
    <row r="128" spans="1:104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</row>
    <row r="129" spans="1:104" ht="15.75" customHeight="1" x14ac:dyDescent="0.25">
      <c r="A129" s="2"/>
      <c r="B129" s="2"/>
      <c r="C129" s="2"/>
      <c r="D129" s="207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</row>
    <row r="130" spans="1:104" ht="15.75" customHeight="1" x14ac:dyDescent="0.25">
      <c r="A130" s="2"/>
      <c r="B130" s="2"/>
      <c r="C130" s="2"/>
      <c r="D130" s="210">
        <v>20</v>
      </c>
      <c r="E130" s="199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V130" s="200"/>
      <c r="W130" s="200"/>
      <c r="X130" s="201"/>
      <c r="Y130" s="199"/>
      <c r="Z130" s="200"/>
      <c r="AA130" s="200"/>
      <c r="AB130" s="200"/>
      <c r="AC130" s="200"/>
      <c r="AD130" s="200"/>
      <c r="AE130" s="200"/>
      <c r="AF130" s="200"/>
      <c r="AG130" s="200"/>
      <c r="AH130" s="200"/>
      <c r="AI130" s="200"/>
      <c r="AJ130" s="200"/>
      <c r="AK130" s="200"/>
      <c r="AL130" s="200"/>
      <c r="AM130" s="200"/>
      <c r="AN130" s="200"/>
      <c r="AO130" s="200"/>
      <c r="AP130" s="200"/>
      <c r="AQ130" s="200"/>
      <c r="AR130" s="201"/>
      <c r="AS130" s="200"/>
      <c r="AT130" s="200"/>
      <c r="AU130" s="200"/>
      <c r="AV130" s="200"/>
      <c r="AW130" s="200"/>
      <c r="AX130" s="200"/>
      <c r="AY130" s="200"/>
      <c r="AZ130" s="200"/>
      <c r="BA130" s="200"/>
      <c r="BB130" s="200"/>
      <c r="BC130" s="200"/>
      <c r="BD130" s="200"/>
      <c r="BE130" s="200"/>
      <c r="BF130" s="200"/>
      <c r="BG130" s="200"/>
      <c r="BH130" s="200"/>
      <c r="BI130" s="200"/>
      <c r="BJ130" s="200"/>
      <c r="BK130" s="200"/>
      <c r="BL130" s="201"/>
      <c r="BM130" s="200"/>
      <c r="BN130" s="200"/>
      <c r="BO130" s="200"/>
      <c r="BP130" s="200"/>
      <c r="BQ130" s="200"/>
      <c r="BR130" s="200"/>
      <c r="BS130" s="200"/>
      <c r="BT130" s="200"/>
      <c r="BU130" s="200"/>
      <c r="BV130" s="200"/>
      <c r="BW130" s="200"/>
      <c r="BX130" s="200"/>
      <c r="BY130" s="200"/>
      <c r="BZ130" s="200"/>
      <c r="CA130" s="200"/>
      <c r="CB130" s="200"/>
      <c r="CC130" s="200"/>
      <c r="CD130" s="200"/>
      <c r="CE130" s="200"/>
      <c r="CF130" s="201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</row>
    <row r="131" spans="1:104" ht="15.75" customHeight="1" x14ac:dyDescent="0.25">
      <c r="A131" s="2"/>
      <c r="B131" s="2"/>
      <c r="C131" s="2"/>
      <c r="D131" s="211"/>
      <c r="E131" s="20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03"/>
      <c r="Y131" s="20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03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03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03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</row>
    <row r="132" spans="1:104" ht="15.75" customHeight="1" x14ac:dyDescent="0.25">
      <c r="A132" s="2"/>
      <c r="B132" s="2"/>
      <c r="C132" s="2"/>
      <c r="D132" s="211"/>
      <c r="E132" s="20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03"/>
      <c r="Y132" s="20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03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03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03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</row>
    <row r="133" spans="1:104" ht="15.75" customHeight="1" x14ac:dyDescent="0.25">
      <c r="A133" s="2"/>
      <c r="B133" s="2"/>
      <c r="C133" s="2"/>
      <c r="D133" s="210"/>
      <c r="E133" s="20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03"/>
      <c r="Y133" s="20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03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03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03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</row>
    <row r="134" spans="1:104" ht="15.75" customHeight="1" x14ac:dyDescent="0.25">
      <c r="A134" s="2"/>
      <c r="B134" s="2"/>
      <c r="C134" s="2"/>
      <c r="D134" s="210">
        <v>19</v>
      </c>
      <c r="E134" s="20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03"/>
      <c r="Y134" s="20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03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03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03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</row>
    <row r="135" spans="1:104" ht="15.75" customHeight="1" x14ac:dyDescent="0.25">
      <c r="A135" s="2"/>
      <c r="B135" s="2"/>
      <c r="C135" s="2"/>
      <c r="D135" s="211"/>
      <c r="E135" s="20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03"/>
      <c r="Y135" s="20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03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03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03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</row>
    <row r="136" spans="1:104" ht="15.75" customHeight="1" x14ac:dyDescent="0.25">
      <c r="A136" s="2"/>
      <c r="B136" s="2"/>
      <c r="C136" s="2"/>
      <c r="D136" s="211"/>
      <c r="E136" s="20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03"/>
      <c r="Y136" s="20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03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03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03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</row>
    <row r="137" spans="1:104" ht="15.75" customHeight="1" x14ac:dyDescent="0.25">
      <c r="A137" s="2"/>
      <c r="B137" s="2"/>
      <c r="C137" s="2"/>
      <c r="D137" s="210"/>
      <c r="E137" s="20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03"/>
      <c r="Y137" s="20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03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03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03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</row>
    <row r="138" spans="1:104" ht="15.75" customHeight="1" x14ac:dyDescent="0.25">
      <c r="A138" s="2"/>
      <c r="B138" s="2"/>
      <c r="C138" s="2"/>
      <c r="D138" s="210">
        <v>18</v>
      </c>
      <c r="E138" s="20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03"/>
      <c r="Y138" s="20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03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03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03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</row>
    <row r="139" spans="1:104" ht="15.75" customHeight="1" x14ac:dyDescent="0.25">
      <c r="A139" s="2"/>
      <c r="B139" s="2"/>
      <c r="C139" s="2"/>
      <c r="D139" s="211"/>
      <c r="E139" s="20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03"/>
      <c r="Y139" s="20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03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03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03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</row>
    <row r="140" spans="1:104" ht="15.75" customHeight="1" x14ac:dyDescent="0.25">
      <c r="A140" s="2"/>
      <c r="B140" s="2"/>
      <c r="C140" s="2"/>
      <c r="D140" s="211"/>
      <c r="E140" s="20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03"/>
      <c r="Y140" s="20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03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03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03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</row>
    <row r="141" spans="1:104" ht="15.75" customHeight="1" x14ac:dyDescent="0.25">
      <c r="A141" s="2"/>
      <c r="B141" s="2"/>
      <c r="C141" s="2"/>
      <c r="D141" s="210"/>
      <c r="E141" s="20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03"/>
      <c r="Y141" s="20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03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03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03"/>
      <c r="CG141" s="207"/>
      <c r="CH141" s="207"/>
      <c r="CI141" s="207"/>
      <c r="CJ141" s="207"/>
      <c r="CK141" s="207"/>
      <c r="CL141" s="207"/>
      <c r="CM141" s="207"/>
      <c r="CN141" s="207"/>
      <c r="CO141" s="207"/>
      <c r="CP141" s="207"/>
      <c r="CQ141" s="207"/>
      <c r="CR141" s="207"/>
      <c r="CS141" s="207"/>
      <c r="CT141" s="207"/>
      <c r="CU141" s="207"/>
      <c r="CV141" s="207"/>
      <c r="CW141" s="207"/>
      <c r="CX141" s="207"/>
      <c r="CY141" s="207"/>
      <c r="CZ141" s="207"/>
    </row>
    <row r="142" spans="1:104" ht="15.75" customHeight="1" x14ac:dyDescent="0.25">
      <c r="A142" s="2"/>
      <c r="B142" s="2"/>
      <c r="C142" s="2"/>
      <c r="D142" s="210">
        <v>17</v>
      </c>
      <c r="E142" s="20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03"/>
      <c r="Y142" s="20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03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03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03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</row>
    <row r="143" spans="1:104" ht="15.75" customHeight="1" x14ac:dyDescent="0.25">
      <c r="A143" s="2"/>
      <c r="B143" s="2"/>
      <c r="C143" s="2"/>
      <c r="D143" s="211"/>
      <c r="E143" s="20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03"/>
      <c r="Y143" s="20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03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03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03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</row>
    <row r="144" spans="1:104" ht="15.75" customHeight="1" x14ac:dyDescent="0.25">
      <c r="A144" s="2"/>
      <c r="B144" s="2"/>
      <c r="C144" s="2"/>
      <c r="D144" s="211"/>
      <c r="E144" s="20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03"/>
      <c r="Y144" s="20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03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03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03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</row>
    <row r="145" spans="1:104" ht="15.75" customHeight="1" x14ac:dyDescent="0.25">
      <c r="A145" s="2"/>
      <c r="B145" s="2"/>
      <c r="C145" s="2"/>
      <c r="D145" s="210"/>
      <c r="E145" s="20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03"/>
      <c r="Y145" s="20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03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03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03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</row>
    <row r="146" spans="1:104" ht="15.75" customHeight="1" x14ac:dyDescent="0.25">
      <c r="A146" s="2"/>
      <c r="B146" s="2"/>
      <c r="C146" s="2"/>
      <c r="D146" s="210">
        <v>16</v>
      </c>
      <c r="E146" s="20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03"/>
      <c r="Y146" s="20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03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03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03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</row>
    <row r="147" spans="1:104" ht="15.75" customHeight="1" x14ac:dyDescent="0.25">
      <c r="A147" s="2"/>
      <c r="B147" s="2"/>
      <c r="C147" s="2"/>
      <c r="D147" s="211"/>
      <c r="E147" s="20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03"/>
      <c r="Y147" s="20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03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03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03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</row>
    <row r="148" spans="1:104" ht="15.75" customHeight="1" x14ac:dyDescent="0.25">
      <c r="A148" s="2"/>
      <c r="B148" s="2"/>
      <c r="C148" s="2"/>
      <c r="D148" s="211"/>
      <c r="E148" s="20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03"/>
      <c r="Y148" s="20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03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03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03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</row>
    <row r="149" spans="1:104" ht="15.75" customHeight="1" x14ac:dyDescent="0.25">
      <c r="A149" s="2"/>
      <c r="B149" s="2"/>
      <c r="C149" s="2"/>
      <c r="D149" s="210"/>
      <c r="E149" s="20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03"/>
      <c r="Y149" s="20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03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03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03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</row>
    <row r="150" spans="1:104" ht="15.75" customHeight="1" x14ac:dyDescent="0.25">
      <c r="A150" s="2"/>
      <c r="B150" s="2"/>
      <c r="C150" s="2"/>
      <c r="D150" s="211">
        <v>15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6"/>
      <c r="Y150" s="204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6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6"/>
      <c r="BM150" s="205"/>
      <c r="BN150" s="205"/>
      <c r="BO150" s="205"/>
      <c r="BP150" s="205"/>
      <c r="BQ150" s="205"/>
      <c r="BR150" s="205"/>
      <c r="BS150" s="205"/>
      <c r="BT150" s="205"/>
      <c r="BU150" s="205"/>
      <c r="BV150" s="205"/>
      <c r="BW150" s="205"/>
      <c r="BX150" s="205"/>
      <c r="BY150" s="205"/>
      <c r="BZ150" s="205"/>
      <c r="CA150" s="205"/>
      <c r="CB150" s="205"/>
      <c r="CC150" s="205"/>
      <c r="CD150" s="205"/>
      <c r="CE150" s="205"/>
      <c r="CF150" s="206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</row>
    <row r="151" spans="1:104" ht="15.75" customHeight="1" x14ac:dyDescent="0.25">
      <c r="A151" s="2"/>
      <c r="B151" s="2"/>
      <c r="C151" s="2"/>
      <c r="D151" s="211"/>
      <c r="E151" s="199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  <c r="R151" s="200"/>
      <c r="S151" s="200"/>
      <c r="T151" s="200"/>
      <c r="U151" s="200"/>
      <c r="V151" s="200"/>
      <c r="W151" s="200"/>
      <c r="X151" s="201"/>
      <c r="Y151" s="199"/>
      <c r="Z151" s="200"/>
      <c r="AA151" s="200"/>
      <c r="AB151" s="200"/>
      <c r="AC151" s="200"/>
      <c r="AD151" s="200"/>
      <c r="AE151" s="200"/>
      <c r="AF151" s="200"/>
      <c r="AG151" s="200"/>
      <c r="AH151" s="200"/>
      <c r="AI151" s="200"/>
      <c r="AJ151" s="200"/>
      <c r="AK151" s="200"/>
      <c r="AL151" s="200"/>
      <c r="AM151" s="200"/>
      <c r="AN151" s="200"/>
      <c r="AO151" s="200"/>
      <c r="AP151" s="200"/>
      <c r="AQ151" s="200"/>
      <c r="AR151" s="201"/>
      <c r="AS151" s="200"/>
      <c r="AT151" s="200"/>
      <c r="AU151" s="200"/>
      <c r="AV151" s="200"/>
      <c r="AW151" s="200"/>
      <c r="AX151" s="200"/>
      <c r="AY151" s="200"/>
      <c r="AZ151" s="200"/>
      <c r="BA151" s="200"/>
      <c r="BB151" s="200"/>
      <c r="BC151" s="200"/>
      <c r="BD151" s="200"/>
      <c r="BE151" s="200"/>
      <c r="BF151" s="200"/>
      <c r="BG151" s="200"/>
      <c r="BH151" s="200"/>
      <c r="BI151" s="200"/>
      <c r="BJ151" s="200"/>
      <c r="BK151" s="200"/>
      <c r="BL151" s="201"/>
      <c r="BM151" s="200"/>
      <c r="BN151" s="200"/>
      <c r="BO151" s="200"/>
      <c r="BP151" s="200"/>
      <c r="BQ151" s="200"/>
      <c r="BR151" s="200"/>
      <c r="BS151" s="200"/>
      <c r="BT151" s="200"/>
      <c r="BU151" s="200"/>
      <c r="BV151" s="200"/>
      <c r="BW151" s="200"/>
      <c r="BX151" s="200"/>
      <c r="BY151" s="200"/>
      <c r="BZ151" s="200"/>
      <c r="CA151" s="200"/>
      <c r="CB151" s="200"/>
      <c r="CC151" s="200"/>
      <c r="CD151" s="200"/>
      <c r="CE151" s="200"/>
      <c r="CF151" s="201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</row>
    <row r="152" spans="1:104" ht="15.75" customHeight="1" x14ac:dyDescent="0.25">
      <c r="A152" s="2"/>
      <c r="B152" s="2"/>
      <c r="C152" s="2"/>
      <c r="D152" s="211"/>
      <c r="E152" s="20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03"/>
      <c r="Y152" s="20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03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03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03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</row>
    <row r="153" spans="1:104" ht="15.75" customHeight="1" x14ac:dyDescent="0.25">
      <c r="A153" s="2"/>
      <c r="B153" s="2"/>
      <c r="C153" s="2"/>
      <c r="D153" s="211"/>
      <c r="E153" s="20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03"/>
      <c r="Y153" s="20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03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03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03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</row>
    <row r="154" spans="1:104" ht="15.75" customHeight="1" x14ac:dyDescent="0.25">
      <c r="A154" s="2"/>
      <c r="B154" s="2"/>
      <c r="C154" s="2"/>
      <c r="D154" s="211">
        <v>14</v>
      </c>
      <c r="E154" s="20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03"/>
      <c r="Y154" s="20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03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03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03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</row>
    <row r="155" spans="1:104" ht="15.75" customHeight="1" x14ac:dyDescent="0.25">
      <c r="A155" s="2"/>
      <c r="B155" s="2"/>
      <c r="C155" s="2"/>
      <c r="D155" s="211"/>
      <c r="E155" s="20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03"/>
      <c r="Y155" s="20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03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03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03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</row>
    <row r="156" spans="1:104" ht="15.75" customHeight="1" x14ac:dyDescent="0.25">
      <c r="A156" s="2"/>
      <c r="B156" s="2"/>
      <c r="C156" s="2"/>
      <c r="D156" s="211"/>
      <c r="E156" s="20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03"/>
      <c r="Y156" s="20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03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03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03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</row>
    <row r="157" spans="1:104" ht="15.75" customHeight="1" x14ac:dyDescent="0.25">
      <c r="A157" s="2"/>
      <c r="B157" s="2"/>
      <c r="C157" s="2"/>
      <c r="D157" s="211"/>
      <c r="E157" s="20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03"/>
      <c r="Y157" s="20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03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03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03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</row>
    <row r="158" spans="1:104" ht="15.75" customHeight="1" x14ac:dyDescent="0.25">
      <c r="A158" s="2"/>
      <c r="B158" s="2"/>
      <c r="C158" s="2"/>
      <c r="D158" s="211">
        <v>13</v>
      </c>
      <c r="E158" s="20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03"/>
      <c r="Y158" s="20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03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03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03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</row>
    <row r="159" spans="1:104" ht="15.75" customHeight="1" x14ac:dyDescent="0.25">
      <c r="A159" s="2"/>
      <c r="B159" s="2"/>
      <c r="C159" s="2"/>
      <c r="D159" s="211"/>
      <c r="E159" s="20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03"/>
      <c r="Y159" s="20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03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03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03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</row>
    <row r="160" spans="1:104" ht="15.75" customHeight="1" x14ac:dyDescent="0.25">
      <c r="A160" s="2"/>
      <c r="B160" s="2"/>
      <c r="C160" s="2"/>
      <c r="D160" s="211"/>
      <c r="E160" s="20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03"/>
      <c r="Y160" s="20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03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03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03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</row>
    <row r="161" spans="1:104" ht="15.75" customHeight="1" x14ac:dyDescent="0.25">
      <c r="A161" s="2"/>
      <c r="B161" s="2"/>
      <c r="C161" s="2"/>
      <c r="D161" s="211"/>
      <c r="E161" s="20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03"/>
      <c r="Y161" s="20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03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03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03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</row>
    <row r="162" spans="1:104" ht="15.75" customHeight="1" x14ac:dyDescent="0.25">
      <c r="A162" s="2"/>
      <c r="B162" s="2"/>
      <c r="C162" s="2"/>
      <c r="D162" s="211">
        <v>12</v>
      </c>
      <c r="E162" s="20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03"/>
      <c r="Y162" s="20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03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03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03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</row>
    <row r="163" spans="1:104" ht="15.75" customHeight="1" x14ac:dyDescent="0.25">
      <c r="A163" s="2"/>
      <c r="B163" s="2"/>
      <c r="C163" s="2"/>
      <c r="D163" s="211"/>
      <c r="E163" s="20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03"/>
      <c r="Y163" s="20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03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03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03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</row>
    <row r="164" spans="1:104" ht="15.75" customHeight="1" x14ac:dyDescent="0.25">
      <c r="A164" s="2"/>
      <c r="B164" s="2"/>
      <c r="C164" s="2"/>
      <c r="D164" s="211"/>
      <c r="E164" s="20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03"/>
      <c r="Y164" s="20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03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03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03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</row>
    <row r="165" spans="1:104" ht="15.75" customHeight="1" x14ac:dyDescent="0.25">
      <c r="A165" s="2"/>
      <c r="B165" s="2"/>
      <c r="C165" s="2"/>
      <c r="D165" s="211"/>
      <c r="E165" s="20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03"/>
      <c r="Y165" s="20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03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03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03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</row>
    <row r="166" spans="1:104" ht="15.75" customHeight="1" x14ac:dyDescent="0.25">
      <c r="A166" s="2"/>
      <c r="B166" s="2"/>
      <c r="C166" s="2"/>
      <c r="D166" s="211">
        <v>11</v>
      </c>
      <c r="E166" s="20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03"/>
      <c r="Y166" s="20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03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03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03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</row>
    <row r="167" spans="1:104" ht="15.75" customHeight="1" x14ac:dyDescent="0.25">
      <c r="A167" s="2"/>
      <c r="B167" s="2"/>
      <c r="C167" s="2"/>
      <c r="D167" s="211"/>
      <c r="E167" s="20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03"/>
      <c r="Y167" s="20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03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03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03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</row>
    <row r="168" spans="1:104" ht="15.75" customHeight="1" x14ac:dyDescent="0.25">
      <c r="A168" s="2"/>
      <c r="B168" s="2"/>
      <c r="C168" s="2"/>
      <c r="D168" s="211"/>
      <c r="E168" s="20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03"/>
      <c r="Y168" s="20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03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03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03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</row>
    <row r="169" spans="1:104" ht="15.75" customHeight="1" x14ac:dyDescent="0.25">
      <c r="A169" s="2"/>
      <c r="B169" s="2"/>
      <c r="C169" s="2"/>
      <c r="D169" s="211"/>
      <c r="E169" s="20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03"/>
      <c r="Y169" s="20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03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03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03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</row>
    <row r="170" spans="1:104" ht="15.75" customHeight="1" x14ac:dyDescent="0.25">
      <c r="A170" s="2"/>
      <c r="B170" s="2"/>
      <c r="C170" s="2"/>
      <c r="D170" s="211">
        <v>10</v>
      </c>
      <c r="E170" s="204"/>
      <c r="F170" s="205"/>
      <c r="G170" s="205"/>
      <c r="H170" s="205"/>
      <c r="I170" s="205"/>
      <c r="J170" s="205"/>
      <c r="K170" s="205"/>
      <c r="L170" s="205"/>
      <c r="M170" s="205"/>
      <c r="N170" s="205"/>
      <c r="O170" s="205"/>
      <c r="P170" s="205"/>
      <c r="Q170" s="205"/>
      <c r="R170" s="205"/>
      <c r="S170" s="205"/>
      <c r="T170" s="205"/>
      <c r="U170" s="205"/>
      <c r="V170" s="205"/>
      <c r="W170" s="205"/>
      <c r="X170" s="206"/>
      <c r="Y170" s="204"/>
      <c r="Z170" s="205"/>
      <c r="AA170" s="205"/>
      <c r="AB170" s="205"/>
      <c r="AC170" s="205"/>
      <c r="AD170" s="205"/>
      <c r="AE170" s="205"/>
      <c r="AF170" s="205"/>
      <c r="AG170" s="205"/>
      <c r="AH170" s="205"/>
      <c r="AI170" s="205"/>
      <c r="AJ170" s="205"/>
      <c r="AK170" s="205"/>
      <c r="AL170" s="205"/>
      <c r="AM170" s="205"/>
      <c r="AN170" s="205"/>
      <c r="AO170" s="205"/>
      <c r="AP170" s="205"/>
      <c r="AQ170" s="205"/>
      <c r="AR170" s="206"/>
      <c r="AS170" s="205"/>
      <c r="AT170" s="205"/>
      <c r="AU170" s="205"/>
      <c r="AV170" s="205"/>
      <c r="AW170" s="205"/>
      <c r="AX170" s="205"/>
      <c r="AY170" s="205"/>
      <c r="AZ170" s="205"/>
      <c r="BA170" s="205"/>
      <c r="BB170" s="205"/>
      <c r="BC170" s="205"/>
      <c r="BD170" s="205"/>
      <c r="BE170" s="205"/>
      <c r="BF170" s="205"/>
      <c r="BG170" s="205"/>
      <c r="BH170" s="205"/>
      <c r="BI170" s="205"/>
      <c r="BJ170" s="205"/>
      <c r="BK170" s="205"/>
      <c r="BL170" s="206"/>
      <c r="BM170" s="205"/>
      <c r="BN170" s="205"/>
      <c r="BO170" s="205"/>
      <c r="BP170" s="205"/>
      <c r="BQ170" s="205"/>
      <c r="BR170" s="205"/>
      <c r="BS170" s="205"/>
      <c r="BT170" s="205"/>
      <c r="BU170" s="205"/>
      <c r="BV170" s="205"/>
      <c r="BW170" s="205"/>
      <c r="BX170" s="205"/>
      <c r="BY170" s="205"/>
      <c r="BZ170" s="205"/>
      <c r="CA170" s="205"/>
      <c r="CB170" s="205"/>
      <c r="CC170" s="205"/>
      <c r="CD170" s="205"/>
      <c r="CE170" s="205"/>
      <c r="CF170" s="206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</row>
    <row r="171" spans="1:104" ht="15.75" customHeight="1" x14ac:dyDescent="0.25">
      <c r="A171" s="2"/>
      <c r="B171" s="2"/>
      <c r="C171" s="2"/>
      <c r="D171" s="211"/>
      <c r="E171" s="20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03"/>
      <c r="Y171" s="20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03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03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03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</row>
    <row r="172" spans="1:104" ht="15.75" customHeight="1" x14ac:dyDescent="0.25">
      <c r="A172" s="2"/>
      <c r="B172" s="2"/>
      <c r="C172" s="2"/>
      <c r="D172" s="211"/>
      <c r="E172" s="20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03"/>
      <c r="Y172" s="20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03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03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03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</row>
    <row r="173" spans="1:104" ht="15.75" customHeight="1" x14ac:dyDescent="0.25">
      <c r="A173" s="2"/>
      <c r="B173" s="2"/>
      <c r="C173" s="2"/>
      <c r="D173" s="211"/>
      <c r="E173" s="20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03"/>
      <c r="Y173" s="20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03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03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03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</row>
    <row r="174" spans="1:104" ht="15.75" customHeight="1" x14ac:dyDescent="0.25">
      <c r="A174" s="2"/>
      <c r="B174" s="2"/>
      <c r="C174" s="2"/>
      <c r="D174" s="211">
        <v>9</v>
      </c>
      <c r="E174" s="20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03"/>
      <c r="Y174" s="20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03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03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03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</row>
    <row r="175" spans="1:104" ht="15.75" customHeight="1" x14ac:dyDescent="0.25">
      <c r="A175" s="2"/>
      <c r="B175" s="2"/>
      <c r="C175" s="2"/>
      <c r="D175" s="211"/>
      <c r="E175" s="20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03"/>
      <c r="Y175" s="20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03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03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03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</row>
    <row r="176" spans="1:104" ht="15.75" customHeight="1" x14ac:dyDescent="0.25">
      <c r="A176" s="2"/>
      <c r="B176" s="2"/>
      <c r="C176" s="2"/>
      <c r="D176" s="211"/>
      <c r="E176" s="20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03"/>
      <c r="Y176" s="20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03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03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03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</row>
    <row r="177" spans="1:104" ht="15.75" customHeight="1" x14ac:dyDescent="0.25">
      <c r="A177" s="2"/>
      <c r="B177" s="2"/>
      <c r="C177" s="2"/>
      <c r="D177" s="211"/>
      <c r="E177" s="20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03"/>
      <c r="Y177" s="20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03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03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03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</row>
    <row r="178" spans="1:104" ht="15.75" customHeight="1" x14ac:dyDescent="0.25">
      <c r="A178" s="2"/>
      <c r="B178" s="2"/>
      <c r="C178" s="2"/>
      <c r="D178" s="211">
        <v>8</v>
      </c>
      <c r="E178" s="20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03"/>
      <c r="Y178" s="20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03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03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03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</row>
    <row r="179" spans="1:104" ht="15.75" customHeight="1" x14ac:dyDescent="0.25">
      <c r="A179" s="2"/>
      <c r="B179" s="2"/>
      <c r="C179" s="2"/>
      <c r="D179" s="211"/>
      <c r="E179" s="20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03"/>
      <c r="Y179" s="20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03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03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03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</row>
    <row r="180" spans="1:104" ht="15.75" customHeight="1" x14ac:dyDescent="0.25">
      <c r="A180" s="2"/>
      <c r="B180" s="2"/>
      <c r="C180" s="2"/>
      <c r="D180" s="211"/>
      <c r="E180" s="20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03"/>
      <c r="Y180" s="20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03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03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03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</row>
    <row r="181" spans="1:104" ht="15.75" customHeight="1" x14ac:dyDescent="0.25">
      <c r="A181" s="2"/>
      <c r="B181" s="2"/>
      <c r="C181" s="2"/>
      <c r="D181" s="211"/>
      <c r="E181" s="20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03"/>
      <c r="Y181" s="20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03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03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03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</row>
    <row r="182" spans="1:104" ht="15.75" customHeight="1" x14ac:dyDescent="0.25">
      <c r="A182" s="2"/>
      <c r="B182" s="2"/>
      <c r="C182" s="2"/>
      <c r="D182" s="211">
        <v>7</v>
      </c>
      <c r="E182" s="20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03"/>
      <c r="Y182" s="20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03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03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03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</row>
    <row r="183" spans="1:104" ht="15.75" customHeight="1" x14ac:dyDescent="0.25">
      <c r="A183" s="2"/>
      <c r="B183" s="2"/>
      <c r="C183" s="2"/>
      <c r="D183" s="211"/>
      <c r="E183" s="20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03"/>
      <c r="Y183" s="20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03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03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03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</row>
    <row r="184" spans="1:104" ht="15.75" customHeight="1" x14ac:dyDescent="0.25">
      <c r="A184" s="2"/>
      <c r="B184" s="2"/>
      <c r="C184" s="2"/>
      <c r="D184" s="211"/>
      <c r="E184" s="20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03"/>
      <c r="Y184" s="20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03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03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03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</row>
    <row r="185" spans="1:104" ht="15.75" customHeight="1" x14ac:dyDescent="0.25">
      <c r="A185" s="2"/>
      <c r="B185" s="2"/>
      <c r="C185" s="2"/>
      <c r="D185" s="211"/>
      <c r="E185" s="20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03"/>
      <c r="Y185" s="20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03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03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03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</row>
    <row r="186" spans="1:104" ht="15.75" customHeight="1" x14ac:dyDescent="0.25">
      <c r="A186" s="2"/>
      <c r="B186" s="2"/>
      <c r="C186" s="2"/>
      <c r="D186" s="211">
        <v>6</v>
      </c>
      <c r="E186" s="20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03"/>
      <c r="Y186" s="20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03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03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03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</row>
    <row r="187" spans="1:104" ht="15.75" customHeight="1" x14ac:dyDescent="0.25">
      <c r="A187" s="2"/>
      <c r="B187" s="2"/>
      <c r="C187" s="2"/>
      <c r="D187" s="211"/>
      <c r="E187" s="20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03"/>
      <c r="Y187" s="20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03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03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03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</row>
    <row r="188" spans="1:104" ht="15.75" customHeight="1" x14ac:dyDescent="0.25">
      <c r="A188" s="2"/>
      <c r="B188" s="2"/>
      <c r="C188" s="2"/>
      <c r="D188" s="211"/>
      <c r="E188" s="20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03"/>
      <c r="Y188" s="20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03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03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03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</row>
    <row r="189" spans="1:104" ht="15.75" customHeight="1" x14ac:dyDescent="0.25">
      <c r="A189" s="2"/>
      <c r="B189" s="2"/>
      <c r="C189" s="2"/>
      <c r="D189" s="211"/>
      <c r="E189" s="204"/>
      <c r="F189" s="205"/>
      <c r="G189" s="205"/>
      <c r="H189" s="205"/>
      <c r="I189" s="205"/>
      <c r="J189" s="205"/>
      <c r="K189" s="205"/>
      <c r="L189" s="205"/>
      <c r="M189" s="205"/>
      <c r="N189" s="205"/>
      <c r="O189" s="205"/>
      <c r="P189" s="205"/>
      <c r="Q189" s="205"/>
      <c r="R189" s="205"/>
      <c r="S189" s="205"/>
      <c r="T189" s="205"/>
      <c r="U189" s="205"/>
      <c r="V189" s="205"/>
      <c r="W189" s="205"/>
      <c r="X189" s="206"/>
      <c r="Y189" s="204"/>
      <c r="Z189" s="205"/>
      <c r="AA189" s="205"/>
      <c r="AB189" s="205"/>
      <c r="AC189" s="205"/>
      <c r="AD189" s="205"/>
      <c r="AE189" s="205"/>
      <c r="AF189" s="205"/>
      <c r="AG189" s="205"/>
      <c r="AH189" s="205"/>
      <c r="AI189" s="205"/>
      <c r="AJ189" s="205"/>
      <c r="AK189" s="205"/>
      <c r="AL189" s="205"/>
      <c r="AM189" s="205"/>
      <c r="AN189" s="205"/>
      <c r="AO189" s="205"/>
      <c r="AP189" s="205"/>
      <c r="AQ189" s="205"/>
      <c r="AR189" s="206"/>
      <c r="AS189" s="205"/>
      <c r="AT189" s="205"/>
      <c r="AU189" s="205"/>
      <c r="AV189" s="205"/>
      <c r="AW189" s="205"/>
      <c r="AX189" s="205"/>
      <c r="AY189" s="205"/>
      <c r="AZ189" s="205"/>
      <c r="BA189" s="205"/>
      <c r="BB189" s="205"/>
      <c r="BC189" s="205"/>
      <c r="BD189" s="205"/>
      <c r="BE189" s="205"/>
      <c r="BF189" s="205"/>
      <c r="BG189" s="205"/>
      <c r="BH189" s="205"/>
      <c r="BI189" s="205"/>
      <c r="BJ189" s="205"/>
      <c r="BK189" s="205"/>
      <c r="BL189" s="206"/>
      <c r="BM189" s="205"/>
      <c r="BN189" s="205"/>
      <c r="BO189" s="205"/>
      <c r="BP189" s="205"/>
      <c r="BQ189" s="205"/>
      <c r="BR189" s="205"/>
      <c r="BS189" s="205"/>
      <c r="BT189" s="205"/>
      <c r="BU189" s="205"/>
      <c r="BV189" s="205"/>
      <c r="BW189" s="205"/>
      <c r="BX189" s="205"/>
      <c r="BY189" s="205"/>
      <c r="BZ189" s="205"/>
      <c r="CA189" s="205"/>
      <c r="CB189" s="205"/>
      <c r="CC189" s="205"/>
      <c r="CD189" s="205"/>
      <c r="CE189" s="205"/>
      <c r="CF189" s="206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</row>
    <row r="190" spans="1:104" ht="15.75" customHeight="1" x14ac:dyDescent="0.25">
      <c r="A190" s="2"/>
      <c r="B190" s="2"/>
      <c r="C190" s="2"/>
      <c r="D190" s="211">
        <v>5</v>
      </c>
      <c r="E190" s="199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  <c r="T190" s="200"/>
      <c r="U190" s="200"/>
      <c r="V190" s="200"/>
      <c r="W190" s="200"/>
      <c r="X190" s="201"/>
      <c r="Y190" s="199"/>
      <c r="Z190" s="200"/>
      <c r="AA190" s="200"/>
      <c r="AB190" s="200"/>
      <c r="AC190" s="200"/>
      <c r="AD190" s="200"/>
      <c r="AE190" s="200"/>
      <c r="AF190" s="200"/>
      <c r="AG190" s="200"/>
      <c r="AH190" s="200"/>
      <c r="AI190" s="200"/>
      <c r="AJ190" s="200"/>
      <c r="AK190" s="200"/>
      <c r="AL190" s="200"/>
      <c r="AM190" s="200"/>
      <c r="AN190" s="200"/>
      <c r="AO190" s="200"/>
      <c r="AP190" s="200"/>
      <c r="AQ190" s="200"/>
      <c r="AR190" s="201"/>
      <c r="AS190" s="199"/>
      <c r="AT190" s="200"/>
      <c r="AU190" s="200"/>
      <c r="AV190" s="200"/>
      <c r="AW190" s="200"/>
      <c r="AX190" s="200"/>
      <c r="AY190" s="200"/>
      <c r="AZ190" s="200"/>
      <c r="BA190" s="200"/>
      <c r="BB190" s="200"/>
      <c r="BC190" s="200"/>
      <c r="BD190" s="200"/>
      <c r="BE190" s="200"/>
      <c r="BF190" s="200"/>
      <c r="BG190" s="200"/>
      <c r="BH190" s="200"/>
      <c r="BI190" s="200"/>
      <c r="BJ190" s="200"/>
      <c r="BK190" s="200"/>
      <c r="BL190" s="201"/>
      <c r="BM190" s="199"/>
      <c r="BN190" s="200"/>
      <c r="BO190" s="200"/>
      <c r="BP190" s="200"/>
      <c r="BQ190" s="200"/>
      <c r="BR190" s="200"/>
      <c r="BS190" s="200"/>
      <c r="BT190" s="200"/>
      <c r="BU190" s="200"/>
      <c r="BV190" s="200"/>
      <c r="BW190" s="200"/>
      <c r="BX190" s="200"/>
      <c r="BY190" s="200"/>
      <c r="BZ190" s="200"/>
      <c r="CA190" s="200"/>
      <c r="CB190" s="200"/>
      <c r="CC190" s="200"/>
      <c r="CD190" s="200"/>
      <c r="CE190" s="200"/>
      <c r="CF190" s="201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</row>
    <row r="191" spans="1:104" ht="15.75" customHeight="1" x14ac:dyDescent="0.25">
      <c r="A191" s="2"/>
      <c r="B191" s="2"/>
      <c r="C191" s="2"/>
      <c r="D191" s="211"/>
      <c r="E191" s="20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03"/>
      <c r="Y191" s="20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03"/>
      <c r="AS191" s="20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03"/>
      <c r="BM191" s="20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03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</row>
    <row r="192" spans="1:104" ht="15.75" customHeight="1" x14ac:dyDescent="0.25">
      <c r="A192" s="2"/>
      <c r="B192" s="2"/>
      <c r="C192" s="2"/>
      <c r="D192" s="211"/>
      <c r="E192" s="20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03"/>
      <c r="Y192" s="20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03"/>
      <c r="AS192" s="20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03"/>
      <c r="BM192" s="20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03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</row>
    <row r="193" spans="1:104" ht="15.75" customHeight="1" x14ac:dyDescent="0.25">
      <c r="A193" s="2"/>
      <c r="B193" s="2"/>
      <c r="C193" s="2"/>
      <c r="D193" s="211"/>
      <c r="E193" s="20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03"/>
      <c r="Y193" s="20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03"/>
      <c r="AS193" s="20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03"/>
      <c r="BM193" s="20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03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</row>
    <row r="194" spans="1:104" ht="15.75" customHeight="1" x14ac:dyDescent="0.25">
      <c r="A194" s="2"/>
      <c r="B194" s="2"/>
      <c r="C194" s="2"/>
      <c r="D194" s="211">
        <v>4</v>
      </c>
      <c r="E194" s="20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03"/>
      <c r="Y194" s="20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03"/>
      <c r="AS194" s="20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03"/>
      <c r="BM194" s="20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03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</row>
    <row r="195" spans="1:104" ht="15.75" customHeight="1" x14ac:dyDescent="0.25">
      <c r="A195" s="2"/>
      <c r="B195" s="2"/>
      <c r="C195" s="2"/>
      <c r="D195" s="211"/>
      <c r="E195" s="20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03"/>
      <c r="Y195" s="20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03"/>
      <c r="AS195" s="20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03"/>
      <c r="BM195" s="20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03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</row>
    <row r="196" spans="1:104" ht="15.75" customHeight="1" x14ac:dyDescent="0.25">
      <c r="A196" s="2"/>
      <c r="B196" s="2"/>
      <c r="C196" s="2"/>
      <c r="D196" s="211"/>
      <c r="E196" s="20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03"/>
      <c r="Y196" s="20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03"/>
      <c r="AS196" s="20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03"/>
      <c r="BM196" s="20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03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</row>
    <row r="197" spans="1:104" ht="15.75" customHeight="1" x14ac:dyDescent="0.25">
      <c r="A197" s="2"/>
      <c r="B197" s="2"/>
      <c r="C197" s="2"/>
      <c r="D197" s="211"/>
      <c r="E197" s="20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03"/>
      <c r="Y197" s="20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03"/>
      <c r="AS197" s="20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03"/>
      <c r="BM197" s="20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03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</row>
    <row r="198" spans="1:104" ht="15.75" customHeight="1" x14ac:dyDescent="0.25">
      <c r="A198" s="2"/>
      <c r="B198" s="2"/>
      <c r="C198" s="2"/>
      <c r="D198" s="211">
        <v>3</v>
      </c>
      <c r="E198" s="20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03"/>
      <c r="Y198" s="20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03"/>
      <c r="AS198" s="20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03"/>
      <c r="BM198" s="20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03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</row>
    <row r="199" spans="1:104" ht="15.75" customHeight="1" x14ac:dyDescent="0.25">
      <c r="A199" s="2"/>
      <c r="B199" s="2"/>
      <c r="C199" s="2"/>
      <c r="D199" s="211"/>
      <c r="E199" s="20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03"/>
      <c r="Y199" s="20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03"/>
      <c r="AS199" s="20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03"/>
      <c r="BM199" s="20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03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</row>
    <row r="200" spans="1:104" ht="15.75" customHeight="1" x14ac:dyDescent="0.25">
      <c r="A200" s="2"/>
      <c r="B200" s="2"/>
      <c r="C200" s="2"/>
      <c r="D200" s="211"/>
      <c r="E200" s="20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03"/>
      <c r="Y200" s="20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03"/>
      <c r="AS200" s="20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03"/>
      <c r="BM200" s="20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03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</row>
    <row r="201" spans="1:104" ht="15.75" customHeight="1" x14ac:dyDescent="0.25">
      <c r="A201" s="2"/>
      <c r="B201" s="2"/>
      <c r="C201" s="2"/>
      <c r="D201" s="211"/>
      <c r="E201" s="20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03"/>
      <c r="Y201" s="20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03"/>
      <c r="AS201" s="20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03"/>
      <c r="BM201" s="20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03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</row>
    <row r="202" spans="1:104" ht="15.75" customHeight="1" x14ac:dyDescent="0.25">
      <c r="A202" s="2"/>
      <c r="B202" s="2"/>
      <c r="C202" s="2"/>
      <c r="D202" s="211">
        <v>2</v>
      </c>
      <c r="E202" s="20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03"/>
      <c r="Y202" s="20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03"/>
      <c r="AS202" s="20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03"/>
      <c r="BM202" s="20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03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</row>
    <row r="203" spans="1:104" ht="15.75" customHeight="1" x14ac:dyDescent="0.25">
      <c r="A203" s="2"/>
      <c r="B203" s="2"/>
      <c r="C203" s="2"/>
      <c r="D203" s="211"/>
      <c r="E203" s="20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03"/>
      <c r="Y203" s="20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03"/>
      <c r="AS203" s="20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03"/>
      <c r="BM203" s="20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03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</row>
    <row r="204" spans="1:104" ht="15.75" customHeight="1" x14ac:dyDescent="0.25">
      <c r="A204" s="2"/>
      <c r="B204" s="2"/>
      <c r="C204" s="2"/>
      <c r="D204" s="211"/>
      <c r="E204" s="20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03"/>
      <c r="Y204" s="20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03"/>
      <c r="AS204" s="20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03"/>
      <c r="BM204" s="20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03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</row>
    <row r="205" spans="1:104" ht="15.75" customHeight="1" x14ac:dyDescent="0.25">
      <c r="A205" s="2"/>
      <c r="B205" s="2"/>
      <c r="C205" s="2"/>
      <c r="D205" s="211"/>
      <c r="E205" s="20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03"/>
      <c r="Y205" s="20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03"/>
      <c r="AS205" s="20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03"/>
      <c r="BM205" s="20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03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</row>
    <row r="206" spans="1:104" ht="15.75" customHeight="1" x14ac:dyDescent="0.25">
      <c r="A206" s="2"/>
      <c r="B206" s="2"/>
      <c r="C206" s="2"/>
      <c r="D206" s="211">
        <v>1</v>
      </c>
      <c r="E206" s="20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03"/>
      <c r="Y206" s="20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03"/>
      <c r="AS206" s="20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03"/>
      <c r="BM206" s="20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03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</row>
    <row r="207" spans="1:104" ht="15.75" customHeight="1" x14ac:dyDescent="0.25">
      <c r="A207" s="2"/>
      <c r="B207" s="2"/>
      <c r="C207" s="2"/>
      <c r="D207" s="211"/>
      <c r="E207" s="20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03"/>
      <c r="Y207" s="20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03"/>
      <c r="AS207" s="20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03"/>
      <c r="BM207" s="20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03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</row>
    <row r="208" spans="1:104" ht="15.75" customHeight="1" x14ac:dyDescent="0.25">
      <c r="A208" s="2"/>
      <c r="B208" s="2"/>
      <c r="C208" s="2"/>
      <c r="D208" s="211"/>
      <c r="E208" s="20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03"/>
      <c r="Y208" s="20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03"/>
      <c r="AS208" s="20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03"/>
      <c r="BM208" s="20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03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</row>
    <row r="209" spans="1:104" ht="15.75" customHeight="1" x14ac:dyDescent="0.25">
      <c r="A209" s="2"/>
      <c r="B209" s="2"/>
      <c r="C209" s="2"/>
      <c r="D209" s="211"/>
      <c r="E209" s="204"/>
      <c r="F209" s="205"/>
      <c r="G209" s="205"/>
      <c r="H209" s="205"/>
      <c r="I209" s="205"/>
      <c r="J209" s="205"/>
      <c r="K209" s="205"/>
      <c r="L209" s="205"/>
      <c r="M209" s="205"/>
      <c r="N209" s="205"/>
      <c r="O209" s="205"/>
      <c r="P209" s="205"/>
      <c r="Q209" s="205"/>
      <c r="R209" s="205"/>
      <c r="S209" s="205"/>
      <c r="T209" s="205"/>
      <c r="U209" s="205"/>
      <c r="V209" s="205"/>
      <c r="W209" s="205"/>
      <c r="X209" s="206"/>
      <c r="Y209" s="204"/>
      <c r="Z209" s="205"/>
      <c r="AA209" s="205"/>
      <c r="AB209" s="205"/>
      <c r="AC209" s="205"/>
      <c r="AD209" s="205"/>
      <c r="AE209" s="205"/>
      <c r="AF209" s="205"/>
      <c r="AG209" s="205"/>
      <c r="AH209" s="205"/>
      <c r="AI209" s="205"/>
      <c r="AJ209" s="205"/>
      <c r="AK209" s="205"/>
      <c r="AL209" s="205"/>
      <c r="AM209" s="205"/>
      <c r="AN209" s="205"/>
      <c r="AO209" s="205"/>
      <c r="AP209" s="205"/>
      <c r="AQ209" s="205"/>
      <c r="AR209" s="206"/>
      <c r="AS209" s="204"/>
      <c r="AT209" s="205"/>
      <c r="AU209" s="205"/>
      <c r="AV209" s="205"/>
      <c r="AW209" s="205"/>
      <c r="AX209" s="205"/>
      <c r="AY209" s="205"/>
      <c r="AZ209" s="205"/>
      <c r="BA209" s="205"/>
      <c r="BB209" s="205"/>
      <c r="BC209" s="205"/>
      <c r="BD209" s="205"/>
      <c r="BE209" s="205"/>
      <c r="BF209" s="205"/>
      <c r="BG209" s="205"/>
      <c r="BH209" s="205"/>
      <c r="BI209" s="205"/>
      <c r="BJ209" s="205"/>
      <c r="BK209" s="205"/>
      <c r="BL209" s="206"/>
      <c r="BM209" s="204"/>
      <c r="BN209" s="205"/>
      <c r="BO209" s="205"/>
      <c r="BP209" s="205"/>
      <c r="BQ209" s="205"/>
      <c r="BR209" s="205"/>
      <c r="BS209" s="205"/>
      <c r="BT209" s="205"/>
      <c r="BU209" s="205"/>
      <c r="BV209" s="205"/>
      <c r="BW209" s="205"/>
      <c r="BX209" s="205"/>
      <c r="BY209" s="205"/>
      <c r="BZ209" s="205"/>
      <c r="CA209" s="205"/>
      <c r="CB209" s="205"/>
      <c r="CC209" s="205"/>
      <c r="CD209" s="205"/>
      <c r="CE209" s="205"/>
      <c r="CF209" s="206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</row>
    <row r="210" spans="1:104" ht="15.75" customHeight="1" x14ac:dyDescent="0.25">
      <c r="A210" s="2"/>
      <c r="B210" s="2"/>
      <c r="C210" s="2"/>
      <c r="D210" s="211">
        <v>0</v>
      </c>
      <c r="E210" s="211"/>
      <c r="F210" s="211"/>
      <c r="G210" s="211"/>
      <c r="H210" s="211">
        <v>1</v>
      </c>
      <c r="I210" s="211"/>
      <c r="J210" s="211"/>
      <c r="K210" s="211"/>
      <c r="L210" s="211">
        <v>2</v>
      </c>
      <c r="M210" s="211"/>
      <c r="N210" s="211"/>
      <c r="O210" s="211"/>
      <c r="P210" s="211">
        <v>3</v>
      </c>
      <c r="Q210" s="211"/>
      <c r="R210" s="211"/>
      <c r="S210" s="211"/>
      <c r="T210" s="211">
        <v>4</v>
      </c>
      <c r="U210" s="211"/>
      <c r="V210" s="211"/>
      <c r="W210" s="211"/>
      <c r="X210" s="211">
        <v>5</v>
      </c>
      <c r="Y210" s="211"/>
      <c r="Z210" s="211"/>
      <c r="AA210" s="211"/>
      <c r="AB210" s="211">
        <v>6</v>
      </c>
      <c r="AC210" s="211"/>
      <c r="AD210" s="211"/>
      <c r="AE210" s="211"/>
      <c r="AF210" s="211">
        <v>7</v>
      </c>
      <c r="AG210" s="211"/>
      <c r="AH210" s="211"/>
      <c r="AI210" s="211"/>
      <c r="AJ210" s="211">
        <v>8</v>
      </c>
      <c r="AK210" s="211"/>
      <c r="AL210" s="211"/>
      <c r="AM210" s="211"/>
      <c r="AN210" s="211">
        <v>9</v>
      </c>
      <c r="AO210" s="211"/>
      <c r="AP210" s="211"/>
      <c r="AQ210" s="211"/>
      <c r="AR210" s="211">
        <v>10</v>
      </c>
      <c r="AS210" s="211"/>
      <c r="AT210" s="211"/>
      <c r="AU210" s="211"/>
      <c r="AV210" s="211">
        <v>11</v>
      </c>
      <c r="AW210" s="211"/>
      <c r="AX210" s="211"/>
      <c r="AY210" s="211"/>
      <c r="AZ210" s="211">
        <v>12</v>
      </c>
      <c r="BA210" s="211"/>
      <c r="BB210" s="211"/>
      <c r="BC210" s="211"/>
      <c r="BD210" s="211">
        <v>13</v>
      </c>
      <c r="BE210" s="211"/>
      <c r="BF210" s="211"/>
      <c r="BG210" s="211"/>
      <c r="BH210" s="211">
        <v>14</v>
      </c>
      <c r="BI210" s="211"/>
      <c r="BJ210" s="211"/>
      <c r="BK210" s="211"/>
      <c r="BL210" s="211">
        <v>15</v>
      </c>
      <c r="BM210" s="211"/>
      <c r="BN210" s="211"/>
      <c r="BO210" s="211"/>
      <c r="BP210" s="211">
        <v>16</v>
      </c>
      <c r="BQ210" s="211"/>
      <c r="BR210" s="211"/>
      <c r="BS210" s="211"/>
      <c r="BT210" s="211">
        <v>17</v>
      </c>
      <c r="BU210" s="211"/>
      <c r="BV210" s="211"/>
      <c r="BW210" s="211"/>
      <c r="BX210" s="211">
        <v>18</v>
      </c>
      <c r="BY210" s="211"/>
      <c r="BZ210" s="211"/>
      <c r="CA210" s="211"/>
      <c r="CB210" s="211">
        <v>19</v>
      </c>
      <c r="CC210" s="211"/>
      <c r="CD210" s="211"/>
      <c r="CE210" s="211"/>
      <c r="CF210" s="211">
        <v>20</v>
      </c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</row>
    <row r="211" spans="1:104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</row>
    <row r="212" spans="1:104" ht="15.75" customHeight="1" x14ac:dyDescent="0.25">
      <c r="A212" s="2"/>
      <c r="B212" s="2"/>
      <c r="C212" s="2"/>
      <c r="D212" s="212">
        <v>25</v>
      </c>
      <c r="E212" s="199"/>
      <c r="F212" s="200"/>
      <c r="G212" s="200"/>
      <c r="H212" s="200"/>
      <c r="I212" s="200"/>
      <c r="J212" s="200"/>
      <c r="K212" s="200"/>
      <c r="L212" s="200"/>
      <c r="M212" s="200"/>
      <c r="N212" s="200"/>
      <c r="O212" s="200"/>
      <c r="P212" s="200"/>
      <c r="Q212" s="200"/>
      <c r="R212" s="200"/>
      <c r="S212" s="200"/>
      <c r="T212" s="200"/>
      <c r="U212" s="200"/>
      <c r="V212" s="200"/>
      <c r="W212" s="200"/>
      <c r="X212" s="201"/>
      <c r="Y212" s="199"/>
      <c r="Z212" s="200"/>
      <c r="AA212" s="200"/>
      <c r="AB212" s="200"/>
      <c r="AC212" s="200"/>
      <c r="AD212" s="200"/>
      <c r="AE212" s="200"/>
      <c r="AF212" s="200"/>
      <c r="AG212" s="200"/>
      <c r="AH212" s="200"/>
      <c r="AI212" s="200"/>
      <c r="AJ212" s="200"/>
      <c r="AK212" s="200"/>
      <c r="AL212" s="200"/>
      <c r="AM212" s="200"/>
      <c r="AN212" s="200"/>
      <c r="AO212" s="200"/>
      <c r="AP212" s="200"/>
      <c r="AQ212" s="200"/>
      <c r="AR212" s="201"/>
      <c r="AS212" s="200"/>
      <c r="AT212" s="200"/>
      <c r="AU212" s="200"/>
      <c r="AV212" s="200"/>
      <c r="AW212" s="200"/>
      <c r="AX212" s="200"/>
      <c r="AY212" s="200"/>
      <c r="AZ212" s="200"/>
      <c r="BA212" s="200"/>
      <c r="BB212" s="200"/>
      <c r="BC212" s="200"/>
      <c r="BD212" s="200"/>
      <c r="BE212" s="200"/>
      <c r="BF212" s="200"/>
      <c r="BG212" s="200"/>
      <c r="BH212" s="200"/>
      <c r="BI212" s="200"/>
      <c r="BJ212" s="200"/>
      <c r="BK212" s="200"/>
      <c r="BL212" s="201"/>
      <c r="BM212" s="200"/>
      <c r="BN212" s="200"/>
      <c r="BO212" s="200"/>
      <c r="BP212" s="200"/>
      <c r="BQ212" s="200"/>
      <c r="BR212" s="200"/>
      <c r="BS212" s="200"/>
      <c r="BT212" s="200"/>
      <c r="BU212" s="200"/>
      <c r="BV212" s="200"/>
      <c r="BW212" s="200"/>
      <c r="BX212" s="200"/>
      <c r="BY212" s="200"/>
      <c r="BZ212" s="200"/>
      <c r="CA212" s="200"/>
      <c r="CB212" s="200"/>
      <c r="CC212" s="200"/>
      <c r="CD212" s="200"/>
      <c r="CE212" s="200"/>
      <c r="CF212" s="201"/>
      <c r="CG212" s="200"/>
      <c r="CH212" s="200"/>
      <c r="CI212" s="200"/>
      <c r="CJ212" s="200"/>
      <c r="CK212" s="200"/>
      <c r="CL212" s="200"/>
      <c r="CM212" s="200"/>
      <c r="CN212" s="200"/>
      <c r="CO212" s="200"/>
      <c r="CP212" s="200"/>
      <c r="CQ212" s="200"/>
      <c r="CR212" s="200"/>
      <c r="CS212" s="200"/>
      <c r="CT212" s="200"/>
      <c r="CU212" s="200"/>
      <c r="CV212" s="200"/>
      <c r="CW212" s="200"/>
      <c r="CX212" s="200"/>
      <c r="CY212" s="200"/>
      <c r="CZ212" s="201"/>
    </row>
    <row r="213" spans="1:104" ht="15.75" customHeight="1" x14ac:dyDescent="0.25">
      <c r="A213" s="2"/>
      <c r="B213" s="2"/>
      <c r="C213" s="2"/>
      <c r="D213" s="197"/>
      <c r="E213" s="20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03"/>
      <c r="Y213" s="20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03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03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03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03"/>
    </row>
    <row r="214" spans="1:104" ht="15.75" customHeight="1" x14ac:dyDescent="0.25">
      <c r="A214" s="2"/>
      <c r="B214" s="2"/>
      <c r="C214" s="2"/>
      <c r="D214" s="197"/>
      <c r="E214" s="20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03"/>
      <c r="Y214" s="20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03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03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03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03"/>
    </row>
    <row r="215" spans="1:104" ht="15.75" customHeight="1" x14ac:dyDescent="0.25">
      <c r="A215" s="2"/>
      <c r="B215" s="2"/>
      <c r="C215" s="2"/>
      <c r="D215" s="212"/>
      <c r="E215" s="20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03"/>
      <c r="Y215" s="20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03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03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03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03"/>
    </row>
    <row r="216" spans="1:104" ht="15.75" customHeight="1" x14ac:dyDescent="0.25">
      <c r="A216" s="2"/>
      <c r="B216" s="2"/>
      <c r="C216" s="2"/>
      <c r="D216" s="212">
        <v>24</v>
      </c>
      <c r="E216" s="20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03"/>
      <c r="Y216" s="20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03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03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03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03"/>
    </row>
    <row r="217" spans="1:104" ht="15.75" customHeight="1" x14ac:dyDescent="0.25">
      <c r="A217" s="2"/>
      <c r="B217" s="2"/>
      <c r="C217" s="2"/>
      <c r="D217" s="197"/>
      <c r="E217" s="20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03"/>
      <c r="Y217" s="20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03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03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03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03"/>
    </row>
    <row r="218" spans="1:104" ht="15.75" customHeight="1" x14ac:dyDescent="0.25">
      <c r="A218" s="2"/>
      <c r="B218" s="2"/>
      <c r="C218" s="2"/>
      <c r="D218" s="197"/>
      <c r="E218" s="20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03"/>
      <c r="Y218" s="20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03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03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03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03"/>
    </row>
    <row r="219" spans="1:104" ht="15.75" customHeight="1" x14ac:dyDescent="0.25">
      <c r="A219" s="2"/>
      <c r="B219" s="2"/>
      <c r="C219" s="2"/>
      <c r="D219" s="212"/>
      <c r="E219" s="20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03"/>
      <c r="Y219" s="20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03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03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03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03"/>
    </row>
    <row r="220" spans="1:104" ht="15.75" customHeight="1" x14ac:dyDescent="0.25">
      <c r="A220" s="2"/>
      <c r="B220" s="2"/>
      <c r="C220" s="2"/>
      <c r="D220" s="212">
        <v>23</v>
      </c>
      <c r="E220" s="20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03"/>
      <c r="Y220" s="20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03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03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03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03"/>
    </row>
    <row r="221" spans="1:104" ht="15.75" customHeight="1" x14ac:dyDescent="0.25">
      <c r="A221" s="2"/>
      <c r="B221" s="2"/>
      <c r="C221" s="2"/>
      <c r="D221" s="197"/>
      <c r="E221" s="20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03"/>
      <c r="Y221" s="20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03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03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03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03"/>
    </row>
    <row r="222" spans="1:104" ht="15.75" customHeight="1" x14ac:dyDescent="0.25">
      <c r="A222" s="2"/>
      <c r="B222" s="2"/>
      <c r="C222" s="2"/>
      <c r="D222" s="197"/>
      <c r="E222" s="20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03"/>
      <c r="Y222" s="20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03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03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03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03"/>
    </row>
    <row r="223" spans="1:104" ht="15.75" customHeight="1" x14ac:dyDescent="0.25">
      <c r="A223" s="2"/>
      <c r="B223" s="2"/>
      <c r="C223" s="2"/>
      <c r="D223" s="212"/>
      <c r="E223" s="20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03"/>
      <c r="Y223" s="20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03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03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03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03"/>
    </row>
    <row r="224" spans="1:104" ht="15.75" customHeight="1" x14ac:dyDescent="0.25">
      <c r="A224" s="2"/>
      <c r="B224" s="2"/>
      <c r="C224" s="2"/>
      <c r="D224" s="212">
        <v>22</v>
      </c>
      <c r="E224" s="20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03"/>
      <c r="Y224" s="20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03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03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03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03"/>
    </row>
    <row r="225" spans="1:104" ht="15.75" customHeight="1" x14ac:dyDescent="0.25">
      <c r="A225" s="2"/>
      <c r="B225" s="2"/>
      <c r="C225" s="2"/>
      <c r="D225" s="197"/>
      <c r="E225" s="20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03"/>
      <c r="Y225" s="20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03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03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03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03"/>
    </row>
    <row r="226" spans="1:104" ht="15.75" customHeight="1" x14ac:dyDescent="0.25">
      <c r="A226" s="2"/>
      <c r="B226" s="2"/>
      <c r="C226" s="2"/>
      <c r="D226" s="197"/>
      <c r="E226" s="20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03"/>
      <c r="Y226" s="20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03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03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03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03"/>
    </row>
    <row r="227" spans="1:104" ht="15.75" customHeight="1" x14ac:dyDescent="0.25">
      <c r="A227" s="2"/>
      <c r="B227" s="2"/>
      <c r="C227" s="2"/>
      <c r="D227" s="212"/>
      <c r="E227" s="20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03"/>
      <c r="Y227" s="20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03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03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03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03"/>
    </row>
    <row r="228" spans="1:104" ht="15.75" customHeight="1" x14ac:dyDescent="0.25">
      <c r="A228" s="2"/>
      <c r="B228" s="2"/>
      <c r="C228" s="2"/>
      <c r="D228" s="212">
        <v>21</v>
      </c>
      <c r="E228" s="20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03"/>
      <c r="Y228" s="20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03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03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03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03"/>
    </row>
    <row r="229" spans="1:104" ht="15.75" customHeight="1" x14ac:dyDescent="0.25">
      <c r="A229" s="2"/>
      <c r="B229" s="2"/>
      <c r="C229" s="2"/>
      <c r="D229" s="197"/>
      <c r="E229" s="20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03"/>
      <c r="Y229" s="20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03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03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03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03"/>
    </row>
    <row r="230" spans="1:104" ht="15.75" customHeight="1" x14ac:dyDescent="0.25">
      <c r="A230" s="2"/>
      <c r="B230" s="2"/>
      <c r="C230" s="2"/>
      <c r="D230" s="197"/>
      <c r="E230" s="20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03"/>
      <c r="Y230" s="20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03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03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03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03"/>
    </row>
    <row r="231" spans="1:104" ht="15.75" customHeight="1" x14ac:dyDescent="0.25">
      <c r="A231" s="2"/>
      <c r="B231" s="2"/>
      <c r="C231" s="2"/>
      <c r="D231" s="212"/>
      <c r="E231" s="20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03"/>
      <c r="Y231" s="20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03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03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03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03"/>
    </row>
    <row r="232" spans="1:104" ht="15.75" customHeight="1" x14ac:dyDescent="0.25">
      <c r="A232" s="2"/>
      <c r="B232" s="2"/>
      <c r="C232" s="2"/>
      <c r="D232" s="212">
        <v>20</v>
      </c>
      <c r="E232" s="204"/>
      <c r="F232" s="205"/>
      <c r="G232" s="205"/>
      <c r="H232" s="205"/>
      <c r="I232" s="205"/>
      <c r="J232" s="205"/>
      <c r="K232" s="205"/>
      <c r="L232" s="205"/>
      <c r="M232" s="205"/>
      <c r="N232" s="205"/>
      <c r="O232" s="205"/>
      <c r="P232" s="205"/>
      <c r="Q232" s="205"/>
      <c r="R232" s="205"/>
      <c r="S232" s="205"/>
      <c r="T232" s="205"/>
      <c r="U232" s="205"/>
      <c r="V232" s="205"/>
      <c r="W232" s="205"/>
      <c r="X232" s="206"/>
      <c r="Y232" s="204"/>
      <c r="Z232" s="205"/>
      <c r="AA232" s="205"/>
      <c r="AB232" s="205"/>
      <c r="AC232" s="205"/>
      <c r="AD232" s="205"/>
      <c r="AE232" s="205"/>
      <c r="AF232" s="205"/>
      <c r="AG232" s="205"/>
      <c r="AH232" s="205"/>
      <c r="AI232" s="205"/>
      <c r="AJ232" s="205"/>
      <c r="AK232" s="205"/>
      <c r="AL232" s="205"/>
      <c r="AM232" s="205"/>
      <c r="AN232" s="205"/>
      <c r="AO232" s="205"/>
      <c r="AP232" s="205"/>
      <c r="AQ232" s="205"/>
      <c r="AR232" s="206"/>
      <c r="AS232" s="205"/>
      <c r="AT232" s="205"/>
      <c r="AU232" s="205"/>
      <c r="AV232" s="205"/>
      <c r="AW232" s="205"/>
      <c r="AX232" s="205"/>
      <c r="AY232" s="205"/>
      <c r="AZ232" s="205"/>
      <c r="BA232" s="205"/>
      <c r="BB232" s="205"/>
      <c r="BC232" s="205"/>
      <c r="BD232" s="205"/>
      <c r="BE232" s="205"/>
      <c r="BF232" s="205"/>
      <c r="BG232" s="205"/>
      <c r="BH232" s="205"/>
      <c r="BI232" s="205"/>
      <c r="BJ232" s="205"/>
      <c r="BK232" s="205"/>
      <c r="BL232" s="206"/>
      <c r="BM232" s="205"/>
      <c r="BN232" s="205"/>
      <c r="BO232" s="205"/>
      <c r="BP232" s="205"/>
      <c r="BQ232" s="205"/>
      <c r="BR232" s="205"/>
      <c r="BS232" s="205"/>
      <c r="BT232" s="205"/>
      <c r="BU232" s="205"/>
      <c r="BV232" s="205"/>
      <c r="BW232" s="205"/>
      <c r="BX232" s="205"/>
      <c r="BY232" s="205"/>
      <c r="BZ232" s="205"/>
      <c r="CA232" s="205"/>
      <c r="CB232" s="205"/>
      <c r="CC232" s="205"/>
      <c r="CD232" s="205"/>
      <c r="CE232" s="205"/>
      <c r="CF232" s="206"/>
      <c r="CG232" s="205"/>
      <c r="CH232" s="205"/>
      <c r="CI232" s="205"/>
      <c r="CJ232" s="205"/>
      <c r="CK232" s="205"/>
      <c r="CL232" s="205"/>
      <c r="CM232" s="205"/>
      <c r="CN232" s="205"/>
      <c r="CO232" s="205"/>
      <c r="CP232" s="205"/>
      <c r="CQ232" s="205"/>
      <c r="CR232" s="205"/>
      <c r="CS232" s="205"/>
      <c r="CT232" s="205"/>
      <c r="CU232" s="205"/>
      <c r="CV232" s="205"/>
      <c r="CW232" s="205"/>
      <c r="CX232" s="205"/>
      <c r="CY232" s="205"/>
      <c r="CZ232" s="206"/>
    </row>
    <row r="233" spans="1:104" ht="15.75" customHeight="1" x14ac:dyDescent="0.25">
      <c r="A233" s="2"/>
      <c r="B233" s="2"/>
      <c r="C233" s="2"/>
      <c r="D233" s="197"/>
      <c r="E233" s="199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200"/>
      <c r="V233" s="200"/>
      <c r="W233" s="200"/>
      <c r="X233" s="201"/>
      <c r="Y233" s="199"/>
      <c r="Z233" s="200"/>
      <c r="AA233" s="200"/>
      <c r="AB233" s="200"/>
      <c r="AC233" s="200"/>
      <c r="AD233" s="200"/>
      <c r="AE233" s="200"/>
      <c r="AF233" s="200"/>
      <c r="AG233" s="200"/>
      <c r="AH233" s="200"/>
      <c r="AI233" s="200"/>
      <c r="AJ233" s="200"/>
      <c r="AK233" s="200"/>
      <c r="AL233" s="200"/>
      <c r="AM233" s="200"/>
      <c r="AN233" s="200"/>
      <c r="AO233" s="200"/>
      <c r="AP233" s="200"/>
      <c r="AQ233" s="200"/>
      <c r="AR233" s="201"/>
      <c r="AS233" s="200"/>
      <c r="AT233" s="200"/>
      <c r="AU233" s="200"/>
      <c r="AV233" s="200"/>
      <c r="AW233" s="200"/>
      <c r="AX233" s="200"/>
      <c r="AY233" s="200"/>
      <c r="AZ233" s="200"/>
      <c r="BA233" s="200"/>
      <c r="BB233" s="200"/>
      <c r="BC233" s="200"/>
      <c r="BD233" s="200"/>
      <c r="BE233" s="200"/>
      <c r="BF233" s="200"/>
      <c r="BG233" s="200"/>
      <c r="BH233" s="200"/>
      <c r="BI233" s="200"/>
      <c r="BJ233" s="200"/>
      <c r="BK233" s="200"/>
      <c r="BL233" s="201"/>
      <c r="BM233" s="200"/>
      <c r="BN233" s="200"/>
      <c r="BO233" s="200"/>
      <c r="BP233" s="200"/>
      <c r="BQ233" s="200"/>
      <c r="BR233" s="200"/>
      <c r="BS233" s="200"/>
      <c r="BT233" s="200"/>
      <c r="BU233" s="200"/>
      <c r="BV233" s="200"/>
      <c r="BW233" s="200"/>
      <c r="BX233" s="200"/>
      <c r="BY233" s="200"/>
      <c r="BZ233" s="200"/>
      <c r="CA233" s="200"/>
      <c r="CB233" s="200"/>
      <c r="CC233" s="200"/>
      <c r="CD233" s="200"/>
      <c r="CE233" s="200"/>
      <c r="CF233" s="201"/>
      <c r="CG233" s="200"/>
      <c r="CH233" s="200"/>
      <c r="CI233" s="200"/>
      <c r="CJ233" s="200"/>
      <c r="CK233" s="200"/>
      <c r="CL233" s="200"/>
      <c r="CM233" s="200"/>
      <c r="CN233" s="200"/>
      <c r="CO233" s="200"/>
      <c r="CP233" s="200"/>
      <c r="CQ233" s="200"/>
      <c r="CR233" s="200"/>
      <c r="CS233" s="200"/>
      <c r="CT233" s="200"/>
      <c r="CU233" s="200"/>
      <c r="CV233" s="200"/>
      <c r="CW233" s="200"/>
      <c r="CX233" s="200"/>
      <c r="CY233" s="200"/>
      <c r="CZ233" s="201"/>
    </row>
    <row r="234" spans="1:104" ht="15.75" customHeight="1" x14ac:dyDescent="0.25">
      <c r="A234" s="2"/>
      <c r="B234" s="2"/>
      <c r="C234" s="2"/>
      <c r="D234" s="197"/>
      <c r="E234" s="20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03"/>
      <c r="Y234" s="20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03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03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03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03"/>
    </row>
    <row r="235" spans="1:104" ht="15.75" customHeight="1" x14ac:dyDescent="0.25">
      <c r="A235" s="2"/>
      <c r="B235" s="2"/>
      <c r="C235" s="2"/>
      <c r="D235" s="212"/>
      <c r="E235" s="20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03"/>
      <c r="Y235" s="20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03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03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03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03"/>
    </row>
    <row r="236" spans="1:104" ht="15.75" customHeight="1" x14ac:dyDescent="0.25">
      <c r="A236" s="2"/>
      <c r="B236" s="2"/>
      <c r="C236" s="2"/>
      <c r="D236" s="212">
        <v>19</v>
      </c>
      <c r="E236" s="20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03"/>
      <c r="Y236" s="20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03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03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03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03"/>
    </row>
    <row r="237" spans="1:104" ht="15.75" customHeight="1" x14ac:dyDescent="0.25">
      <c r="A237" s="2"/>
      <c r="B237" s="2"/>
      <c r="C237" s="2"/>
      <c r="D237" s="197"/>
      <c r="E237" s="20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03"/>
      <c r="Y237" s="20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03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03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03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03"/>
    </row>
    <row r="238" spans="1:104" ht="15.75" customHeight="1" x14ac:dyDescent="0.25">
      <c r="A238" s="2"/>
      <c r="B238" s="2"/>
      <c r="C238" s="2"/>
      <c r="D238" s="197"/>
      <c r="E238" s="20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03"/>
      <c r="Y238" s="20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03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03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03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03"/>
    </row>
    <row r="239" spans="1:104" ht="15.75" customHeight="1" x14ac:dyDescent="0.25">
      <c r="A239" s="2"/>
      <c r="B239" s="2"/>
      <c r="C239" s="2"/>
      <c r="D239" s="212"/>
      <c r="E239" s="20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03"/>
      <c r="Y239" s="20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03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03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03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03"/>
    </row>
    <row r="240" spans="1:104" ht="15.75" customHeight="1" x14ac:dyDescent="0.25">
      <c r="A240" s="2"/>
      <c r="B240" s="2"/>
      <c r="C240" s="2"/>
      <c r="D240" s="212">
        <v>18</v>
      </c>
      <c r="E240" s="20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03"/>
      <c r="Y240" s="20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03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03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03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03"/>
    </row>
    <row r="241" spans="1:104" ht="15.75" customHeight="1" x14ac:dyDescent="0.25">
      <c r="A241" s="2"/>
      <c r="B241" s="2"/>
      <c r="C241" s="2"/>
      <c r="D241" s="197"/>
      <c r="E241" s="20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03"/>
      <c r="Y241" s="20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03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03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03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03"/>
    </row>
    <row r="242" spans="1:104" ht="15.75" customHeight="1" x14ac:dyDescent="0.25">
      <c r="A242" s="2"/>
      <c r="B242" s="2"/>
      <c r="C242" s="2"/>
      <c r="D242" s="197"/>
      <c r="E242" s="20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03"/>
      <c r="Y242" s="20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03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03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03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03"/>
    </row>
    <row r="243" spans="1:104" ht="15.75" customHeight="1" x14ac:dyDescent="0.25">
      <c r="A243" s="2"/>
      <c r="B243" s="2"/>
      <c r="C243" s="2"/>
      <c r="D243" s="212"/>
      <c r="E243" s="20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03"/>
      <c r="Y243" s="20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03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03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03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03"/>
    </row>
    <row r="244" spans="1:104" ht="15.75" customHeight="1" x14ac:dyDescent="0.25">
      <c r="A244" s="2"/>
      <c r="B244" s="2"/>
      <c r="C244" s="2"/>
      <c r="D244" s="212">
        <v>17</v>
      </c>
      <c r="E244" s="20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03"/>
      <c r="Y244" s="20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03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03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03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03"/>
    </row>
    <row r="245" spans="1:104" ht="15.75" customHeight="1" x14ac:dyDescent="0.25">
      <c r="A245" s="2"/>
      <c r="B245" s="2"/>
      <c r="C245" s="2"/>
      <c r="D245" s="197"/>
      <c r="E245" s="20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03"/>
      <c r="Y245" s="20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03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03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03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03"/>
    </row>
    <row r="246" spans="1:104" ht="15.75" customHeight="1" x14ac:dyDescent="0.25">
      <c r="A246" s="2"/>
      <c r="B246" s="2"/>
      <c r="C246" s="2"/>
      <c r="D246" s="197"/>
      <c r="E246" s="20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03"/>
      <c r="Y246" s="20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03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03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03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03"/>
    </row>
    <row r="247" spans="1:104" ht="15.75" customHeight="1" x14ac:dyDescent="0.25">
      <c r="A247" s="2"/>
      <c r="B247" s="2"/>
      <c r="C247" s="2"/>
      <c r="D247" s="212"/>
      <c r="E247" s="20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03"/>
      <c r="Y247" s="20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03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03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03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03"/>
    </row>
    <row r="248" spans="1:104" ht="15.75" customHeight="1" x14ac:dyDescent="0.25">
      <c r="A248" s="2"/>
      <c r="B248" s="2"/>
      <c r="C248" s="2"/>
      <c r="D248" s="212">
        <v>16</v>
      </c>
      <c r="E248" s="20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03"/>
      <c r="Y248" s="20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03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03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03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03"/>
    </row>
    <row r="249" spans="1:104" ht="15.75" customHeight="1" x14ac:dyDescent="0.25">
      <c r="A249" s="2"/>
      <c r="B249" s="2"/>
      <c r="C249" s="2"/>
      <c r="D249" s="197"/>
      <c r="E249" s="20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03"/>
      <c r="Y249" s="20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03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03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03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03"/>
    </row>
    <row r="250" spans="1:104" ht="15.75" customHeight="1" x14ac:dyDescent="0.25">
      <c r="A250" s="2"/>
      <c r="B250" s="2"/>
      <c r="C250" s="2"/>
      <c r="D250" s="197"/>
      <c r="E250" s="20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03"/>
      <c r="Y250" s="20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03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03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03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03"/>
    </row>
    <row r="251" spans="1:104" ht="15.75" customHeight="1" x14ac:dyDescent="0.25">
      <c r="A251" s="2"/>
      <c r="B251" s="2"/>
      <c r="C251" s="2"/>
      <c r="D251" s="212"/>
      <c r="E251" s="20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03"/>
      <c r="Y251" s="20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03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03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03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03"/>
    </row>
    <row r="252" spans="1:104" ht="15.75" customHeight="1" x14ac:dyDescent="0.25">
      <c r="A252" s="2"/>
      <c r="B252" s="2"/>
      <c r="C252" s="2"/>
      <c r="D252" s="197">
        <v>15</v>
      </c>
      <c r="E252" s="204"/>
      <c r="F252" s="205"/>
      <c r="G252" s="205"/>
      <c r="H252" s="205"/>
      <c r="I252" s="205"/>
      <c r="J252" s="205"/>
      <c r="K252" s="205"/>
      <c r="L252" s="205"/>
      <c r="M252" s="205"/>
      <c r="N252" s="205"/>
      <c r="O252" s="205"/>
      <c r="P252" s="205"/>
      <c r="Q252" s="205"/>
      <c r="R252" s="205"/>
      <c r="S252" s="205"/>
      <c r="T252" s="205"/>
      <c r="U252" s="205"/>
      <c r="V252" s="205"/>
      <c r="W252" s="205"/>
      <c r="X252" s="206"/>
      <c r="Y252" s="204"/>
      <c r="Z252" s="205"/>
      <c r="AA252" s="205"/>
      <c r="AB252" s="205"/>
      <c r="AC252" s="205"/>
      <c r="AD252" s="205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6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6"/>
      <c r="BM252" s="205"/>
      <c r="BN252" s="205"/>
      <c r="BO252" s="205"/>
      <c r="BP252" s="205"/>
      <c r="BQ252" s="205"/>
      <c r="BR252" s="205"/>
      <c r="BS252" s="205"/>
      <c r="BT252" s="205"/>
      <c r="BU252" s="205"/>
      <c r="BV252" s="205"/>
      <c r="BW252" s="205"/>
      <c r="BX252" s="205"/>
      <c r="BY252" s="205"/>
      <c r="BZ252" s="205"/>
      <c r="CA252" s="205"/>
      <c r="CB252" s="205"/>
      <c r="CC252" s="205"/>
      <c r="CD252" s="205"/>
      <c r="CE252" s="205"/>
      <c r="CF252" s="206"/>
      <c r="CG252" s="205"/>
      <c r="CH252" s="205"/>
      <c r="CI252" s="205"/>
      <c r="CJ252" s="205"/>
      <c r="CK252" s="205"/>
      <c r="CL252" s="205"/>
      <c r="CM252" s="205"/>
      <c r="CN252" s="205"/>
      <c r="CO252" s="205"/>
      <c r="CP252" s="205"/>
      <c r="CQ252" s="205"/>
      <c r="CR252" s="205"/>
      <c r="CS252" s="205"/>
      <c r="CT252" s="205"/>
      <c r="CU252" s="205"/>
      <c r="CV252" s="205"/>
      <c r="CW252" s="205"/>
      <c r="CX252" s="205"/>
      <c r="CY252" s="205"/>
      <c r="CZ252" s="206"/>
    </row>
    <row r="253" spans="1:104" ht="15.75" customHeight="1" x14ac:dyDescent="0.25">
      <c r="A253" s="2"/>
      <c r="B253" s="2"/>
      <c r="C253" s="2"/>
      <c r="D253" s="197"/>
      <c r="E253" s="20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03"/>
      <c r="Y253" s="20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03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03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03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03"/>
    </row>
    <row r="254" spans="1:104" ht="15.75" customHeight="1" x14ac:dyDescent="0.25">
      <c r="A254" s="2"/>
      <c r="B254" s="2"/>
      <c r="C254" s="2"/>
      <c r="D254" s="197"/>
      <c r="E254" s="20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03"/>
      <c r="Y254" s="20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03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03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03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03"/>
    </row>
    <row r="255" spans="1:104" ht="15.75" customHeight="1" x14ac:dyDescent="0.25">
      <c r="A255" s="2"/>
      <c r="B255" s="2"/>
      <c r="C255" s="2"/>
      <c r="D255" s="197"/>
      <c r="E255" s="20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03"/>
      <c r="Y255" s="20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03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03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03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03"/>
    </row>
    <row r="256" spans="1:104" ht="15.75" customHeight="1" x14ac:dyDescent="0.25">
      <c r="A256" s="2"/>
      <c r="B256" s="2"/>
      <c r="C256" s="2"/>
      <c r="D256" s="197">
        <v>14</v>
      </c>
      <c r="E256" s="20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03"/>
      <c r="Y256" s="20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03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03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03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03"/>
    </row>
    <row r="257" spans="1:104" ht="15.75" customHeight="1" x14ac:dyDescent="0.25">
      <c r="A257" s="2"/>
      <c r="B257" s="2"/>
      <c r="C257" s="2"/>
      <c r="D257" s="197"/>
      <c r="E257" s="20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03"/>
      <c r="Y257" s="20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03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03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03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03"/>
    </row>
    <row r="258" spans="1:104" ht="15.75" customHeight="1" x14ac:dyDescent="0.25">
      <c r="A258" s="2"/>
      <c r="B258" s="2"/>
      <c r="C258" s="2"/>
      <c r="D258" s="197"/>
      <c r="E258" s="20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03"/>
      <c r="Y258" s="20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03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03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03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03"/>
    </row>
    <row r="259" spans="1:104" ht="15.75" customHeight="1" x14ac:dyDescent="0.25">
      <c r="A259" s="2"/>
      <c r="B259" s="2"/>
      <c r="C259" s="2"/>
      <c r="D259" s="197"/>
      <c r="E259" s="20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03"/>
      <c r="Y259" s="20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03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03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03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03"/>
    </row>
    <row r="260" spans="1:104" ht="15.75" customHeight="1" x14ac:dyDescent="0.25">
      <c r="A260" s="2"/>
      <c r="B260" s="2"/>
      <c r="C260" s="2"/>
      <c r="D260" s="197">
        <v>13</v>
      </c>
      <c r="E260" s="20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03"/>
      <c r="Y260" s="20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03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03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03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03"/>
    </row>
    <row r="261" spans="1:104" ht="15.75" customHeight="1" x14ac:dyDescent="0.25">
      <c r="A261" s="2"/>
      <c r="B261" s="2"/>
      <c r="C261" s="2"/>
      <c r="D261" s="197"/>
      <c r="E261" s="20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03"/>
      <c r="Y261" s="20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03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03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03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03"/>
    </row>
    <row r="262" spans="1:104" ht="15.75" customHeight="1" x14ac:dyDescent="0.25">
      <c r="A262" s="2"/>
      <c r="B262" s="2"/>
      <c r="C262" s="2"/>
      <c r="D262" s="197"/>
      <c r="E262" s="20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03"/>
      <c r="Y262" s="20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03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03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03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03"/>
    </row>
    <row r="263" spans="1:104" ht="15.75" customHeight="1" x14ac:dyDescent="0.25">
      <c r="A263" s="2"/>
      <c r="B263" s="2"/>
      <c r="C263" s="2"/>
      <c r="D263" s="197"/>
      <c r="E263" s="20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03"/>
      <c r="Y263" s="20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03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03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03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03"/>
    </row>
    <row r="264" spans="1:104" ht="15.75" customHeight="1" x14ac:dyDescent="0.25">
      <c r="A264" s="2"/>
      <c r="B264" s="2"/>
      <c r="C264" s="2"/>
      <c r="D264" s="197">
        <v>12</v>
      </c>
      <c r="E264" s="20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03"/>
      <c r="Y264" s="20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03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03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03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03"/>
    </row>
    <row r="265" spans="1:104" ht="15.75" customHeight="1" x14ac:dyDescent="0.25">
      <c r="A265" s="2"/>
      <c r="B265" s="2"/>
      <c r="C265" s="2"/>
      <c r="D265" s="197"/>
      <c r="E265" s="20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03"/>
      <c r="Y265" s="20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03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03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03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03"/>
    </row>
    <row r="266" spans="1:104" ht="15.75" customHeight="1" x14ac:dyDescent="0.25">
      <c r="A266" s="2"/>
      <c r="B266" s="2"/>
      <c r="C266" s="2"/>
      <c r="D266" s="197"/>
      <c r="E266" s="20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03"/>
      <c r="Y266" s="20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03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03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03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03"/>
    </row>
    <row r="267" spans="1:104" ht="15.75" customHeight="1" x14ac:dyDescent="0.25">
      <c r="A267" s="2"/>
      <c r="B267" s="2"/>
      <c r="C267" s="2"/>
      <c r="D267" s="197"/>
      <c r="E267" s="20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03"/>
      <c r="Y267" s="20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03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03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03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03"/>
    </row>
    <row r="268" spans="1:104" ht="15.75" customHeight="1" x14ac:dyDescent="0.25">
      <c r="A268" s="2"/>
      <c r="B268" s="2"/>
      <c r="C268" s="2"/>
      <c r="D268" s="197">
        <v>11</v>
      </c>
      <c r="E268" s="20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03"/>
      <c r="Y268" s="20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03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03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03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03"/>
    </row>
    <row r="269" spans="1:104" ht="15.75" customHeight="1" x14ac:dyDescent="0.25">
      <c r="A269" s="2"/>
      <c r="B269" s="2"/>
      <c r="C269" s="2"/>
      <c r="D269" s="197"/>
      <c r="E269" s="20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03"/>
      <c r="Y269" s="20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03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03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03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03"/>
    </row>
    <row r="270" spans="1:104" ht="15.75" customHeight="1" x14ac:dyDescent="0.25">
      <c r="A270" s="2"/>
      <c r="B270" s="2"/>
      <c r="C270" s="2"/>
      <c r="D270" s="197"/>
      <c r="E270" s="20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03"/>
      <c r="Y270" s="20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03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03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03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03"/>
    </row>
    <row r="271" spans="1:104" ht="15.75" customHeight="1" x14ac:dyDescent="0.25">
      <c r="A271" s="2"/>
      <c r="B271" s="2"/>
      <c r="C271" s="2"/>
      <c r="D271" s="197"/>
      <c r="E271" s="204"/>
      <c r="F271" s="205"/>
      <c r="G271" s="205"/>
      <c r="H271" s="205"/>
      <c r="I271" s="205"/>
      <c r="J271" s="205"/>
      <c r="K271" s="205"/>
      <c r="L271" s="205"/>
      <c r="M271" s="205"/>
      <c r="N271" s="205"/>
      <c r="O271" s="205"/>
      <c r="P271" s="205"/>
      <c r="Q271" s="205"/>
      <c r="R271" s="205"/>
      <c r="S271" s="205"/>
      <c r="T271" s="205"/>
      <c r="U271" s="205"/>
      <c r="V271" s="205"/>
      <c r="W271" s="205"/>
      <c r="X271" s="206"/>
      <c r="Y271" s="204"/>
      <c r="Z271" s="205"/>
      <c r="AA271" s="205"/>
      <c r="AB271" s="205"/>
      <c r="AC271" s="205"/>
      <c r="AD271" s="205"/>
      <c r="AE271" s="205"/>
      <c r="AF271" s="205"/>
      <c r="AG271" s="205"/>
      <c r="AH271" s="205"/>
      <c r="AI271" s="205"/>
      <c r="AJ271" s="205"/>
      <c r="AK271" s="205"/>
      <c r="AL271" s="205"/>
      <c r="AM271" s="205"/>
      <c r="AN271" s="205"/>
      <c r="AO271" s="205"/>
      <c r="AP271" s="205"/>
      <c r="AQ271" s="205"/>
      <c r="AR271" s="206"/>
      <c r="AS271" s="205"/>
      <c r="AT271" s="205"/>
      <c r="AU271" s="205"/>
      <c r="AV271" s="205"/>
      <c r="AW271" s="205"/>
      <c r="AX271" s="205"/>
      <c r="AY271" s="205"/>
      <c r="AZ271" s="205"/>
      <c r="BA271" s="205"/>
      <c r="BB271" s="205"/>
      <c r="BC271" s="205"/>
      <c r="BD271" s="205"/>
      <c r="BE271" s="205"/>
      <c r="BF271" s="205"/>
      <c r="BG271" s="205"/>
      <c r="BH271" s="205"/>
      <c r="BI271" s="205"/>
      <c r="BJ271" s="205"/>
      <c r="BK271" s="205"/>
      <c r="BL271" s="206"/>
      <c r="BM271" s="205"/>
      <c r="BN271" s="205"/>
      <c r="BO271" s="205"/>
      <c r="BP271" s="205"/>
      <c r="BQ271" s="205"/>
      <c r="BR271" s="205"/>
      <c r="BS271" s="205"/>
      <c r="BT271" s="205"/>
      <c r="BU271" s="205"/>
      <c r="BV271" s="205"/>
      <c r="BW271" s="205"/>
      <c r="BX271" s="205"/>
      <c r="BY271" s="205"/>
      <c r="BZ271" s="205"/>
      <c r="CA271" s="205"/>
      <c r="CB271" s="205"/>
      <c r="CC271" s="205"/>
      <c r="CD271" s="205"/>
      <c r="CE271" s="205"/>
      <c r="CF271" s="206"/>
      <c r="CG271" s="205"/>
      <c r="CH271" s="205"/>
      <c r="CI271" s="205"/>
      <c r="CJ271" s="205"/>
      <c r="CK271" s="205"/>
      <c r="CL271" s="205"/>
      <c r="CM271" s="205"/>
      <c r="CN271" s="205"/>
      <c r="CO271" s="205"/>
      <c r="CP271" s="205"/>
      <c r="CQ271" s="205"/>
      <c r="CR271" s="205"/>
      <c r="CS271" s="205"/>
      <c r="CT271" s="205"/>
      <c r="CU271" s="205"/>
      <c r="CV271" s="205"/>
      <c r="CW271" s="205"/>
      <c r="CX271" s="205"/>
      <c r="CY271" s="205"/>
      <c r="CZ271" s="206"/>
    </row>
    <row r="272" spans="1:104" ht="15.75" customHeight="1" x14ac:dyDescent="0.25">
      <c r="A272" s="2"/>
      <c r="B272" s="2"/>
      <c r="C272" s="2"/>
      <c r="D272" s="197">
        <v>10</v>
      </c>
      <c r="E272" s="199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  <c r="R272" s="200"/>
      <c r="S272" s="200"/>
      <c r="T272" s="200"/>
      <c r="U272" s="200"/>
      <c r="V272" s="200"/>
      <c r="W272" s="200"/>
      <c r="X272" s="201"/>
      <c r="Y272" s="199"/>
      <c r="Z272" s="200"/>
      <c r="AA272" s="200"/>
      <c r="AB272" s="200"/>
      <c r="AC272" s="200"/>
      <c r="AD272" s="200"/>
      <c r="AE272" s="200"/>
      <c r="AF272" s="200"/>
      <c r="AG272" s="200"/>
      <c r="AH272" s="200"/>
      <c r="AI272" s="200"/>
      <c r="AJ272" s="200"/>
      <c r="AK272" s="200"/>
      <c r="AL272" s="200"/>
      <c r="AM272" s="200"/>
      <c r="AN272" s="200"/>
      <c r="AO272" s="200"/>
      <c r="AP272" s="200"/>
      <c r="AQ272" s="200"/>
      <c r="AR272" s="201"/>
      <c r="AS272" s="199"/>
      <c r="AT272" s="200"/>
      <c r="AU272" s="200"/>
      <c r="AV272" s="200"/>
      <c r="AW272" s="200"/>
      <c r="AX272" s="200"/>
      <c r="AY272" s="200"/>
      <c r="AZ272" s="200"/>
      <c r="BA272" s="200"/>
      <c r="BB272" s="200"/>
      <c r="BC272" s="200"/>
      <c r="BD272" s="200"/>
      <c r="BE272" s="200"/>
      <c r="BF272" s="200"/>
      <c r="BG272" s="200"/>
      <c r="BH272" s="200"/>
      <c r="BI272" s="200"/>
      <c r="BJ272" s="200"/>
      <c r="BK272" s="200"/>
      <c r="BL272" s="201"/>
      <c r="BM272" s="199"/>
      <c r="BN272" s="200"/>
      <c r="BO272" s="200"/>
      <c r="BP272" s="200"/>
      <c r="BQ272" s="200"/>
      <c r="BR272" s="200"/>
      <c r="BS272" s="200"/>
      <c r="BT272" s="200"/>
      <c r="BU272" s="200"/>
      <c r="BV272" s="200"/>
      <c r="BW272" s="200"/>
      <c r="BX272" s="200"/>
      <c r="BY272" s="200"/>
      <c r="BZ272" s="200"/>
      <c r="CA272" s="200"/>
      <c r="CB272" s="200"/>
      <c r="CC272" s="200"/>
      <c r="CD272" s="200"/>
      <c r="CE272" s="200"/>
      <c r="CF272" s="201"/>
      <c r="CG272" s="199"/>
      <c r="CH272" s="200"/>
      <c r="CI272" s="200"/>
      <c r="CJ272" s="200"/>
      <c r="CK272" s="200"/>
      <c r="CL272" s="200"/>
      <c r="CM272" s="200"/>
      <c r="CN272" s="200"/>
      <c r="CO272" s="200"/>
      <c r="CP272" s="200"/>
      <c r="CQ272" s="200"/>
      <c r="CR272" s="200"/>
      <c r="CS272" s="200"/>
      <c r="CT272" s="200"/>
      <c r="CU272" s="200"/>
      <c r="CV272" s="200"/>
      <c r="CW272" s="200"/>
      <c r="CX272" s="200"/>
      <c r="CY272" s="200"/>
      <c r="CZ272" s="201"/>
    </row>
    <row r="273" spans="1:104" ht="15.75" customHeight="1" x14ac:dyDescent="0.25">
      <c r="A273" s="2"/>
      <c r="B273" s="2"/>
      <c r="C273" s="2"/>
      <c r="D273" s="197"/>
      <c r="E273" s="20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03"/>
      <c r="Y273" s="20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03"/>
      <c r="AS273" s="20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03"/>
      <c r="BM273" s="20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03"/>
      <c r="CG273" s="20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03"/>
    </row>
    <row r="274" spans="1:104" ht="15.75" customHeight="1" x14ac:dyDescent="0.25">
      <c r="A274" s="2"/>
      <c r="B274" s="2"/>
      <c r="C274" s="2"/>
      <c r="D274" s="197"/>
      <c r="E274" s="20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03"/>
      <c r="Y274" s="20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03"/>
      <c r="AS274" s="20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03"/>
      <c r="BM274" s="20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03"/>
      <c r="CG274" s="20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03"/>
    </row>
    <row r="275" spans="1:104" ht="15.75" customHeight="1" x14ac:dyDescent="0.25">
      <c r="A275" s="2"/>
      <c r="B275" s="2"/>
      <c r="C275" s="2"/>
      <c r="D275" s="197"/>
      <c r="E275" s="20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03"/>
      <c r="Y275" s="20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03"/>
      <c r="AS275" s="20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03"/>
      <c r="BM275" s="20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03"/>
      <c r="CG275" s="20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03"/>
    </row>
    <row r="276" spans="1:104" ht="15.75" customHeight="1" x14ac:dyDescent="0.25">
      <c r="A276" s="2"/>
      <c r="B276" s="2"/>
      <c r="C276" s="2"/>
      <c r="D276" s="197">
        <v>9</v>
      </c>
      <c r="E276" s="20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03"/>
      <c r="Y276" s="20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03"/>
      <c r="AS276" s="20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03"/>
      <c r="BM276" s="20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03"/>
      <c r="CG276" s="20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03"/>
    </row>
    <row r="277" spans="1:104" ht="15.75" customHeight="1" x14ac:dyDescent="0.25">
      <c r="A277" s="2"/>
      <c r="B277" s="2"/>
      <c r="C277" s="2"/>
      <c r="D277" s="197"/>
      <c r="E277" s="20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03"/>
      <c r="Y277" s="20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03"/>
      <c r="AS277" s="20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03"/>
      <c r="BM277" s="20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03"/>
      <c r="CG277" s="20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03"/>
    </row>
    <row r="278" spans="1:104" ht="15.75" customHeight="1" x14ac:dyDescent="0.25">
      <c r="A278" s="2"/>
      <c r="B278" s="2"/>
      <c r="C278" s="2"/>
      <c r="D278" s="197"/>
      <c r="E278" s="20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03"/>
      <c r="Y278" s="20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03"/>
      <c r="AS278" s="20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03"/>
      <c r="BM278" s="20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03"/>
      <c r="CG278" s="20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03"/>
    </row>
    <row r="279" spans="1:104" ht="15.75" customHeight="1" x14ac:dyDescent="0.25">
      <c r="A279" s="2"/>
      <c r="B279" s="2"/>
      <c r="C279" s="2"/>
      <c r="D279" s="197"/>
      <c r="E279" s="20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03"/>
      <c r="Y279" s="20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03"/>
      <c r="AS279" s="20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03"/>
      <c r="BM279" s="20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03"/>
      <c r="CG279" s="20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03"/>
    </row>
    <row r="280" spans="1:104" ht="15.75" customHeight="1" x14ac:dyDescent="0.25">
      <c r="A280" s="2"/>
      <c r="B280" s="2"/>
      <c r="C280" s="2"/>
      <c r="D280" s="197">
        <v>8</v>
      </c>
      <c r="E280" s="20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03"/>
      <c r="Y280" s="20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03"/>
      <c r="AS280" s="20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03"/>
      <c r="BM280" s="20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03"/>
      <c r="CG280" s="20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03"/>
    </row>
    <row r="281" spans="1:104" ht="15.75" customHeight="1" x14ac:dyDescent="0.25">
      <c r="A281" s="2"/>
      <c r="B281" s="2"/>
      <c r="C281" s="2"/>
      <c r="D281" s="197"/>
      <c r="E281" s="20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03"/>
      <c r="Y281" s="20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03"/>
      <c r="AS281" s="20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03"/>
      <c r="BM281" s="20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03"/>
      <c r="CG281" s="20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03"/>
    </row>
    <row r="282" spans="1:104" ht="15.75" customHeight="1" x14ac:dyDescent="0.25">
      <c r="A282" s="2"/>
      <c r="B282" s="2"/>
      <c r="C282" s="2"/>
      <c r="D282" s="197"/>
      <c r="E282" s="20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03"/>
      <c r="Y282" s="20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03"/>
      <c r="AS282" s="20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03"/>
      <c r="BM282" s="20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03"/>
      <c r="CG282" s="20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03"/>
    </row>
    <row r="283" spans="1:104" ht="15.75" customHeight="1" x14ac:dyDescent="0.25">
      <c r="A283" s="2"/>
      <c r="B283" s="2"/>
      <c r="C283" s="2"/>
      <c r="D283" s="197"/>
      <c r="E283" s="20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03"/>
      <c r="Y283" s="20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03"/>
      <c r="AS283" s="20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03"/>
      <c r="BM283" s="20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03"/>
      <c r="CG283" s="20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03"/>
    </row>
    <row r="284" spans="1:104" ht="15.75" customHeight="1" x14ac:dyDescent="0.25">
      <c r="A284" s="2"/>
      <c r="B284" s="2"/>
      <c r="C284" s="2"/>
      <c r="D284" s="197">
        <v>7</v>
      </c>
      <c r="E284" s="20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03"/>
      <c r="Y284" s="20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03"/>
      <c r="AS284" s="20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03"/>
      <c r="BM284" s="20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03"/>
      <c r="CG284" s="20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03"/>
    </row>
    <row r="285" spans="1:104" ht="15.75" customHeight="1" x14ac:dyDescent="0.25">
      <c r="A285" s="2"/>
      <c r="B285" s="2"/>
      <c r="C285" s="2"/>
      <c r="D285" s="197"/>
      <c r="E285" s="20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03"/>
      <c r="Y285" s="20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03"/>
      <c r="AS285" s="20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03"/>
      <c r="BM285" s="20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03"/>
      <c r="CG285" s="20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03"/>
    </row>
    <row r="286" spans="1:104" ht="15.75" customHeight="1" x14ac:dyDescent="0.25">
      <c r="A286" s="2"/>
      <c r="B286" s="2"/>
      <c r="C286" s="2"/>
      <c r="D286" s="197"/>
      <c r="E286" s="20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03"/>
      <c r="Y286" s="20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03"/>
      <c r="AS286" s="20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03"/>
      <c r="BM286" s="20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03"/>
      <c r="CG286" s="20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03"/>
    </row>
    <row r="287" spans="1:104" ht="15.75" customHeight="1" x14ac:dyDescent="0.25">
      <c r="A287" s="2"/>
      <c r="B287" s="2"/>
      <c r="C287" s="2"/>
      <c r="D287" s="197"/>
      <c r="E287" s="20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03"/>
      <c r="Y287" s="20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03"/>
      <c r="AS287" s="20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03"/>
      <c r="BM287" s="20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03"/>
      <c r="CG287" s="20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03"/>
    </row>
    <row r="288" spans="1:104" ht="15.75" customHeight="1" x14ac:dyDescent="0.25">
      <c r="A288" s="2"/>
      <c r="B288" s="2"/>
      <c r="C288" s="2"/>
      <c r="D288" s="197">
        <v>6</v>
      </c>
      <c r="E288" s="20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03"/>
      <c r="Y288" s="20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03"/>
      <c r="AS288" s="20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03"/>
      <c r="BM288" s="20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03"/>
      <c r="CG288" s="20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03"/>
    </row>
    <row r="289" spans="1:104" ht="15.75" customHeight="1" x14ac:dyDescent="0.25">
      <c r="A289" s="2"/>
      <c r="B289" s="2"/>
      <c r="C289" s="2"/>
      <c r="D289" s="197"/>
      <c r="E289" s="20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03"/>
      <c r="Y289" s="20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03"/>
      <c r="AS289" s="20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03"/>
      <c r="BM289" s="20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03"/>
      <c r="CG289" s="20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03"/>
    </row>
    <row r="290" spans="1:104" ht="15.75" customHeight="1" x14ac:dyDescent="0.25">
      <c r="A290" s="2"/>
      <c r="B290" s="2"/>
      <c r="C290" s="2"/>
      <c r="D290" s="197"/>
      <c r="E290" s="20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03"/>
      <c r="Y290" s="20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03"/>
      <c r="AS290" s="20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03"/>
      <c r="BM290" s="20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03"/>
      <c r="CG290" s="20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03"/>
    </row>
    <row r="291" spans="1:104" ht="15.75" customHeight="1" x14ac:dyDescent="0.25">
      <c r="A291" s="2"/>
      <c r="B291" s="2"/>
      <c r="C291" s="2"/>
      <c r="D291" s="197"/>
      <c r="E291" s="204"/>
      <c r="F291" s="205"/>
      <c r="G291" s="205"/>
      <c r="H291" s="205"/>
      <c r="I291" s="205"/>
      <c r="J291" s="205"/>
      <c r="K291" s="205"/>
      <c r="L291" s="205"/>
      <c r="M291" s="205"/>
      <c r="N291" s="205"/>
      <c r="O291" s="205"/>
      <c r="P291" s="205"/>
      <c r="Q291" s="205"/>
      <c r="R291" s="205"/>
      <c r="S291" s="205"/>
      <c r="T291" s="205"/>
      <c r="U291" s="205"/>
      <c r="V291" s="205"/>
      <c r="W291" s="205"/>
      <c r="X291" s="206"/>
      <c r="Y291" s="204"/>
      <c r="Z291" s="205"/>
      <c r="AA291" s="205"/>
      <c r="AB291" s="205"/>
      <c r="AC291" s="205"/>
      <c r="AD291" s="205"/>
      <c r="AE291" s="205"/>
      <c r="AF291" s="205"/>
      <c r="AG291" s="205"/>
      <c r="AH291" s="205"/>
      <c r="AI291" s="205"/>
      <c r="AJ291" s="205"/>
      <c r="AK291" s="205"/>
      <c r="AL291" s="205"/>
      <c r="AM291" s="205"/>
      <c r="AN291" s="205"/>
      <c r="AO291" s="205"/>
      <c r="AP291" s="205"/>
      <c r="AQ291" s="205"/>
      <c r="AR291" s="206"/>
      <c r="AS291" s="204"/>
      <c r="AT291" s="205"/>
      <c r="AU291" s="205"/>
      <c r="AV291" s="205"/>
      <c r="AW291" s="205"/>
      <c r="AX291" s="205"/>
      <c r="AY291" s="205"/>
      <c r="AZ291" s="205"/>
      <c r="BA291" s="205"/>
      <c r="BB291" s="205"/>
      <c r="BC291" s="205"/>
      <c r="BD291" s="205"/>
      <c r="BE291" s="205"/>
      <c r="BF291" s="205"/>
      <c r="BG291" s="205"/>
      <c r="BH291" s="205"/>
      <c r="BI291" s="205"/>
      <c r="BJ291" s="205"/>
      <c r="BK291" s="205"/>
      <c r="BL291" s="206"/>
      <c r="BM291" s="204"/>
      <c r="BN291" s="205"/>
      <c r="BO291" s="205"/>
      <c r="BP291" s="205"/>
      <c r="BQ291" s="205"/>
      <c r="BR291" s="205"/>
      <c r="BS291" s="205"/>
      <c r="BT291" s="205"/>
      <c r="BU291" s="205"/>
      <c r="BV291" s="205"/>
      <c r="BW291" s="205"/>
      <c r="BX291" s="205"/>
      <c r="BY291" s="205"/>
      <c r="BZ291" s="205"/>
      <c r="CA291" s="205"/>
      <c r="CB291" s="205"/>
      <c r="CC291" s="205"/>
      <c r="CD291" s="205"/>
      <c r="CE291" s="205"/>
      <c r="CF291" s="206"/>
      <c r="CG291" s="204"/>
      <c r="CH291" s="205"/>
      <c r="CI291" s="205"/>
      <c r="CJ291" s="205"/>
      <c r="CK291" s="205"/>
      <c r="CL291" s="205"/>
      <c r="CM291" s="205"/>
      <c r="CN291" s="205"/>
      <c r="CO291" s="205"/>
      <c r="CP291" s="205"/>
      <c r="CQ291" s="205"/>
      <c r="CR291" s="205"/>
      <c r="CS291" s="205"/>
      <c r="CT291" s="205"/>
      <c r="CU291" s="205"/>
      <c r="CV291" s="205"/>
      <c r="CW291" s="205"/>
      <c r="CX291" s="205"/>
      <c r="CY291" s="205"/>
      <c r="CZ291" s="206"/>
    </row>
    <row r="292" spans="1:104" ht="15.75" customHeight="1" x14ac:dyDescent="0.25">
      <c r="A292" s="2"/>
      <c r="B292" s="2"/>
      <c r="C292" s="2"/>
      <c r="D292" s="197">
        <v>5</v>
      </c>
      <c r="E292" s="199"/>
      <c r="F292" s="200"/>
      <c r="G292" s="200"/>
      <c r="H292" s="200"/>
      <c r="I292" s="200"/>
      <c r="J292" s="200"/>
      <c r="K292" s="200"/>
      <c r="L292" s="200"/>
      <c r="M292" s="200"/>
      <c r="N292" s="200"/>
      <c r="O292" s="200"/>
      <c r="P292" s="200"/>
      <c r="Q292" s="200"/>
      <c r="R292" s="200"/>
      <c r="S292" s="200"/>
      <c r="T292" s="200"/>
      <c r="U292" s="200"/>
      <c r="V292" s="200"/>
      <c r="W292" s="200"/>
      <c r="X292" s="201"/>
      <c r="Y292" s="199"/>
      <c r="Z292" s="200"/>
      <c r="AA292" s="200"/>
      <c r="AB292" s="200"/>
      <c r="AC292" s="200"/>
      <c r="AD292" s="200"/>
      <c r="AE292" s="200"/>
      <c r="AF292" s="200"/>
      <c r="AG292" s="200"/>
      <c r="AH292" s="200"/>
      <c r="AI292" s="200"/>
      <c r="AJ292" s="200"/>
      <c r="AK292" s="200"/>
      <c r="AL292" s="200"/>
      <c r="AM292" s="200"/>
      <c r="AN292" s="200"/>
      <c r="AO292" s="200"/>
      <c r="AP292" s="200"/>
      <c r="AQ292" s="200"/>
      <c r="AR292" s="201"/>
      <c r="AS292" s="199"/>
      <c r="AT292" s="200"/>
      <c r="AU292" s="200"/>
      <c r="AV292" s="200"/>
      <c r="AW292" s="200"/>
      <c r="AX292" s="200"/>
      <c r="AY292" s="200"/>
      <c r="AZ292" s="200"/>
      <c r="BA292" s="200"/>
      <c r="BB292" s="200"/>
      <c r="BC292" s="200"/>
      <c r="BD292" s="200"/>
      <c r="BE292" s="200"/>
      <c r="BF292" s="200"/>
      <c r="BG292" s="200"/>
      <c r="BH292" s="200"/>
      <c r="BI292" s="200"/>
      <c r="BJ292" s="200"/>
      <c r="BK292" s="200"/>
      <c r="BL292" s="201"/>
      <c r="BM292" s="199"/>
      <c r="BN292" s="200"/>
      <c r="BO292" s="200"/>
      <c r="BP292" s="200"/>
      <c r="BQ292" s="200"/>
      <c r="BR292" s="200"/>
      <c r="BS292" s="200"/>
      <c r="BT292" s="200"/>
      <c r="BU292" s="200"/>
      <c r="BV292" s="200"/>
      <c r="BW292" s="200"/>
      <c r="BX292" s="200"/>
      <c r="BY292" s="200"/>
      <c r="BZ292" s="200"/>
      <c r="CA292" s="200"/>
      <c r="CB292" s="200"/>
      <c r="CC292" s="200"/>
      <c r="CD292" s="200"/>
      <c r="CE292" s="200"/>
      <c r="CF292" s="201"/>
      <c r="CG292" s="199"/>
      <c r="CH292" s="200"/>
      <c r="CI292" s="200"/>
      <c r="CJ292" s="200"/>
      <c r="CK292" s="200"/>
      <c r="CL292" s="200"/>
      <c r="CM292" s="200"/>
      <c r="CN292" s="200"/>
      <c r="CO292" s="200"/>
      <c r="CP292" s="200"/>
      <c r="CQ292" s="200"/>
      <c r="CR292" s="200"/>
      <c r="CS292" s="200"/>
      <c r="CT292" s="200"/>
      <c r="CU292" s="200"/>
      <c r="CV292" s="200"/>
      <c r="CW292" s="200"/>
      <c r="CX292" s="200"/>
      <c r="CY292" s="200"/>
      <c r="CZ292" s="201"/>
    </row>
    <row r="293" spans="1:104" ht="15.75" customHeight="1" x14ac:dyDescent="0.25">
      <c r="A293" s="2"/>
      <c r="B293" s="2"/>
      <c r="C293" s="2"/>
      <c r="D293" s="197"/>
      <c r="E293" s="20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03"/>
      <c r="Y293" s="20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03"/>
      <c r="AS293" s="20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03"/>
      <c r="BM293" s="20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03"/>
      <c r="CG293" s="20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03"/>
    </row>
    <row r="294" spans="1:104" ht="15.75" customHeight="1" x14ac:dyDescent="0.25">
      <c r="A294" s="2"/>
      <c r="B294" s="2"/>
      <c r="C294" s="2"/>
      <c r="D294" s="197"/>
      <c r="E294" s="20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03"/>
      <c r="Y294" s="20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03"/>
      <c r="AS294" s="20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03"/>
      <c r="BM294" s="20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03"/>
      <c r="CG294" s="20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03"/>
    </row>
    <row r="295" spans="1:104" ht="15.75" customHeight="1" x14ac:dyDescent="0.25">
      <c r="A295" s="2"/>
      <c r="B295" s="2"/>
      <c r="C295" s="2"/>
      <c r="D295" s="197"/>
      <c r="E295" s="20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03"/>
      <c r="Y295" s="20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03"/>
      <c r="AS295" s="20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03"/>
      <c r="BM295" s="20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03"/>
      <c r="CG295" s="20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03"/>
    </row>
    <row r="296" spans="1:104" ht="15.75" customHeight="1" x14ac:dyDescent="0.25">
      <c r="A296" s="2"/>
      <c r="B296" s="2"/>
      <c r="C296" s="2"/>
      <c r="D296" s="197">
        <v>4</v>
      </c>
      <c r="E296" s="20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03"/>
      <c r="Y296" s="20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03"/>
      <c r="AS296" s="20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03"/>
      <c r="BM296" s="20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03"/>
      <c r="CG296" s="20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03"/>
    </row>
    <row r="297" spans="1:104" ht="15.75" customHeight="1" x14ac:dyDescent="0.25">
      <c r="A297" s="2"/>
      <c r="B297" s="2"/>
      <c r="C297" s="2"/>
      <c r="D297" s="197"/>
      <c r="E297" s="20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03"/>
      <c r="Y297" s="20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03"/>
      <c r="AS297" s="20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03"/>
      <c r="BM297" s="20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03"/>
      <c r="CG297" s="20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03"/>
    </row>
    <row r="298" spans="1:104" ht="15.75" customHeight="1" x14ac:dyDescent="0.25">
      <c r="A298" s="2"/>
      <c r="B298" s="2"/>
      <c r="C298" s="2"/>
      <c r="D298" s="197"/>
      <c r="E298" s="20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03"/>
      <c r="Y298" s="20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03"/>
      <c r="AS298" s="20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03"/>
      <c r="BM298" s="20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03"/>
      <c r="CG298" s="20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03"/>
    </row>
    <row r="299" spans="1:104" ht="15.75" customHeight="1" x14ac:dyDescent="0.25">
      <c r="A299" s="2"/>
      <c r="B299" s="2"/>
      <c r="C299" s="2"/>
      <c r="D299" s="197"/>
      <c r="E299" s="20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03"/>
      <c r="Y299" s="20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03"/>
      <c r="AS299" s="20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03"/>
      <c r="BM299" s="20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03"/>
      <c r="CG299" s="20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03"/>
    </row>
    <row r="300" spans="1:104" ht="15.75" customHeight="1" x14ac:dyDescent="0.25">
      <c r="A300" s="2"/>
      <c r="B300" s="2"/>
      <c r="C300" s="2"/>
      <c r="D300" s="197">
        <v>3</v>
      </c>
      <c r="E300" s="20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03"/>
      <c r="Y300" s="20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03"/>
      <c r="AS300" s="20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03"/>
      <c r="BM300" s="20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03"/>
      <c r="CG300" s="20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03"/>
    </row>
    <row r="301" spans="1:104" ht="15.75" customHeight="1" x14ac:dyDescent="0.25">
      <c r="A301" s="2"/>
      <c r="B301" s="2"/>
      <c r="C301" s="2"/>
      <c r="D301" s="197"/>
      <c r="E301" s="20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03"/>
      <c r="Y301" s="20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03"/>
      <c r="AS301" s="20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03"/>
      <c r="BM301" s="20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03"/>
      <c r="CG301" s="20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03"/>
    </row>
    <row r="302" spans="1:104" ht="15.75" customHeight="1" x14ac:dyDescent="0.25">
      <c r="A302" s="2"/>
      <c r="B302" s="2"/>
      <c r="C302" s="2"/>
      <c r="D302" s="197"/>
      <c r="E302" s="20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03"/>
      <c r="Y302" s="20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03"/>
      <c r="AS302" s="20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03"/>
      <c r="BM302" s="20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03"/>
      <c r="CG302" s="20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03"/>
    </row>
    <row r="303" spans="1:104" ht="15.75" customHeight="1" x14ac:dyDescent="0.25">
      <c r="A303" s="2"/>
      <c r="B303" s="2"/>
      <c r="C303" s="2"/>
      <c r="D303" s="197"/>
      <c r="E303" s="20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03"/>
      <c r="Y303" s="20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03"/>
      <c r="AS303" s="20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03"/>
      <c r="BM303" s="20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03"/>
      <c r="CG303" s="20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03"/>
    </row>
    <row r="304" spans="1:104" ht="15.75" customHeight="1" x14ac:dyDescent="0.25">
      <c r="A304" s="2"/>
      <c r="B304" s="2"/>
      <c r="C304" s="2"/>
      <c r="D304" s="197">
        <v>2</v>
      </c>
      <c r="E304" s="20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03"/>
      <c r="Y304" s="20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03"/>
      <c r="AS304" s="20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03"/>
      <c r="BM304" s="20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03"/>
      <c r="CG304" s="20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03"/>
    </row>
    <row r="305" spans="1:104" ht="15.75" customHeight="1" x14ac:dyDescent="0.25">
      <c r="A305" s="2"/>
      <c r="B305" s="2"/>
      <c r="C305" s="2"/>
      <c r="D305" s="197"/>
      <c r="E305" s="20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03"/>
      <c r="Y305" s="20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03"/>
      <c r="AS305" s="20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03"/>
      <c r="BM305" s="20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03"/>
      <c r="CG305" s="20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03"/>
    </row>
    <row r="306" spans="1:104" ht="15.75" customHeight="1" x14ac:dyDescent="0.25">
      <c r="A306" s="2"/>
      <c r="B306" s="2"/>
      <c r="C306" s="2"/>
      <c r="D306" s="197"/>
      <c r="E306" s="20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03"/>
      <c r="Y306" s="20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03"/>
      <c r="AS306" s="20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03"/>
      <c r="BM306" s="20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03"/>
      <c r="CG306" s="20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03"/>
    </row>
    <row r="307" spans="1:104" ht="15.75" customHeight="1" x14ac:dyDescent="0.25">
      <c r="A307" s="2"/>
      <c r="B307" s="2"/>
      <c r="C307" s="2"/>
      <c r="D307" s="197"/>
      <c r="E307" s="20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03"/>
      <c r="Y307" s="20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03"/>
      <c r="AS307" s="20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03"/>
      <c r="BM307" s="20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03"/>
      <c r="CG307" s="20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03"/>
    </row>
    <row r="308" spans="1:104" ht="15.75" customHeight="1" x14ac:dyDescent="0.25">
      <c r="A308" s="2"/>
      <c r="B308" s="2"/>
      <c r="C308" s="2"/>
      <c r="D308" s="197">
        <v>1</v>
      </c>
      <c r="E308" s="20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03"/>
      <c r="Y308" s="20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03"/>
      <c r="AS308" s="20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03"/>
      <c r="BM308" s="20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03"/>
      <c r="CG308" s="20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03"/>
    </row>
    <row r="309" spans="1:104" ht="15.75" customHeight="1" x14ac:dyDescent="0.25">
      <c r="A309" s="2"/>
      <c r="B309" s="2"/>
      <c r="C309" s="2"/>
      <c r="D309" s="197"/>
      <c r="E309" s="20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03"/>
      <c r="Y309" s="20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03"/>
      <c r="AS309" s="20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03"/>
      <c r="BM309" s="20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03"/>
      <c r="CG309" s="20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03"/>
    </row>
    <row r="310" spans="1:104" ht="15.75" customHeight="1" x14ac:dyDescent="0.25">
      <c r="A310" s="2"/>
      <c r="B310" s="2"/>
      <c r="C310" s="2"/>
      <c r="D310" s="197"/>
      <c r="E310" s="20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03"/>
      <c r="Y310" s="20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03"/>
      <c r="AS310" s="20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03"/>
      <c r="BM310" s="20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03"/>
      <c r="CG310" s="20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03"/>
    </row>
    <row r="311" spans="1:104" ht="15.75" customHeight="1" x14ac:dyDescent="0.25">
      <c r="A311" s="2"/>
      <c r="B311" s="2"/>
      <c r="C311" s="2"/>
      <c r="D311" s="197"/>
      <c r="E311" s="204"/>
      <c r="F311" s="205"/>
      <c r="G311" s="205"/>
      <c r="H311" s="205"/>
      <c r="I311" s="205"/>
      <c r="J311" s="205"/>
      <c r="K311" s="205"/>
      <c r="L311" s="205"/>
      <c r="M311" s="205"/>
      <c r="N311" s="205"/>
      <c r="O311" s="205"/>
      <c r="P311" s="205"/>
      <c r="Q311" s="205"/>
      <c r="R311" s="205"/>
      <c r="S311" s="205"/>
      <c r="T311" s="205"/>
      <c r="U311" s="205"/>
      <c r="V311" s="205"/>
      <c r="W311" s="205"/>
      <c r="X311" s="206"/>
      <c r="Y311" s="204"/>
      <c r="Z311" s="205"/>
      <c r="AA311" s="205"/>
      <c r="AB311" s="205"/>
      <c r="AC311" s="205"/>
      <c r="AD311" s="205"/>
      <c r="AE311" s="205"/>
      <c r="AF311" s="205"/>
      <c r="AG311" s="205"/>
      <c r="AH311" s="205"/>
      <c r="AI311" s="205"/>
      <c r="AJ311" s="205"/>
      <c r="AK311" s="205"/>
      <c r="AL311" s="205"/>
      <c r="AM311" s="205"/>
      <c r="AN311" s="205"/>
      <c r="AO311" s="205"/>
      <c r="AP311" s="205"/>
      <c r="AQ311" s="205"/>
      <c r="AR311" s="206"/>
      <c r="AS311" s="204"/>
      <c r="AT311" s="205"/>
      <c r="AU311" s="205"/>
      <c r="AV311" s="205"/>
      <c r="AW311" s="205"/>
      <c r="AX311" s="205"/>
      <c r="AY311" s="205"/>
      <c r="AZ311" s="205"/>
      <c r="BA311" s="205"/>
      <c r="BB311" s="205"/>
      <c r="BC311" s="205"/>
      <c r="BD311" s="205"/>
      <c r="BE311" s="205"/>
      <c r="BF311" s="205"/>
      <c r="BG311" s="205"/>
      <c r="BH311" s="205"/>
      <c r="BI311" s="205"/>
      <c r="BJ311" s="205"/>
      <c r="BK311" s="205"/>
      <c r="BL311" s="206"/>
      <c r="BM311" s="204"/>
      <c r="BN311" s="205"/>
      <c r="BO311" s="205"/>
      <c r="BP311" s="205"/>
      <c r="BQ311" s="205"/>
      <c r="BR311" s="205"/>
      <c r="BS311" s="205"/>
      <c r="BT311" s="205"/>
      <c r="BU311" s="205"/>
      <c r="BV311" s="205"/>
      <c r="BW311" s="205"/>
      <c r="BX311" s="205"/>
      <c r="BY311" s="205"/>
      <c r="BZ311" s="205"/>
      <c r="CA311" s="205"/>
      <c r="CB311" s="205"/>
      <c r="CC311" s="205"/>
      <c r="CD311" s="205"/>
      <c r="CE311" s="205"/>
      <c r="CF311" s="206"/>
      <c r="CG311" s="204"/>
      <c r="CH311" s="205"/>
      <c r="CI311" s="205"/>
      <c r="CJ311" s="205"/>
      <c r="CK311" s="205"/>
      <c r="CL311" s="205"/>
      <c r="CM311" s="205"/>
      <c r="CN311" s="205"/>
      <c r="CO311" s="205"/>
      <c r="CP311" s="205"/>
      <c r="CQ311" s="205"/>
      <c r="CR311" s="205"/>
      <c r="CS311" s="205"/>
      <c r="CT311" s="205"/>
      <c r="CU311" s="205"/>
      <c r="CV311" s="205"/>
      <c r="CW311" s="205"/>
      <c r="CX311" s="205"/>
      <c r="CY311" s="205"/>
      <c r="CZ311" s="206"/>
    </row>
    <row r="312" spans="1:104" ht="15.75" customHeight="1" x14ac:dyDescent="0.25">
      <c r="A312" s="2"/>
      <c r="B312" s="2"/>
      <c r="C312" s="2"/>
      <c r="D312" s="197">
        <v>0</v>
      </c>
      <c r="E312" s="197"/>
      <c r="F312" s="197"/>
      <c r="G312" s="197"/>
      <c r="H312" s="197">
        <v>1</v>
      </c>
      <c r="I312" s="197"/>
      <c r="J312" s="197"/>
      <c r="K312" s="197"/>
      <c r="L312" s="197">
        <v>2</v>
      </c>
      <c r="M312" s="197"/>
      <c r="N312" s="197"/>
      <c r="O312" s="197"/>
      <c r="P312" s="197">
        <v>3</v>
      </c>
      <c r="Q312" s="197"/>
      <c r="R312" s="197"/>
      <c r="S312" s="197"/>
      <c r="T312" s="197">
        <v>4</v>
      </c>
      <c r="U312" s="197"/>
      <c r="V312" s="197"/>
      <c r="W312" s="197"/>
      <c r="X312" s="197">
        <v>5</v>
      </c>
      <c r="Y312" s="197"/>
      <c r="Z312" s="197"/>
      <c r="AA312" s="197"/>
      <c r="AB312" s="197">
        <v>6</v>
      </c>
      <c r="AC312" s="197"/>
      <c r="AD312" s="197"/>
      <c r="AE312" s="197"/>
      <c r="AF312" s="197">
        <v>7</v>
      </c>
      <c r="AG312" s="197"/>
      <c r="AH312" s="197"/>
      <c r="AI312" s="197"/>
      <c r="AJ312" s="197">
        <v>8</v>
      </c>
      <c r="AK312" s="197"/>
      <c r="AL312" s="197"/>
      <c r="AM312" s="197"/>
      <c r="AN312" s="197">
        <v>9</v>
      </c>
      <c r="AO312" s="197"/>
      <c r="AP312" s="197"/>
      <c r="AQ312" s="197"/>
      <c r="AR312" s="197">
        <v>10</v>
      </c>
      <c r="AS312" s="197"/>
      <c r="AT312" s="197"/>
      <c r="AU312" s="197"/>
      <c r="AV312" s="197">
        <v>11</v>
      </c>
      <c r="AW312" s="197"/>
      <c r="AX312" s="197"/>
      <c r="AY312" s="197"/>
      <c r="AZ312" s="197">
        <v>12</v>
      </c>
      <c r="BA312" s="197"/>
      <c r="BB312" s="197"/>
      <c r="BC312" s="197"/>
      <c r="BD312" s="197">
        <v>13</v>
      </c>
      <c r="BE312" s="197"/>
      <c r="BF312" s="197"/>
      <c r="BG312" s="197"/>
      <c r="BH312" s="197">
        <v>14</v>
      </c>
      <c r="BI312" s="197"/>
      <c r="BJ312" s="197"/>
      <c r="BK312" s="197"/>
      <c r="BL312" s="197">
        <v>15</v>
      </c>
      <c r="BM312" s="197"/>
      <c r="BN312" s="197"/>
      <c r="BO312" s="197"/>
      <c r="BP312" s="197">
        <v>16</v>
      </c>
      <c r="BQ312" s="197"/>
      <c r="BR312" s="197"/>
      <c r="BS312" s="197"/>
      <c r="BT312" s="197">
        <v>17</v>
      </c>
      <c r="BU312" s="197"/>
      <c r="BV312" s="197"/>
      <c r="BW312" s="197"/>
      <c r="BX312" s="197">
        <v>18</v>
      </c>
      <c r="BY312" s="197"/>
      <c r="BZ312" s="197"/>
      <c r="CA312" s="197"/>
      <c r="CB312" s="197">
        <v>19</v>
      </c>
      <c r="CC312" s="197"/>
      <c r="CD312" s="197"/>
      <c r="CE312" s="197"/>
      <c r="CF312" s="197">
        <v>20</v>
      </c>
      <c r="CG312" s="197"/>
      <c r="CH312" s="197"/>
      <c r="CI312" s="197"/>
      <c r="CJ312" s="197">
        <v>21</v>
      </c>
      <c r="CK312" s="197"/>
      <c r="CL312" s="197"/>
      <c r="CM312" s="197"/>
      <c r="CN312" s="197">
        <v>22</v>
      </c>
      <c r="CO312" s="197"/>
      <c r="CP312" s="197"/>
      <c r="CQ312" s="197"/>
      <c r="CR312" s="197">
        <v>23</v>
      </c>
      <c r="CS312" s="197"/>
      <c r="CT312" s="197"/>
      <c r="CU312" s="197"/>
      <c r="CV312" s="197">
        <v>24</v>
      </c>
      <c r="CW312" s="197"/>
      <c r="CX312" s="197"/>
      <c r="CY312" s="197"/>
      <c r="CZ312" s="197">
        <v>25</v>
      </c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CONSOLIDADO</vt:lpstr>
      <vt:lpstr>INSTANCIA 25.6.3</vt:lpstr>
      <vt:lpstr>INSTANCIA 100.25.12</vt:lpstr>
      <vt:lpstr>INSTANCIA 225.50.27</vt:lpstr>
      <vt:lpstr>INSTANCIA 400.80.48</vt:lpstr>
      <vt:lpstr>INSTANCIA 625.100.75</vt:lpstr>
      <vt:lpstr>UBICACIÓN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COMERCIAL 2</dc:creator>
  <cp:lastModifiedBy>COMERCIAL 2</cp:lastModifiedBy>
  <dcterms:created xsi:type="dcterms:W3CDTF">2023-05-15T01:22:01Z</dcterms:created>
  <dcterms:modified xsi:type="dcterms:W3CDTF">2023-09-03T22:49:06Z</dcterms:modified>
</cp:coreProperties>
</file>