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\Documents\Tesis\"/>
    </mc:Choice>
  </mc:AlternateContent>
  <xr:revisionPtr revIDLastSave="0" documentId="13_ncr:1_{8DDAF364-0CCF-490B-9CD5-EAED9B4C54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4" sheetId="6" state="hidden" r:id="rId2"/>
    <sheet name="Sheet3" sheetId="5" state="hidden" r:id="rId3"/>
    <sheet name="Sheet2" sheetId="4" state="hidden" r:id="rId4"/>
    <sheet name="Hoja2" sheetId="3" state="hidden" r:id="rId5"/>
  </sheets>
  <calcPr calcId="191029"/>
</workbook>
</file>

<file path=xl/calcChain.xml><?xml version="1.0" encoding="utf-8"?>
<calcChain xmlns="http://schemas.openxmlformats.org/spreadsheetml/2006/main">
  <c r="Z42" i="1" l="1"/>
  <c r="Z41" i="1"/>
  <c r="Z40" i="1"/>
  <c r="Z39" i="1"/>
  <c r="Y39" i="1"/>
  <c r="AC47" i="1"/>
  <c r="K12" i="5"/>
  <c r="L12" i="5"/>
  <c r="M12" i="5"/>
  <c r="N12" i="5"/>
  <c r="O12" i="5"/>
  <c r="P12" i="5"/>
  <c r="Q12" i="5"/>
  <c r="J12" i="5"/>
  <c r="AK191" i="1"/>
  <c r="AM191" i="1"/>
  <c r="AE192" i="1"/>
  <c r="AF192" i="1"/>
  <c r="AI192" i="1"/>
  <c r="AE193" i="1"/>
  <c r="AG193" i="1"/>
  <c r="AI193" i="1"/>
  <c r="AK193" i="1"/>
  <c r="AL193" i="1"/>
  <c r="AM193" i="1"/>
  <c r="AE194" i="1"/>
  <c r="AM194" i="1"/>
  <c r="AE195" i="1"/>
  <c r="AG195" i="1"/>
  <c r="AK195" i="1"/>
  <c r="AI196" i="1"/>
  <c r="AK196" i="1"/>
  <c r="AM196" i="1"/>
  <c r="AD197" i="1"/>
  <c r="AE197" i="1"/>
  <c r="AG197" i="1"/>
  <c r="AM197" i="1"/>
  <c r="AE198" i="1"/>
  <c r="AG198" i="1"/>
  <c r="AI198" i="1"/>
  <c r="AJ198" i="1"/>
  <c r="AM198" i="1"/>
  <c r="AK199" i="1"/>
  <c r="AM199" i="1"/>
  <c r="AE177" i="1"/>
  <c r="AF177" i="1"/>
  <c r="AG177" i="1"/>
  <c r="AI177" i="1"/>
  <c r="AG178" i="1"/>
  <c r="AI178" i="1"/>
  <c r="AM178" i="1"/>
  <c r="AM179" i="1"/>
  <c r="AE180" i="1"/>
  <c r="AG180" i="1"/>
  <c r="AG181" i="1"/>
  <c r="AI181" i="1"/>
  <c r="AM181" i="1"/>
  <c r="AD182" i="1"/>
  <c r="AG182" i="1"/>
  <c r="AM182" i="1"/>
  <c r="AE183" i="1"/>
  <c r="AG183" i="1"/>
  <c r="AI183" i="1"/>
  <c r="AM183" i="1"/>
  <c r="AM184" i="1"/>
  <c r="AF185" i="1"/>
  <c r="AG185" i="1"/>
  <c r="AI185" i="1"/>
  <c r="AG163" i="1"/>
  <c r="AI163" i="1"/>
  <c r="AK163" i="1"/>
  <c r="AL163" i="1"/>
  <c r="AE164" i="1"/>
  <c r="AM164" i="1"/>
  <c r="AG165" i="1"/>
  <c r="AI165" i="1"/>
  <c r="AG166" i="1"/>
  <c r="AI166" i="1"/>
  <c r="AD167" i="1"/>
  <c r="AG167" i="1"/>
  <c r="AG168" i="1"/>
  <c r="AI168" i="1"/>
  <c r="AJ168" i="1"/>
  <c r="AM168" i="1"/>
  <c r="AI169" i="1"/>
  <c r="AG170" i="1"/>
  <c r="AI170" i="1"/>
  <c r="AG171" i="1"/>
  <c r="AI171" i="1"/>
  <c r="AL171" i="1"/>
  <c r="AE149" i="1"/>
  <c r="AK149" i="1"/>
  <c r="AM149" i="1"/>
  <c r="AE150" i="1"/>
  <c r="AG150" i="1"/>
  <c r="AH150" i="1"/>
  <c r="AK150" i="1"/>
  <c r="AK151" i="1"/>
  <c r="AM151" i="1"/>
  <c r="AI153" i="1"/>
  <c r="AJ153" i="1"/>
  <c r="AK153" i="1"/>
  <c r="AM153" i="1"/>
  <c r="AK154" i="1"/>
  <c r="AM154" i="1"/>
  <c r="AE155" i="1"/>
  <c r="AF155" i="1"/>
  <c r="AK156" i="1"/>
  <c r="AK157" i="1"/>
  <c r="AM157" i="1"/>
  <c r="AE135" i="1"/>
  <c r="AG135" i="1"/>
  <c r="AH135" i="1"/>
  <c r="AK135" i="1"/>
  <c r="AK136" i="1"/>
  <c r="AM136" i="1"/>
  <c r="AD137" i="1"/>
  <c r="AE137" i="1"/>
  <c r="AM137" i="1"/>
  <c r="AE138" i="1"/>
  <c r="AK138" i="1"/>
  <c r="AM138" i="1"/>
  <c r="AK139" i="1"/>
  <c r="AM139" i="1"/>
  <c r="AE140" i="1"/>
  <c r="AF140" i="1"/>
  <c r="AE141" i="1"/>
  <c r="AG141" i="1"/>
  <c r="AK141" i="1"/>
  <c r="AM141" i="1"/>
  <c r="AE142" i="1"/>
  <c r="AK142" i="1"/>
  <c r="AM142" i="1"/>
  <c r="AE143" i="1"/>
  <c r="AG143" i="1"/>
  <c r="AH143" i="1"/>
  <c r="AK143" i="1"/>
  <c r="AG121" i="1"/>
  <c r="AI121" i="1"/>
  <c r="AK121" i="1"/>
  <c r="AM121" i="1"/>
  <c r="AE122" i="1"/>
  <c r="AG122" i="1"/>
  <c r="AE123" i="1"/>
  <c r="AG123" i="1"/>
  <c r="AM124" i="1"/>
  <c r="AE125" i="1"/>
  <c r="AG125" i="1"/>
  <c r="AI125" i="1"/>
  <c r="AE126" i="1"/>
  <c r="AG126" i="1"/>
  <c r="AI126" i="1"/>
  <c r="AE127" i="1"/>
  <c r="AM127" i="1"/>
  <c r="AE128" i="1"/>
  <c r="AG128" i="1"/>
  <c r="AG129" i="1"/>
  <c r="AK129" i="1"/>
  <c r="AM129" i="1"/>
  <c r="AD107" i="1"/>
  <c r="AG107" i="1"/>
  <c r="AE108" i="1"/>
  <c r="AG108" i="1"/>
  <c r="AI108" i="1"/>
  <c r="AI109" i="1"/>
  <c r="AF110" i="1"/>
  <c r="AI110" i="1"/>
  <c r="AG111" i="1"/>
  <c r="AI111" i="1"/>
  <c r="AK111" i="1"/>
  <c r="AL111" i="1"/>
  <c r="AE112" i="1"/>
  <c r="AE113" i="1"/>
  <c r="AH113" i="1"/>
  <c r="AI113" i="1"/>
  <c r="AK113" i="1"/>
  <c r="AI114" i="1"/>
  <c r="AG115" i="1"/>
  <c r="AL106" i="1"/>
  <c r="AJ106" i="1"/>
  <c r="AH106" i="1"/>
  <c r="AG106" i="1"/>
  <c r="AF106" i="1"/>
  <c r="AD106" i="1"/>
  <c r="AF120" i="1"/>
  <c r="AK134" i="1"/>
  <c r="AJ148" i="1"/>
  <c r="AL162" i="1"/>
  <c r="AD162" i="1"/>
  <c r="AJ176" i="1"/>
  <c r="AI176" i="1"/>
  <c r="AH176" i="1"/>
  <c r="AF176" i="1"/>
  <c r="AJ190" i="1"/>
  <c r="AE190" i="1"/>
  <c r="AG93" i="1"/>
  <c r="AM93" i="1"/>
  <c r="AE94" i="1"/>
  <c r="AG94" i="1"/>
  <c r="AI94" i="1"/>
  <c r="AM94" i="1"/>
  <c r="AI95" i="1"/>
  <c r="AG96" i="1"/>
  <c r="AI96" i="1"/>
  <c r="AG97" i="1"/>
  <c r="AI97" i="1"/>
  <c r="AL97" i="1"/>
  <c r="AM97" i="1"/>
  <c r="AE98" i="1"/>
  <c r="AK98" i="1"/>
  <c r="AM98" i="1"/>
  <c r="AG99" i="1"/>
  <c r="AI99" i="1"/>
  <c r="AG100" i="1"/>
  <c r="AI100" i="1"/>
  <c r="AM100" i="1"/>
  <c r="AD101" i="1"/>
  <c r="AE101" i="1"/>
  <c r="AG101" i="1"/>
  <c r="AM101" i="1"/>
  <c r="AL92" i="1"/>
  <c r="AJ92" i="1"/>
  <c r="AH92" i="1"/>
  <c r="AG92" i="1"/>
  <c r="AB200" i="1"/>
  <c r="AM195" i="1" s="1"/>
  <c r="AA200" i="1"/>
  <c r="AL194" i="1" s="1"/>
  <c r="Z200" i="1"/>
  <c r="AK198" i="1" s="1"/>
  <c r="Y200" i="1"/>
  <c r="AJ191" i="1" s="1"/>
  <c r="X200" i="1"/>
  <c r="AI190" i="1" s="1"/>
  <c r="W200" i="1"/>
  <c r="AH195" i="1" s="1"/>
  <c r="V200" i="1"/>
  <c r="AG190" i="1" s="1"/>
  <c r="U200" i="1"/>
  <c r="T200" i="1"/>
  <c r="AE191" i="1" s="1"/>
  <c r="S200" i="1"/>
  <c r="AD190" i="1" s="1"/>
  <c r="AB186" i="1"/>
  <c r="AM176" i="1" s="1"/>
  <c r="AA186" i="1"/>
  <c r="AL178" i="1" s="1"/>
  <c r="Z186" i="1"/>
  <c r="Y186" i="1"/>
  <c r="AJ183" i="1" s="1"/>
  <c r="X186" i="1"/>
  <c r="AI180" i="1" s="1"/>
  <c r="W186" i="1"/>
  <c r="AH180" i="1" s="1"/>
  <c r="V186" i="1"/>
  <c r="AG176" i="1" s="1"/>
  <c r="U186" i="1"/>
  <c r="AF178" i="1" s="1"/>
  <c r="T186" i="1"/>
  <c r="S186" i="1"/>
  <c r="AB172" i="1"/>
  <c r="AA172" i="1"/>
  <c r="Z172" i="1"/>
  <c r="AK165" i="1" s="1"/>
  <c r="Y172" i="1"/>
  <c r="X172" i="1"/>
  <c r="AI167" i="1" s="1"/>
  <c r="W172" i="1"/>
  <c r="V172" i="1"/>
  <c r="AG164" i="1" s="1"/>
  <c r="U172" i="1"/>
  <c r="T172" i="1"/>
  <c r="S172" i="1"/>
  <c r="AB158" i="1"/>
  <c r="AA158" i="1"/>
  <c r="AL156" i="1" s="1"/>
  <c r="Z158" i="1"/>
  <c r="AK148" i="1" s="1"/>
  <c r="Y158" i="1"/>
  <c r="AJ154" i="1" s="1"/>
  <c r="X158" i="1"/>
  <c r="W158" i="1"/>
  <c r="V158" i="1"/>
  <c r="AG152" i="1" s="1"/>
  <c r="U158" i="1"/>
  <c r="T158" i="1"/>
  <c r="AE157" i="1" s="1"/>
  <c r="S158" i="1"/>
  <c r="AB144" i="1"/>
  <c r="AM134" i="1" s="1"/>
  <c r="AA144" i="1"/>
  <c r="Z144" i="1"/>
  <c r="AK140" i="1" s="1"/>
  <c r="Y144" i="1"/>
  <c r="X144" i="1"/>
  <c r="AI140" i="1" s="1"/>
  <c r="W144" i="1"/>
  <c r="AH134" i="1" s="1"/>
  <c r="V144" i="1"/>
  <c r="AG138" i="1" s="1"/>
  <c r="U144" i="1"/>
  <c r="T144" i="1"/>
  <c r="AE139" i="1" s="1"/>
  <c r="S144" i="1"/>
  <c r="AD138" i="1" s="1"/>
  <c r="AB130" i="1"/>
  <c r="AM123" i="1" s="1"/>
  <c r="AA130" i="1"/>
  <c r="Z130" i="1"/>
  <c r="Y130" i="1"/>
  <c r="AJ123" i="1" s="1"/>
  <c r="X130" i="1"/>
  <c r="W130" i="1"/>
  <c r="AH128" i="1" s="1"/>
  <c r="V130" i="1"/>
  <c r="AG120" i="1" s="1"/>
  <c r="U130" i="1"/>
  <c r="AF125" i="1" s="1"/>
  <c r="T130" i="1"/>
  <c r="AE120" i="1" s="1"/>
  <c r="S130" i="1"/>
  <c r="AD122" i="1" s="1"/>
  <c r="AB116" i="1"/>
  <c r="AM112" i="1" s="1"/>
  <c r="AA116" i="1"/>
  <c r="Z116" i="1"/>
  <c r="AK109" i="1" s="1"/>
  <c r="Y116" i="1"/>
  <c r="X116" i="1"/>
  <c r="AI106" i="1" s="1"/>
  <c r="W116" i="1"/>
  <c r="AH114" i="1" s="1"/>
  <c r="V116" i="1"/>
  <c r="U116" i="1"/>
  <c r="T116" i="1"/>
  <c r="S116" i="1"/>
  <c r="T102" i="1"/>
  <c r="U102" i="1"/>
  <c r="AF96" i="1" s="1"/>
  <c r="V102" i="1"/>
  <c r="AG98" i="1" s="1"/>
  <c r="W102" i="1"/>
  <c r="X102" i="1"/>
  <c r="AI92" i="1" s="1"/>
  <c r="Y102" i="1"/>
  <c r="Z102" i="1"/>
  <c r="AA102" i="1"/>
  <c r="AB102" i="1"/>
  <c r="AM95" i="1" s="1"/>
  <c r="S102" i="1"/>
  <c r="AD93" i="1" s="1"/>
  <c r="K158" i="1"/>
  <c r="L158" i="1"/>
  <c r="J159" i="1"/>
  <c r="K159" i="1"/>
  <c r="L155" i="1"/>
  <c r="J155" i="1"/>
  <c r="I155" i="1"/>
  <c r="L148" i="1"/>
  <c r="L149" i="1"/>
  <c r="J150" i="1"/>
  <c r="K150" i="1"/>
  <c r="K146" i="1"/>
  <c r="J137" i="1"/>
  <c r="K129" i="1"/>
  <c r="L129" i="1"/>
  <c r="H130" i="1"/>
  <c r="K131" i="1"/>
  <c r="L131" i="1"/>
  <c r="L132" i="1"/>
  <c r="L123" i="1"/>
  <c r="K120" i="1"/>
  <c r="K121" i="1"/>
  <c r="K122" i="1"/>
  <c r="K123" i="1"/>
  <c r="L119" i="1"/>
  <c r="K119" i="1"/>
  <c r="K111" i="1"/>
  <c r="L111" i="1"/>
  <c r="I112" i="1"/>
  <c r="H113" i="1"/>
  <c r="I113" i="1"/>
  <c r="J114" i="1"/>
  <c r="J110" i="1"/>
  <c r="H110" i="1"/>
  <c r="I102" i="1"/>
  <c r="J102" i="1"/>
  <c r="H103" i="1"/>
  <c r="J104" i="1"/>
  <c r="H105" i="1"/>
  <c r="J105" i="1"/>
  <c r="J93" i="1"/>
  <c r="K93" i="1"/>
  <c r="J94" i="1"/>
  <c r="K94" i="1"/>
  <c r="I95" i="1"/>
  <c r="J95" i="1"/>
  <c r="F160" i="1"/>
  <c r="L156" i="1" s="1"/>
  <c r="E160" i="1"/>
  <c r="D160" i="1"/>
  <c r="J157" i="1" s="1"/>
  <c r="C160" i="1"/>
  <c r="I158" i="1" s="1"/>
  <c r="B160" i="1"/>
  <c r="H155" i="1" s="1"/>
  <c r="F151" i="1"/>
  <c r="L150" i="1" s="1"/>
  <c r="E151" i="1"/>
  <c r="K148" i="1" s="1"/>
  <c r="D151" i="1"/>
  <c r="J146" i="1" s="1"/>
  <c r="C151" i="1"/>
  <c r="B151" i="1"/>
  <c r="F142" i="1"/>
  <c r="L140" i="1" s="1"/>
  <c r="E142" i="1"/>
  <c r="K141" i="1" s="1"/>
  <c r="D142" i="1"/>
  <c r="J138" i="1" s="1"/>
  <c r="C142" i="1"/>
  <c r="I140" i="1" s="1"/>
  <c r="B142" i="1"/>
  <c r="H140" i="1" s="1"/>
  <c r="F133" i="1"/>
  <c r="L130" i="1" s="1"/>
  <c r="E133" i="1"/>
  <c r="K132" i="1" s="1"/>
  <c r="D133" i="1"/>
  <c r="J130" i="1" s="1"/>
  <c r="C133" i="1"/>
  <c r="I130" i="1" s="1"/>
  <c r="B133" i="1"/>
  <c r="H132" i="1" s="1"/>
  <c r="F124" i="1"/>
  <c r="L120" i="1" s="1"/>
  <c r="E124" i="1"/>
  <c r="D124" i="1"/>
  <c r="J119" i="1" s="1"/>
  <c r="C124" i="1"/>
  <c r="I121" i="1" s="1"/>
  <c r="B124" i="1"/>
  <c r="F115" i="1"/>
  <c r="E115" i="1"/>
  <c r="D115" i="1"/>
  <c r="J112" i="1" s="1"/>
  <c r="C115" i="1"/>
  <c r="I110" i="1" s="1"/>
  <c r="B115" i="1"/>
  <c r="F106" i="1"/>
  <c r="L104" i="1" s="1"/>
  <c r="E106" i="1"/>
  <c r="K103" i="1" s="1"/>
  <c r="D106" i="1"/>
  <c r="C106" i="1"/>
  <c r="I104" i="1" s="1"/>
  <c r="B106" i="1"/>
  <c r="H102" i="1" s="1"/>
  <c r="C97" i="1"/>
  <c r="I92" i="1" s="1"/>
  <c r="D97" i="1"/>
  <c r="J96" i="1" s="1"/>
  <c r="E97" i="1"/>
  <c r="K92" i="1" s="1"/>
  <c r="F97" i="1"/>
  <c r="L95" i="1" s="1"/>
  <c r="B97" i="1"/>
  <c r="H94" i="1" s="1"/>
  <c r="Y80" i="1"/>
  <c r="Y82" i="1"/>
  <c r="X80" i="1"/>
  <c r="Y79" i="1"/>
  <c r="X79" i="1"/>
  <c r="AA71" i="1"/>
  <c r="X71" i="1"/>
  <c r="AA63" i="1"/>
  <c r="Z63" i="1"/>
  <c r="Z48" i="1"/>
  <c r="Z50" i="1"/>
  <c r="Y50" i="1"/>
  <c r="X50" i="1"/>
  <c r="Z47" i="1"/>
  <c r="Y47" i="1"/>
  <c r="X47" i="1"/>
  <c r="X40" i="1"/>
  <c r="AA31" i="1"/>
  <c r="Y23" i="1"/>
  <c r="V83" i="1"/>
  <c r="AA80" i="1" s="1"/>
  <c r="U83" i="1"/>
  <c r="Z80" i="1" s="1"/>
  <c r="T83" i="1"/>
  <c r="Y81" i="1" s="1"/>
  <c r="S83" i="1"/>
  <c r="X81" i="1" s="1"/>
  <c r="V75" i="1"/>
  <c r="AA72" i="1" s="1"/>
  <c r="U75" i="1"/>
  <c r="T75" i="1"/>
  <c r="S75" i="1"/>
  <c r="X72" i="1" s="1"/>
  <c r="V67" i="1"/>
  <c r="AA64" i="1" s="1"/>
  <c r="U67" i="1"/>
  <c r="Z66" i="1" s="1"/>
  <c r="T67" i="1"/>
  <c r="Y64" i="1" s="1"/>
  <c r="S67" i="1"/>
  <c r="X64" i="1" s="1"/>
  <c r="V59" i="1"/>
  <c r="AA56" i="1" s="1"/>
  <c r="U59" i="1"/>
  <c r="T59" i="1"/>
  <c r="Y58" i="1" s="1"/>
  <c r="S59" i="1"/>
  <c r="V51" i="1"/>
  <c r="AA48" i="1" s="1"/>
  <c r="U51" i="1"/>
  <c r="Z49" i="1" s="1"/>
  <c r="T51" i="1"/>
  <c r="S51" i="1"/>
  <c r="X49" i="1" s="1"/>
  <c r="V43" i="1"/>
  <c r="AA40" i="1" s="1"/>
  <c r="U43" i="1"/>
  <c r="T43" i="1"/>
  <c r="S43" i="1"/>
  <c r="V35" i="1"/>
  <c r="AA32" i="1" s="1"/>
  <c r="U35" i="1"/>
  <c r="Z32" i="1" s="1"/>
  <c r="T35" i="1"/>
  <c r="Y32" i="1" s="1"/>
  <c r="S35" i="1"/>
  <c r="X32" i="1" s="1"/>
  <c r="V27" i="1"/>
  <c r="AA24" i="1" s="1"/>
  <c r="U27" i="1"/>
  <c r="Z24" i="1" s="1"/>
  <c r="T27" i="1"/>
  <c r="Y24" i="1" s="1"/>
  <c r="S27" i="1"/>
  <c r="X26" i="1" s="1"/>
  <c r="H81" i="1"/>
  <c r="H82" i="1"/>
  <c r="J65" i="1"/>
  <c r="H64" i="1"/>
  <c r="H65" i="1"/>
  <c r="H66" i="1"/>
  <c r="J63" i="1"/>
  <c r="I63" i="1"/>
  <c r="H63" i="1"/>
  <c r="G63" i="1"/>
  <c r="L63" i="1" s="1"/>
  <c r="J56" i="1"/>
  <c r="J57" i="1"/>
  <c r="J58" i="1"/>
  <c r="I57" i="1"/>
  <c r="I58" i="1"/>
  <c r="J55" i="1"/>
  <c r="I55" i="1"/>
  <c r="H55" i="1"/>
  <c r="G55" i="1"/>
  <c r="L55" i="1" s="1"/>
  <c r="J48" i="1"/>
  <c r="J49" i="1"/>
  <c r="I40" i="1"/>
  <c r="I41" i="1"/>
  <c r="I42" i="1"/>
  <c r="J34" i="1"/>
  <c r="I32" i="1"/>
  <c r="I33" i="1"/>
  <c r="I34" i="1"/>
  <c r="H32" i="1"/>
  <c r="E83" i="1"/>
  <c r="J79" i="1" s="1"/>
  <c r="D83" i="1"/>
  <c r="I80" i="1" s="1"/>
  <c r="C83" i="1"/>
  <c r="H79" i="1" s="1"/>
  <c r="B83" i="1"/>
  <c r="E75" i="1"/>
  <c r="D75" i="1"/>
  <c r="C75" i="1"/>
  <c r="B75" i="1"/>
  <c r="G74" i="1" s="1"/>
  <c r="E67" i="1"/>
  <c r="J64" i="1" s="1"/>
  <c r="D67" i="1"/>
  <c r="I64" i="1" s="1"/>
  <c r="C67" i="1"/>
  <c r="B67" i="1"/>
  <c r="G66" i="1" s="1"/>
  <c r="E59" i="1"/>
  <c r="D59" i="1"/>
  <c r="I56" i="1" s="1"/>
  <c r="C59" i="1"/>
  <c r="H56" i="1" s="1"/>
  <c r="B59" i="1"/>
  <c r="E51" i="1"/>
  <c r="J47" i="1" s="1"/>
  <c r="D51" i="1"/>
  <c r="I48" i="1" s="1"/>
  <c r="C51" i="1"/>
  <c r="H48" i="1" s="1"/>
  <c r="B51" i="1"/>
  <c r="G48" i="1" s="1"/>
  <c r="E43" i="1"/>
  <c r="J42" i="1" s="1"/>
  <c r="D43" i="1"/>
  <c r="I39" i="1" s="1"/>
  <c r="C43" i="1"/>
  <c r="B43" i="1"/>
  <c r="C35" i="1"/>
  <c r="H33" i="1" s="1"/>
  <c r="D35" i="1"/>
  <c r="I31" i="1" s="1"/>
  <c r="E35" i="1"/>
  <c r="J31" i="1" s="1"/>
  <c r="B35" i="1"/>
  <c r="G32" i="1" s="1"/>
  <c r="I24" i="1"/>
  <c r="I25" i="1"/>
  <c r="I26" i="1"/>
  <c r="H24" i="1"/>
  <c r="H25" i="1"/>
  <c r="C27" i="1"/>
  <c r="H26" i="1" s="1"/>
  <c r="D27" i="1"/>
  <c r="I23" i="1" s="1"/>
  <c r="E27" i="1"/>
  <c r="J23" i="1" s="1"/>
  <c r="B27" i="1"/>
  <c r="U12" i="1"/>
  <c r="O3" i="1"/>
  <c r="M3" i="1"/>
  <c r="M4" i="1"/>
  <c r="M5" i="1"/>
  <c r="M6" i="1"/>
  <c r="M7" i="1"/>
  <c r="M8" i="1"/>
  <c r="L8" i="1"/>
  <c r="L9" i="1"/>
  <c r="L2" i="1"/>
  <c r="K3" i="1"/>
  <c r="D11" i="1"/>
  <c r="M9" i="1" s="1"/>
  <c r="E11" i="1"/>
  <c r="N8" i="1" s="1"/>
  <c r="H11" i="1"/>
  <c r="B11" i="1"/>
  <c r="I7" i="1"/>
  <c r="I6" i="1"/>
  <c r="I5" i="1"/>
  <c r="I4" i="1"/>
  <c r="I3" i="1"/>
  <c r="H9" i="1"/>
  <c r="H8" i="1"/>
  <c r="H7" i="1"/>
  <c r="H6" i="1"/>
  <c r="H5" i="1"/>
  <c r="H4" i="1"/>
  <c r="H3" i="1"/>
  <c r="H2" i="1"/>
  <c r="G6" i="1"/>
  <c r="G5" i="1"/>
  <c r="G4" i="1"/>
  <c r="F5" i="1"/>
  <c r="F11" i="1" s="1"/>
  <c r="O6" i="1" s="1"/>
  <c r="D5" i="1"/>
  <c r="C6" i="1"/>
  <c r="C5" i="1"/>
  <c r="C4" i="1"/>
  <c r="C11" i="1" s="1"/>
  <c r="B7" i="1"/>
  <c r="B6" i="1"/>
  <c r="B5" i="1"/>
  <c r="B4" i="1"/>
  <c r="K4" i="1" s="1"/>
  <c r="B3" i="1"/>
  <c r="I159" i="1" l="1"/>
  <c r="H159" i="1"/>
  <c r="H157" i="1"/>
  <c r="H137" i="1"/>
  <c r="J141" i="1"/>
  <c r="I141" i="1"/>
  <c r="J140" i="1"/>
  <c r="J139" i="1"/>
  <c r="H139" i="1"/>
  <c r="H141" i="1"/>
  <c r="N141" i="1" s="1"/>
  <c r="K140" i="1"/>
  <c r="K139" i="1"/>
  <c r="I139" i="1"/>
  <c r="H138" i="1"/>
  <c r="H131" i="1"/>
  <c r="K130" i="1"/>
  <c r="J131" i="1"/>
  <c r="L121" i="1"/>
  <c r="L122" i="1"/>
  <c r="J111" i="1"/>
  <c r="I111" i="1"/>
  <c r="K105" i="1"/>
  <c r="K102" i="1"/>
  <c r="K101" i="1"/>
  <c r="L101" i="1"/>
  <c r="L105" i="1"/>
  <c r="L102" i="1"/>
  <c r="K104" i="1"/>
  <c r="L103" i="1"/>
  <c r="J92" i="1"/>
  <c r="K96" i="1"/>
  <c r="I96" i="1"/>
  <c r="H96" i="1"/>
  <c r="AC80" i="1"/>
  <c r="Y63" i="1"/>
  <c r="X48" i="1"/>
  <c r="AC32" i="1"/>
  <c r="X31" i="1"/>
  <c r="Y31" i="1"/>
  <c r="Z31" i="1"/>
  <c r="H80" i="1"/>
  <c r="I82" i="1"/>
  <c r="I81" i="1"/>
  <c r="J81" i="1"/>
  <c r="J82" i="1"/>
  <c r="I49" i="1"/>
  <c r="L48" i="1"/>
  <c r="J50" i="1"/>
  <c r="J33" i="1"/>
  <c r="J32" i="1"/>
  <c r="Q8" i="1"/>
  <c r="Q7" i="1"/>
  <c r="Q2" i="1"/>
  <c r="L32" i="1"/>
  <c r="G72" i="1"/>
  <c r="G73" i="1"/>
  <c r="G71" i="1"/>
  <c r="H71" i="1"/>
  <c r="H73" i="1"/>
  <c r="H72" i="1"/>
  <c r="H74" i="1"/>
  <c r="AK92" i="1"/>
  <c r="AK96" i="1"/>
  <c r="AK93" i="1"/>
  <c r="AK101" i="1"/>
  <c r="AK95" i="1"/>
  <c r="AK99" i="1"/>
  <c r="AK100" i="1"/>
  <c r="AK97" i="1"/>
  <c r="AE162" i="1"/>
  <c r="AE167" i="1"/>
  <c r="AO167" i="1" s="1"/>
  <c r="AE169" i="1"/>
  <c r="AE166" i="1"/>
  <c r="AE163" i="1"/>
  <c r="AE171" i="1"/>
  <c r="AE170" i="1"/>
  <c r="AE168" i="1"/>
  <c r="I72" i="1"/>
  <c r="I74" i="1"/>
  <c r="I73" i="1"/>
  <c r="N140" i="1"/>
  <c r="AJ139" i="1"/>
  <c r="AJ136" i="1"/>
  <c r="AJ141" i="1"/>
  <c r="AJ135" i="1"/>
  <c r="AJ143" i="1"/>
  <c r="AJ140" i="1"/>
  <c r="AJ137" i="1"/>
  <c r="AJ142" i="1"/>
  <c r="AJ134" i="1"/>
  <c r="AJ138" i="1"/>
  <c r="Q9" i="1"/>
  <c r="J41" i="1"/>
  <c r="J39" i="1"/>
  <c r="J40" i="1"/>
  <c r="N105" i="1"/>
  <c r="R3" i="1"/>
  <c r="Q4" i="1"/>
  <c r="G40" i="1"/>
  <c r="G41" i="1"/>
  <c r="G39" i="1"/>
  <c r="G42" i="1"/>
  <c r="AM106" i="1"/>
  <c r="AM111" i="1"/>
  <c r="AM113" i="1"/>
  <c r="AM110" i="1"/>
  <c r="AM107" i="1"/>
  <c r="AM115" i="1"/>
  <c r="AM108" i="1"/>
  <c r="AM109" i="1"/>
  <c r="AM114" i="1"/>
  <c r="AK176" i="1"/>
  <c r="AK183" i="1"/>
  <c r="AK177" i="1"/>
  <c r="AK185" i="1"/>
  <c r="AK182" i="1"/>
  <c r="AK179" i="1"/>
  <c r="AK184" i="1"/>
  <c r="AK180" i="1"/>
  <c r="AK181" i="1"/>
  <c r="AD123" i="1"/>
  <c r="AD128" i="1"/>
  <c r="AD125" i="1"/>
  <c r="AD127" i="1"/>
  <c r="AD124" i="1"/>
  <c r="AD121" i="1"/>
  <c r="AD129" i="1"/>
  <c r="AO129" i="1" s="1"/>
  <c r="AD126" i="1"/>
  <c r="AO126" i="1" s="1"/>
  <c r="AD120" i="1"/>
  <c r="AL179" i="1"/>
  <c r="AL184" i="1"/>
  <c r="AL181" i="1"/>
  <c r="AL183" i="1"/>
  <c r="AL180" i="1"/>
  <c r="AL177" i="1"/>
  <c r="AL185" i="1"/>
  <c r="AL182" i="1"/>
  <c r="AL176" i="1"/>
  <c r="G24" i="1"/>
  <c r="G23" i="1"/>
  <c r="L23" i="1" s="1"/>
  <c r="G25" i="1"/>
  <c r="L25" i="1" s="1"/>
  <c r="G26" i="1"/>
  <c r="H40" i="1"/>
  <c r="H41" i="1"/>
  <c r="H42" i="1"/>
  <c r="H39" i="1"/>
  <c r="AI135" i="1"/>
  <c r="AI143" i="1"/>
  <c r="AI134" i="1"/>
  <c r="AI137" i="1"/>
  <c r="AI142" i="1"/>
  <c r="AI139" i="1"/>
  <c r="AI141" i="1"/>
  <c r="AI136" i="1"/>
  <c r="AI138" i="1"/>
  <c r="AJ95" i="1"/>
  <c r="AJ100" i="1"/>
  <c r="AJ97" i="1"/>
  <c r="AJ99" i="1"/>
  <c r="AJ96" i="1"/>
  <c r="AJ93" i="1"/>
  <c r="AJ101" i="1"/>
  <c r="AJ98" i="1"/>
  <c r="AF163" i="1"/>
  <c r="AF171" i="1"/>
  <c r="AF168" i="1"/>
  <c r="AF165" i="1"/>
  <c r="AF167" i="1"/>
  <c r="AF164" i="1"/>
  <c r="AF169" i="1"/>
  <c r="AF166" i="1"/>
  <c r="AF162" i="1"/>
  <c r="AF170" i="1"/>
  <c r="J72" i="1"/>
  <c r="J73" i="1"/>
  <c r="J74" i="1"/>
  <c r="AK178" i="1"/>
  <c r="L4" i="1"/>
  <c r="L5" i="1"/>
  <c r="L6" i="1"/>
  <c r="L3" i="1"/>
  <c r="L7" i="1"/>
  <c r="AK94" i="1"/>
  <c r="Q3" i="1"/>
  <c r="Q5" i="1"/>
  <c r="Q6" i="1"/>
  <c r="R7" i="1"/>
  <c r="X56" i="1"/>
  <c r="AC56" i="1" s="1"/>
  <c r="X58" i="1"/>
  <c r="AC58" i="1" s="1"/>
  <c r="X57" i="1"/>
  <c r="X55" i="1"/>
  <c r="K112" i="1"/>
  <c r="K110" i="1"/>
  <c r="K113" i="1"/>
  <c r="K114" i="1"/>
  <c r="L138" i="1"/>
  <c r="L137" i="1"/>
  <c r="L141" i="1"/>
  <c r="L139" i="1"/>
  <c r="AJ94" i="1"/>
  <c r="G11" i="1"/>
  <c r="P5" i="1" s="1"/>
  <c r="K7" i="1"/>
  <c r="K5" i="1"/>
  <c r="K6" i="1"/>
  <c r="K8" i="1"/>
  <c r="K9" i="1"/>
  <c r="K2" i="1"/>
  <c r="O5" i="1"/>
  <c r="I71" i="1"/>
  <c r="L112" i="1"/>
  <c r="L113" i="1"/>
  <c r="L110" i="1"/>
  <c r="N110" i="1" s="1"/>
  <c r="L114" i="1"/>
  <c r="H147" i="1"/>
  <c r="H146" i="1"/>
  <c r="H148" i="1"/>
  <c r="H149" i="1"/>
  <c r="H150" i="1"/>
  <c r="AE165" i="1"/>
  <c r="O7" i="1"/>
  <c r="O8" i="1"/>
  <c r="O9" i="1"/>
  <c r="O2" i="1"/>
  <c r="I11" i="1"/>
  <c r="O4" i="1"/>
  <c r="J71" i="1"/>
  <c r="H120" i="1"/>
  <c r="H122" i="1"/>
  <c r="H119" i="1"/>
  <c r="H123" i="1"/>
  <c r="H121" i="1"/>
  <c r="I149" i="1"/>
  <c r="I147" i="1"/>
  <c r="I146" i="1"/>
  <c r="I148" i="1"/>
  <c r="I150" i="1"/>
  <c r="AH100" i="1"/>
  <c r="AH97" i="1"/>
  <c r="AH94" i="1"/>
  <c r="AH96" i="1"/>
  <c r="AH93" i="1"/>
  <c r="AH101" i="1"/>
  <c r="AH98" i="1"/>
  <c r="AH95" i="1"/>
  <c r="G80" i="1"/>
  <c r="G81" i="1"/>
  <c r="I119" i="1"/>
  <c r="AD153" i="1"/>
  <c r="AD150" i="1"/>
  <c r="AO150" i="1" s="1"/>
  <c r="AD155" i="1"/>
  <c r="AD149" i="1"/>
  <c r="AD157" i="1"/>
  <c r="AD154" i="1"/>
  <c r="AD151" i="1"/>
  <c r="AD156" i="1"/>
  <c r="N9" i="1"/>
  <c r="N130" i="1"/>
  <c r="N159" i="1"/>
  <c r="AE92" i="1"/>
  <c r="AE95" i="1"/>
  <c r="AE100" i="1"/>
  <c r="AO101" i="1"/>
  <c r="AD148" i="1"/>
  <c r="H47" i="1"/>
  <c r="J80" i="1"/>
  <c r="AD108" i="1"/>
  <c r="AD113" i="1"/>
  <c r="AD110" i="1"/>
  <c r="AD112" i="1"/>
  <c r="AD109" i="1"/>
  <c r="AD114" i="1"/>
  <c r="AD111" i="1"/>
  <c r="AL164" i="1"/>
  <c r="AL169" i="1"/>
  <c r="AL166" i="1"/>
  <c r="AL168" i="1"/>
  <c r="AL165" i="1"/>
  <c r="AL170" i="1"/>
  <c r="AL167" i="1"/>
  <c r="G56" i="1"/>
  <c r="L56" i="1" s="1"/>
  <c r="G57" i="1"/>
  <c r="I47" i="1"/>
  <c r="I131" i="1"/>
  <c r="N131" i="1" s="1"/>
  <c r="I129" i="1"/>
  <c r="AE107" i="1"/>
  <c r="AE115" i="1"/>
  <c r="AE106" i="1"/>
  <c r="AE109" i="1"/>
  <c r="AE114" i="1"/>
  <c r="AE111" i="1"/>
  <c r="M2" i="1"/>
  <c r="N6" i="1"/>
  <c r="H31" i="1"/>
  <c r="H58" i="1"/>
  <c r="I66" i="1"/>
  <c r="L66" i="1" s="1"/>
  <c r="Y42" i="1"/>
  <c r="Y55" i="1"/>
  <c r="I105" i="1"/>
  <c r="I103" i="1"/>
  <c r="I101" i="1"/>
  <c r="J132" i="1"/>
  <c r="J129" i="1"/>
  <c r="K157" i="1"/>
  <c r="K155" i="1"/>
  <c r="N155" i="1" s="1"/>
  <c r="I94" i="1"/>
  <c r="H104" i="1"/>
  <c r="N104" i="1" s="1"/>
  <c r="J128" i="1"/>
  <c r="H129" i="1"/>
  <c r="AF111" i="1"/>
  <c r="AF108" i="1"/>
  <c r="AF113" i="1"/>
  <c r="AF107" i="1"/>
  <c r="AO107" i="1" s="1"/>
  <c r="AF115" i="1"/>
  <c r="AF112" i="1"/>
  <c r="AF109" i="1"/>
  <c r="AF114" i="1"/>
  <c r="AL127" i="1"/>
  <c r="AL124" i="1"/>
  <c r="AL121" i="1"/>
  <c r="AL129" i="1"/>
  <c r="AL123" i="1"/>
  <c r="AL128" i="1"/>
  <c r="AL120" i="1"/>
  <c r="AL125" i="1"/>
  <c r="AL122" i="1"/>
  <c r="AH151" i="1"/>
  <c r="AH156" i="1"/>
  <c r="AH153" i="1"/>
  <c r="AH155" i="1"/>
  <c r="AH152" i="1"/>
  <c r="AH149" i="1"/>
  <c r="AH157" i="1"/>
  <c r="AH154" i="1"/>
  <c r="AD183" i="1"/>
  <c r="AD180" i="1"/>
  <c r="AD177" i="1"/>
  <c r="AD185" i="1"/>
  <c r="AD179" i="1"/>
  <c r="AD184" i="1"/>
  <c r="AD176" i="1"/>
  <c r="AD181" i="1"/>
  <c r="AD178" i="1"/>
  <c r="AH148" i="1"/>
  <c r="AE110" i="1"/>
  <c r="AE153" i="1"/>
  <c r="AK166" i="1"/>
  <c r="AH166" i="1"/>
  <c r="AH163" i="1"/>
  <c r="AH171" i="1"/>
  <c r="AH168" i="1"/>
  <c r="AH170" i="1"/>
  <c r="AH167" i="1"/>
  <c r="AH164" i="1"/>
  <c r="AH162" i="1"/>
  <c r="AH169" i="1"/>
  <c r="K149" i="1"/>
  <c r="K147" i="1"/>
  <c r="J26" i="1"/>
  <c r="H95" i="1"/>
  <c r="AH121" i="1"/>
  <c r="AH129" i="1"/>
  <c r="AH126" i="1"/>
  <c r="AH123" i="1"/>
  <c r="AH125" i="1"/>
  <c r="AH122" i="1"/>
  <c r="AH127" i="1"/>
  <c r="AH124" i="1"/>
  <c r="AH120" i="1"/>
  <c r="AJ169" i="1"/>
  <c r="AJ166" i="1"/>
  <c r="AJ163" i="1"/>
  <c r="AJ171" i="1"/>
  <c r="AJ165" i="1"/>
  <c r="AJ170" i="1"/>
  <c r="AJ162" i="1"/>
  <c r="AJ167" i="1"/>
  <c r="AJ164" i="1"/>
  <c r="H128" i="1"/>
  <c r="AF156" i="1"/>
  <c r="AF153" i="1"/>
  <c r="AF150" i="1"/>
  <c r="AF152" i="1"/>
  <c r="AF149" i="1"/>
  <c r="AF157" i="1"/>
  <c r="AF154" i="1"/>
  <c r="AF151" i="1"/>
  <c r="AE148" i="1"/>
  <c r="AK171" i="1"/>
  <c r="G58" i="1"/>
  <c r="AK123" i="1"/>
  <c r="AK125" i="1"/>
  <c r="AK120" i="1"/>
  <c r="AK122" i="1"/>
  <c r="AK127" i="1"/>
  <c r="AM163" i="1"/>
  <c r="AM171" i="1"/>
  <c r="AM162" i="1"/>
  <c r="AM165" i="1"/>
  <c r="AM170" i="1"/>
  <c r="AM167" i="1"/>
  <c r="AE97" i="1"/>
  <c r="AF148" i="1"/>
  <c r="AK128" i="1"/>
  <c r="AG153" i="1"/>
  <c r="AM166" i="1"/>
  <c r="N2" i="1"/>
  <c r="N5" i="1"/>
  <c r="G50" i="1"/>
  <c r="H57" i="1"/>
  <c r="I65" i="1"/>
  <c r="X41" i="1"/>
  <c r="X39" i="1"/>
  <c r="Y41" i="1"/>
  <c r="AA55" i="1"/>
  <c r="J101" i="1"/>
  <c r="J103" i="1"/>
  <c r="N103" i="1" s="1"/>
  <c r="L159" i="1"/>
  <c r="L157" i="1"/>
  <c r="L93" i="1"/>
  <c r="J113" i="1"/>
  <c r="N113" i="1" s="1"/>
  <c r="I123" i="1"/>
  <c r="K128" i="1"/>
  <c r="K138" i="1"/>
  <c r="J148" i="1"/>
  <c r="I157" i="1"/>
  <c r="AG110" i="1"/>
  <c r="AG112" i="1"/>
  <c r="AG109" i="1"/>
  <c r="AG114" i="1"/>
  <c r="AM126" i="1"/>
  <c r="AM120" i="1"/>
  <c r="AM128" i="1"/>
  <c r="AM125" i="1"/>
  <c r="AM122" i="1"/>
  <c r="AI148" i="1"/>
  <c r="AI150" i="1"/>
  <c r="AI152" i="1"/>
  <c r="AI149" i="1"/>
  <c r="AI157" i="1"/>
  <c r="AI154" i="1"/>
  <c r="AE182" i="1"/>
  <c r="AE176" i="1"/>
  <c r="AE184" i="1"/>
  <c r="AE181" i="1"/>
  <c r="AE178" i="1"/>
  <c r="AK114" i="1"/>
  <c r="AE185" i="1"/>
  <c r="AD198" i="1"/>
  <c r="AD195" i="1"/>
  <c r="AD192" i="1"/>
  <c r="AD194" i="1"/>
  <c r="AO194" i="1" s="1"/>
  <c r="AD191" i="1"/>
  <c r="AD199" i="1"/>
  <c r="AO199" i="1" s="1"/>
  <c r="AD196" i="1"/>
  <c r="AD193" i="1"/>
  <c r="J120" i="1"/>
  <c r="J121" i="1"/>
  <c r="AF193" i="1"/>
  <c r="AF198" i="1"/>
  <c r="AF195" i="1"/>
  <c r="AF197" i="1"/>
  <c r="AF194" i="1"/>
  <c r="AF191" i="1"/>
  <c r="AF199" i="1"/>
  <c r="AF196" i="1"/>
  <c r="J25" i="1"/>
  <c r="G47" i="1"/>
  <c r="J149" i="1"/>
  <c r="AI128" i="1"/>
  <c r="AI122" i="1"/>
  <c r="AI127" i="1"/>
  <c r="AI120" i="1"/>
  <c r="AI124" i="1"/>
  <c r="AI129" i="1"/>
  <c r="AJ124" i="1"/>
  <c r="AJ121" i="1"/>
  <c r="AJ129" i="1"/>
  <c r="AJ126" i="1"/>
  <c r="AJ128" i="1"/>
  <c r="AJ125" i="1"/>
  <c r="AJ122" i="1"/>
  <c r="AJ120" i="1"/>
  <c r="AJ127" i="1"/>
  <c r="AH196" i="1"/>
  <c r="AH193" i="1"/>
  <c r="AH198" i="1"/>
  <c r="AH192" i="1"/>
  <c r="AH197" i="1"/>
  <c r="AH194" i="1"/>
  <c r="AH191" i="1"/>
  <c r="AH199" i="1"/>
  <c r="N7" i="1"/>
  <c r="G31" i="1"/>
  <c r="N102" i="1"/>
  <c r="J156" i="1"/>
  <c r="J158" i="1"/>
  <c r="I128" i="1"/>
  <c r="AG148" i="1"/>
  <c r="AG155" i="1"/>
  <c r="AG149" i="1"/>
  <c r="AG157" i="1"/>
  <c r="AG154" i="1"/>
  <c r="AG151" i="1"/>
  <c r="AE93" i="1"/>
  <c r="AO93" i="1" s="1"/>
  <c r="AD115" i="1"/>
  <c r="AK124" i="1"/>
  <c r="N4" i="1"/>
  <c r="G49" i="1"/>
  <c r="J66" i="1"/>
  <c r="G79" i="1"/>
  <c r="Y72" i="1"/>
  <c r="AC72" i="1" s="1"/>
  <c r="Y71" i="1"/>
  <c r="Y40" i="1"/>
  <c r="AC40" i="1" s="1"/>
  <c r="H92" i="1"/>
  <c r="I122" i="1"/>
  <c r="L128" i="1"/>
  <c r="I137" i="1"/>
  <c r="I138" i="1"/>
  <c r="AI123" i="1"/>
  <c r="AD152" i="1"/>
  <c r="AL142" i="1"/>
  <c r="AL139" i="1"/>
  <c r="AL136" i="1"/>
  <c r="AL138" i="1"/>
  <c r="AL135" i="1"/>
  <c r="AL143" i="1"/>
  <c r="AL140" i="1"/>
  <c r="AL137" i="1"/>
  <c r="AF97" i="1"/>
  <c r="AF94" i="1"/>
  <c r="AF99" i="1"/>
  <c r="AF93" i="1"/>
  <c r="AF101" i="1"/>
  <c r="AF98" i="1"/>
  <c r="AF95" i="1"/>
  <c r="AF100" i="1"/>
  <c r="L94" i="1"/>
  <c r="AE152" i="1"/>
  <c r="AE154" i="1"/>
  <c r="AE151" i="1"/>
  <c r="AE156" i="1"/>
  <c r="N3" i="1"/>
  <c r="G33" i="1"/>
  <c r="L33" i="1" s="1"/>
  <c r="H49" i="1"/>
  <c r="I79" i="1"/>
  <c r="H114" i="1"/>
  <c r="H111" i="1"/>
  <c r="N111" i="1" s="1"/>
  <c r="L92" i="1"/>
  <c r="I93" i="1"/>
  <c r="I120" i="1"/>
  <c r="I132" i="1"/>
  <c r="N132" i="1" s="1"/>
  <c r="K137" i="1"/>
  <c r="J147" i="1"/>
  <c r="K156" i="1"/>
  <c r="AD94" i="1"/>
  <c r="AD99" i="1"/>
  <c r="AD96" i="1"/>
  <c r="AD98" i="1"/>
  <c r="AD95" i="1"/>
  <c r="AD100" i="1"/>
  <c r="AD97" i="1"/>
  <c r="AJ109" i="1"/>
  <c r="AJ114" i="1"/>
  <c r="AJ111" i="1"/>
  <c r="AJ113" i="1"/>
  <c r="AJ110" i="1"/>
  <c r="AJ107" i="1"/>
  <c r="AJ115" i="1"/>
  <c r="AJ112" i="1"/>
  <c r="AF141" i="1"/>
  <c r="AF138" i="1"/>
  <c r="AO138" i="1" s="1"/>
  <c r="AF135" i="1"/>
  <c r="AF143" i="1"/>
  <c r="AF137" i="1"/>
  <c r="AF142" i="1"/>
  <c r="AF134" i="1"/>
  <c r="AF139" i="1"/>
  <c r="AF136" i="1"/>
  <c r="AL149" i="1"/>
  <c r="AL157" i="1"/>
  <c r="AL154" i="1"/>
  <c r="AL151" i="1"/>
  <c r="AL153" i="1"/>
  <c r="AL150" i="1"/>
  <c r="AL155" i="1"/>
  <c r="AL152" i="1"/>
  <c r="AL148" i="1"/>
  <c r="AH181" i="1"/>
  <c r="AH178" i="1"/>
  <c r="AH183" i="1"/>
  <c r="AH177" i="1"/>
  <c r="AH185" i="1"/>
  <c r="AH182" i="1"/>
  <c r="AO182" i="1" s="1"/>
  <c r="AH179" i="1"/>
  <c r="AH184" i="1"/>
  <c r="AD92" i="1"/>
  <c r="AH99" i="1"/>
  <c r="AH190" i="1"/>
  <c r="AL141" i="1"/>
  <c r="AI156" i="1"/>
  <c r="AF126" i="1"/>
  <c r="AF123" i="1"/>
  <c r="AF128" i="1"/>
  <c r="AF122" i="1"/>
  <c r="AO122" i="1" s="1"/>
  <c r="AF127" i="1"/>
  <c r="AF124" i="1"/>
  <c r="AF121" i="1"/>
  <c r="AF129" i="1"/>
  <c r="J24" i="1"/>
  <c r="G64" i="1"/>
  <c r="L64" i="1" s="1"/>
  <c r="G65" i="1"/>
  <c r="H50" i="1"/>
  <c r="Z72" i="1"/>
  <c r="Z71" i="1"/>
  <c r="X63" i="1"/>
  <c r="AC63" i="1" s="1"/>
  <c r="AF190" i="1"/>
  <c r="H34" i="1"/>
  <c r="L96" i="1"/>
  <c r="N96" i="1" s="1"/>
  <c r="H93" i="1"/>
  <c r="J123" i="1"/>
  <c r="I156" i="1"/>
  <c r="AM92" i="1"/>
  <c r="AM99" i="1"/>
  <c r="AM96" i="1"/>
  <c r="AK106" i="1"/>
  <c r="AO106" i="1" s="1"/>
  <c r="AK108" i="1"/>
  <c r="AK110" i="1"/>
  <c r="AK107" i="1"/>
  <c r="AK115" i="1"/>
  <c r="AK112" i="1"/>
  <c r="AG140" i="1"/>
  <c r="AG134" i="1"/>
  <c r="AG142" i="1"/>
  <c r="AG139" i="1"/>
  <c r="AG136" i="1"/>
  <c r="AM156" i="1"/>
  <c r="AM150" i="1"/>
  <c r="AM155" i="1"/>
  <c r="AM148" i="1"/>
  <c r="AM152" i="1"/>
  <c r="AF92" i="1"/>
  <c r="AL134" i="1"/>
  <c r="AJ108" i="1"/>
  <c r="AL126" i="1"/>
  <c r="AG137" i="1"/>
  <c r="AG156" i="1"/>
  <c r="AI151" i="1"/>
  <c r="AM169" i="1"/>
  <c r="AH165" i="1"/>
  <c r="AE179" i="1"/>
  <c r="Z57" i="1"/>
  <c r="Z55" i="1"/>
  <c r="AK168" i="1"/>
  <c r="AK162" i="1"/>
  <c r="AK170" i="1"/>
  <c r="AK167" i="1"/>
  <c r="AK164" i="1"/>
  <c r="H23" i="1"/>
  <c r="G34" i="1"/>
  <c r="AE96" i="1"/>
  <c r="I50" i="1"/>
  <c r="G82" i="1"/>
  <c r="Y48" i="1"/>
  <c r="AC48" i="1" s="1"/>
  <c r="Y49" i="1"/>
  <c r="H101" i="1"/>
  <c r="H112" i="1"/>
  <c r="J122" i="1"/>
  <c r="AL98" i="1"/>
  <c r="AL95" i="1"/>
  <c r="AL100" i="1"/>
  <c r="AL94" i="1"/>
  <c r="AL99" i="1"/>
  <c r="AL96" i="1"/>
  <c r="AL93" i="1"/>
  <c r="AL101" i="1"/>
  <c r="AL112" i="1"/>
  <c r="AL109" i="1"/>
  <c r="AL114" i="1"/>
  <c r="AL108" i="1"/>
  <c r="AL113" i="1"/>
  <c r="AL110" i="1"/>
  <c r="AL107" i="1"/>
  <c r="AL115" i="1"/>
  <c r="AH136" i="1"/>
  <c r="AH141" i="1"/>
  <c r="AH138" i="1"/>
  <c r="AH140" i="1"/>
  <c r="AH137" i="1"/>
  <c r="AH142" i="1"/>
  <c r="AH139" i="1"/>
  <c r="AD168" i="1"/>
  <c r="AD165" i="1"/>
  <c r="AD170" i="1"/>
  <c r="AD164" i="1"/>
  <c r="AD169" i="1"/>
  <c r="AD166" i="1"/>
  <c r="AD163" i="1"/>
  <c r="AD171" i="1"/>
  <c r="AJ184" i="1"/>
  <c r="AJ181" i="1"/>
  <c r="AJ178" i="1"/>
  <c r="AJ180" i="1"/>
  <c r="AJ177" i="1"/>
  <c r="AJ185" i="1"/>
  <c r="AJ182" i="1"/>
  <c r="AJ179" i="1"/>
  <c r="AE99" i="1"/>
  <c r="AG113" i="1"/>
  <c r="AK126" i="1"/>
  <c r="AI155" i="1"/>
  <c r="AK169" i="1"/>
  <c r="AI184" i="1"/>
  <c r="AI199" i="1"/>
  <c r="AG196" i="1"/>
  <c r="AK194" i="1"/>
  <c r="AI191" i="1"/>
  <c r="AK190" i="1"/>
  <c r="AO190" i="1" s="1"/>
  <c r="AG162" i="1"/>
  <c r="AO162" i="1" s="1"/>
  <c r="AH109" i="1"/>
  <c r="AD141" i="1"/>
  <c r="AJ157" i="1"/>
  <c r="AJ149" i="1"/>
  <c r="AF181" i="1"/>
  <c r="AL197" i="1"/>
  <c r="AJ194" i="1"/>
  <c r="AI98" i="1"/>
  <c r="AG95" i="1"/>
  <c r="AL190" i="1"/>
  <c r="AD134" i="1"/>
  <c r="AI112" i="1"/>
  <c r="AE129" i="1"/>
  <c r="AG124" i="1"/>
  <c r="AE121" i="1"/>
  <c r="AM140" i="1"/>
  <c r="AK137" i="1"/>
  <c r="AO137" i="1" s="1"/>
  <c r="AE136" i="1"/>
  <c r="AK152" i="1"/>
  <c r="AG169" i="1"/>
  <c r="AI164" i="1"/>
  <c r="AM185" i="1"/>
  <c r="AG184" i="1"/>
  <c r="AI179" i="1"/>
  <c r="AM177" i="1"/>
  <c r="AG199" i="1"/>
  <c r="AK197" i="1"/>
  <c r="AO197" i="1" s="1"/>
  <c r="AE196" i="1"/>
  <c r="AI194" i="1"/>
  <c r="AM192" i="1"/>
  <c r="AG191" i="1"/>
  <c r="AM190" i="1"/>
  <c r="AI162" i="1"/>
  <c r="AE134" i="1"/>
  <c r="AH112" i="1"/>
  <c r="AD136" i="1"/>
  <c r="AJ152" i="1"/>
  <c r="AF184" i="1"/>
  <c r="AJ197" i="1"/>
  <c r="AL192" i="1"/>
  <c r="I114" i="1"/>
  <c r="L146" i="1"/>
  <c r="L147" i="1"/>
  <c r="AI101" i="1"/>
  <c r="AI93" i="1"/>
  <c r="AI115" i="1"/>
  <c r="AI107" i="1"/>
  <c r="AG127" i="1"/>
  <c r="AE124" i="1"/>
  <c r="AM143" i="1"/>
  <c r="AM135" i="1"/>
  <c r="AK155" i="1"/>
  <c r="AI182" i="1"/>
  <c r="AM180" i="1"/>
  <c r="AG179" i="1"/>
  <c r="AE199" i="1"/>
  <c r="AI197" i="1"/>
  <c r="AG194" i="1"/>
  <c r="AK192" i="1"/>
  <c r="K95" i="1"/>
  <c r="AH115" i="1"/>
  <c r="AH107" i="1"/>
  <c r="AD139" i="1"/>
  <c r="AO139" i="1" s="1"/>
  <c r="AJ155" i="1"/>
  <c r="AF179" i="1"/>
  <c r="AL195" i="1"/>
  <c r="AJ192" i="1"/>
  <c r="AH110" i="1"/>
  <c r="AD142" i="1"/>
  <c r="AJ150" i="1"/>
  <c r="AF182" i="1"/>
  <c r="AL198" i="1"/>
  <c r="AJ195" i="1"/>
  <c r="AI195" i="1"/>
  <c r="AG192" i="1"/>
  <c r="AH108" i="1"/>
  <c r="AD140" i="1"/>
  <c r="AJ156" i="1"/>
  <c r="AF180" i="1"/>
  <c r="AL196" i="1"/>
  <c r="AJ193" i="1"/>
  <c r="H156" i="1"/>
  <c r="AH111" i="1"/>
  <c r="AD143" i="1"/>
  <c r="AD135" i="1"/>
  <c r="AJ151" i="1"/>
  <c r="AF183" i="1"/>
  <c r="AL199" i="1"/>
  <c r="AJ196" i="1"/>
  <c r="AL191" i="1"/>
  <c r="AJ199" i="1"/>
  <c r="H158" i="1"/>
  <c r="Z79" i="1"/>
  <c r="AA79" i="1"/>
  <c r="X82" i="1"/>
  <c r="Z82" i="1"/>
  <c r="Z81" i="1"/>
  <c r="AA82" i="1"/>
  <c r="AA81" i="1"/>
  <c r="X74" i="1"/>
  <c r="X73" i="1"/>
  <c r="Y74" i="1"/>
  <c r="Y73" i="1"/>
  <c r="Z74" i="1"/>
  <c r="Z73" i="1"/>
  <c r="AA74" i="1"/>
  <c r="AA73" i="1"/>
  <c r="Z65" i="1"/>
  <c r="Y65" i="1"/>
  <c r="Z64" i="1"/>
  <c r="AC64" i="1" s="1"/>
  <c r="X66" i="1"/>
  <c r="X65" i="1"/>
  <c r="AC65" i="1" s="1"/>
  <c r="Y66" i="1"/>
  <c r="AA66" i="1"/>
  <c r="AA65" i="1"/>
  <c r="Y57" i="1"/>
  <c r="AA58" i="1"/>
  <c r="Y56" i="1"/>
  <c r="Z56" i="1"/>
  <c r="AA57" i="1"/>
  <c r="Z58" i="1"/>
  <c r="AA47" i="1"/>
  <c r="AA50" i="1"/>
  <c r="AC50" i="1" s="1"/>
  <c r="AA49" i="1"/>
  <c r="AA39" i="1"/>
  <c r="X42" i="1"/>
  <c r="AA42" i="1"/>
  <c r="AA41" i="1"/>
  <c r="Y34" i="1"/>
  <c r="Z34" i="1"/>
  <c r="X34" i="1"/>
  <c r="X33" i="1"/>
  <c r="Y33" i="1"/>
  <c r="Z33" i="1"/>
  <c r="AA34" i="1"/>
  <c r="AA33" i="1"/>
  <c r="X23" i="1"/>
  <c r="Z23" i="1"/>
  <c r="AA23" i="1"/>
  <c r="X25" i="1"/>
  <c r="X24" i="1"/>
  <c r="AC24" i="1" s="1"/>
  <c r="Y26" i="1"/>
  <c r="Z25" i="1"/>
  <c r="AA26" i="1"/>
  <c r="Y25" i="1"/>
  <c r="Z26" i="1"/>
  <c r="AA25" i="1"/>
  <c r="N157" i="1" l="1"/>
  <c r="N148" i="1"/>
  <c r="N150" i="1"/>
  <c r="N139" i="1"/>
  <c r="N137" i="1"/>
  <c r="N138" i="1"/>
  <c r="N129" i="1"/>
  <c r="N120" i="1"/>
  <c r="N121" i="1"/>
  <c r="N112" i="1"/>
  <c r="N114" i="1"/>
  <c r="N101" i="1"/>
  <c r="N94" i="1"/>
  <c r="N92" i="1"/>
  <c r="AC79" i="1"/>
  <c r="AC81" i="1"/>
  <c r="AC71" i="1"/>
  <c r="AC49" i="1"/>
  <c r="AC33" i="1"/>
  <c r="AC31" i="1"/>
  <c r="AC26" i="1"/>
  <c r="L82" i="1"/>
  <c r="L81" i="1"/>
  <c r="L74" i="1"/>
  <c r="L65" i="1"/>
  <c r="L58" i="1"/>
  <c r="L41" i="1"/>
  <c r="L34" i="1"/>
  <c r="T3" i="1"/>
  <c r="T5" i="1"/>
  <c r="T7" i="1"/>
  <c r="L72" i="1"/>
  <c r="AO97" i="1"/>
  <c r="AO121" i="1"/>
  <c r="P6" i="1"/>
  <c r="T6" i="1" s="1"/>
  <c r="AO140" i="1"/>
  <c r="AO100" i="1"/>
  <c r="L47" i="1"/>
  <c r="AO181" i="1"/>
  <c r="N123" i="1"/>
  <c r="P4" i="1"/>
  <c r="AO124" i="1"/>
  <c r="AC25" i="1"/>
  <c r="N158" i="1"/>
  <c r="AO95" i="1"/>
  <c r="AO192" i="1"/>
  <c r="AO176" i="1"/>
  <c r="L80" i="1"/>
  <c r="N119" i="1"/>
  <c r="N146" i="1"/>
  <c r="AO127" i="1"/>
  <c r="AO171" i="1"/>
  <c r="AO98" i="1"/>
  <c r="AO195" i="1"/>
  <c r="AO184" i="1"/>
  <c r="N122" i="1"/>
  <c r="N147" i="1"/>
  <c r="L24" i="1"/>
  <c r="AO125" i="1"/>
  <c r="AO196" i="1"/>
  <c r="L73" i="1"/>
  <c r="AC82" i="1"/>
  <c r="AC42" i="1"/>
  <c r="AO134" i="1"/>
  <c r="AO198" i="1"/>
  <c r="AO128" i="1"/>
  <c r="AO123" i="1"/>
  <c r="AO169" i="1"/>
  <c r="AO177" i="1"/>
  <c r="AO164" i="1"/>
  <c r="L31" i="1"/>
  <c r="AO180" i="1"/>
  <c r="AO111" i="1"/>
  <c r="R2" i="1"/>
  <c r="R5" i="1"/>
  <c r="R6" i="1"/>
  <c r="R4" i="1"/>
  <c r="R8" i="1"/>
  <c r="R9" i="1"/>
  <c r="AO170" i="1"/>
  <c r="L49" i="1"/>
  <c r="AC39" i="1"/>
  <c r="AO183" i="1"/>
  <c r="AO114" i="1"/>
  <c r="AO156" i="1"/>
  <c r="L42" i="1"/>
  <c r="AC66" i="1"/>
  <c r="AO153" i="1"/>
  <c r="AO178" i="1"/>
  <c r="P2" i="1"/>
  <c r="T2" i="1" s="1"/>
  <c r="P9" i="1"/>
  <c r="T9" i="1" s="1"/>
  <c r="P7" i="1"/>
  <c r="P3" i="1"/>
  <c r="P8" i="1"/>
  <c r="T8" i="1" s="1"/>
  <c r="L26" i="1"/>
  <c r="N93" i="1"/>
  <c r="AC23" i="1"/>
  <c r="AO166" i="1"/>
  <c r="AO99" i="1"/>
  <c r="AO185" i="1"/>
  <c r="AO94" i="1"/>
  <c r="L79" i="1"/>
  <c r="AC73" i="1"/>
  <c r="AO135" i="1"/>
  <c r="AO142" i="1"/>
  <c r="AO165" i="1"/>
  <c r="AC41" i="1"/>
  <c r="AO109" i="1"/>
  <c r="AO151" i="1"/>
  <c r="L39" i="1"/>
  <c r="N149" i="1"/>
  <c r="AO179" i="1"/>
  <c r="AC74" i="1"/>
  <c r="AO168" i="1"/>
  <c r="AO152" i="1"/>
  <c r="AO112" i="1"/>
  <c r="AC34" i="1"/>
  <c r="AO136" i="1"/>
  <c r="AO115" i="1"/>
  <c r="AO110" i="1"/>
  <c r="AO157" i="1"/>
  <c r="L40" i="1"/>
  <c r="AO191" i="1"/>
  <c r="AO148" i="1"/>
  <c r="AO163" i="1"/>
  <c r="AO96" i="1"/>
  <c r="AO143" i="1"/>
  <c r="N128" i="1"/>
  <c r="AO154" i="1"/>
  <c r="N156" i="1"/>
  <c r="L50" i="1"/>
  <c r="AO113" i="1"/>
  <c r="AO149" i="1"/>
  <c r="AC55" i="1"/>
  <c r="AO141" i="1"/>
  <c r="AO92" i="1"/>
  <c r="AO193" i="1"/>
  <c r="N95" i="1"/>
  <c r="L57" i="1"/>
  <c r="AO108" i="1"/>
  <c r="AO155" i="1"/>
  <c r="AC57" i="1"/>
  <c r="AO120" i="1"/>
  <c r="L71" i="1"/>
  <c r="T4" i="1" l="1"/>
  <c r="P42" i="1" s="1"/>
  <c r="P37" i="1" l="1"/>
  <c r="P23" i="1"/>
  <c r="P36" i="1"/>
  <c r="P41" i="1"/>
  <c r="P50" i="1"/>
  <c r="P49" i="1"/>
  <c r="P46" i="1"/>
  <c r="V2" i="1" a="1"/>
  <c r="P48" i="1"/>
  <c r="P24" i="1"/>
  <c r="P47" i="1"/>
  <c r="P31" i="1"/>
  <c r="P30" i="1"/>
  <c r="P45" i="1"/>
  <c r="P29" i="1"/>
  <c r="P43" i="1"/>
  <c r="P28" i="1"/>
  <c r="P35" i="1"/>
  <c r="P25" i="1"/>
  <c r="P22" i="1"/>
  <c r="P44" i="1"/>
  <c r="P34" i="1"/>
  <c r="P38" i="1"/>
  <c r="V2" i="1" l="1"/>
  <c r="X2" i="1" s="1"/>
  <c r="V9" i="1"/>
  <c r="X9" i="1" s="1"/>
  <c r="V8" i="1"/>
  <c r="X8" i="1" s="1"/>
  <c r="V5" i="1"/>
  <c r="X5" i="1" s="1"/>
  <c r="V3" i="1"/>
  <c r="X3" i="1" s="1"/>
  <c r="V7" i="1"/>
  <c r="X7" i="1" s="1"/>
  <c r="V6" i="1"/>
  <c r="X6" i="1" s="1"/>
  <c r="V4" i="1"/>
  <c r="X4" i="1" s="1"/>
  <c r="X11" i="1" l="1"/>
  <c r="U11" i="1" l="1"/>
  <c r="U13" i="1" s="1"/>
</calcChain>
</file>

<file path=xl/sharedStrings.xml><?xml version="1.0" encoding="utf-8"?>
<sst xmlns="http://schemas.openxmlformats.org/spreadsheetml/2006/main" count="623" uniqueCount="117">
  <si>
    <t>T1</t>
  </si>
  <si>
    <t>T2</t>
  </si>
  <si>
    <t>T3</t>
  </si>
  <si>
    <t>T4</t>
  </si>
  <si>
    <t>E1</t>
  </si>
  <si>
    <t>E2</t>
  </si>
  <si>
    <t>E3</t>
  </si>
  <si>
    <t>E4</t>
  </si>
  <si>
    <t>SUMA</t>
  </si>
  <si>
    <t>PROMEDIO</t>
  </si>
  <si>
    <t>DEFINIR CONSISTENCIA</t>
  </si>
  <si>
    <t>A</t>
  </si>
  <si>
    <t>IC</t>
  </si>
  <si>
    <t>IA</t>
  </si>
  <si>
    <t>RC</t>
  </si>
  <si>
    <t>Eficiencia (T1)</t>
  </si>
  <si>
    <t>PESOS</t>
  </si>
  <si>
    <t xml:space="preserve">A/PESO </t>
  </si>
  <si>
    <t>PESO</t>
  </si>
  <si>
    <t>Contaminación:</t>
  </si>
  <si>
    <t>Alimentos:</t>
  </si>
  <si>
    <t>Gestión de recursos:</t>
  </si>
  <si>
    <t>Energías renovables:</t>
  </si>
  <si>
    <t>INFORMACIÓN</t>
  </si>
  <si>
    <t>Esta codificación proporciona un marco estandarizado y replicable que puede ser utilizado en el contexto del Proceso Analítico Jerárquico (AHP) para la evaluación de estas tecnologías. Como señalan Cinelli et al. (2014) [2], el uso de sistemas de clasificación estandarizados en combinación con métodos de análisis multicriterio como el AHP puede mejorar significativamente la robustez y comparabilidad de los resultados en la evaluación de tecnologías sostenibles.
Referencias:
[1] European Patent Office and United States Patent and Trademark Office. (2013). Cooperative Patent Classification. Retrieved from https://www.cooperativepatentclassification.org/ [2] Cinelli, M., Coles, S. R., &amp; Kirwan, K. (2014). Analysis of the potentials of multi criteria decision analysis methods to conduct sustainability assessment. Ecological Indicators, 46, 138-148.
[3] Saaty, T. L. (2008). Decision making with the analytic hierarchy process. International Journal of Services Sciences, 1(1), 83-98. https://www.rafikulislam.com/uploads/resourses/197245512559a37aadea6d.pdf</t>
  </si>
  <si>
    <t>C02F3/34</t>
  </si>
  <si>
    <t xml:space="preserve"> Biocubiertas para mitigación de olores en vertederos</t>
  </si>
  <si>
    <t>C02F11/18</t>
  </si>
  <si>
    <t xml:space="preserve"> Biolixiviación para mejorar la deshidratación del digestato</t>
  </si>
  <si>
    <t>C02F3/30</t>
  </si>
  <si>
    <t xml:space="preserve"> Tratamiento anaeróbico y fototrófico de aguas residuales domésticas</t>
  </si>
  <si>
    <t>C02F3/32</t>
  </si>
  <si>
    <t xml:space="preserve"> Biocátodo desnitrificante en una celda de combustible microbiana</t>
  </si>
  <si>
    <t>C02F1/46</t>
  </si>
  <si>
    <t xml:space="preserve"> Sistemas bioelectroquímicos para tratamiento de aguas residuales domésticas</t>
  </si>
  <si>
    <t xml:space="preserve"> Estanque de algas de alta tasa para tratamiento de aguas residuales domésticas y piscícolas</t>
  </si>
  <si>
    <t>C02F3/10</t>
  </si>
  <si>
    <t xml:space="preserve"> Proceso de membrana de biopelícula de fibra fija para recuperación de aguas grises</t>
  </si>
  <si>
    <t>C02F3/00</t>
  </si>
  <si>
    <t xml:space="preserve"> Rediseño de tecnologías de tratamiento de aguas residuales</t>
  </si>
  <si>
    <t xml:space="preserve"> Tratamiento terciario de aguas residuales basado en pulgas de agua</t>
  </si>
  <si>
    <t xml:space="preserve"> Producción simultánea de celulasa y tratamiento de aguas residuales domésticas</t>
  </si>
  <si>
    <t xml:space="preserve"> Pretratamientos para producción de azúcares fermentables de residuos de cocina</t>
  </si>
  <si>
    <t xml:space="preserve"> Producción de butanol utilizando bagazo de manzana</t>
  </si>
  <si>
    <t xml:space="preserve"> Fermentación oscura de hidrógeno para degradación de residuos alimentarios</t>
  </si>
  <si>
    <t xml:space="preserve"> Compostaje de residuos alimentarios integrado con huertos vegetales</t>
  </si>
  <si>
    <t xml:space="preserve"> Irrigación con aguas residuales domésticas tratadas en cultivo hidropónico de arroz</t>
  </si>
  <si>
    <t xml:space="preserve"> Compostaje descentralizado</t>
  </si>
  <si>
    <t xml:space="preserve"> Vermicompostaje</t>
  </si>
  <si>
    <t xml:space="preserve"> Compostaje utilizando larvas de mosca soldado negra</t>
  </si>
  <si>
    <t xml:space="preserve"> Degradación de residuos biodegradables domésticos por larvas de mosca soldado negra</t>
  </si>
  <si>
    <t xml:space="preserve"> Tecnologías de biomasa distribuidas y centralizadas</t>
  </si>
  <si>
    <t xml:space="preserve"> Batería de flujo redox acuosa basada en polímeros</t>
  </si>
  <si>
    <t xml:space="preserve"> Digestión anaeróbica para producción de bioenergía</t>
  </si>
  <si>
    <t xml:space="preserve"> Producción de biogás a pequeña escala utilizando microalgas y cianobacterias</t>
  </si>
  <si>
    <t>Y02E50/10</t>
  </si>
  <si>
    <t>Y02E60/10</t>
  </si>
  <si>
    <t>Y02E50/30</t>
  </si>
  <si>
    <t>C05F17/02</t>
  </si>
  <si>
    <t>C05F17/05</t>
  </si>
  <si>
    <t>C05F17/00</t>
  </si>
  <si>
    <t>C12P19/14</t>
  </si>
  <si>
    <t>C12P7/16</t>
  </si>
  <si>
    <t>C12P3/00</t>
  </si>
  <si>
    <t>A01G31/02</t>
  </si>
  <si>
    <t>ENERGIA RENOVABLE</t>
  </si>
  <si>
    <t>ER-BIO-DC</t>
  </si>
  <si>
    <t>ER-BAT-RF</t>
  </si>
  <si>
    <t>ER-DIG-AN</t>
  </si>
  <si>
    <t>ER-BIO-MA</t>
  </si>
  <si>
    <t>Escalabilidad (T2)</t>
  </si>
  <si>
    <t>Facilidad de implementación (T3)</t>
  </si>
  <si>
    <t>Mantenimiento (T4)</t>
  </si>
  <si>
    <t>Costo inicial (E1)</t>
  </si>
  <si>
    <t>Costo operativo (E2)</t>
  </si>
  <si>
    <t>Retorno de inversión (E3)</t>
  </si>
  <si>
    <t>Vida útil (E4)</t>
  </si>
  <si>
    <t>GR-COM-DE</t>
  </si>
  <si>
    <t>GR-VER-CO</t>
  </si>
  <si>
    <t>GR-COM-MS</t>
  </si>
  <si>
    <t>GR-DEG-MS</t>
  </si>
  <si>
    <t>GESTION DE RECURSOS</t>
  </si>
  <si>
    <t>AL-PRE-AZ</t>
  </si>
  <si>
    <t>AL-BUT-MA</t>
  </si>
  <si>
    <t>AL-FER-HI</t>
  </si>
  <si>
    <t>AL-COM-HU</t>
  </si>
  <si>
    <t>AL-IRR-HI</t>
  </si>
  <si>
    <t>CO-BIO-OL</t>
  </si>
  <si>
    <t>CO-BIO-DH</t>
  </si>
  <si>
    <t>CO-ANA-FO</t>
  </si>
  <si>
    <t>CO-BIO-CM</t>
  </si>
  <si>
    <t>CO-BIO-EQ</t>
  </si>
  <si>
    <t>CO-ALG-AR</t>
  </si>
  <si>
    <t>CO-MEM-AG</t>
  </si>
  <si>
    <t>CO-RED-AR</t>
  </si>
  <si>
    <t>CO-PUL-AR</t>
  </si>
  <si>
    <t>CO-CEL-AR</t>
  </si>
  <si>
    <t>CONTAMINACIÓN</t>
  </si>
  <si>
    <t>ALIMENTOS</t>
  </si>
  <si>
    <t>Escalabilidad(T2)</t>
  </si>
  <si>
    <t>Mantenimiento(T4)</t>
  </si>
  <si>
    <t>Costo Inicial(E1)</t>
  </si>
  <si>
    <t>Costo operativo(E2)</t>
  </si>
  <si>
    <t>Retorno de inversion(E3)</t>
  </si>
  <si>
    <t>TECNICO</t>
  </si>
  <si>
    <t>ECONOMICO</t>
  </si>
  <si>
    <t>Ranking</t>
  </si>
  <si>
    <t>Facilidad de implementacion(T3)</t>
  </si>
  <si>
    <t>Que tan es importantes i contra j</t>
  </si>
  <si>
    <t>EFICIENCIA</t>
  </si>
  <si>
    <t>TECN 1</t>
  </si>
  <si>
    <t>TEC 2</t>
  </si>
  <si>
    <t>Total</t>
  </si>
  <si>
    <t>BARATO</t>
  </si>
  <si>
    <t>ENERGETICO</t>
  </si>
  <si>
    <t>Vida util(E4)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</si>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</sst>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D3929"/>
      <name val="Segoe U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0" fillId="0" borderId="0" xfId="1" applyNumberFormat="1" applyFont="1"/>
    <xf numFmtId="164" fontId="0" fillId="0" borderId="0" xfId="0" applyNumberFormat="1"/>
    <xf numFmtId="0" fontId="1" fillId="0" borderId="0" xfId="0" applyFont="1" applyAlignment="1">
      <alignment vertical="top"/>
    </xf>
    <xf numFmtId="9" fontId="0" fillId="0" borderId="0" xfId="1" applyFont="1"/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9" fontId="0" fillId="0" borderId="0" xfId="1" applyFont="1" applyAlignment="1"/>
    <xf numFmtId="164" fontId="0" fillId="0" borderId="0" xfId="1" applyNumberFormat="1" applyFont="1" applyFill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" fontId="5" fillId="3" borderId="3" xfId="0" applyNumberFormat="1" applyFont="1" applyFill="1" applyBorder="1"/>
    <xf numFmtId="2" fontId="5" fillId="3" borderId="4" xfId="0" applyNumberFormat="1" applyFont="1" applyFill="1" applyBorder="1"/>
    <xf numFmtId="2" fontId="5" fillId="3" borderId="5" xfId="0" applyNumberFormat="1" applyFont="1" applyFill="1" applyBorder="1"/>
    <xf numFmtId="2" fontId="5" fillId="3" borderId="2" xfId="0" applyNumberFormat="1" applyFont="1" applyFill="1" applyBorder="1"/>
    <xf numFmtId="2" fontId="5" fillId="3" borderId="0" xfId="0" applyNumberFormat="1" applyFont="1" applyFill="1" applyBorder="1"/>
    <xf numFmtId="2" fontId="5" fillId="3" borderId="6" xfId="0" applyNumberFormat="1" applyFont="1" applyFill="1" applyBorder="1"/>
    <xf numFmtId="2" fontId="5" fillId="3" borderId="7" xfId="0" applyNumberFormat="1" applyFont="1" applyFill="1" applyBorder="1"/>
    <xf numFmtId="2" fontId="5" fillId="3" borderId="8" xfId="0" applyNumberFormat="1" applyFont="1" applyFill="1" applyBorder="1"/>
    <xf numFmtId="2" fontId="5" fillId="3" borderId="9" xfId="0" applyNumberFormat="1" applyFont="1" applyFill="1" applyBorder="1"/>
    <xf numFmtId="0" fontId="6" fillId="0" borderId="0" xfId="0" applyFont="1" applyAlignment="1">
      <alignment horizontal="center" vertical="top"/>
    </xf>
    <xf numFmtId="2" fontId="7" fillId="0" borderId="0" xfId="0" applyNumberFormat="1" applyFont="1"/>
    <xf numFmtId="0" fontId="7" fillId="0" borderId="0" xfId="0" applyFont="1"/>
    <xf numFmtId="9" fontId="0" fillId="3" borderId="10" xfId="1" applyFont="1" applyFill="1" applyBorder="1"/>
    <xf numFmtId="9" fontId="0" fillId="3" borderId="11" xfId="1" applyFont="1" applyFill="1" applyBorder="1"/>
    <xf numFmtId="9" fontId="0" fillId="3" borderId="12" xfId="1" applyFont="1" applyFill="1" applyBorder="1"/>
    <xf numFmtId="0" fontId="4" fillId="3" borderId="1" xfId="0" applyFont="1" applyFill="1" applyBorder="1" applyAlignment="1">
      <alignment horizontal="center" vertical="top"/>
    </xf>
    <xf numFmtId="0" fontId="0" fillId="3" borderId="0" xfId="0" applyFill="1"/>
    <xf numFmtId="2" fontId="0" fillId="3" borderId="10" xfId="0" applyNumberFormat="1" applyFill="1" applyBorder="1"/>
    <xf numFmtId="2" fontId="0" fillId="3" borderId="11" xfId="0" applyNumberFormat="1" applyFill="1" applyBorder="1"/>
    <xf numFmtId="2" fontId="0" fillId="3" borderId="12" xfId="0" applyNumberFormat="1" applyFill="1" applyBorder="1"/>
    <xf numFmtId="2" fontId="0" fillId="3" borderId="1" xfId="0" applyNumberFormat="1" applyFill="1" applyBorder="1"/>
    <xf numFmtId="2" fontId="0" fillId="2" borderId="1" xfId="0" applyNumberFormat="1" applyFill="1" applyBorder="1"/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2" fontId="0" fillId="3" borderId="3" xfId="0" applyNumberFormat="1" applyFill="1" applyBorder="1"/>
    <xf numFmtId="2" fontId="0" fillId="3" borderId="4" xfId="0" applyNumberFormat="1" applyFill="1" applyBorder="1"/>
    <xf numFmtId="2" fontId="0" fillId="3" borderId="5" xfId="0" applyNumberFormat="1" applyFill="1" applyBorder="1"/>
    <xf numFmtId="2" fontId="0" fillId="3" borderId="2" xfId="0" applyNumberFormat="1" applyFill="1" applyBorder="1"/>
    <xf numFmtId="2" fontId="0" fillId="3" borderId="0" xfId="0" applyNumberFormat="1" applyFill="1" applyBorder="1"/>
    <xf numFmtId="2" fontId="0" fillId="3" borderId="6" xfId="0" applyNumberFormat="1" applyFill="1" applyBorder="1"/>
    <xf numFmtId="2" fontId="0" fillId="3" borderId="7" xfId="0" applyNumberFormat="1" applyFill="1" applyBorder="1"/>
    <xf numFmtId="2" fontId="0" fillId="3" borderId="8" xfId="0" applyNumberFormat="1" applyFill="1" applyBorder="1"/>
    <xf numFmtId="2" fontId="0" fillId="3" borderId="9" xfId="0" applyNumberFormat="1" applyFill="1" applyBorder="1"/>
    <xf numFmtId="0" fontId="7" fillId="3" borderId="0" xfId="0" applyFont="1" applyFill="1"/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0" fillId="0" borderId="0" xfId="0" applyFill="1"/>
    <xf numFmtId="2" fontId="0" fillId="0" borderId="0" xfId="0" applyNumberFormat="1" applyFill="1"/>
    <xf numFmtId="0" fontId="7" fillId="0" borderId="0" xfId="0" applyFont="1" applyFill="1"/>
    <xf numFmtId="2" fontId="7" fillId="0" borderId="0" xfId="0" applyNumberFormat="1" applyFont="1" applyFill="1"/>
    <xf numFmtId="0" fontId="1" fillId="0" borderId="13" xfId="0" applyFont="1" applyBorder="1" applyAlignment="1">
      <alignment horizontal="center" vertical="top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top"/>
    </xf>
    <xf numFmtId="2" fontId="7" fillId="0" borderId="0" xfId="0" applyNumberFormat="1" applyFont="1" applyFill="1" applyBorder="1"/>
    <xf numFmtId="9" fontId="7" fillId="0" borderId="0" xfId="1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3" fillId="0" borderId="0" xfId="0" applyFont="1" applyBorder="1" applyAlignment="1"/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9525</xdr:rowOff>
    </xdr:from>
    <xdr:to>
      <xdr:col>8</xdr:col>
      <xdr:colOff>133350</xdr:colOff>
      <xdr:row>21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9B3C4E-6229-8364-962C-CFD440053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14525"/>
          <a:ext cx="3181350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0</xdr:rowOff>
    </xdr:from>
    <xdr:to>
      <xdr:col>12</xdr:col>
      <xdr:colOff>552450</xdr:colOff>
      <xdr:row>20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8FB681-2E60-6F77-7F93-76FC05C3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905000"/>
          <a:ext cx="2857500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3"/>
  <sheetViews>
    <sheetView tabSelected="1" topLeftCell="A133" zoomScale="85" zoomScaleNormal="85" workbookViewId="0">
      <selection activeCell="Q13" sqref="Q13"/>
    </sheetView>
  </sheetViews>
  <sheetFormatPr defaultColWidth="9.140625" defaultRowHeight="15" x14ac:dyDescent="0.25"/>
  <cols>
    <col min="1" max="1" width="13.42578125" customWidth="1"/>
    <col min="2" max="2" width="9.85546875" customWidth="1"/>
    <col min="3" max="3" width="10.28515625" customWidth="1"/>
    <col min="4" max="4" width="10.5703125" customWidth="1"/>
    <col min="5" max="5" width="9.85546875" customWidth="1"/>
    <col min="10" max="10" width="11" customWidth="1"/>
    <col min="11" max="11" width="10" customWidth="1"/>
    <col min="12" max="12" width="9.42578125" customWidth="1"/>
    <col min="13" max="13" width="15.5703125" customWidth="1"/>
    <col min="14" max="14" width="32.5703125" customWidth="1"/>
    <col min="15" max="15" width="15" bestFit="1" customWidth="1"/>
    <col min="16" max="16" width="12.5703125" customWidth="1"/>
    <col min="18" max="18" width="14.42578125" customWidth="1"/>
    <col min="19" max="22" width="13.28515625" customWidth="1"/>
    <col min="23" max="23" width="14.140625" bestFit="1" customWidth="1"/>
    <col min="24" max="24" width="9.7109375" bestFit="1" customWidth="1"/>
    <col min="30" max="30" width="10.7109375" bestFit="1" customWidth="1"/>
  </cols>
  <sheetData>
    <row r="1" spans="1:29" ht="15.75" x14ac:dyDescent="0.25">
      <c r="A1" s="7" t="s">
        <v>16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L1" s="2"/>
      <c r="T1" s="8" t="s">
        <v>18</v>
      </c>
      <c r="V1" s="8" t="s">
        <v>11</v>
      </c>
      <c r="X1" s="31" t="s">
        <v>17</v>
      </c>
    </row>
    <row r="2" spans="1:29" ht="15.75" x14ac:dyDescent="0.25">
      <c r="A2" s="8" t="s">
        <v>0</v>
      </c>
      <c r="B2" s="16">
        <v>1</v>
      </c>
      <c r="C2" s="17">
        <v>2</v>
      </c>
      <c r="D2" s="17">
        <v>3</v>
      </c>
      <c r="E2" s="17">
        <v>4</v>
      </c>
      <c r="F2" s="17">
        <v>3</v>
      </c>
      <c r="G2" s="17">
        <v>2</v>
      </c>
      <c r="H2" s="17">
        <f>1/2</f>
        <v>0.5</v>
      </c>
      <c r="I2" s="18">
        <v>1</v>
      </c>
      <c r="K2" s="27">
        <f>B2/$B$11</f>
        <v>0.16901408450704228</v>
      </c>
      <c r="L2" s="27">
        <f>C2/$C$11</f>
        <v>0.19354838709677419</v>
      </c>
      <c r="M2" s="27">
        <f>D2/$D$11</f>
        <v>0.18181818181818182</v>
      </c>
      <c r="N2" s="27">
        <f>E2/$E$11</f>
        <v>0.16666666666666666</v>
      </c>
      <c r="O2" s="27">
        <f>F2/$F$11</f>
        <v>0.18181818181818182</v>
      </c>
      <c r="P2" s="27">
        <f>G2/$G$11</f>
        <v>0.19354838709677419</v>
      </c>
      <c r="Q2" s="27">
        <f>H2/$H$11</f>
        <v>0.14851485148514854</v>
      </c>
      <c r="R2" s="27">
        <f>I2/$I$11</f>
        <v>0.16901408450704228</v>
      </c>
      <c r="T2" s="28">
        <f>AVERAGE(K2:R2)</f>
        <v>0.17549285312447646</v>
      </c>
      <c r="V2" s="33">
        <f t="array" ref="V2:V9">MMULT(B2:I9,T2:T9)</f>
        <v>1.4274568447445608</v>
      </c>
      <c r="X2" s="33">
        <f>V2/T2</f>
        <v>8.1339884749156752</v>
      </c>
    </row>
    <row r="3" spans="1:29" ht="15.75" x14ac:dyDescent="0.25">
      <c r="A3" s="8" t="s">
        <v>1</v>
      </c>
      <c r="B3" s="19">
        <f>1/2</f>
        <v>0.5</v>
      </c>
      <c r="C3" s="20">
        <v>1</v>
      </c>
      <c r="D3" s="20">
        <v>2</v>
      </c>
      <c r="E3" s="20">
        <v>3</v>
      </c>
      <c r="F3" s="20">
        <v>2</v>
      </c>
      <c r="G3" s="20">
        <v>1</v>
      </c>
      <c r="H3" s="20">
        <f>1/3</f>
        <v>0.33333333333333331</v>
      </c>
      <c r="I3" s="21">
        <f>1/2</f>
        <v>0.5</v>
      </c>
      <c r="K3" s="27">
        <f t="shared" ref="K3:K9" si="0">B3/$B$11</f>
        <v>8.4507042253521139E-2</v>
      </c>
      <c r="L3" s="27">
        <f t="shared" ref="L3:L9" si="1">C3/$C$11</f>
        <v>9.6774193548387094E-2</v>
      </c>
      <c r="M3" s="27">
        <f t="shared" ref="M3:M9" si="2">D3/$D$11</f>
        <v>0.12121212121212122</v>
      </c>
      <c r="N3" s="27">
        <f t="shared" ref="N3:N9" si="3">E3/$E$11</f>
        <v>0.125</v>
      </c>
      <c r="O3" s="27">
        <f t="shared" ref="O3:O9" si="4">F3/$F$11</f>
        <v>0.12121212121212122</v>
      </c>
      <c r="P3" s="27">
        <f t="shared" ref="P3:P9" si="5">G3/$G$11</f>
        <v>9.6774193548387094E-2</v>
      </c>
      <c r="Q3" s="27">
        <f t="shared" ref="Q3:Q9" si="6">H3/$H$11</f>
        <v>9.9009900990099015E-2</v>
      </c>
      <c r="R3" s="27">
        <f t="shared" ref="R3:R9" si="7">I3/$I$11</f>
        <v>8.4507042253521139E-2</v>
      </c>
      <c r="T3" s="29">
        <f t="shared" ref="T3:T9" si="8">AVERAGE(K3:R3)</f>
        <v>0.10362457687726974</v>
      </c>
      <c r="V3" s="34">
        <v>0.8370031375013921</v>
      </c>
      <c r="X3" s="34">
        <f t="shared" ref="X3:X9" si="9">V3/T3</f>
        <v>8.0772647061586262</v>
      </c>
    </row>
    <row r="4" spans="1:29" ht="15.75" x14ac:dyDescent="0.25">
      <c r="A4" s="8" t="s">
        <v>2</v>
      </c>
      <c r="B4" s="19">
        <f>1/3</f>
        <v>0.33333333333333331</v>
      </c>
      <c r="C4" s="20">
        <f>1/2</f>
        <v>0.5</v>
      </c>
      <c r="D4" s="20">
        <v>1</v>
      </c>
      <c r="E4" s="20">
        <v>2</v>
      </c>
      <c r="F4" s="20">
        <v>1</v>
      </c>
      <c r="G4" s="20">
        <f>1/2</f>
        <v>0.5</v>
      </c>
      <c r="H4" s="20">
        <f>1/4</f>
        <v>0.25</v>
      </c>
      <c r="I4" s="21">
        <f>1/3</f>
        <v>0.33333333333333331</v>
      </c>
      <c r="K4" s="27">
        <f t="shared" si="0"/>
        <v>5.6338028169014086E-2</v>
      </c>
      <c r="L4" s="27">
        <f t="shared" si="1"/>
        <v>4.8387096774193547E-2</v>
      </c>
      <c r="M4" s="27">
        <f t="shared" si="2"/>
        <v>6.0606060606060608E-2</v>
      </c>
      <c r="N4" s="27">
        <f t="shared" si="3"/>
        <v>8.3333333333333329E-2</v>
      </c>
      <c r="O4" s="27">
        <f t="shared" si="4"/>
        <v>6.0606060606060608E-2</v>
      </c>
      <c r="P4" s="27">
        <f t="shared" si="5"/>
        <v>4.8387096774193547E-2</v>
      </c>
      <c r="Q4" s="27">
        <f t="shared" si="6"/>
        <v>7.4257425742574268E-2</v>
      </c>
      <c r="R4" s="27">
        <f t="shared" si="7"/>
        <v>5.6338028169014086E-2</v>
      </c>
      <c r="T4" s="29">
        <f t="shared" si="8"/>
        <v>6.1031641271805506E-2</v>
      </c>
      <c r="V4" s="34">
        <v>0.49057458651504632</v>
      </c>
      <c r="X4" s="34">
        <f t="shared" si="9"/>
        <v>8.0380369312085787</v>
      </c>
    </row>
    <row r="5" spans="1:29" ht="15.75" x14ac:dyDescent="0.25">
      <c r="A5" s="8" t="s">
        <v>3</v>
      </c>
      <c r="B5" s="19">
        <f>1/4</f>
        <v>0.25</v>
      </c>
      <c r="C5" s="20">
        <f>1/3</f>
        <v>0.33333333333333331</v>
      </c>
      <c r="D5" s="20">
        <f>1/2</f>
        <v>0.5</v>
      </c>
      <c r="E5" s="20">
        <v>1</v>
      </c>
      <c r="F5" s="20">
        <f>1/2</f>
        <v>0.5</v>
      </c>
      <c r="G5" s="20">
        <f>1/3</f>
        <v>0.33333333333333331</v>
      </c>
      <c r="H5" s="20">
        <f>1/5</f>
        <v>0.2</v>
      </c>
      <c r="I5" s="21">
        <f>1/4</f>
        <v>0.25</v>
      </c>
      <c r="K5" s="27">
        <f t="shared" si="0"/>
        <v>4.225352112676057E-2</v>
      </c>
      <c r="L5" s="27">
        <f t="shared" si="1"/>
        <v>3.2258064516129031E-2</v>
      </c>
      <c r="M5" s="27">
        <f t="shared" si="2"/>
        <v>3.0303030303030304E-2</v>
      </c>
      <c r="N5" s="27">
        <f t="shared" si="3"/>
        <v>4.1666666666666664E-2</v>
      </c>
      <c r="O5" s="27">
        <f t="shared" si="4"/>
        <v>3.0303030303030304E-2</v>
      </c>
      <c r="P5" s="27">
        <f t="shared" si="5"/>
        <v>3.2258064516129031E-2</v>
      </c>
      <c r="Q5" s="27">
        <f t="shared" si="6"/>
        <v>5.9405940594059417E-2</v>
      </c>
      <c r="R5" s="27">
        <f t="shared" si="7"/>
        <v>4.225352112676057E-2</v>
      </c>
      <c r="T5" s="29">
        <f t="shared" si="8"/>
        <v>3.8837729894070736E-2</v>
      </c>
      <c r="V5" s="34">
        <v>0.31287167449139275</v>
      </c>
      <c r="X5" s="34">
        <f t="shared" si="9"/>
        <v>8.055869262821103</v>
      </c>
    </row>
    <row r="6" spans="1:29" ht="15.75" x14ac:dyDescent="0.25">
      <c r="A6" s="8" t="s">
        <v>4</v>
      </c>
      <c r="B6" s="19">
        <f>1/3</f>
        <v>0.33333333333333331</v>
      </c>
      <c r="C6" s="20">
        <f>1/2</f>
        <v>0.5</v>
      </c>
      <c r="D6" s="20">
        <v>1</v>
      </c>
      <c r="E6" s="20">
        <v>2</v>
      </c>
      <c r="F6" s="20">
        <v>1</v>
      </c>
      <c r="G6" s="20">
        <f>1/2</f>
        <v>0.5</v>
      </c>
      <c r="H6" s="20">
        <f>1/4</f>
        <v>0.25</v>
      </c>
      <c r="I6" s="21">
        <f>1/3</f>
        <v>0.33333333333333331</v>
      </c>
      <c r="K6" s="27">
        <f t="shared" si="0"/>
        <v>5.6338028169014086E-2</v>
      </c>
      <c r="L6" s="27">
        <f t="shared" si="1"/>
        <v>4.8387096774193547E-2</v>
      </c>
      <c r="M6" s="27">
        <f t="shared" si="2"/>
        <v>6.0606060606060608E-2</v>
      </c>
      <c r="N6" s="27">
        <f t="shared" si="3"/>
        <v>8.3333333333333329E-2</v>
      </c>
      <c r="O6" s="27">
        <f t="shared" si="4"/>
        <v>6.0606060606060608E-2</v>
      </c>
      <c r="P6" s="27">
        <f t="shared" si="5"/>
        <v>4.8387096774193547E-2</v>
      </c>
      <c r="Q6" s="27">
        <f t="shared" si="6"/>
        <v>7.4257425742574268E-2</v>
      </c>
      <c r="R6" s="27">
        <f t="shared" si="7"/>
        <v>5.6338028169014086E-2</v>
      </c>
      <c r="T6" s="29">
        <f t="shared" si="8"/>
        <v>6.1031641271805506E-2</v>
      </c>
      <c r="V6" s="34">
        <v>0.49057458651504632</v>
      </c>
      <c r="X6" s="34">
        <f t="shared" si="9"/>
        <v>8.0380369312085787</v>
      </c>
    </row>
    <row r="7" spans="1:29" ht="15.75" x14ac:dyDescent="0.25">
      <c r="A7" s="8" t="s">
        <v>5</v>
      </c>
      <c r="B7" s="19">
        <f>1/2</f>
        <v>0.5</v>
      </c>
      <c r="C7" s="20">
        <v>1</v>
      </c>
      <c r="D7" s="20">
        <v>2</v>
      </c>
      <c r="E7" s="20">
        <v>3</v>
      </c>
      <c r="F7" s="20">
        <v>2</v>
      </c>
      <c r="G7" s="20">
        <v>1</v>
      </c>
      <c r="H7" s="20">
        <f>1/3</f>
        <v>0.33333333333333331</v>
      </c>
      <c r="I7" s="21">
        <f>1/2</f>
        <v>0.5</v>
      </c>
      <c r="K7" s="27">
        <f t="shared" si="0"/>
        <v>8.4507042253521139E-2</v>
      </c>
      <c r="L7" s="27">
        <f t="shared" si="1"/>
        <v>9.6774193548387094E-2</v>
      </c>
      <c r="M7" s="27">
        <f t="shared" si="2"/>
        <v>0.12121212121212122</v>
      </c>
      <c r="N7" s="27">
        <f t="shared" si="3"/>
        <v>0.125</v>
      </c>
      <c r="O7" s="27">
        <f t="shared" si="4"/>
        <v>0.12121212121212122</v>
      </c>
      <c r="P7" s="27">
        <f t="shared" si="5"/>
        <v>9.6774193548387094E-2</v>
      </c>
      <c r="Q7" s="27">
        <f t="shared" si="6"/>
        <v>9.9009900990099015E-2</v>
      </c>
      <c r="R7" s="27">
        <f t="shared" si="7"/>
        <v>8.4507042253521139E-2</v>
      </c>
      <c r="T7" s="29">
        <f t="shared" si="8"/>
        <v>0.10362457687726974</v>
      </c>
      <c r="V7" s="34">
        <v>0.8370031375013921</v>
      </c>
      <c r="X7" s="34">
        <f t="shared" si="9"/>
        <v>8.0772647061586262</v>
      </c>
    </row>
    <row r="8" spans="1:29" ht="15.75" x14ac:dyDescent="0.25">
      <c r="A8" s="8" t="s">
        <v>6</v>
      </c>
      <c r="B8" s="19">
        <v>2</v>
      </c>
      <c r="C8" s="20">
        <v>3</v>
      </c>
      <c r="D8" s="20">
        <v>4</v>
      </c>
      <c r="E8" s="20">
        <v>5</v>
      </c>
      <c r="F8" s="20">
        <v>4</v>
      </c>
      <c r="G8" s="20">
        <v>3</v>
      </c>
      <c r="H8" s="20">
        <f>1</f>
        <v>1</v>
      </c>
      <c r="I8" s="21">
        <v>2</v>
      </c>
      <c r="K8" s="27">
        <f t="shared" si="0"/>
        <v>0.33802816901408456</v>
      </c>
      <c r="L8" s="27">
        <f t="shared" si="1"/>
        <v>0.29032258064516125</v>
      </c>
      <c r="M8" s="27">
        <f t="shared" si="2"/>
        <v>0.24242424242424243</v>
      </c>
      <c r="N8" s="27">
        <f t="shared" si="3"/>
        <v>0.20833333333333334</v>
      </c>
      <c r="O8" s="27">
        <f t="shared" si="4"/>
        <v>0.24242424242424243</v>
      </c>
      <c r="P8" s="27">
        <f t="shared" si="5"/>
        <v>0.29032258064516125</v>
      </c>
      <c r="Q8" s="27">
        <f t="shared" si="6"/>
        <v>0.29702970297029707</v>
      </c>
      <c r="R8" s="27">
        <f t="shared" si="7"/>
        <v>0.33802816901408456</v>
      </c>
      <c r="T8" s="29">
        <f t="shared" si="8"/>
        <v>0.28086412755882584</v>
      </c>
      <c r="V8" s="34">
        <v>2.2870247809651478</v>
      </c>
      <c r="X8" s="34">
        <f t="shared" si="9"/>
        <v>8.1428155344834483</v>
      </c>
    </row>
    <row r="9" spans="1:29" ht="15.75" x14ac:dyDescent="0.25">
      <c r="A9" s="8" t="s">
        <v>7</v>
      </c>
      <c r="B9" s="22">
        <v>1</v>
      </c>
      <c r="C9" s="23">
        <v>2</v>
      </c>
      <c r="D9" s="23">
        <v>3</v>
      </c>
      <c r="E9" s="23">
        <v>4</v>
      </c>
      <c r="F9" s="23">
        <v>3</v>
      </c>
      <c r="G9" s="23">
        <v>2</v>
      </c>
      <c r="H9" s="23">
        <f>1/2</f>
        <v>0.5</v>
      </c>
      <c r="I9" s="24">
        <v>1</v>
      </c>
      <c r="K9" s="27">
        <f t="shared" si="0"/>
        <v>0.16901408450704228</v>
      </c>
      <c r="L9" s="27">
        <f t="shared" si="1"/>
        <v>0.19354838709677419</v>
      </c>
      <c r="M9" s="27">
        <f t="shared" si="2"/>
        <v>0.18181818181818182</v>
      </c>
      <c r="N9" s="27">
        <f t="shared" si="3"/>
        <v>0.16666666666666666</v>
      </c>
      <c r="O9" s="27">
        <f t="shared" si="4"/>
        <v>0.18181818181818182</v>
      </c>
      <c r="P9" s="27">
        <f t="shared" si="5"/>
        <v>0.19354838709677419</v>
      </c>
      <c r="Q9" s="27">
        <f t="shared" si="6"/>
        <v>0.14851485148514854</v>
      </c>
      <c r="R9" s="27">
        <f t="shared" si="7"/>
        <v>0.16901408450704228</v>
      </c>
      <c r="T9" s="30">
        <f t="shared" si="8"/>
        <v>0.17549285312447646</v>
      </c>
      <c r="V9" s="35">
        <v>1.4274568447445608</v>
      </c>
      <c r="X9" s="35">
        <f t="shared" si="9"/>
        <v>8.1339884749156752</v>
      </c>
    </row>
    <row r="11" spans="1:29" ht="15.75" x14ac:dyDescent="0.25">
      <c r="A11" s="25" t="s">
        <v>8</v>
      </c>
      <c r="B11" s="26">
        <f>SUM(B2:B9)</f>
        <v>5.9166666666666661</v>
      </c>
      <c r="C11" s="26">
        <f t="shared" ref="C11:I11" si="10">SUM(C2:C9)</f>
        <v>10.333333333333334</v>
      </c>
      <c r="D11" s="26">
        <f t="shared" si="10"/>
        <v>16.5</v>
      </c>
      <c r="E11" s="26">
        <f t="shared" si="10"/>
        <v>24</v>
      </c>
      <c r="F11" s="26">
        <f t="shared" si="10"/>
        <v>16.5</v>
      </c>
      <c r="G11" s="26">
        <f t="shared" si="10"/>
        <v>10.333333333333334</v>
      </c>
      <c r="H11" s="26">
        <f t="shared" si="10"/>
        <v>3.3666666666666663</v>
      </c>
      <c r="I11" s="26">
        <f t="shared" si="10"/>
        <v>5.9166666666666661</v>
      </c>
      <c r="J11" s="27"/>
      <c r="P11" s="38" t="s">
        <v>10</v>
      </c>
      <c r="Q11" s="39"/>
      <c r="R11" s="40"/>
      <c r="T11" s="8" t="s">
        <v>12</v>
      </c>
      <c r="U11" s="36">
        <f>(X11-8)/7</f>
        <v>1.2451161104827182E-2</v>
      </c>
      <c r="W11" s="8" t="s">
        <v>9</v>
      </c>
      <c r="X11" s="36">
        <f>AVERAGE(X2:X9)</f>
        <v>8.0871581277337903</v>
      </c>
    </row>
    <row r="12" spans="1:29" ht="15.75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T12" s="8" t="s">
        <v>13</v>
      </c>
      <c r="U12" s="36">
        <f>1.98*(8-2)/8</f>
        <v>1.4849999999999999</v>
      </c>
    </row>
    <row r="13" spans="1:29" ht="15.75" x14ac:dyDescent="0.25">
      <c r="A13" s="27"/>
      <c r="B13" s="27"/>
      <c r="C13" s="27" t="s">
        <v>108</v>
      </c>
      <c r="D13" s="27" t="s">
        <v>116</v>
      </c>
      <c r="E13" s="27"/>
      <c r="F13" s="27"/>
      <c r="G13" s="27"/>
      <c r="H13" s="27"/>
      <c r="I13" s="27"/>
      <c r="J13" s="27"/>
      <c r="T13" s="8" t="s">
        <v>14</v>
      </c>
      <c r="U13" s="37">
        <f>U11/U12</f>
        <v>8.384620272610898E-3</v>
      </c>
    </row>
    <row r="16" spans="1:29" ht="15.75" x14ac:dyDescent="0.25">
      <c r="A16" s="68" t="s">
        <v>65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70"/>
      <c r="R16" s="68" t="s">
        <v>81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70"/>
    </row>
    <row r="20" spans="1:29" x14ac:dyDescent="0.25">
      <c r="A20" s="38" t="s">
        <v>15</v>
      </c>
      <c r="B20" s="39"/>
      <c r="C20" s="39"/>
      <c r="D20" s="39"/>
      <c r="E20" s="40"/>
      <c r="J20" s="13"/>
      <c r="K20" s="13"/>
      <c r="L20" s="57"/>
      <c r="R20" s="38" t="s">
        <v>15</v>
      </c>
      <c r="S20" s="39"/>
      <c r="T20" s="39"/>
      <c r="U20" s="39"/>
      <c r="V20" s="40"/>
    </row>
    <row r="21" spans="1:29" x14ac:dyDescent="0.25">
      <c r="A21" s="32"/>
      <c r="B21" s="32"/>
      <c r="C21" s="32"/>
      <c r="D21" s="32"/>
      <c r="E21" s="32"/>
      <c r="F21" s="57"/>
      <c r="G21" s="62"/>
      <c r="L21" s="57"/>
      <c r="N21" s="75" t="s">
        <v>106</v>
      </c>
      <c r="O21" s="13" t="s">
        <v>65</v>
      </c>
      <c r="P21" s="13"/>
      <c r="R21" s="32"/>
      <c r="S21" s="32"/>
      <c r="T21" s="32"/>
      <c r="U21" s="32"/>
      <c r="V21" s="32"/>
      <c r="X21" s="27"/>
      <c r="Y21" s="27"/>
      <c r="Z21" s="27"/>
      <c r="AA21" s="27"/>
    </row>
    <row r="22" spans="1:29" ht="15.75" x14ac:dyDescent="0.25">
      <c r="B22" s="1" t="s">
        <v>66</v>
      </c>
      <c r="C22" s="1" t="s">
        <v>67</v>
      </c>
      <c r="D22" s="1" t="s">
        <v>68</v>
      </c>
      <c r="E22" s="1" t="s">
        <v>69</v>
      </c>
      <c r="F22" s="59"/>
      <c r="G22" s="63"/>
      <c r="H22" s="59"/>
      <c r="I22" s="59"/>
      <c r="J22" s="59"/>
      <c r="K22" s="57"/>
      <c r="L22" s="8" t="s">
        <v>18</v>
      </c>
      <c r="N22" s="27">
        <v>2</v>
      </c>
      <c r="O22" s="1" t="s">
        <v>66</v>
      </c>
      <c r="P22" s="12">
        <f>($T$2*L23)+($T$3*L31)+($T$4*L39)+($T$5*L47)+($T$6*L55)+($T$7*L63)+($T$8*L71)+($T$9*L79)</f>
        <v>0.3105928545067777</v>
      </c>
      <c r="S22" s="1" t="s">
        <v>77</v>
      </c>
      <c r="T22" s="1" t="s">
        <v>78</v>
      </c>
      <c r="U22" s="1" t="s">
        <v>79</v>
      </c>
      <c r="V22" s="1" t="s">
        <v>80</v>
      </c>
      <c r="X22" s="27"/>
      <c r="Y22" s="27"/>
      <c r="Z22" s="27"/>
      <c r="AA22" s="27"/>
      <c r="AC22" s="8" t="s">
        <v>18</v>
      </c>
    </row>
    <row r="23" spans="1:29" x14ac:dyDescent="0.25">
      <c r="A23" s="44" t="s">
        <v>66</v>
      </c>
      <c r="B23" s="45">
        <v>1</v>
      </c>
      <c r="C23" s="46">
        <v>3</v>
      </c>
      <c r="D23" s="46">
        <v>0.5</v>
      </c>
      <c r="E23" s="47">
        <v>2</v>
      </c>
      <c r="F23" s="60"/>
      <c r="G23" s="64">
        <f>B23/$B$27</f>
        <v>0.2608695652173913</v>
      </c>
      <c r="H23" s="60">
        <f>C23/$C$27</f>
        <v>0.3</v>
      </c>
      <c r="I23" s="60">
        <f>D23/$D$27</f>
        <v>0.24</v>
      </c>
      <c r="J23" s="60">
        <f>E23/$E$27</f>
        <v>0.30769230769230771</v>
      </c>
      <c r="K23" s="58"/>
      <c r="L23" s="28">
        <f>AVERAGE(G23:J23)</f>
        <v>0.27714046822742477</v>
      </c>
      <c r="N23" s="27">
        <v>3</v>
      </c>
      <c r="O23" s="1" t="s">
        <v>67</v>
      </c>
      <c r="P23" s="12">
        <f>($T$2*L24)+($T$3*L32)+($T$4*L40)+($T$5*L48)+($T$6*L56)+($T$7*L64)+($T$8*L72)+($T$9*L80)</f>
        <v>0.19426716725818929</v>
      </c>
      <c r="R23" s="44" t="s">
        <v>77</v>
      </c>
      <c r="S23" s="45">
        <v>1</v>
      </c>
      <c r="T23" s="46">
        <v>0.5</v>
      </c>
      <c r="U23" s="46">
        <v>0.33333333300000001</v>
      </c>
      <c r="V23" s="47">
        <v>0.25</v>
      </c>
      <c r="X23" s="27">
        <f>S23/$S$27</f>
        <v>0.1</v>
      </c>
      <c r="Y23" s="27">
        <f>T23/$T$27</f>
        <v>7.6923076923076927E-2</v>
      </c>
      <c r="Z23" s="27">
        <f>U23/$U$27</f>
        <v>8.6956521659735345E-2</v>
      </c>
      <c r="AA23" s="27">
        <f>V23/$V$27</f>
        <v>0.1200000000192</v>
      </c>
      <c r="AC23" s="28">
        <f>AVERAGE(X23:AA23)</f>
        <v>9.5969899650503065E-2</v>
      </c>
    </row>
    <row r="24" spans="1:29" x14ac:dyDescent="0.25">
      <c r="A24" s="1" t="s">
        <v>67</v>
      </c>
      <c r="B24" s="48">
        <v>0.33333333333333331</v>
      </c>
      <c r="C24" s="49">
        <v>1</v>
      </c>
      <c r="D24" s="49">
        <v>0.25</v>
      </c>
      <c r="E24" s="50">
        <v>0.5</v>
      </c>
      <c r="F24" s="60"/>
      <c r="G24" s="64">
        <f t="shared" ref="G24:G26" si="11">B24/$B$27</f>
        <v>8.6956521739130432E-2</v>
      </c>
      <c r="H24" s="60">
        <f t="shared" ref="H24:H26" si="12">C24/$C$27</f>
        <v>0.1</v>
      </c>
      <c r="I24" s="60">
        <f t="shared" ref="I24:I26" si="13">D24/$D$27</f>
        <v>0.12</v>
      </c>
      <c r="J24" s="60">
        <f t="shared" ref="J24:J26" si="14">E24/$E$27</f>
        <v>7.6923076923076927E-2</v>
      </c>
      <c r="K24" s="58"/>
      <c r="L24" s="29">
        <f t="shared" ref="L24:L26" si="15">AVERAGE(G24:J24)</f>
        <v>9.5969899665551847E-2</v>
      </c>
      <c r="N24" s="27">
        <v>1</v>
      </c>
      <c r="O24" s="1" t="s">
        <v>68</v>
      </c>
      <c r="P24" s="12">
        <f>($T$2*L25)+($T$3*L33)+($T$4*L41)+($T$5*L49)+($T$6*L57)+($T$7*L65)+($T$8*L73)+($T$9*L81)</f>
        <v>0.3357453089759857</v>
      </c>
      <c r="R24" s="1" t="s">
        <v>78</v>
      </c>
      <c r="S24" s="48">
        <v>2</v>
      </c>
      <c r="T24" s="49">
        <v>1</v>
      </c>
      <c r="U24" s="49">
        <v>0.5</v>
      </c>
      <c r="V24" s="50">
        <v>0.33333333300000001</v>
      </c>
      <c r="X24" s="27">
        <f t="shared" ref="X24:X26" si="16">S24/$S$27</f>
        <v>0.2</v>
      </c>
      <c r="Y24" s="27">
        <f t="shared" ref="Y24:Y26" si="17">T24/$T$27</f>
        <v>0.15384615384615385</v>
      </c>
      <c r="Z24" s="27">
        <f t="shared" ref="Z24:Z26" si="18">U24/$U$27</f>
        <v>0.1304347826200378</v>
      </c>
      <c r="AA24" s="27">
        <f t="shared" ref="AA24:AA26" si="19">V24/$V$27</f>
        <v>0.15999999986559998</v>
      </c>
      <c r="AC24" s="29">
        <f t="shared" ref="AC24:AC26" si="20">AVERAGE(X24:AA24)</f>
        <v>0.16107023408294791</v>
      </c>
    </row>
    <row r="25" spans="1:29" x14ac:dyDescent="0.25">
      <c r="A25" s="1" t="s">
        <v>68</v>
      </c>
      <c r="B25" s="48">
        <v>2</v>
      </c>
      <c r="C25" s="49">
        <v>4</v>
      </c>
      <c r="D25" s="49">
        <v>1</v>
      </c>
      <c r="E25" s="50">
        <v>3</v>
      </c>
      <c r="F25" s="60"/>
      <c r="G25" s="60">
        <f t="shared" si="11"/>
        <v>0.52173913043478259</v>
      </c>
      <c r="H25" s="60">
        <f t="shared" si="12"/>
        <v>0.4</v>
      </c>
      <c r="I25" s="60">
        <f t="shared" si="13"/>
        <v>0.48</v>
      </c>
      <c r="J25" s="60">
        <f t="shared" si="14"/>
        <v>0.46153846153846156</v>
      </c>
      <c r="K25" s="58"/>
      <c r="L25" s="29">
        <f t="shared" si="15"/>
        <v>0.46581939799331107</v>
      </c>
      <c r="N25" s="27">
        <v>4</v>
      </c>
      <c r="O25" s="1" t="s">
        <v>69</v>
      </c>
      <c r="P25" s="12">
        <f>($T$2*L26)+($T$3*L34)+($T$4*L42)+($T$5*L50)+($T$6*L58)+($T$7*L66)+($T$8*L74)+($T$9*L82)</f>
        <v>0.15939466925904727</v>
      </c>
      <c r="R25" s="1" t="s">
        <v>79</v>
      </c>
      <c r="S25" s="48">
        <v>3</v>
      </c>
      <c r="T25" s="49">
        <v>2</v>
      </c>
      <c r="U25" s="49">
        <v>1</v>
      </c>
      <c r="V25" s="50">
        <v>0.5</v>
      </c>
      <c r="X25" s="27">
        <f t="shared" si="16"/>
        <v>0.3</v>
      </c>
      <c r="Y25" s="27">
        <f t="shared" si="17"/>
        <v>0.30769230769230771</v>
      </c>
      <c r="Z25" s="27">
        <f t="shared" si="18"/>
        <v>0.2608695652400756</v>
      </c>
      <c r="AA25" s="27">
        <f t="shared" si="19"/>
        <v>0.2400000000384</v>
      </c>
      <c r="AC25" s="29">
        <f t="shared" si="20"/>
        <v>0.27714046824269584</v>
      </c>
    </row>
    <row r="26" spans="1:29" x14ac:dyDescent="0.25">
      <c r="A26" s="1" t="s">
        <v>69</v>
      </c>
      <c r="B26" s="51">
        <v>0.5</v>
      </c>
      <c r="C26" s="52">
        <v>2</v>
      </c>
      <c r="D26" s="52">
        <v>0.33333333333333331</v>
      </c>
      <c r="E26" s="53">
        <v>1</v>
      </c>
      <c r="F26" s="60"/>
      <c r="G26" s="60">
        <f t="shared" si="11"/>
        <v>0.13043478260869565</v>
      </c>
      <c r="H26" s="60">
        <f t="shared" si="12"/>
        <v>0.2</v>
      </c>
      <c r="I26" s="60">
        <f t="shared" si="13"/>
        <v>0.15999999999999998</v>
      </c>
      <c r="J26" s="60">
        <f t="shared" si="14"/>
        <v>0.15384615384615385</v>
      </c>
      <c r="K26" s="58"/>
      <c r="L26" s="30">
        <f t="shared" si="15"/>
        <v>0.16107023411371235</v>
      </c>
      <c r="P26" s="4"/>
      <c r="R26" s="1" t="s">
        <v>80</v>
      </c>
      <c r="S26" s="51">
        <v>4</v>
      </c>
      <c r="T26" s="52">
        <v>3</v>
      </c>
      <c r="U26" s="52">
        <v>2</v>
      </c>
      <c r="V26" s="53">
        <v>1</v>
      </c>
      <c r="X26" s="27">
        <f t="shared" si="16"/>
        <v>0.4</v>
      </c>
      <c r="Y26" s="27">
        <f t="shared" si="17"/>
        <v>0.46153846153846156</v>
      </c>
      <c r="Z26" s="27">
        <f t="shared" si="18"/>
        <v>0.52173913048015119</v>
      </c>
      <c r="AA26" s="27">
        <f t="shared" si="19"/>
        <v>0.48000000007679999</v>
      </c>
      <c r="AC26" s="30">
        <f t="shared" si="20"/>
        <v>0.46581939802385319</v>
      </c>
    </row>
    <row r="27" spans="1:29" x14ac:dyDescent="0.25">
      <c r="A27" s="56" t="s">
        <v>8</v>
      </c>
      <c r="B27" s="54">
        <f>SUM(B23:B26)</f>
        <v>3.833333333333333</v>
      </c>
      <c r="C27" s="54">
        <f t="shared" ref="C27:E27" si="21">SUM(C23:C26)</f>
        <v>10</v>
      </c>
      <c r="D27" s="54">
        <f t="shared" si="21"/>
        <v>2.0833333333333335</v>
      </c>
      <c r="E27" s="54">
        <f t="shared" si="21"/>
        <v>6.5</v>
      </c>
      <c r="F27" s="59"/>
      <c r="G27" s="59"/>
      <c r="H27" s="59"/>
      <c r="I27" s="59"/>
      <c r="J27" s="59"/>
      <c r="K27" s="57"/>
      <c r="L27" s="57"/>
      <c r="O27" s="13" t="s">
        <v>81</v>
      </c>
      <c r="P27" s="13"/>
      <c r="Q27" s="5"/>
      <c r="R27" s="56" t="s">
        <v>8</v>
      </c>
      <c r="S27" s="54">
        <f>SUM(S23:S26)</f>
        <v>10</v>
      </c>
      <c r="T27" s="54">
        <f t="shared" ref="T27" si="22">SUM(T23:T26)</f>
        <v>6.5</v>
      </c>
      <c r="U27" s="54">
        <f t="shared" ref="U27" si="23">SUM(U23:U26)</f>
        <v>3.8333333330000001</v>
      </c>
      <c r="V27" s="54">
        <f t="shared" ref="V27" si="24">SUM(V23:V26)</f>
        <v>2.0833333330000001</v>
      </c>
      <c r="X27" s="27"/>
      <c r="Y27" s="27"/>
      <c r="Z27" s="27"/>
      <c r="AA27" s="27"/>
    </row>
    <row r="28" spans="1:29" ht="16.5" x14ac:dyDescent="0.3">
      <c r="A28" s="41" t="s">
        <v>70</v>
      </c>
      <c r="B28" s="42"/>
      <c r="C28" s="42"/>
      <c r="D28" s="42"/>
      <c r="E28" s="43"/>
      <c r="F28" s="59"/>
      <c r="G28" s="59"/>
      <c r="H28" s="59"/>
      <c r="I28" s="59"/>
      <c r="J28" s="59"/>
      <c r="K28" s="57"/>
      <c r="L28" s="57"/>
      <c r="O28" s="1" t="s">
        <v>77</v>
      </c>
      <c r="P28" s="3">
        <f>($T$2*AC23)+($T$3*AC31)+($T$4*AC39)+($T$5*AC47)+($T$6*AC55)+($T$7*AC63)+($T$8*AC71)+($T$9*AC79)</f>
        <v>0.21216782707348231</v>
      </c>
      <c r="R28" s="38" t="s">
        <v>70</v>
      </c>
      <c r="S28" s="39"/>
      <c r="T28" s="39"/>
      <c r="U28" s="39"/>
      <c r="V28" s="40"/>
      <c r="X28" s="27"/>
      <c r="Y28" s="27"/>
      <c r="Z28" s="27"/>
      <c r="AA28" s="27"/>
    </row>
    <row r="29" spans="1:29" x14ac:dyDescent="0.25">
      <c r="A29" s="32"/>
      <c r="B29" s="32"/>
      <c r="C29" s="32"/>
      <c r="D29" s="32"/>
      <c r="E29" s="32"/>
      <c r="F29" s="59"/>
      <c r="G29" s="59"/>
      <c r="H29" s="59"/>
      <c r="I29" s="59"/>
      <c r="J29" s="59"/>
      <c r="K29" s="59"/>
      <c r="L29" s="57"/>
      <c r="O29" s="1" t="s">
        <v>78</v>
      </c>
      <c r="P29" s="3">
        <f t="shared" ref="P29:P31" si="25">($T$2*AC24)+($T$3*AC32)+($T$4*AC40)+($T$5*AC48)+($T$6*AC56)+($T$7*AC64)+($T$8*AC72)+($T$9*AC80)</f>
        <v>0.21308844643890587</v>
      </c>
      <c r="R29" s="32"/>
      <c r="S29" s="32"/>
      <c r="T29" s="32"/>
      <c r="U29" s="32"/>
      <c r="V29" s="32"/>
      <c r="X29" s="27"/>
      <c r="Y29" s="27"/>
      <c r="Z29" s="27"/>
      <c r="AA29" s="27"/>
    </row>
    <row r="30" spans="1:29" ht="15.75" x14ac:dyDescent="0.25">
      <c r="B30" s="1" t="s">
        <v>66</v>
      </c>
      <c r="C30" s="1" t="s">
        <v>67</v>
      </c>
      <c r="D30" s="1" t="s">
        <v>68</v>
      </c>
      <c r="E30" s="1" t="s">
        <v>69</v>
      </c>
      <c r="F30" s="59"/>
      <c r="G30" s="59"/>
      <c r="H30" s="59"/>
      <c r="I30" s="59"/>
      <c r="J30" s="59"/>
      <c r="K30" s="59"/>
      <c r="L30" s="8" t="s">
        <v>18</v>
      </c>
      <c r="O30" s="1" t="s">
        <v>79</v>
      </c>
      <c r="P30" s="3">
        <f t="shared" si="25"/>
        <v>0.25417001415424922</v>
      </c>
      <c r="S30" s="1" t="s">
        <v>77</v>
      </c>
      <c r="T30" s="1" t="s">
        <v>78</v>
      </c>
      <c r="U30" s="1" t="s">
        <v>79</v>
      </c>
      <c r="V30" s="1" t="s">
        <v>80</v>
      </c>
      <c r="X30" s="27"/>
      <c r="Y30" s="27"/>
      <c r="Z30" s="27"/>
      <c r="AA30" s="27"/>
      <c r="AC30" s="8" t="s">
        <v>18</v>
      </c>
    </row>
    <row r="31" spans="1:29" x14ac:dyDescent="0.25">
      <c r="A31" s="44" t="s">
        <v>66</v>
      </c>
      <c r="B31" s="45">
        <v>1</v>
      </c>
      <c r="C31" s="46">
        <v>2</v>
      </c>
      <c r="D31" s="46">
        <v>3</v>
      </c>
      <c r="E31" s="47">
        <v>4</v>
      </c>
      <c r="F31" s="60"/>
      <c r="G31" s="60">
        <f>B31/$B$35</f>
        <v>0.48000000007679999</v>
      </c>
      <c r="H31" s="60">
        <f>C31/$C$35</f>
        <v>0.52173913048015119</v>
      </c>
      <c r="I31" s="60">
        <f>D31/$D$35</f>
        <v>0.46153846153846156</v>
      </c>
      <c r="J31" s="60">
        <f>E31/$E$35</f>
        <v>0.4</v>
      </c>
      <c r="K31" s="60"/>
      <c r="L31" s="28">
        <f>AVERAGE(G31:J31)</f>
        <v>0.46581939802385319</v>
      </c>
      <c r="O31" s="1" t="s">
        <v>80</v>
      </c>
      <c r="P31" s="3">
        <f t="shared" si="25"/>
        <v>0.32057371233336263</v>
      </c>
      <c r="R31" s="44" t="s">
        <v>77</v>
      </c>
      <c r="S31" s="45">
        <v>1</v>
      </c>
      <c r="T31" s="46">
        <v>2</v>
      </c>
      <c r="U31" s="46">
        <v>1.5</v>
      </c>
      <c r="V31" s="47">
        <v>3</v>
      </c>
      <c r="X31" s="27">
        <f>S31/$S$35</f>
        <v>0.4</v>
      </c>
      <c r="Y31" s="27">
        <f>T31/$T$35</f>
        <v>0.4</v>
      </c>
      <c r="Z31" s="27">
        <f>U31/$U$35</f>
        <v>0.42056074762424667</v>
      </c>
      <c r="AA31" s="27">
        <f>V31/$V$35</f>
        <v>0.35294117647058826</v>
      </c>
      <c r="AC31" s="28">
        <f>AVERAGE(X31:AA31)</f>
        <v>0.39337548102370878</v>
      </c>
    </row>
    <row r="32" spans="1:29" x14ac:dyDescent="0.25">
      <c r="A32" s="1" t="s">
        <v>67</v>
      </c>
      <c r="B32" s="48">
        <v>0.5</v>
      </c>
      <c r="C32" s="49">
        <v>1</v>
      </c>
      <c r="D32" s="49">
        <v>2</v>
      </c>
      <c r="E32" s="50">
        <v>3</v>
      </c>
      <c r="F32" s="60"/>
      <c r="G32" s="60">
        <f t="shared" ref="G32:G34" si="26">B32/$B$35</f>
        <v>0.2400000000384</v>
      </c>
      <c r="H32" s="60">
        <f t="shared" ref="H32:H34" si="27">C32/$C$35</f>
        <v>0.2608695652400756</v>
      </c>
      <c r="I32" s="60">
        <f t="shared" ref="I32:I34" si="28">D32/$D$35</f>
        <v>0.30769230769230771</v>
      </c>
      <c r="J32" s="60">
        <f t="shared" ref="J32:J34" si="29">E32/$E$35</f>
        <v>0.3</v>
      </c>
      <c r="K32" s="60"/>
      <c r="L32" s="29">
        <f t="shared" ref="L32:L34" si="30">AVERAGE(G32:J32)</f>
        <v>0.27714046824269584</v>
      </c>
      <c r="R32" s="1" t="s">
        <v>78</v>
      </c>
      <c r="S32" s="48">
        <v>0.5</v>
      </c>
      <c r="T32" s="49">
        <v>1</v>
      </c>
      <c r="U32" s="49">
        <v>0.66666666699999999</v>
      </c>
      <c r="V32" s="50">
        <v>2</v>
      </c>
      <c r="X32" s="27">
        <f t="shared" ref="X32:X34" si="31">S32/$S$35</f>
        <v>0.2</v>
      </c>
      <c r="Y32" s="27">
        <f t="shared" ref="Y32:Y34" si="32">T32/$T$35</f>
        <v>0.2</v>
      </c>
      <c r="Z32" s="27">
        <f t="shared" ref="Z32:Z34" si="33">U32/$U$35</f>
        <v>0.18691588792645647</v>
      </c>
      <c r="AA32" s="27">
        <f t="shared" ref="AA32:AA34" si="34">V32/$V$35</f>
        <v>0.23529411764705882</v>
      </c>
      <c r="AC32" s="29">
        <f t="shared" ref="AC32:AC34" si="35">AVERAGE(X32:AA32)</f>
        <v>0.20555250139337883</v>
      </c>
    </row>
    <row r="33" spans="1:29" x14ac:dyDescent="0.25">
      <c r="A33" s="1" t="s">
        <v>68</v>
      </c>
      <c r="B33" s="48">
        <v>0.33333333300000001</v>
      </c>
      <c r="C33" s="49">
        <v>0.5</v>
      </c>
      <c r="D33" s="49">
        <v>1</v>
      </c>
      <c r="E33" s="50">
        <v>2</v>
      </c>
      <c r="F33" s="60"/>
      <c r="G33" s="60">
        <f t="shared" si="26"/>
        <v>0.15999999986559998</v>
      </c>
      <c r="H33" s="60">
        <f t="shared" si="27"/>
        <v>0.1304347826200378</v>
      </c>
      <c r="I33" s="60">
        <f t="shared" si="28"/>
        <v>0.15384615384615385</v>
      </c>
      <c r="J33" s="60">
        <f t="shared" si="29"/>
        <v>0.2</v>
      </c>
      <c r="K33" s="60"/>
      <c r="L33" s="29">
        <f t="shared" si="30"/>
        <v>0.16107023408294791</v>
      </c>
      <c r="O33" s="13" t="s">
        <v>98</v>
      </c>
      <c r="P33" s="13"/>
      <c r="R33" s="1" t="s">
        <v>79</v>
      </c>
      <c r="S33" s="48">
        <v>0.66666666699999999</v>
      </c>
      <c r="T33" s="49">
        <v>1.5</v>
      </c>
      <c r="U33" s="49">
        <v>1</v>
      </c>
      <c r="V33" s="50">
        <v>2.5</v>
      </c>
      <c r="X33" s="27">
        <f t="shared" si="31"/>
        <v>0.26666666680000001</v>
      </c>
      <c r="Y33" s="27">
        <f t="shared" si="32"/>
        <v>0.3</v>
      </c>
      <c r="Z33" s="27">
        <f t="shared" si="33"/>
        <v>0.28037383174949781</v>
      </c>
      <c r="AA33" s="27">
        <f t="shared" si="34"/>
        <v>0.29411764705882354</v>
      </c>
      <c r="AC33" s="29">
        <f t="shared" si="35"/>
        <v>0.28528953640208032</v>
      </c>
    </row>
    <row r="34" spans="1:29" x14ac:dyDescent="0.25">
      <c r="A34" s="1" t="s">
        <v>69</v>
      </c>
      <c r="B34" s="51">
        <v>0.25</v>
      </c>
      <c r="C34" s="52">
        <v>0.33333333300000001</v>
      </c>
      <c r="D34" s="52">
        <v>0.5</v>
      </c>
      <c r="E34" s="53">
        <v>1</v>
      </c>
      <c r="F34" s="60"/>
      <c r="G34" s="60">
        <f t="shared" si="26"/>
        <v>0.1200000000192</v>
      </c>
      <c r="H34" s="60">
        <f t="shared" si="27"/>
        <v>8.6956521659735345E-2</v>
      </c>
      <c r="I34" s="60">
        <f t="shared" si="28"/>
        <v>7.6923076923076927E-2</v>
      </c>
      <c r="J34" s="60">
        <f t="shared" si="29"/>
        <v>0.1</v>
      </c>
      <c r="K34" s="60"/>
      <c r="L34" s="30">
        <f t="shared" si="30"/>
        <v>9.5969899650503065E-2</v>
      </c>
      <c r="O34" s="1" t="s">
        <v>82</v>
      </c>
      <c r="P34" s="3">
        <f>($T$2*N92)+($T$3*N101)+($T$4*N110)+($T$5*N119)+($T$6*N128)+($T$7*N137)+($T$8*N146)+($T$9*N155)</f>
        <v>0.187259362729882</v>
      </c>
      <c r="R34" s="1" t="s">
        <v>80</v>
      </c>
      <c r="S34" s="51">
        <v>0.33333333300000001</v>
      </c>
      <c r="T34" s="52">
        <v>0.5</v>
      </c>
      <c r="U34" s="52">
        <v>0.4</v>
      </c>
      <c r="V34" s="53">
        <v>1</v>
      </c>
      <c r="X34" s="27">
        <f t="shared" si="31"/>
        <v>0.13333333320000001</v>
      </c>
      <c r="Y34" s="27">
        <f t="shared" si="32"/>
        <v>0.1</v>
      </c>
      <c r="Z34" s="27">
        <f t="shared" si="33"/>
        <v>0.11214953269979912</v>
      </c>
      <c r="AA34" s="27">
        <f t="shared" si="34"/>
        <v>0.11764705882352941</v>
      </c>
      <c r="AC34" s="30">
        <f t="shared" si="35"/>
        <v>0.11578248118083215</v>
      </c>
    </row>
    <row r="35" spans="1:29" x14ac:dyDescent="0.25">
      <c r="A35" s="56" t="s">
        <v>8</v>
      </c>
      <c r="B35" s="54">
        <f>SUM(B31:B34)</f>
        <v>2.0833333330000001</v>
      </c>
      <c r="C35" s="54">
        <f t="shared" ref="C35:E35" si="36">SUM(C31:C34)</f>
        <v>3.8333333330000001</v>
      </c>
      <c r="D35" s="54">
        <f t="shared" si="36"/>
        <v>6.5</v>
      </c>
      <c r="E35" s="54">
        <f t="shared" si="36"/>
        <v>10</v>
      </c>
      <c r="F35" s="59"/>
      <c r="G35" s="59"/>
      <c r="H35" s="59"/>
      <c r="I35" s="59"/>
      <c r="J35" s="59"/>
      <c r="K35" s="59"/>
      <c r="L35" s="57"/>
      <c r="O35" s="1" t="s">
        <v>83</v>
      </c>
      <c r="P35" s="3">
        <f t="shared" ref="P35:P38" si="37">($T$2*N93)+($T$3*N102)+($T$4*N111)+($T$5*N120)+($T$6*N129)+($T$7*N138)+($T$8*N147)+($T$9*N156)</f>
        <v>0.20315319844677143</v>
      </c>
      <c r="R35" s="56" t="s">
        <v>8</v>
      </c>
      <c r="S35" s="54">
        <f>SUM(S31:S34)</f>
        <v>2.5</v>
      </c>
      <c r="T35" s="54">
        <f t="shared" ref="T35" si="38">SUM(T31:T34)</f>
        <v>5</v>
      </c>
      <c r="U35" s="54">
        <f t="shared" ref="U35" si="39">SUM(U31:U34)</f>
        <v>3.5666666669999998</v>
      </c>
      <c r="V35" s="54">
        <f t="shared" ref="V35" si="40">SUM(V31:V34)</f>
        <v>8.5</v>
      </c>
      <c r="X35" s="27"/>
      <c r="Y35" s="27"/>
      <c r="Z35" s="27"/>
      <c r="AA35" s="27"/>
    </row>
    <row r="36" spans="1:29" ht="16.5" x14ac:dyDescent="0.3">
      <c r="A36" s="41" t="s">
        <v>71</v>
      </c>
      <c r="B36" s="42"/>
      <c r="C36" s="42"/>
      <c r="D36" s="42"/>
      <c r="E36" s="43"/>
      <c r="F36" s="59"/>
      <c r="G36" s="59"/>
      <c r="H36" s="59"/>
      <c r="I36" s="59"/>
      <c r="J36" s="59"/>
      <c r="K36" s="59"/>
      <c r="L36" s="57"/>
      <c r="O36" s="1" t="s">
        <v>84</v>
      </c>
      <c r="P36" s="3">
        <f t="shared" si="37"/>
        <v>0.23234435200137787</v>
      </c>
      <c r="R36" s="38" t="s">
        <v>71</v>
      </c>
      <c r="S36" s="39"/>
      <c r="T36" s="39"/>
      <c r="U36" s="39"/>
      <c r="V36" s="40"/>
      <c r="X36" s="27"/>
      <c r="Y36" s="27"/>
      <c r="Z36" s="27"/>
      <c r="AA36" s="27"/>
    </row>
    <row r="37" spans="1:29" x14ac:dyDescent="0.25">
      <c r="A37" s="32"/>
      <c r="B37" s="32"/>
      <c r="C37" s="32"/>
      <c r="D37" s="32"/>
      <c r="E37" s="32"/>
      <c r="F37" s="59"/>
      <c r="G37" s="59"/>
      <c r="H37" s="59"/>
      <c r="I37" s="59"/>
      <c r="J37" s="59"/>
      <c r="K37" s="59"/>
      <c r="L37" s="57"/>
      <c r="O37" s="1" t="s">
        <v>85</v>
      </c>
      <c r="P37" s="3">
        <f t="shared" si="37"/>
        <v>0.16146870882855241</v>
      </c>
      <c r="R37" s="32"/>
      <c r="S37" s="32"/>
      <c r="T37" s="32"/>
      <c r="U37" s="32"/>
      <c r="V37" s="32"/>
      <c r="X37" s="27"/>
      <c r="Y37" s="27"/>
      <c r="Z37" s="27"/>
      <c r="AA37" s="27"/>
    </row>
    <row r="38" spans="1:29" ht="15.75" x14ac:dyDescent="0.25">
      <c r="B38" s="1" t="s">
        <v>66</v>
      </c>
      <c r="C38" s="1" t="s">
        <v>67</v>
      </c>
      <c r="D38" s="1" t="s">
        <v>68</v>
      </c>
      <c r="E38" s="1" t="s">
        <v>69</v>
      </c>
      <c r="F38" s="59"/>
      <c r="G38" s="59"/>
      <c r="H38" s="59"/>
      <c r="I38" s="59"/>
      <c r="J38" s="59"/>
      <c r="K38" s="59"/>
      <c r="L38" s="8" t="s">
        <v>18</v>
      </c>
      <c r="O38" s="1" t="s">
        <v>86</v>
      </c>
      <c r="P38" s="3">
        <f t="shared" si="37"/>
        <v>0.21577437799341626</v>
      </c>
      <c r="S38" s="1" t="s">
        <v>77</v>
      </c>
      <c r="T38" s="1" t="s">
        <v>78</v>
      </c>
      <c r="U38" s="1" t="s">
        <v>79</v>
      </c>
      <c r="V38" s="1" t="s">
        <v>80</v>
      </c>
      <c r="X38" s="27"/>
      <c r="Y38" s="27"/>
      <c r="Z38" s="27"/>
      <c r="AA38" s="27"/>
      <c r="AC38" s="8" t="s">
        <v>18</v>
      </c>
    </row>
    <row r="39" spans="1:29" x14ac:dyDescent="0.25">
      <c r="A39" s="1" t="s">
        <v>66</v>
      </c>
      <c r="B39" s="45">
        <v>1</v>
      </c>
      <c r="C39" s="46">
        <v>0.5</v>
      </c>
      <c r="D39" s="46">
        <v>2</v>
      </c>
      <c r="E39" s="47">
        <v>3</v>
      </c>
      <c r="F39" s="60"/>
      <c r="G39" s="60">
        <f>B39/$B$43</f>
        <v>0.2608695652400756</v>
      </c>
      <c r="H39" s="60">
        <f>C39/$C$43</f>
        <v>0.2400000000384</v>
      </c>
      <c r="I39" s="60">
        <f>D39/$D$43</f>
        <v>0.30769230769230771</v>
      </c>
      <c r="J39" s="60">
        <f>E39/$E$43</f>
        <v>0.3</v>
      </c>
      <c r="K39" s="60"/>
      <c r="L39" s="28">
        <f>AVERAGE(G39:J39)</f>
        <v>0.27714046824269584</v>
      </c>
      <c r="R39" s="44" t="s">
        <v>77</v>
      </c>
      <c r="S39" s="45">
        <v>1</v>
      </c>
      <c r="T39" s="46">
        <v>1.5</v>
      </c>
      <c r="U39" s="46">
        <v>2</v>
      </c>
      <c r="V39" s="47">
        <v>2.5</v>
      </c>
      <c r="X39" s="27">
        <f>S39/$S$43</f>
        <v>0.38961038955979088</v>
      </c>
      <c r="Y39" s="27">
        <f>T39/$T$43</f>
        <v>0.40909090905371903</v>
      </c>
      <c r="Z39" s="27">
        <f>U39/$U$43</f>
        <v>0.38709677416857435</v>
      </c>
      <c r="AA39" s="27">
        <f>V39/$V$43</f>
        <v>0.35714285714285715</v>
      </c>
      <c r="AC39" s="28">
        <f>AVERAGE(X39:AA39)</f>
        <v>0.38573523248123537</v>
      </c>
    </row>
    <row r="40" spans="1:29" x14ac:dyDescent="0.25">
      <c r="A40" s="1" t="s">
        <v>67</v>
      </c>
      <c r="B40" s="48">
        <v>2</v>
      </c>
      <c r="C40" s="49">
        <v>1</v>
      </c>
      <c r="D40" s="49">
        <v>3</v>
      </c>
      <c r="E40" s="50">
        <v>4</v>
      </c>
      <c r="F40" s="60"/>
      <c r="G40" s="60">
        <f t="shared" ref="G40:G42" si="41">B40/$B$43</f>
        <v>0.52173913048015119</v>
      </c>
      <c r="H40" s="60">
        <f t="shared" ref="H40:H42" si="42">C40/$C$43</f>
        <v>0.48000000007679999</v>
      </c>
      <c r="I40" s="60">
        <f t="shared" ref="I40:I42" si="43">D40/$D$43</f>
        <v>0.46153846153846156</v>
      </c>
      <c r="J40" s="60">
        <f t="shared" ref="J40:J42" si="44">E40/$E$43</f>
        <v>0.4</v>
      </c>
      <c r="K40" s="60"/>
      <c r="L40" s="29">
        <f t="shared" ref="L40:L42" si="45">AVERAGE(G40:J40)</f>
        <v>0.46581939802385319</v>
      </c>
      <c r="O40" s="13" t="s">
        <v>97</v>
      </c>
      <c r="P40" s="13"/>
      <c r="R40" s="1" t="s">
        <v>78</v>
      </c>
      <c r="S40" s="48">
        <v>0.66666666699999999</v>
      </c>
      <c r="T40" s="49">
        <v>1</v>
      </c>
      <c r="U40" s="49">
        <v>1.5</v>
      </c>
      <c r="V40" s="50">
        <v>2</v>
      </c>
      <c r="X40" s="27">
        <f t="shared" ref="X40:X42" si="46">S40/$S$43</f>
        <v>0.25974025983639737</v>
      </c>
      <c r="Y40" s="27">
        <f t="shared" ref="Y40:Y42" si="47">T40/$T$43</f>
        <v>0.27272727270247937</v>
      </c>
      <c r="Z40" s="27">
        <f>U40/$U$43</f>
        <v>0.29032258062643079</v>
      </c>
      <c r="AA40" s="27">
        <f t="shared" ref="AA40:AA42" si="48">V40/$V$43</f>
        <v>0.2857142857142857</v>
      </c>
      <c r="AC40" s="29">
        <f t="shared" ref="AC40:AC42" si="49">AVERAGE(X40:AA40)</f>
        <v>0.27712609971989832</v>
      </c>
    </row>
    <row r="41" spans="1:29" x14ac:dyDescent="0.25">
      <c r="A41" s="1" t="s">
        <v>68</v>
      </c>
      <c r="B41" s="48">
        <v>0.5</v>
      </c>
      <c r="C41" s="49">
        <v>0.33333333300000001</v>
      </c>
      <c r="D41" s="49">
        <v>1</v>
      </c>
      <c r="E41" s="50">
        <v>2</v>
      </c>
      <c r="F41" s="60"/>
      <c r="G41" s="60">
        <f t="shared" si="41"/>
        <v>0.1304347826200378</v>
      </c>
      <c r="H41" s="60">
        <f t="shared" si="42"/>
        <v>0.15999999986559998</v>
      </c>
      <c r="I41" s="60">
        <f t="shared" si="43"/>
        <v>0.15384615384615385</v>
      </c>
      <c r="J41" s="60">
        <f t="shared" si="44"/>
        <v>0.2</v>
      </c>
      <c r="K41" s="60"/>
      <c r="L41" s="29">
        <f t="shared" si="45"/>
        <v>0.16107023408294791</v>
      </c>
      <c r="O41" s="1" t="s">
        <v>87</v>
      </c>
      <c r="P41" s="3">
        <f>($T$2*AO92)+($T$3*AO106)+($T$4*AO120)+($T$5*AO134)+($T$6*AO148)+($T$7*AO162)+($T$8*AO176)+($T$9*AO190)</f>
        <v>7.6194768547507716E-2</v>
      </c>
      <c r="R41" s="1" t="s">
        <v>79</v>
      </c>
      <c r="S41" s="48">
        <v>0.5</v>
      </c>
      <c r="T41" s="49">
        <v>0.66666666699999999</v>
      </c>
      <c r="U41" s="49">
        <v>1</v>
      </c>
      <c r="V41" s="50">
        <v>1.5</v>
      </c>
      <c r="X41" s="27">
        <f t="shared" si="46"/>
        <v>0.19480519477989544</v>
      </c>
      <c r="Y41" s="27">
        <f t="shared" si="47"/>
        <v>0.18181818189256199</v>
      </c>
      <c r="Z41" s="27">
        <f>U41/$U$43</f>
        <v>0.19354838708428718</v>
      </c>
      <c r="AA41" s="27">
        <f t="shared" si="48"/>
        <v>0.21428571428571427</v>
      </c>
      <c r="AC41" s="29">
        <f t="shared" si="49"/>
        <v>0.19611436951061473</v>
      </c>
    </row>
    <row r="42" spans="1:29" x14ac:dyDescent="0.25">
      <c r="A42" s="1" t="s">
        <v>69</v>
      </c>
      <c r="B42" s="51">
        <v>0.33333333300000001</v>
      </c>
      <c r="C42" s="52">
        <v>0.25</v>
      </c>
      <c r="D42" s="52">
        <v>0.5</v>
      </c>
      <c r="E42" s="53">
        <v>1</v>
      </c>
      <c r="F42" s="60"/>
      <c r="G42" s="60">
        <f t="shared" si="41"/>
        <v>8.6956521659735345E-2</v>
      </c>
      <c r="H42" s="60">
        <f t="shared" si="42"/>
        <v>0.1200000000192</v>
      </c>
      <c r="I42" s="60">
        <f t="shared" si="43"/>
        <v>7.6923076923076927E-2</v>
      </c>
      <c r="J42" s="60">
        <f t="shared" si="44"/>
        <v>0.1</v>
      </c>
      <c r="K42" s="60"/>
      <c r="L42" s="30">
        <f t="shared" si="45"/>
        <v>9.5969899650503065E-2</v>
      </c>
      <c r="O42" s="1" t="s">
        <v>88</v>
      </c>
      <c r="P42" s="3">
        <f t="shared" ref="P42:P50" si="50">($T$2*AO93)+($T$3*AO107)+($T$4*AO121)+($T$5*AO135)+($T$6*AO149)+($T$7*AO163)+($T$8*AO177)+($T$9*AO191)</f>
        <v>8.3822837135705916E-2</v>
      </c>
      <c r="R42" s="1" t="s">
        <v>80</v>
      </c>
      <c r="S42" s="51">
        <v>0.4</v>
      </c>
      <c r="T42" s="52">
        <v>0.5</v>
      </c>
      <c r="U42" s="52">
        <v>0.66666666699999999</v>
      </c>
      <c r="V42" s="53">
        <v>1</v>
      </c>
      <c r="X42" s="27">
        <f t="shared" si="46"/>
        <v>0.15584415582391636</v>
      </c>
      <c r="Y42" s="27">
        <f t="shared" si="47"/>
        <v>0.13636363635123969</v>
      </c>
      <c r="Z42" s="27">
        <f>U42/$U$43</f>
        <v>0.12903225812070759</v>
      </c>
      <c r="AA42" s="27">
        <f t="shared" si="48"/>
        <v>0.14285714285714285</v>
      </c>
      <c r="AC42" s="30">
        <f t="shared" si="49"/>
        <v>0.14102429828825164</v>
      </c>
    </row>
    <row r="43" spans="1:29" x14ac:dyDescent="0.25">
      <c r="A43" s="56" t="s">
        <v>8</v>
      </c>
      <c r="B43" s="54">
        <f>SUM(B39:B42)</f>
        <v>3.8333333330000001</v>
      </c>
      <c r="C43" s="54">
        <f t="shared" ref="C43" si="51">SUM(C39:C42)</f>
        <v>2.0833333330000001</v>
      </c>
      <c r="D43" s="54">
        <f t="shared" ref="D43" si="52">SUM(D39:D42)</f>
        <v>6.5</v>
      </c>
      <c r="E43" s="54">
        <f t="shared" ref="E43" si="53">SUM(E39:E42)</f>
        <v>10</v>
      </c>
      <c r="F43" s="59"/>
      <c r="G43" s="59"/>
      <c r="H43" s="59"/>
      <c r="I43" s="59"/>
      <c r="J43" s="59"/>
      <c r="K43" s="59"/>
      <c r="L43" s="57"/>
      <c r="O43" s="1" t="s">
        <v>89</v>
      </c>
      <c r="P43" s="3">
        <f t="shared" si="50"/>
        <v>8.489741731449249E-2</v>
      </c>
      <c r="R43" s="56" t="s">
        <v>8</v>
      </c>
      <c r="S43" s="54">
        <f>SUM(S39:S42)</f>
        <v>2.5666666669999998</v>
      </c>
      <c r="T43" s="54">
        <f t="shared" ref="T43" si="54">SUM(T39:T42)</f>
        <v>3.6666666669999999</v>
      </c>
      <c r="U43" s="54">
        <f t="shared" ref="U43" si="55">SUM(U39:U42)</f>
        <v>5.1666666670000003</v>
      </c>
      <c r="V43" s="54">
        <f t="shared" ref="V43" si="56">SUM(V39:V42)</f>
        <v>7</v>
      </c>
      <c r="X43" s="27"/>
      <c r="Y43" s="27"/>
      <c r="Z43" s="27"/>
      <c r="AA43" s="27"/>
    </row>
    <row r="44" spans="1:29" ht="16.5" x14ac:dyDescent="0.3">
      <c r="A44" s="41" t="s">
        <v>72</v>
      </c>
      <c r="B44" s="42"/>
      <c r="C44" s="42"/>
      <c r="D44" s="42"/>
      <c r="E44" s="43"/>
      <c r="F44" s="59"/>
      <c r="G44" s="59"/>
      <c r="H44" s="59"/>
      <c r="I44" s="59"/>
      <c r="J44" s="59"/>
      <c r="K44" s="59"/>
      <c r="L44" s="57"/>
      <c r="O44" s="1" t="s">
        <v>90</v>
      </c>
      <c r="P44" s="3">
        <f t="shared" si="50"/>
        <v>0.14466110676823049</v>
      </c>
      <c r="R44" s="38" t="s">
        <v>72</v>
      </c>
      <c r="S44" s="39"/>
      <c r="T44" s="39"/>
      <c r="U44" s="39"/>
      <c r="V44" s="40"/>
      <c r="X44" s="27"/>
      <c r="Y44" s="27"/>
      <c r="Z44" s="27"/>
      <c r="AA44" s="27"/>
    </row>
    <row r="45" spans="1:29" x14ac:dyDescent="0.25">
      <c r="A45" s="32"/>
      <c r="B45" s="32"/>
      <c r="C45" s="32"/>
      <c r="D45" s="32"/>
      <c r="E45" s="32"/>
      <c r="F45" s="59"/>
      <c r="G45" s="59"/>
      <c r="H45" s="59"/>
      <c r="I45" s="59"/>
      <c r="J45" s="59"/>
      <c r="K45" s="59"/>
      <c r="L45" s="57"/>
      <c r="O45" s="1" t="s">
        <v>91</v>
      </c>
      <c r="P45" s="3">
        <f t="shared" si="50"/>
        <v>0.14338635845705405</v>
      </c>
      <c r="R45" s="32"/>
      <c r="S45" s="32"/>
      <c r="T45" s="32"/>
      <c r="U45" s="32"/>
      <c r="V45" s="32"/>
      <c r="X45" s="27"/>
      <c r="Y45" s="27"/>
      <c r="Z45" s="27"/>
      <c r="AA45" s="27"/>
    </row>
    <row r="46" spans="1:29" ht="15.75" x14ac:dyDescent="0.25">
      <c r="B46" s="1" t="s">
        <v>66</v>
      </c>
      <c r="C46" s="1" t="s">
        <v>67</v>
      </c>
      <c r="D46" s="1" t="s">
        <v>68</v>
      </c>
      <c r="E46" s="1" t="s">
        <v>69</v>
      </c>
      <c r="F46" s="59"/>
      <c r="G46" s="59"/>
      <c r="H46" s="59"/>
      <c r="I46" s="59"/>
      <c r="J46" s="59"/>
      <c r="K46" s="59"/>
      <c r="L46" s="8" t="s">
        <v>18</v>
      </c>
      <c r="O46" s="1" t="s">
        <v>92</v>
      </c>
      <c r="P46" s="3">
        <f t="shared" si="50"/>
        <v>0.10944487268799238</v>
      </c>
      <c r="S46" s="1" t="s">
        <v>77</v>
      </c>
      <c r="T46" s="1" t="s">
        <v>78</v>
      </c>
      <c r="U46" s="1" t="s">
        <v>79</v>
      </c>
      <c r="V46" s="1" t="s">
        <v>80</v>
      </c>
      <c r="X46" s="27"/>
      <c r="Y46" s="27"/>
      <c r="Z46" s="27"/>
      <c r="AA46" s="27"/>
      <c r="AC46" s="8" t="s">
        <v>18</v>
      </c>
    </row>
    <row r="47" spans="1:29" ht="12.75" customHeight="1" x14ac:dyDescent="0.25">
      <c r="A47" s="1" t="s">
        <v>66</v>
      </c>
      <c r="B47" s="45">
        <v>1</v>
      </c>
      <c r="C47" s="46">
        <v>2</v>
      </c>
      <c r="D47" s="46">
        <v>0.5</v>
      </c>
      <c r="E47" s="47">
        <v>0.33333333300000001</v>
      </c>
      <c r="F47" s="60"/>
      <c r="G47" s="60">
        <f>B47/$B$51</f>
        <v>0.15384615384615385</v>
      </c>
      <c r="H47" s="60">
        <f>C47/$C$51</f>
        <v>0.2</v>
      </c>
      <c r="I47" s="60">
        <f>D47/$D$51</f>
        <v>0.1304347826200378</v>
      </c>
      <c r="J47" s="60">
        <f>E47/$E$51</f>
        <v>0.15999999986559998</v>
      </c>
      <c r="K47" s="60"/>
      <c r="L47" s="28">
        <f>AVERAGE(G47:J47)</f>
        <v>0.16107023408294791</v>
      </c>
      <c r="O47" s="1" t="s">
        <v>93</v>
      </c>
      <c r="P47" s="3">
        <f t="shared" si="50"/>
        <v>8.489741731449249E-2</v>
      </c>
      <c r="R47" s="44" t="s">
        <v>77</v>
      </c>
      <c r="S47" s="45">
        <v>1</v>
      </c>
      <c r="T47" s="46">
        <v>0.66666666699999999</v>
      </c>
      <c r="U47" s="46">
        <v>1.5</v>
      </c>
      <c r="V47" s="47">
        <v>2</v>
      </c>
      <c r="X47" s="27">
        <f>S47/$S$51</f>
        <v>0.27272727270247937</v>
      </c>
      <c r="Y47" s="27">
        <f>T47/$T$51</f>
        <v>0.25974025983639737</v>
      </c>
      <c r="Z47" s="27">
        <f>U47/$U$51</f>
        <v>0.29032258062643079</v>
      </c>
      <c r="AA47" s="27">
        <f>V47/$V$51</f>
        <v>0.2857142857142857</v>
      </c>
      <c r="AC47" s="28">
        <f>AVERAGE(X47:AA47)</f>
        <v>0.27712609971989832</v>
      </c>
    </row>
    <row r="48" spans="1:29" x14ac:dyDescent="0.25">
      <c r="A48" s="1" t="s">
        <v>67</v>
      </c>
      <c r="B48" s="48">
        <v>0.5</v>
      </c>
      <c r="C48" s="49">
        <v>1</v>
      </c>
      <c r="D48" s="49">
        <v>0.33333333300000001</v>
      </c>
      <c r="E48" s="50">
        <v>0.25</v>
      </c>
      <c r="F48" s="60"/>
      <c r="G48" s="60">
        <f t="shared" ref="G48:G50" si="57">B48/$B$51</f>
        <v>7.6923076923076927E-2</v>
      </c>
      <c r="H48" s="60">
        <f t="shared" ref="H48:H50" si="58">C48/$C$51</f>
        <v>0.1</v>
      </c>
      <c r="I48" s="60">
        <f t="shared" ref="I48:I50" si="59">D48/$D$51</f>
        <v>8.6956521659735345E-2</v>
      </c>
      <c r="J48" s="60">
        <f t="shared" ref="J48:J50" si="60">E48/$E$51</f>
        <v>0.1200000000192</v>
      </c>
      <c r="K48" s="60"/>
      <c r="L48" s="29">
        <f t="shared" ref="L48:L50" si="61">AVERAGE(G48:J48)</f>
        <v>9.5969899650503065E-2</v>
      </c>
      <c r="O48" s="1" t="s">
        <v>94</v>
      </c>
      <c r="P48" s="3">
        <f t="shared" si="50"/>
        <v>9.4200051328896001E-2</v>
      </c>
      <c r="R48" s="1" t="s">
        <v>78</v>
      </c>
      <c r="S48" s="48">
        <v>1.5</v>
      </c>
      <c r="T48" s="49">
        <v>1</v>
      </c>
      <c r="U48" s="49">
        <v>2</v>
      </c>
      <c r="V48" s="50">
        <v>2.5</v>
      </c>
      <c r="X48" s="27">
        <f t="shared" ref="X48:X50" si="62">S48/$S$51</f>
        <v>0.40909090905371903</v>
      </c>
      <c r="Y48" s="27">
        <f t="shared" ref="Y48:Y50" si="63">T48/$T$51</f>
        <v>0.38961038955979088</v>
      </c>
      <c r="Z48" s="27">
        <f t="shared" ref="Z48:Z50" si="64">U48/$U$51</f>
        <v>0.38709677416857435</v>
      </c>
      <c r="AA48" s="27">
        <f t="shared" ref="AA48:AA50" si="65">V48/$V$51</f>
        <v>0.35714285714285715</v>
      </c>
      <c r="AC48" s="29">
        <f t="shared" ref="AC48:AC50" si="66">AVERAGE(X48:AA48)</f>
        <v>0.38573523248123537</v>
      </c>
    </row>
    <row r="49" spans="1:29" x14ac:dyDescent="0.25">
      <c r="A49" s="1" t="s">
        <v>68</v>
      </c>
      <c r="B49" s="48">
        <v>2</v>
      </c>
      <c r="C49" s="49">
        <v>3</v>
      </c>
      <c r="D49" s="49">
        <v>1</v>
      </c>
      <c r="E49" s="50">
        <v>0.5</v>
      </c>
      <c r="F49" s="60"/>
      <c r="G49" s="60">
        <f t="shared" si="57"/>
        <v>0.30769230769230771</v>
      </c>
      <c r="H49" s="60">
        <f t="shared" si="58"/>
        <v>0.3</v>
      </c>
      <c r="I49" s="60">
        <f t="shared" si="59"/>
        <v>0.2608695652400756</v>
      </c>
      <c r="J49" s="60">
        <f t="shared" si="60"/>
        <v>0.2400000000384</v>
      </c>
      <c r="K49" s="60"/>
      <c r="L49" s="29">
        <f t="shared" si="61"/>
        <v>0.27714046824269584</v>
      </c>
      <c r="O49" s="1" t="s">
        <v>95</v>
      </c>
      <c r="P49" s="3">
        <f t="shared" si="50"/>
        <v>7.4597841680982713E-2</v>
      </c>
      <c r="R49" s="1" t="s">
        <v>79</v>
      </c>
      <c r="S49" s="48">
        <v>0.66666666699999999</v>
      </c>
      <c r="T49" s="49">
        <v>0.5</v>
      </c>
      <c r="U49" s="49">
        <v>1</v>
      </c>
      <c r="V49" s="50">
        <v>1.5</v>
      </c>
      <c r="X49" s="27">
        <f t="shared" si="62"/>
        <v>0.18181818189256199</v>
      </c>
      <c r="Y49" s="27">
        <f t="shared" si="63"/>
        <v>0.19480519477989544</v>
      </c>
      <c r="Z49" s="27">
        <f t="shared" si="64"/>
        <v>0.19354838708428718</v>
      </c>
      <c r="AA49" s="27">
        <f t="shared" si="65"/>
        <v>0.21428571428571427</v>
      </c>
      <c r="AC49" s="29">
        <f t="shared" si="66"/>
        <v>0.19611436951061473</v>
      </c>
    </row>
    <row r="50" spans="1:29" x14ac:dyDescent="0.25">
      <c r="A50" s="1" t="s">
        <v>69</v>
      </c>
      <c r="B50" s="51">
        <v>3</v>
      </c>
      <c r="C50" s="52">
        <v>4</v>
      </c>
      <c r="D50" s="52">
        <v>2</v>
      </c>
      <c r="E50" s="53">
        <v>1</v>
      </c>
      <c r="F50" s="60"/>
      <c r="G50" s="60">
        <f t="shared" si="57"/>
        <v>0.46153846153846156</v>
      </c>
      <c r="H50" s="60">
        <f t="shared" si="58"/>
        <v>0.4</v>
      </c>
      <c r="I50" s="60">
        <f t="shared" si="59"/>
        <v>0.52173913048015119</v>
      </c>
      <c r="J50" s="60">
        <f t="shared" si="60"/>
        <v>0.48000000007679999</v>
      </c>
      <c r="K50" s="60"/>
      <c r="L50" s="30">
        <f t="shared" si="61"/>
        <v>0.46581939802385319</v>
      </c>
      <c r="O50" s="1" t="s">
        <v>96</v>
      </c>
      <c r="P50" s="3">
        <f t="shared" si="50"/>
        <v>0.1038973287646457</v>
      </c>
      <c r="R50" s="1" t="s">
        <v>80</v>
      </c>
      <c r="S50" s="51">
        <v>0.5</v>
      </c>
      <c r="T50" s="52">
        <v>0.4</v>
      </c>
      <c r="U50" s="52">
        <v>0.66666666699999999</v>
      </c>
      <c r="V50" s="53">
        <v>1</v>
      </c>
      <c r="X50" s="27">
        <f t="shared" si="62"/>
        <v>0.13636363635123969</v>
      </c>
      <c r="Y50" s="27">
        <f t="shared" si="63"/>
        <v>0.15584415582391636</v>
      </c>
      <c r="Z50" s="27">
        <f t="shared" si="64"/>
        <v>0.12903225812070759</v>
      </c>
      <c r="AA50" s="27">
        <f t="shared" si="65"/>
        <v>0.14285714285714285</v>
      </c>
      <c r="AC50" s="30">
        <f t="shared" si="66"/>
        <v>0.14102429828825164</v>
      </c>
    </row>
    <row r="51" spans="1:29" x14ac:dyDescent="0.25">
      <c r="A51" s="56" t="s">
        <v>8</v>
      </c>
      <c r="B51" s="54">
        <f>SUM(B47:B50)</f>
        <v>6.5</v>
      </c>
      <c r="C51" s="54">
        <f t="shared" ref="C51" si="67">SUM(C47:C50)</f>
        <v>10</v>
      </c>
      <c r="D51" s="54">
        <f t="shared" ref="D51" si="68">SUM(D47:D50)</f>
        <v>3.8333333330000001</v>
      </c>
      <c r="E51" s="54">
        <f t="shared" ref="E51" si="69">SUM(E47:E50)</f>
        <v>2.0833333330000001</v>
      </c>
      <c r="F51" s="59"/>
      <c r="G51" s="59"/>
      <c r="H51" s="59"/>
      <c r="I51" s="59"/>
      <c r="J51" s="59"/>
      <c r="K51" s="59"/>
      <c r="L51" s="57"/>
      <c r="R51" s="56" t="s">
        <v>8</v>
      </c>
      <c r="S51" s="54">
        <f>SUM(S47:S50)</f>
        <v>3.6666666669999999</v>
      </c>
      <c r="T51" s="54">
        <f t="shared" ref="T51" si="70">SUM(T47:T50)</f>
        <v>2.5666666669999998</v>
      </c>
      <c r="U51" s="54">
        <f t="shared" ref="U51" si="71">SUM(U47:U50)</f>
        <v>5.1666666670000003</v>
      </c>
      <c r="V51" s="54">
        <f t="shared" ref="V51" si="72">SUM(V47:V50)</f>
        <v>7</v>
      </c>
      <c r="X51" s="27"/>
      <c r="Y51" s="27"/>
      <c r="Z51" s="27"/>
      <c r="AA51" s="27"/>
    </row>
    <row r="52" spans="1:29" ht="16.5" x14ac:dyDescent="0.3">
      <c r="A52" s="41" t="s">
        <v>73</v>
      </c>
      <c r="B52" s="42"/>
      <c r="C52" s="42"/>
      <c r="D52" s="42"/>
      <c r="E52" s="43"/>
      <c r="F52" s="59"/>
      <c r="G52" s="59"/>
      <c r="H52" s="59"/>
      <c r="I52" s="59"/>
      <c r="J52" s="59"/>
      <c r="K52" s="59"/>
      <c r="L52" s="57"/>
      <c r="R52" s="38" t="s">
        <v>73</v>
      </c>
      <c r="S52" s="39"/>
      <c r="T52" s="39"/>
      <c r="U52" s="39"/>
      <c r="V52" s="40"/>
      <c r="X52" s="27"/>
      <c r="Y52" s="27"/>
      <c r="Z52" s="27"/>
      <c r="AA52" s="27"/>
    </row>
    <row r="53" spans="1:29" x14ac:dyDescent="0.25">
      <c r="A53" s="32"/>
      <c r="B53" s="32"/>
      <c r="C53" s="32"/>
      <c r="D53" s="32"/>
      <c r="E53" s="32"/>
      <c r="F53" s="59"/>
      <c r="G53" s="59"/>
      <c r="H53" s="59"/>
      <c r="I53" s="59"/>
      <c r="J53" s="59"/>
      <c r="K53" s="59"/>
      <c r="L53" s="57"/>
      <c r="R53" s="32"/>
      <c r="S53" s="32"/>
      <c r="T53" s="32"/>
      <c r="U53" s="32"/>
      <c r="V53" s="32"/>
      <c r="X53" s="27"/>
      <c r="Y53" s="27"/>
      <c r="Z53" s="27"/>
      <c r="AA53" s="27"/>
    </row>
    <row r="54" spans="1:29" ht="15.75" x14ac:dyDescent="0.25">
      <c r="B54" s="1" t="s">
        <v>66</v>
      </c>
      <c r="C54" s="1" t="s">
        <v>67</v>
      </c>
      <c r="D54" s="1" t="s">
        <v>68</v>
      </c>
      <c r="E54" s="1" t="s">
        <v>69</v>
      </c>
      <c r="F54" s="59"/>
      <c r="G54" s="59"/>
      <c r="H54" s="59"/>
      <c r="I54" s="59"/>
      <c r="J54" s="59"/>
      <c r="K54" s="59"/>
      <c r="L54" s="8" t="s">
        <v>18</v>
      </c>
      <c r="S54" s="1" t="s">
        <v>77</v>
      </c>
      <c r="T54" s="1" t="s">
        <v>78</v>
      </c>
      <c r="U54" s="1" t="s">
        <v>79</v>
      </c>
      <c r="V54" s="1" t="s">
        <v>80</v>
      </c>
      <c r="X54" s="27"/>
      <c r="Y54" s="27"/>
      <c r="Z54" s="27"/>
      <c r="AA54" s="27"/>
      <c r="AC54" s="8" t="s">
        <v>18</v>
      </c>
    </row>
    <row r="55" spans="1:29" x14ac:dyDescent="0.25">
      <c r="A55" s="1" t="s">
        <v>66</v>
      </c>
      <c r="B55" s="45">
        <v>1</v>
      </c>
      <c r="C55" s="46">
        <v>0.33333333300000001</v>
      </c>
      <c r="D55" s="46">
        <v>2</v>
      </c>
      <c r="E55" s="47">
        <v>3</v>
      </c>
      <c r="F55" s="60"/>
      <c r="G55" s="60">
        <f>B55/$B$59</f>
        <v>0.20689655173840668</v>
      </c>
      <c r="H55" s="60">
        <f>C55/$C$59</f>
        <v>0.18691588769848894</v>
      </c>
      <c r="I55" s="60">
        <f>D55/$D$59</f>
        <v>0.26666666666666666</v>
      </c>
      <c r="J55" s="60">
        <f>E55/$E$59</f>
        <v>0.27272727272727271</v>
      </c>
      <c r="K55" s="60"/>
      <c r="L55" s="28">
        <f>AVERAGE(G55:J55)</f>
        <v>0.23330159470770873</v>
      </c>
      <c r="R55" s="44" t="s">
        <v>77</v>
      </c>
      <c r="S55" s="45">
        <v>1</v>
      </c>
      <c r="T55" s="46">
        <v>1.5</v>
      </c>
      <c r="U55" s="46">
        <v>0.66666666699999999</v>
      </c>
      <c r="V55" s="47">
        <v>0.5</v>
      </c>
      <c r="X55" s="27">
        <f>S55/$S$59</f>
        <v>0.19354838708428723</v>
      </c>
      <c r="Y55" s="27">
        <f>T55/$T$59</f>
        <v>0.2</v>
      </c>
      <c r="Z55" s="27">
        <f>U55/$U$59</f>
        <v>0.18181818189256199</v>
      </c>
      <c r="AA55" s="27">
        <f>V55/$V$59</f>
        <v>0.2</v>
      </c>
      <c r="AC55" s="28">
        <f>AVERAGE(X55:AA55)</f>
        <v>0.1938416422442123</v>
      </c>
    </row>
    <row r="56" spans="1:29" x14ac:dyDescent="0.25">
      <c r="A56" s="1" t="s">
        <v>67</v>
      </c>
      <c r="B56" s="48">
        <v>3</v>
      </c>
      <c r="C56" s="49">
        <v>1</v>
      </c>
      <c r="D56" s="49">
        <v>4</v>
      </c>
      <c r="E56" s="50">
        <v>5</v>
      </c>
      <c r="F56" s="60"/>
      <c r="G56" s="60">
        <f t="shared" ref="G56:G58" si="73">B56/$B$59</f>
        <v>0.62068965521522002</v>
      </c>
      <c r="H56" s="60">
        <f t="shared" ref="H56:H58" si="74">C56/$C$59</f>
        <v>0.56074766365621453</v>
      </c>
      <c r="I56" s="60">
        <f t="shared" ref="I56:I58" si="75">D56/$D$59</f>
        <v>0.53333333333333333</v>
      </c>
      <c r="J56" s="60">
        <f t="shared" ref="J56:J58" si="76">E56/$E$59</f>
        <v>0.45454545454545453</v>
      </c>
      <c r="K56" s="60"/>
      <c r="L56" s="29">
        <f t="shared" ref="L56:L58" si="77">AVERAGE(G56:J56)</f>
        <v>0.54232902668755556</v>
      </c>
      <c r="R56" s="1" t="s">
        <v>78</v>
      </c>
      <c r="S56" s="48">
        <v>0.66666666699999999</v>
      </c>
      <c r="T56" s="49">
        <v>1</v>
      </c>
      <c r="U56" s="49">
        <v>0.5</v>
      </c>
      <c r="V56" s="50">
        <v>0.33333333300000001</v>
      </c>
      <c r="X56" s="27">
        <f t="shared" ref="X56:X58" si="78">S56/$S$59</f>
        <v>0.12903225812070762</v>
      </c>
      <c r="Y56" s="27">
        <f t="shared" ref="Y56:Y58" si="79">T56/$T$59</f>
        <v>0.13333333333333333</v>
      </c>
      <c r="Z56" s="27">
        <f t="shared" ref="Z56:Z58" si="80">U56/$U$59</f>
        <v>0.13636363635123969</v>
      </c>
      <c r="AA56" s="27">
        <f t="shared" ref="AA56:AA58" si="81">V56/$V$59</f>
        <v>0.13333333320000001</v>
      </c>
      <c r="AC56" s="29">
        <f t="shared" ref="AC56:AC58" si="82">AVERAGE(X56:AA56)</f>
        <v>0.13301564025132018</v>
      </c>
    </row>
    <row r="57" spans="1:29" x14ac:dyDescent="0.25">
      <c r="A57" s="1" t="s">
        <v>68</v>
      </c>
      <c r="B57" s="48">
        <v>0.5</v>
      </c>
      <c r="C57" s="49">
        <v>0.25</v>
      </c>
      <c r="D57" s="49">
        <v>1</v>
      </c>
      <c r="E57" s="50">
        <v>2</v>
      </c>
      <c r="F57" s="60"/>
      <c r="G57" s="60">
        <f t="shared" si="73"/>
        <v>0.10344827586920334</v>
      </c>
      <c r="H57" s="60">
        <f t="shared" si="74"/>
        <v>0.14018691591405363</v>
      </c>
      <c r="I57" s="60">
        <f t="shared" si="75"/>
        <v>0.13333333333333333</v>
      </c>
      <c r="J57" s="60">
        <f t="shared" si="76"/>
        <v>0.18181818181818182</v>
      </c>
      <c r="K57" s="60"/>
      <c r="L57" s="29">
        <f t="shared" si="77"/>
        <v>0.13969667673369301</v>
      </c>
      <c r="M57" s="27" t="s">
        <v>104</v>
      </c>
      <c r="N57" s="27" t="s">
        <v>15</v>
      </c>
      <c r="O57" s="65">
        <v>0.17549285312447646</v>
      </c>
      <c r="R57" s="1" t="s">
        <v>79</v>
      </c>
      <c r="S57" s="48">
        <v>1.5</v>
      </c>
      <c r="T57" s="49">
        <v>2</v>
      </c>
      <c r="U57" s="49">
        <v>1</v>
      </c>
      <c r="V57" s="50">
        <v>0.66666666699999999</v>
      </c>
      <c r="X57" s="27">
        <f t="shared" si="78"/>
        <v>0.29032258062643085</v>
      </c>
      <c r="Y57" s="27">
        <f t="shared" si="79"/>
        <v>0.26666666666666666</v>
      </c>
      <c r="Z57" s="27">
        <f t="shared" si="80"/>
        <v>0.27272727270247937</v>
      </c>
      <c r="AA57" s="27">
        <f t="shared" si="81"/>
        <v>0.26666666680000001</v>
      </c>
      <c r="AC57" s="29">
        <f t="shared" si="82"/>
        <v>0.27409579669889422</v>
      </c>
    </row>
    <row r="58" spans="1:29" x14ac:dyDescent="0.25">
      <c r="A58" s="1" t="s">
        <v>69</v>
      </c>
      <c r="B58" s="51">
        <v>0.33333333300000001</v>
      </c>
      <c r="C58" s="52">
        <v>0.2</v>
      </c>
      <c r="D58" s="52">
        <v>0.5</v>
      </c>
      <c r="E58" s="53">
        <v>1</v>
      </c>
      <c r="F58" s="60"/>
      <c r="G58" s="60">
        <f t="shared" si="73"/>
        <v>6.8965517177170046E-2</v>
      </c>
      <c r="H58" s="60">
        <f t="shared" si="74"/>
        <v>0.11214953273124291</v>
      </c>
      <c r="I58" s="60">
        <f t="shared" si="75"/>
        <v>6.6666666666666666E-2</v>
      </c>
      <c r="J58" s="60">
        <f t="shared" si="76"/>
        <v>9.0909090909090912E-2</v>
      </c>
      <c r="K58" s="60"/>
      <c r="L58" s="30">
        <f t="shared" si="77"/>
        <v>8.4672701871042644E-2</v>
      </c>
      <c r="M58" s="27" t="s">
        <v>104</v>
      </c>
      <c r="N58" s="27" t="s">
        <v>99</v>
      </c>
      <c r="O58" s="65">
        <v>0.10362457687726974</v>
      </c>
      <c r="R58" s="1" t="s">
        <v>80</v>
      </c>
      <c r="S58" s="51">
        <v>2</v>
      </c>
      <c r="T58" s="52">
        <v>3</v>
      </c>
      <c r="U58" s="52">
        <v>1.5</v>
      </c>
      <c r="V58" s="53">
        <v>1</v>
      </c>
      <c r="X58" s="27">
        <f t="shared" si="78"/>
        <v>0.38709677416857446</v>
      </c>
      <c r="Y58" s="27">
        <f t="shared" si="79"/>
        <v>0.4</v>
      </c>
      <c r="Z58" s="27">
        <f t="shared" si="80"/>
        <v>0.40909090905371903</v>
      </c>
      <c r="AA58" s="27">
        <f t="shared" si="81"/>
        <v>0.4</v>
      </c>
      <c r="AC58" s="30">
        <f t="shared" si="82"/>
        <v>0.39904692080557336</v>
      </c>
    </row>
    <row r="59" spans="1:29" x14ac:dyDescent="0.25">
      <c r="A59" s="56" t="s">
        <v>8</v>
      </c>
      <c r="B59" s="54">
        <f>SUM(B55:B58)</f>
        <v>4.8333333329999997</v>
      </c>
      <c r="C59" s="54">
        <f t="shared" ref="C59" si="83">SUM(C55:C58)</f>
        <v>1.7833333330000001</v>
      </c>
      <c r="D59" s="54">
        <f t="shared" ref="D59" si="84">SUM(D55:D58)</f>
        <v>7.5</v>
      </c>
      <c r="E59" s="54">
        <f t="shared" ref="E59" si="85">SUM(E55:E58)</f>
        <v>11</v>
      </c>
      <c r="F59" s="59"/>
      <c r="G59" s="59"/>
      <c r="H59" s="59"/>
      <c r="I59" s="59"/>
      <c r="J59" s="59"/>
      <c r="K59" s="59"/>
      <c r="L59" s="57"/>
      <c r="M59" s="27" t="s">
        <v>104</v>
      </c>
      <c r="N59" s="27" t="s">
        <v>107</v>
      </c>
      <c r="O59" s="65">
        <v>6.1031641271805506E-2</v>
      </c>
      <c r="R59" s="56" t="s">
        <v>8</v>
      </c>
      <c r="S59" s="54">
        <f>SUM(S55:S58)</f>
        <v>5.1666666669999994</v>
      </c>
      <c r="T59" s="54">
        <f t="shared" ref="T59" si="86">SUM(T55:T58)</f>
        <v>7.5</v>
      </c>
      <c r="U59" s="54">
        <f t="shared" ref="U59" si="87">SUM(U55:U58)</f>
        <v>3.6666666669999999</v>
      </c>
      <c r="V59" s="54">
        <f t="shared" ref="V59" si="88">SUM(V55:V58)</f>
        <v>2.5</v>
      </c>
      <c r="X59" s="27"/>
      <c r="Y59" s="27"/>
      <c r="Z59" s="27"/>
      <c r="AA59" s="27"/>
    </row>
    <row r="60" spans="1:29" ht="16.5" x14ac:dyDescent="0.3">
      <c r="A60" s="41" t="s">
        <v>74</v>
      </c>
      <c r="B60" s="42"/>
      <c r="C60" s="42"/>
      <c r="D60" s="42"/>
      <c r="E60" s="43"/>
      <c r="F60" s="59"/>
      <c r="G60" s="59"/>
      <c r="H60" s="59"/>
      <c r="I60" s="59"/>
      <c r="J60" s="59"/>
      <c r="K60" s="59"/>
      <c r="L60" s="57"/>
      <c r="M60" s="27" t="s">
        <v>104</v>
      </c>
      <c r="N60" s="27" t="s">
        <v>100</v>
      </c>
      <c r="O60" s="65">
        <v>3.8837729894070736E-2</v>
      </c>
      <c r="R60" s="38" t="s">
        <v>74</v>
      </c>
      <c r="S60" s="39"/>
      <c r="T60" s="39"/>
      <c r="U60" s="39"/>
      <c r="V60" s="40"/>
      <c r="X60" s="27"/>
      <c r="Y60" s="27"/>
      <c r="Z60" s="27"/>
      <c r="AA60" s="27"/>
    </row>
    <row r="61" spans="1:29" x14ac:dyDescent="0.25">
      <c r="A61" s="32"/>
      <c r="B61" s="32"/>
      <c r="C61" s="32"/>
      <c r="D61" s="32"/>
      <c r="E61" s="32"/>
      <c r="F61" s="59"/>
      <c r="G61" s="59"/>
      <c r="H61" s="59"/>
      <c r="I61" s="59"/>
      <c r="J61" s="59"/>
      <c r="K61" s="59"/>
      <c r="L61" s="57"/>
      <c r="M61" s="27" t="s">
        <v>105</v>
      </c>
      <c r="N61" s="27" t="s">
        <v>101</v>
      </c>
      <c r="O61" s="65">
        <v>6.1031641271805506E-2</v>
      </c>
      <c r="R61" s="32"/>
      <c r="S61" s="32"/>
      <c r="T61" s="32"/>
      <c r="U61" s="32"/>
      <c r="V61" s="32"/>
      <c r="X61" s="27"/>
      <c r="Y61" s="27"/>
      <c r="Z61" s="27"/>
      <c r="AA61" s="27"/>
    </row>
    <row r="62" spans="1:29" ht="15.75" x14ac:dyDescent="0.25">
      <c r="B62" s="1" t="s">
        <v>66</v>
      </c>
      <c r="C62" s="1" t="s">
        <v>67</v>
      </c>
      <c r="D62" s="1" t="s">
        <v>68</v>
      </c>
      <c r="E62" s="1" t="s">
        <v>69</v>
      </c>
      <c r="F62" s="59"/>
      <c r="G62" s="59"/>
      <c r="H62" s="59"/>
      <c r="I62" s="59"/>
      <c r="J62" s="59"/>
      <c r="K62" s="59"/>
      <c r="L62" s="8" t="s">
        <v>18</v>
      </c>
      <c r="M62" s="27" t="s">
        <v>105</v>
      </c>
      <c r="N62" s="27" t="s">
        <v>102</v>
      </c>
      <c r="O62" s="65">
        <v>0.10362457687726974</v>
      </c>
      <c r="S62" s="1" t="s">
        <v>77</v>
      </c>
      <c r="T62" s="1" t="s">
        <v>78</v>
      </c>
      <c r="U62" s="1" t="s">
        <v>79</v>
      </c>
      <c r="V62" s="1" t="s">
        <v>80</v>
      </c>
      <c r="X62" s="27"/>
      <c r="Y62" s="27"/>
      <c r="Z62" s="27"/>
      <c r="AA62" s="27"/>
      <c r="AC62" s="8" t="s">
        <v>18</v>
      </c>
    </row>
    <row r="63" spans="1:29" x14ac:dyDescent="0.25">
      <c r="A63" s="1" t="s">
        <v>66</v>
      </c>
      <c r="B63" s="45">
        <v>1</v>
      </c>
      <c r="C63" s="46">
        <v>2</v>
      </c>
      <c r="D63" s="46">
        <v>0.5</v>
      </c>
      <c r="E63" s="47">
        <v>0.33333333300000001</v>
      </c>
      <c r="F63" s="60"/>
      <c r="G63" s="60">
        <f>B63/$B$67</f>
        <v>0.15384615384615385</v>
      </c>
      <c r="H63" s="60">
        <f>C63/$C$67</f>
        <v>0.2</v>
      </c>
      <c r="I63" s="60">
        <f>D63/$D$67</f>
        <v>0.1304347826200378</v>
      </c>
      <c r="J63" s="60">
        <f>E63/$E$67</f>
        <v>0.15999999986559998</v>
      </c>
      <c r="K63" s="60"/>
      <c r="L63" s="28">
        <f>AVERAGE(G63:J63)</f>
        <v>0.16107023408294791</v>
      </c>
      <c r="M63" s="27" t="s">
        <v>105</v>
      </c>
      <c r="N63" s="27" t="s">
        <v>103</v>
      </c>
      <c r="O63" s="65">
        <v>0.28086412755882584</v>
      </c>
      <c r="R63" s="44" t="s">
        <v>77</v>
      </c>
      <c r="S63" s="45">
        <v>1</v>
      </c>
      <c r="T63" s="46">
        <v>0.66666666699999999</v>
      </c>
      <c r="U63" s="46">
        <v>1.5</v>
      </c>
      <c r="V63" s="47">
        <v>2</v>
      </c>
      <c r="X63" s="27">
        <f>S63/$S$67</f>
        <v>0.27272727270247937</v>
      </c>
      <c r="Y63" s="27">
        <f>T63/$T$67</f>
        <v>0.25974025983639737</v>
      </c>
      <c r="Z63" s="27">
        <f>U63/$U$67</f>
        <v>0.29032258062643079</v>
      </c>
      <c r="AA63" s="27">
        <f>V63/$V$67</f>
        <v>0.2857142857142857</v>
      </c>
      <c r="AC63" s="28">
        <f>AVERAGE(X63:AA63)</f>
        <v>0.27712609971989832</v>
      </c>
    </row>
    <row r="64" spans="1:29" x14ac:dyDescent="0.25">
      <c r="A64" s="1" t="s">
        <v>67</v>
      </c>
      <c r="B64" s="48">
        <v>0.5</v>
      </c>
      <c r="C64" s="49">
        <v>1</v>
      </c>
      <c r="D64" s="49">
        <v>0.33333333300000001</v>
      </c>
      <c r="E64" s="50">
        <v>0.25</v>
      </c>
      <c r="F64" s="60"/>
      <c r="G64" s="60">
        <f t="shared" ref="G64:G66" si="89">B64/$B$67</f>
        <v>7.6923076923076927E-2</v>
      </c>
      <c r="H64" s="60">
        <f t="shared" ref="H64:H66" si="90">C64/$C$67</f>
        <v>0.1</v>
      </c>
      <c r="I64" s="60">
        <f t="shared" ref="I64:I66" si="91">D64/$D$67</f>
        <v>8.6956521659735345E-2</v>
      </c>
      <c r="J64" s="60">
        <f t="shared" ref="J64:J66" si="92">E64/$E$67</f>
        <v>0.1200000000192</v>
      </c>
      <c r="K64" s="60"/>
      <c r="L64" s="29">
        <f t="shared" ref="L64:L66" si="93">AVERAGE(G64:J64)</f>
        <v>9.5969899650503065E-2</v>
      </c>
      <c r="M64" s="27" t="s">
        <v>105</v>
      </c>
      <c r="N64" s="27" t="s">
        <v>115</v>
      </c>
      <c r="O64" s="65">
        <v>0.17549285312447646</v>
      </c>
      <c r="R64" s="1" t="s">
        <v>78</v>
      </c>
      <c r="S64" s="48">
        <v>1.5</v>
      </c>
      <c r="T64" s="49">
        <v>1</v>
      </c>
      <c r="U64" s="49">
        <v>2</v>
      </c>
      <c r="V64" s="50">
        <v>2.5</v>
      </c>
      <c r="X64" s="27">
        <f t="shared" ref="X64:X66" si="94">S64/$S$67</f>
        <v>0.40909090905371903</v>
      </c>
      <c r="Y64" s="27">
        <f t="shared" ref="Y64:Y66" si="95">T64/$T$67</f>
        <v>0.38961038955979088</v>
      </c>
      <c r="Z64" s="27">
        <f t="shared" ref="Z64:Z66" si="96">U64/$U$67</f>
        <v>0.38709677416857435</v>
      </c>
      <c r="AA64" s="27">
        <f t="shared" ref="AA64:AA66" si="97">V64/$V$67</f>
        <v>0.35714285714285715</v>
      </c>
      <c r="AC64" s="29">
        <f t="shared" ref="AC64:AC66" si="98">AVERAGE(X64:AA64)</f>
        <v>0.38573523248123537</v>
      </c>
    </row>
    <row r="65" spans="1:29" x14ac:dyDescent="0.25">
      <c r="A65" s="1" t="s">
        <v>68</v>
      </c>
      <c r="B65" s="48">
        <v>2</v>
      </c>
      <c r="C65" s="49">
        <v>3</v>
      </c>
      <c r="D65" s="49">
        <v>1</v>
      </c>
      <c r="E65" s="50">
        <v>0.5</v>
      </c>
      <c r="F65" s="60"/>
      <c r="G65" s="60">
        <f t="shared" si="89"/>
        <v>0.30769230769230771</v>
      </c>
      <c r="H65" s="60">
        <f t="shared" si="90"/>
        <v>0.3</v>
      </c>
      <c r="I65" s="60">
        <f t="shared" si="91"/>
        <v>0.2608695652400756</v>
      </c>
      <c r="J65" s="60">
        <f t="shared" si="92"/>
        <v>0.2400000000384</v>
      </c>
      <c r="K65" s="60"/>
      <c r="L65" s="29">
        <f t="shared" si="93"/>
        <v>0.27714046824269584</v>
      </c>
      <c r="R65" s="1" t="s">
        <v>79</v>
      </c>
      <c r="S65" s="48">
        <v>0.66666666699999999</v>
      </c>
      <c r="T65" s="49">
        <v>0.5</v>
      </c>
      <c r="U65" s="49">
        <v>1</v>
      </c>
      <c r="V65" s="50">
        <v>1.5</v>
      </c>
      <c r="X65" s="27">
        <f t="shared" si="94"/>
        <v>0.18181818189256199</v>
      </c>
      <c r="Y65" s="27">
        <f t="shared" si="95"/>
        <v>0.19480519477989544</v>
      </c>
      <c r="Z65" s="27">
        <f t="shared" si="96"/>
        <v>0.19354838708428718</v>
      </c>
      <c r="AA65" s="27">
        <f t="shared" si="97"/>
        <v>0.21428571428571427</v>
      </c>
      <c r="AC65" s="29">
        <f t="shared" si="98"/>
        <v>0.19611436951061473</v>
      </c>
    </row>
    <row r="66" spans="1:29" x14ac:dyDescent="0.25">
      <c r="A66" s="1" t="s">
        <v>69</v>
      </c>
      <c r="B66" s="51">
        <v>3</v>
      </c>
      <c r="C66" s="52">
        <v>4</v>
      </c>
      <c r="D66" s="52">
        <v>2</v>
      </c>
      <c r="E66" s="53">
        <v>1</v>
      </c>
      <c r="F66" s="60"/>
      <c r="G66" s="60">
        <f t="shared" si="89"/>
        <v>0.46153846153846156</v>
      </c>
      <c r="H66" s="60">
        <f t="shared" si="90"/>
        <v>0.4</v>
      </c>
      <c r="I66" s="60">
        <f t="shared" si="91"/>
        <v>0.52173913048015119</v>
      </c>
      <c r="J66" s="60">
        <f t="shared" si="92"/>
        <v>0.48000000007679999</v>
      </c>
      <c r="K66" s="60"/>
      <c r="L66" s="30">
        <f t="shared" si="93"/>
        <v>0.46581939802385319</v>
      </c>
      <c r="R66" s="1" t="s">
        <v>80</v>
      </c>
      <c r="S66" s="51">
        <v>0.5</v>
      </c>
      <c r="T66" s="52">
        <v>0.4</v>
      </c>
      <c r="U66" s="52">
        <v>0.66666666699999999</v>
      </c>
      <c r="V66" s="53">
        <v>1</v>
      </c>
      <c r="X66" s="27">
        <f t="shared" si="94"/>
        <v>0.13636363635123969</v>
      </c>
      <c r="Y66" s="27">
        <f t="shared" si="95"/>
        <v>0.15584415582391636</v>
      </c>
      <c r="Z66" s="27">
        <f t="shared" si="96"/>
        <v>0.12903225812070759</v>
      </c>
      <c r="AA66" s="27">
        <f t="shared" si="97"/>
        <v>0.14285714285714285</v>
      </c>
      <c r="AC66" s="30">
        <f t="shared" si="98"/>
        <v>0.14102429828825164</v>
      </c>
    </row>
    <row r="67" spans="1:29" x14ac:dyDescent="0.25">
      <c r="A67" s="56" t="s">
        <v>8</v>
      </c>
      <c r="B67" s="54">
        <f>SUM(B63:B66)</f>
        <v>6.5</v>
      </c>
      <c r="C67" s="54">
        <f t="shared" ref="C67" si="99">SUM(C63:C66)</f>
        <v>10</v>
      </c>
      <c r="D67" s="54">
        <f t="shared" ref="D67" si="100">SUM(D63:D66)</f>
        <v>3.8333333330000001</v>
      </c>
      <c r="E67" s="54">
        <f t="shared" ref="E67" si="101">SUM(E63:E66)</f>
        <v>2.0833333330000001</v>
      </c>
      <c r="F67" s="59"/>
      <c r="G67" s="59"/>
      <c r="H67" s="59"/>
      <c r="I67" s="59"/>
      <c r="J67" s="59"/>
      <c r="K67" s="59"/>
      <c r="L67" s="57"/>
      <c r="R67" s="56" t="s">
        <v>8</v>
      </c>
      <c r="S67" s="54">
        <f>SUM(S63:S66)</f>
        <v>3.6666666669999999</v>
      </c>
      <c r="T67" s="54">
        <f t="shared" ref="T67" si="102">SUM(T63:T66)</f>
        <v>2.5666666669999998</v>
      </c>
      <c r="U67" s="54">
        <f t="shared" ref="U67" si="103">SUM(U63:U66)</f>
        <v>5.1666666670000003</v>
      </c>
      <c r="V67" s="54">
        <f t="shared" ref="V67" si="104">SUM(V63:V66)</f>
        <v>7</v>
      </c>
      <c r="X67" s="27"/>
      <c r="Y67" s="27"/>
      <c r="Z67" s="27"/>
      <c r="AA67" s="27"/>
    </row>
    <row r="68" spans="1:29" ht="16.5" x14ac:dyDescent="0.3">
      <c r="A68" s="41" t="s">
        <v>75</v>
      </c>
      <c r="B68" s="42"/>
      <c r="C68" s="42"/>
      <c r="D68" s="42"/>
      <c r="E68" s="43"/>
      <c r="F68" s="59"/>
      <c r="G68" s="59"/>
      <c r="H68" s="59"/>
      <c r="I68" s="59"/>
      <c r="J68" s="59"/>
      <c r="K68" s="59"/>
      <c r="L68" s="57"/>
      <c r="R68" s="38" t="s">
        <v>75</v>
      </c>
      <c r="S68" s="39"/>
      <c r="T68" s="39"/>
      <c r="U68" s="39"/>
      <c r="V68" s="40"/>
      <c r="X68" s="27"/>
      <c r="Y68" s="27"/>
      <c r="Z68" s="27"/>
      <c r="AA68" s="27"/>
    </row>
    <row r="69" spans="1:29" x14ac:dyDescent="0.25">
      <c r="A69" s="32"/>
      <c r="B69" s="32"/>
      <c r="C69" s="32"/>
      <c r="D69" s="32"/>
      <c r="E69" s="32"/>
      <c r="F69" s="59"/>
      <c r="G69" s="59"/>
      <c r="H69" s="59"/>
      <c r="I69" s="59"/>
      <c r="J69" s="59"/>
      <c r="K69" s="59"/>
      <c r="L69" s="57"/>
      <c r="R69" s="32"/>
      <c r="S69" s="32"/>
      <c r="T69" s="32"/>
      <c r="U69" s="32"/>
      <c r="V69" s="32"/>
      <c r="X69" s="27"/>
      <c r="Y69" s="27"/>
      <c r="Z69" s="27"/>
      <c r="AA69" s="27"/>
    </row>
    <row r="70" spans="1:29" ht="15.75" x14ac:dyDescent="0.25">
      <c r="B70" s="1" t="s">
        <v>66</v>
      </c>
      <c r="C70" s="1" t="s">
        <v>67</v>
      </c>
      <c r="D70" s="1" t="s">
        <v>68</v>
      </c>
      <c r="E70" s="1" t="s">
        <v>69</v>
      </c>
      <c r="F70" s="59"/>
      <c r="G70" s="59"/>
      <c r="H70" s="59"/>
      <c r="I70" s="59"/>
      <c r="J70" s="59"/>
      <c r="K70" s="59"/>
      <c r="L70" s="8" t="s">
        <v>18</v>
      </c>
      <c r="S70" s="1" t="s">
        <v>77</v>
      </c>
      <c r="T70" s="1" t="s">
        <v>78</v>
      </c>
      <c r="U70" s="1" t="s">
        <v>79</v>
      </c>
      <c r="V70" s="1" t="s">
        <v>80</v>
      </c>
      <c r="X70" s="27"/>
      <c r="Y70" s="27"/>
      <c r="Z70" s="27"/>
      <c r="AA70" s="27"/>
      <c r="AC70" s="8" t="s">
        <v>18</v>
      </c>
    </row>
    <row r="71" spans="1:29" x14ac:dyDescent="0.25">
      <c r="A71" s="1" t="s">
        <v>66</v>
      </c>
      <c r="B71" s="45">
        <v>1</v>
      </c>
      <c r="C71" s="46">
        <v>2</v>
      </c>
      <c r="D71" s="46">
        <v>0.5</v>
      </c>
      <c r="E71" s="47">
        <v>3</v>
      </c>
      <c r="F71" s="60"/>
      <c r="G71" s="60">
        <f>B71/$B$75</f>
        <v>0.2608695652400756</v>
      </c>
      <c r="H71" s="60">
        <f>C71/$C$75</f>
        <v>0.30769230769230771</v>
      </c>
      <c r="I71" s="60">
        <f>D71/$D$75</f>
        <v>0.2400000000384</v>
      </c>
      <c r="J71" s="60">
        <f>E71/$E$75</f>
        <v>0.3</v>
      </c>
      <c r="K71" s="60"/>
      <c r="L71" s="28">
        <f>AVERAGE(G71:J71)</f>
        <v>0.27714046824269584</v>
      </c>
      <c r="R71" s="44" t="s">
        <v>77</v>
      </c>
      <c r="S71" s="45">
        <v>1</v>
      </c>
      <c r="T71" s="46">
        <v>0.66666666699999999</v>
      </c>
      <c r="U71" s="46">
        <v>0.5</v>
      </c>
      <c r="V71" s="47">
        <v>0.33333333300000001</v>
      </c>
      <c r="X71" s="27">
        <f>S71/$S$75</f>
        <v>0.13333333333333333</v>
      </c>
      <c r="Y71" s="27">
        <f>T71/$T$75</f>
        <v>0.12903225812070762</v>
      </c>
      <c r="Z71" s="27">
        <f>U71/$U$75</f>
        <v>0.13636363635123969</v>
      </c>
      <c r="AA71" s="27">
        <f>V71/$V$75</f>
        <v>0.13333333320000001</v>
      </c>
      <c r="AC71" s="28">
        <f>AVERAGE(X71:AA71)</f>
        <v>0.13301564025132018</v>
      </c>
    </row>
    <row r="72" spans="1:29" x14ac:dyDescent="0.25">
      <c r="A72" s="1" t="s">
        <v>67</v>
      </c>
      <c r="B72" s="48">
        <v>0.5</v>
      </c>
      <c r="C72" s="49">
        <v>1</v>
      </c>
      <c r="D72" s="49">
        <v>0.33333333300000001</v>
      </c>
      <c r="E72" s="50">
        <v>2</v>
      </c>
      <c r="F72" s="60"/>
      <c r="G72" s="60">
        <f t="shared" ref="G72:G74" si="105">B72/$B$75</f>
        <v>0.1304347826200378</v>
      </c>
      <c r="H72" s="60">
        <f t="shared" ref="H72:H74" si="106">C72/$C$75</f>
        <v>0.15384615384615385</v>
      </c>
      <c r="I72" s="60">
        <f t="shared" ref="I72:I74" si="107">D72/$D$75</f>
        <v>0.15999999986559998</v>
      </c>
      <c r="J72" s="60">
        <f t="shared" ref="J72:J74" si="108">E72/$E$75</f>
        <v>0.2</v>
      </c>
      <c r="K72" s="60"/>
      <c r="L72" s="29">
        <f t="shared" ref="L72:L74" si="109">AVERAGE(G72:J72)</f>
        <v>0.16107023408294791</v>
      </c>
      <c r="R72" s="1" t="s">
        <v>78</v>
      </c>
      <c r="S72" s="48">
        <v>1.5</v>
      </c>
      <c r="T72" s="49">
        <v>1</v>
      </c>
      <c r="U72" s="49">
        <v>0.66666666699999999</v>
      </c>
      <c r="V72" s="50">
        <v>0.5</v>
      </c>
      <c r="X72" s="27">
        <f t="shared" ref="X72:X74" si="110">S72/$S$75</f>
        <v>0.2</v>
      </c>
      <c r="Y72" s="27">
        <f t="shared" ref="Y72:Y74" si="111">T72/$T$75</f>
        <v>0.19354838708428723</v>
      </c>
      <c r="Z72" s="27">
        <f t="shared" ref="Z72:Z74" si="112">U72/$U$75</f>
        <v>0.18181818189256199</v>
      </c>
      <c r="AA72" s="27">
        <f t="shared" ref="AA72:AA74" si="113">V72/$V$75</f>
        <v>0.2</v>
      </c>
      <c r="AC72" s="29">
        <f t="shared" ref="AC72:AC74" si="114">AVERAGE(X72:AA72)</f>
        <v>0.1938416422442123</v>
      </c>
    </row>
    <row r="73" spans="1:29" x14ac:dyDescent="0.25">
      <c r="A73" s="1" t="s">
        <v>68</v>
      </c>
      <c r="B73" s="48">
        <v>2</v>
      </c>
      <c r="C73" s="49">
        <v>3</v>
      </c>
      <c r="D73" s="49">
        <v>1</v>
      </c>
      <c r="E73" s="50">
        <v>4</v>
      </c>
      <c r="F73" s="60"/>
      <c r="G73" s="60">
        <f t="shared" si="105"/>
        <v>0.52173913048015119</v>
      </c>
      <c r="H73" s="60">
        <f t="shared" si="106"/>
        <v>0.46153846153846156</v>
      </c>
      <c r="I73" s="60">
        <f t="shared" si="107"/>
        <v>0.48000000007679999</v>
      </c>
      <c r="J73" s="60">
        <f t="shared" si="108"/>
        <v>0.4</v>
      </c>
      <c r="K73" s="60"/>
      <c r="L73" s="29">
        <f t="shared" si="109"/>
        <v>0.46581939802385319</v>
      </c>
      <c r="R73" s="1" t="s">
        <v>79</v>
      </c>
      <c r="S73" s="48">
        <v>2</v>
      </c>
      <c r="T73" s="49">
        <v>1.5</v>
      </c>
      <c r="U73" s="49">
        <v>1</v>
      </c>
      <c r="V73" s="50">
        <v>0.66666666699999999</v>
      </c>
      <c r="X73" s="27">
        <f t="shared" si="110"/>
        <v>0.26666666666666666</v>
      </c>
      <c r="Y73" s="27">
        <f t="shared" si="111"/>
        <v>0.29032258062643085</v>
      </c>
      <c r="Z73" s="27">
        <f t="shared" si="112"/>
        <v>0.27272727270247937</v>
      </c>
      <c r="AA73" s="27">
        <f t="shared" si="113"/>
        <v>0.26666666680000001</v>
      </c>
      <c r="AC73" s="29">
        <f t="shared" si="114"/>
        <v>0.27409579669889422</v>
      </c>
    </row>
    <row r="74" spans="1:29" x14ac:dyDescent="0.25">
      <c r="A74" s="1" t="s">
        <v>69</v>
      </c>
      <c r="B74" s="51">
        <v>0.33333333300000001</v>
      </c>
      <c r="C74" s="52">
        <v>0.5</v>
      </c>
      <c r="D74" s="52">
        <v>0.25</v>
      </c>
      <c r="E74" s="53">
        <v>1</v>
      </c>
      <c r="F74" s="60"/>
      <c r="G74" s="60">
        <f t="shared" si="105"/>
        <v>8.6956521659735345E-2</v>
      </c>
      <c r="H74" s="60">
        <f t="shared" si="106"/>
        <v>7.6923076923076927E-2</v>
      </c>
      <c r="I74" s="60">
        <f t="shared" si="107"/>
        <v>0.1200000000192</v>
      </c>
      <c r="J74" s="60">
        <f t="shared" si="108"/>
        <v>0.1</v>
      </c>
      <c r="K74" s="60"/>
      <c r="L74" s="30">
        <f t="shared" si="109"/>
        <v>9.5969899650503065E-2</v>
      </c>
      <c r="R74" s="1" t="s">
        <v>80</v>
      </c>
      <c r="S74" s="51">
        <v>3</v>
      </c>
      <c r="T74" s="52">
        <v>2</v>
      </c>
      <c r="U74" s="52">
        <v>1.5</v>
      </c>
      <c r="V74" s="53">
        <v>1</v>
      </c>
      <c r="X74" s="27">
        <f t="shared" si="110"/>
        <v>0.4</v>
      </c>
      <c r="Y74" s="27">
        <f t="shared" si="111"/>
        <v>0.38709677416857446</v>
      </c>
      <c r="Z74" s="27">
        <f t="shared" si="112"/>
        <v>0.40909090905371903</v>
      </c>
      <c r="AA74" s="27">
        <f t="shared" si="113"/>
        <v>0.4</v>
      </c>
      <c r="AC74" s="30">
        <f t="shared" si="114"/>
        <v>0.39904692080557336</v>
      </c>
    </row>
    <row r="75" spans="1:29" x14ac:dyDescent="0.25">
      <c r="A75" s="56" t="s">
        <v>8</v>
      </c>
      <c r="B75" s="54">
        <f>SUM(B71:B74)</f>
        <v>3.8333333330000001</v>
      </c>
      <c r="C75" s="54">
        <f t="shared" ref="C75" si="115">SUM(C71:C74)</f>
        <v>6.5</v>
      </c>
      <c r="D75" s="54">
        <f t="shared" ref="D75" si="116">SUM(D71:D74)</f>
        <v>2.0833333330000001</v>
      </c>
      <c r="E75" s="54">
        <f t="shared" ref="E75" si="117">SUM(E71:E74)</f>
        <v>10</v>
      </c>
      <c r="F75" s="59"/>
      <c r="G75" s="59"/>
      <c r="H75" s="59"/>
      <c r="I75" s="59"/>
      <c r="J75" s="59"/>
      <c r="K75" s="59"/>
      <c r="L75" s="57"/>
      <c r="R75" s="56" t="s">
        <v>8</v>
      </c>
      <c r="S75" s="54">
        <f>SUM(S71:S74)</f>
        <v>7.5</v>
      </c>
      <c r="T75" s="54">
        <f t="shared" ref="T75" si="118">SUM(T71:T74)</f>
        <v>5.1666666669999994</v>
      </c>
      <c r="U75" s="54">
        <f t="shared" ref="U75" si="119">SUM(U71:U74)</f>
        <v>3.6666666669999999</v>
      </c>
      <c r="V75" s="54">
        <f t="shared" ref="V75" si="120">SUM(V71:V74)</f>
        <v>2.5</v>
      </c>
      <c r="X75" s="27"/>
      <c r="Y75" s="27"/>
      <c r="Z75" s="27"/>
      <c r="AA75" s="27"/>
    </row>
    <row r="76" spans="1:29" ht="16.5" x14ac:dyDescent="0.3">
      <c r="A76" s="41" t="s">
        <v>76</v>
      </c>
      <c r="B76" s="42"/>
      <c r="C76" s="42"/>
      <c r="D76" s="42"/>
      <c r="E76" s="43"/>
      <c r="F76" s="59"/>
      <c r="G76" s="59"/>
      <c r="H76" s="59"/>
      <c r="I76" s="59"/>
      <c r="J76" s="59"/>
      <c r="K76" s="59"/>
      <c r="L76" s="57"/>
      <c r="R76" s="38" t="s">
        <v>76</v>
      </c>
      <c r="S76" s="39"/>
      <c r="T76" s="39"/>
      <c r="U76" s="39"/>
      <c r="V76" s="40"/>
      <c r="X76" s="27"/>
      <c r="Y76" s="27"/>
      <c r="Z76" s="27"/>
      <c r="AA76" s="27"/>
    </row>
    <row r="77" spans="1:29" x14ac:dyDescent="0.25">
      <c r="A77" s="32"/>
      <c r="B77" s="32"/>
      <c r="C77" s="32"/>
      <c r="D77" s="32"/>
      <c r="E77" s="32"/>
      <c r="F77" s="59"/>
      <c r="G77" s="59"/>
      <c r="H77" s="59"/>
      <c r="I77" s="59"/>
      <c r="J77" s="59"/>
      <c r="K77" s="59"/>
      <c r="L77" s="57"/>
      <c r="R77" s="32"/>
      <c r="S77" s="32"/>
      <c r="T77" s="32"/>
      <c r="U77" s="32"/>
      <c r="V77" s="32"/>
      <c r="X77" s="27"/>
      <c r="Y77" s="27"/>
      <c r="Z77" s="27"/>
      <c r="AA77" s="27"/>
    </row>
    <row r="78" spans="1:29" ht="15.75" x14ac:dyDescent="0.25">
      <c r="B78" s="1" t="s">
        <v>66</v>
      </c>
      <c r="C78" s="1" t="s">
        <v>67</v>
      </c>
      <c r="D78" s="1" t="s">
        <v>68</v>
      </c>
      <c r="E78" s="1" t="s">
        <v>69</v>
      </c>
      <c r="F78" s="59"/>
      <c r="G78" s="59"/>
      <c r="H78" s="59"/>
      <c r="I78" s="59"/>
      <c r="J78" s="59"/>
      <c r="K78" s="59"/>
      <c r="L78" s="8" t="s">
        <v>18</v>
      </c>
      <c r="S78" s="1" t="s">
        <v>77</v>
      </c>
      <c r="T78" s="1" t="s">
        <v>78</v>
      </c>
      <c r="U78" s="1" t="s">
        <v>79</v>
      </c>
      <c r="V78" s="1" t="s">
        <v>80</v>
      </c>
      <c r="X78" s="27"/>
      <c r="Y78" s="27"/>
      <c r="Z78" s="27"/>
      <c r="AA78" s="27"/>
      <c r="AC78" s="8" t="s">
        <v>18</v>
      </c>
    </row>
    <row r="79" spans="1:29" x14ac:dyDescent="0.25">
      <c r="A79" s="1" t="s">
        <v>66</v>
      </c>
      <c r="B79" s="45">
        <v>1</v>
      </c>
      <c r="C79" s="46">
        <v>3</v>
      </c>
      <c r="D79" s="46">
        <v>2</v>
      </c>
      <c r="E79" s="47">
        <v>4</v>
      </c>
      <c r="F79" s="60"/>
      <c r="G79" s="60">
        <f>B79/$B$83</f>
        <v>0.48000000007679999</v>
      </c>
      <c r="H79" s="60">
        <f>C79/$C$83</f>
        <v>0.46153846153846156</v>
      </c>
      <c r="I79" s="60">
        <f>D79/$D$83</f>
        <v>0.52173913048015119</v>
      </c>
      <c r="J79" s="60">
        <f>E79/$E$83</f>
        <v>0.4</v>
      </c>
      <c r="K79" s="60"/>
      <c r="L79" s="28">
        <f>AVERAGE(G79:J79)</f>
        <v>0.46581939802385319</v>
      </c>
      <c r="R79" s="44" t="s">
        <v>77</v>
      </c>
      <c r="S79" s="45">
        <v>1</v>
      </c>
      <c r="T79" s="46">
        <v>1.5</v>
      </c>
      <c r="U79" s="46">
        <v>1</v>
      </c>
      <c r="V79" s="47">
        <v>0.66666666699999999</v>
      </c>
      <c r="X79" s="27">
        <f>S79/$S$83</f>
        <v>0.23999999998080004</v>
      </c>
      <c r="Y79" s="27">
        <f>T79/$T$83</f>
        <v>0.25</v>
      </c>
      <c r="Z79" s="27">
        <f>U79/$U$83</f>
        <v>0.23999999998080004</v>
      </c>
      <c r="AA79" s="27">
        <f>V79/$V$83</f>
        <v>0.23529411770934258</v>
      </c>
      <c r="AC79" s="28">
        <f>AVERAGE(X79:AA79)</f>
        <v>0.24132352941773566</v>
      </c>
    </row>
    <row r="80" spans="1:29" x14ac:dyDescent="0.25">
      <c r="A80" s="1" t="s">
        <v>67</v>
      </c>
      <c r="B80" s="48">
        <v>0.33333333300000001</v>
      </c>
      <c r="C80" s="49">
        <v>1</v>
      </c>
      <c r="D80" s="49">
        <v>0.5</v>
      </c>
      <c r="E80" s="50">
        <v>2</v>
      </c>
      <c r="F80" s="60"/>
      <c r="G80" s="60">
        <f t="shared" ref="G80:G82" si="121">B80/$B$83</f>
        <v>0.15999999986559998</v>
      </c>
      <c r="H80" s="60">
        <f t="shared" ref="H80:H82" si="122">C80/$C$83</f>
        <v>0.15384615384615385</v>
      </c>
      <c r="I80" s="60">
        <f t="shared" ref="I80:I82" si="123">D80/$D$83</f>
        <v>0.1304347826200378</v>
      </c>
      <c r="J80" s="60">
        <f t="shared" ref="J80:J82" si="124">E80/$E$83</f>
        <v>0.2</v>
      </c>
      <c r="K80" s="60"/>
      <c r="L80" s="29">
        <f t="shared" ref="L80:L82" si="125">AVERAGE(G80:J80)</f>
        <v>0.16107023408294791</v>
      </c>
      <c r="R80" s="1" t="s">
        <v>78</v>
      </c>
      <c r="S80" s="48">
        <v>0.66666666699999999</v>
      </c>
      <c r="T80" s="49">
        <v>1</v>
      </c>
      <c r="U80" s="49">
        <v>0.66666666699999999</v>
      </c>
      <c r="V80" s="50">
        <v>0.5</v>
      </c>
      <c r="X80" s="27">
        <f t="shared" ref="X80:X82" si="126">S80/$S$83</f>
        <v>0.16000000006720003</v>
      </c>
      <c r="Y80" s="27">
        <f t="shared" ref="Y80:Y82" si="127">T80/$T$83</f>
        <v>0.16666666666666666</v>
      </c>
      <c r="Z80" s="27">
        <f t="shared" ref="Z80:Z82" si="128">U80/$U$83</f>
        <v>0.16000000006720003</v>
      </c>
      <c r="AA80" s="27">
        <f t="shared" ref="AA80:AA82" si="129">V80/$V$83</f>
        <v>0.17647058819377165</v>
      </c>
      <c r="AC80" s="29">
        <f t="shared" ref="AC80:AC82" si="130">AVERAGE(X80:AA80)</f>
        <v>0.16578431374870961</v>
      </c>
    </row>
    <row r="81" spans="1:41" x14ac:dyDescent="0.25">
      <c r="A81" s="1" t="s">
        <v>68</v>
      </c>
      <c r="B81" s="48">
        <v>0.5</v>
      </c>
      <c r="C81" s="49">
        <v>2</v>
      </c>
      <c r="D81" s="49">
        <v>1</v>
      </c>
      <c r="E81" s="50">
        <v>3</v>
      </c>
      <c r="F81" s="60"/>
      <c r="G81" s="60">
        <f t="shared" si="121"/>
        <v>0.2400000000384</v>
      </c>
      <c r="H81" s="60">
        <f t="shared" si="122"/>
        <v>0.30769230769230771</v>
      </c>
      <c r="I81" s="60">
        <f t="shared" si="123"/>
        <v>0.2608695652400756</v>
      </c>
      <c r="J81" s="60">
        <f t="shared" si="124"/>
        <v>0.3</v>
      </c>
      <c r="K81" s="60"/>
      <c r="L81" s="29">
        <f t="shared" si="125"/>
        <v>0.27714046824269584</v>
      </c>
      <c r="R81" s="1" t="s">
        <v>79</v>
      </c>
      <c r="S81" s="48">
        <v>1</v>
      </c>
      <c r="T81" s="49">
        <v>1.5</v>
      </c>
      <c r="U81" s="49">
        <v>1</v>
      </c>
      <c r="V81" s="50">
        <v>0.66666666699999999</v>
      </c>
      <c r="X81" s="27">
        <f t="shared" si="126"/>
        <v>0.23999999998080004</v>
      </c>
      <c r="Y81" s="27">
        <f t="shared" si="127"/>
        <v>0.25</v>
      </c>
      <c r="Z81" s="27">
        <f t="shared" si="128"/>
        <v>0.23999999998080004</v>
      </c>
      <c r="AA81" s="27">
        <f t="shared" si="129"/>
        <v>0.23529411770934258</v>
      </c>
      <c r="AC81" s="29">
        <f t="shared" si="130"/>
        <v>0.24132352941773566</v>
      </c>
    </row>
    <row r="82" spans="1:41" x14ac:dyDescent="0.25">
      <c r="A82" s="1" t="s">
        <v>69</v>
      </c>
      <c r="B82" s="51">
        <v>0.25</v>
      </c>
      <c r="C82" s="52">
        <v>0.5</v>
      </c>
      <c r="D82" s="52">
        <v>0.33333333300000001</v>
      </c>
      <c r="E82" s="53">
        <v>1</v>
      </c>
      <c r="F82" s="60"/>
      <c r="G82" s="60">
        <f t="shared" si="121"/>
        <v>0.1200000000192</v>
      </c>
      <c r="H82" s="60">
        <f t="shared" si="122"/>
        <v>7.6923076923076927E-2</v>
      </c>
      <c r="I82" s="60">
        <f t="shared" si="123"/>
        <v>8.6956521659735345E-2</v>
      </c>
      <c r="J82" s="60">
        <f t="shared" si="124"/>
        <v>0.1</v>
      </c>
      <c r="K82" s="60"/>
      <c r="L82" s="30">
        <f t="shared" si="125"/>
        <v>9.5969899650503065E-2</v>
      </c>
      <c r="R82" s="1" t="s">
        <v>80</v>
      </c>
      <c r="S82" s="51">
        <v>1.5</v>
      </c>
      <c r="T82" s="52">
        <v>2</v>
      </c>
      <c r="U82" s="52">
        <v>1.5</v>
      </c>
      <c r="V82" s="53">
        <v>1</v>
      </c>
      <c r="X82" s="27">
        <f t="shared" si="126"/>
        <v>0.35999999997120002</v>
      </c>
      <c r="Y82" s="27">
        <f t="shared" si="127"/>
        <v>0.33333333333333331</v>
      </c>
      <c r="Z82" s="27">
        <f t="shared" si="128"/>
        <v>0.35999999997120002</v>
      </c>
      <c r="AA82" s="27">
        <f t="shared" si="129"/>
        <v>0.3529411763875433</v>
      </c>
      <c r="AC82" s="30">
        <f t="shared" si="130"/>
        <v>0.35156862741581918</v>
      </c>
    </row>
    <row r="83" spans="1:41" x14ac:dyDescent="0.25">
      <c r="A83" s="56" t="s">
        <v>8</v>
      </c>
      <c r="B83" s="54">
        <f>SUM(B79:B82)</f>
        <v>2.0833333330000001</v>
      </c>
      <c r="C83" s="54">
        <f t="shared" ref="C83" si="131">SUM(C79:C82)</f>
        <v>6.5</v>
      </c>
      <c r="D83" s="54">
        <f t="shared" ref="D83" si="132">SUM(D79:D82)</f>
        <v>3.8333333330000001</v>
      </c>
      <c r="E83" s="54">
        <f t="shared" ref="E83" si="133">SUM(E79:E82)</f>
        <v>10</v>
      </c>
      <c r="F83" s="54"/>
      <c r="L83" s="57"/>
      <c r="R83" s="56" t="s">
        <v>8</v>
      </c>
      <c r="S83" s="54">
        <f>SUM(S79:S82)</f>
        <v>4.1666666669999994</v>
      </c>
      <c r="T83" s="54">
        <f t="shared" ref="T83" si="134">SUM(T79:T82)</f>
        <v>6</v>
      </c>
      <c r="U83" s="54">
        <f t="shared" ref="U83" si="135">SUM(U79:U82)</f>
        <v>4.1666666669999994</v>
      </c>
      <c r="V83" s="54">
        <f t="shared" ref="V83" si="136">SUM(V79:V82)</f>
        <v>2.8333333339999998</v>
      </c>
      <c r="X83" s="27"/>
      <c r="Y83" s="27"/>
      <c r="Z83" s="27"/>
      <c r="AA83" s="27"/>
    </row>
    <row r="84" spans="1:41" x14ac:dyDescent="0.25">
      <c r="X84" s="27"/>
      <c r="Y84" s="27"/>
      <c r="Z84" s="27"/>
      <c r="AA84" s="27"/>
    </row>
    <row r="86" spans="1:41" ht="15.75" x14ac:dyDescent="0.25">
      <c r="A86" s="68" t="s">
        <v>98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70"/>
      <c r="R86" s="72" t="s">
        <v>97</v>
      </c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</row>
    <row r="88" spans="1:41" x14ac:dyDescent="0.25">
      <c r="AD88" s="27"/>
      <c r="AE88" s="27"/>
      <c r="AF88" s="27"/>
      <c r="AG88" s="27"/>
      <c r="AH88" s="27"/>
      <c r="AI88" s="27"/>
      <c r="AJ88" s="27"/>
      <c r="AK88" s="27"/>
      <c r="AL88" s="27"/>
      <c r="AM88" s="27"/>
    </row>
    <row r="89" spans="1:41" ht="16.5" x14ac:dyDescent="0.3">
      <c r="A89" s="66" t="s">
        <v>15</v>
      </c>
      <c r="B89" s="67"/>
      <c r="C89" s="67"/>
      <c r="D89" s="67"/>
      <c r="E89" s="67"/>
      <c r="F89" s="67"/>
      <c r="R89" s="41" t="s">
        <v>15</v>
      </c>
      <c r="S89" s="42"/>
      <c r="T89" s="42"/>
      <c r="U89" s="42"/>
      <c r="V89" s="42"/>
      <c r="W89" s="42"/>
      <c r="X89" s="42"/>
      <c r="Y89" s="42"/>
      <c r="Z89" s="42"/>
      <c r="AA89" s="42"/>
      <c r="AB89" s="43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</row>
    <row r="90" spans="1:41" x14ac:dyDescent="0.25">
      <c r="G90" s="27"/>
      <c r="H90" s="27"/>
      <c r="I90" s="27"/>
      <c r="J90" s="27"/>
      <c r="K90" s="27"/>
      <c r="L90" s="27"/>
      <c r="M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</row>
    <row r="91" spans="1:41" ht="15.75" x14ac:dyDescent="0.25">
      <c r="B91" s="1" t="s">
        <v>82</v>
      </c>
      <c r="C91" s="1" t="s">
        <v>83</v>
      </c>
      <c r="D91" s="1" t="s">
        <v>84</v>
      </c>
      <c r="E91" s="1" t="s">
        <v>85</v>
      </c>
      <c r="F91" s="1" t="s">
        <v>86</v>
      </c>
      <c r="G91" s="59"/>
      <c r="H91" s="27"/>
      <c r="I91" s="27"/>
      <c r="J91" s="27"/>
      <c r="K91" s="27"/>
      <c r="L91" s="27"/>
      <c r="M91" s="27"/>
      <c r="N91" s="8" t="s">
        <v>18</v>
      </c>
      <c r="S91" s="1" t="s">
        <v>87</v>
      </c>
      <c r="T91" s="1" t="s">
        <v>88</v>
      </c>
      <c r="U91" s="1" t="s">
        <v>89</v>
      </c>
      <c r="V91" s="1" t="s">
        <v>90</v>
      </c>
      <c r="W91" s="1" t="s">
        <v>91</v>
      </c>
      <c r="X91" s="1" t="s">
        <v>92</v>
      </c>
      <c r="Y91" s="1" t="s">
        <v>93</v>
      </c>
      <c r="Z91" s="1" t="s">
        <v>94</v>
      </c>
      <c r="AA91" s="1" t="s">
        <v>95</v>
      </c>
      <c r="AB91" s="1" t="s">
        <v>96</v>
      </c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O91" s="8" t="s">
        <v>18</v>
      </c>
    </row>
    <row r="92" spans="1:41" x14ac:dyDescent="0.25">
      <c r="A92" s="1" t="s">
        <v>82</v>
      </c>
      <c r="B92" s="45">
        <v>1</v>
      </c>
      <c r="C92" s="46">
        <v>2</v>
      </c>
      <c r="D92" s="46">
        <v>1.5</v>
      </c>
      <c r="E92" s="46">
        <v>3</v>
      </c>
      <c r="F92" s="47">
        <v>1</v>
      </c>
      <c r="G92" s="59"/>
      <c r="H92" s="27">
        <f>B92/$B$97</f>
        <v>0.2857142857142857</v>
      </c>
      <c r="I92" s="27">
        <f>C92/$C$97</f>
        <v>0.2857142857142857</v>
      </c>
      <c r="J92" s="27">
        <f>D92/$D$97</f>
        <v>0.29605263155947026</v>
      </c>
      <c r="K92" s="27">
        <f>E92/$E$97</f>
        <v>0.2608695652173913</v>
      </c>
      <c r="L92" s="27">
        <f>F92/$F$97</f>
        <v>0.2857142857142857</v>
      </c>
      <c r="M92" s="27"/>
      <c r="N92" s="28">
        <f>AVERAGE(H92:L92)</f>
        <v>0.28281301078394377</v>
      </c>
      <c r="R92" s="1" t="s">
        <v>87</v>
      </c>
      <c r="S92" s="45">
        <v>1</v>
      </c>
      <c r="T92" s="46">
        <v>0.5</v>
      </c>
      <c r="U92" s="46">
        <v>0.5</v>
      </c>
      <c r="V92" s="46">
        <v>0.33</v>
      </c>
      <c r="W92" s="46">
        <v>0.33</v>
      </c>
      <c r="X92" s="46">
        <v>0.5</v>
      </c>
      <c r="Y92" s="46">
        <v>0.5</v>
      </c>
      <c r="Z92" s="46">
        <v>1</v>
      </c>
      <c r="AA92" s="46">
        <v>1</v>
      </c>
      <c r="AB92" s="47">
        <v>0.5</v>
      </c>
      <c r="AD92" s="27">
        <f>S92/$S$102</f>
        <v>5.2631578947368418E-2</v>
      </c>
      <c r="AE92" s="27">
        <f>T92/$T$102</f>
        <v>4.7619047619047616E-2</v>
      </c>
      <c r="AF92" s="27">
        <f>U92/$U$102</f>
        <v>4.7619047619047616E-2</v>
      </c>
      <c r="AG92" s="27">
        <f>V92/$V$102</f>
        <v>6.0109289617486336E-2</v>
      </c>
      <c r="AH92" s="27">
        <f>W92/$W$102</f>
        <v>6.0109289617486336E-2</v>
      </c>
      <c r="AI92" s="27">
        <f>X92/$X$102</f>
        <v>4.7619047619047616E-2</v>
      </c>
      <c r="AJ92" s="27">
        <f>Y92/$Y$102</f>
        <v>4.7619047619047616E-2</v>
      </c>
      <c r="AK92" s="27">
        <f>Z92/$Z$102</f>
        <v>5.2631578947368418E-2</v>
      </c>
      <c r="AL92" s="27">
        <f>AA92/$AA$102</f>
        <v>5.2631578947368418E-2</v>
      </c>
      <c r="AM92" s="27">
        <f>AB92/$AB$102</f>
        <v>4.7619047619047616E-2</v>
      </c>
      <c r="AO92" s="28">
        <f>AVERAGE(AD92:AM92)</f>
        <v>5.1620855417231604E-2</v>
      </c>
    </row>
    <row r="93" spans="1:41" x14ac:dyDescent="0.25">
      <c r="A93" s="1" t="s">
        <v>83</v>
      </c>
      <c r="B93" s="48">
        <v>0.5</v>
      </c>
      <c r="C93" s="49">
        <v>1</v>
      </c>
      <c r="D93" s="49">
        <v>0.66666666699999999</v>
      </c>
      <c r="E93" s="49">
        <v>2</v>
      </c>
      <c r="F93" s="50">
        <v>0.5</v>
      </c>
      <c r="G93" s="59"/>
      <c r="H93" s="27">
        <f t="shared" ref="H93:H96" si="137">B93/$B$97</f>
        <v>0.14285714285714285</v>
      </c>
      <c r="I93" s="27">
        <f t="shared" ref="I93:I96" si="138">C93/$C$97</f>
        <v>0.14285714285714285</v>
      </c>
      <c r="J93" s="27">
        <f t="shared" ref="J93:J96" si="139">D93/$D$97</f>
        <v>0.13157894742555401</v>
      </c>
      <c r="K93" s="27">
        <f t="shared" ref="K93:K96" si="140">E93/$E$97</f>
        <v>0.17391304347826086</v>
      </c>
      <c r="L93" s="27">
        <f t="shared" ref="L93:L96" si="141">F93/$F$97</f>
        <v>0.14285714285714285</v>
      </c>
      <c r="M93" s="27"/>
      <c r="N93" s="29">
        <f t="shared" ref="N93:N96" si="142">AVERAGE(H93:L93)</f>
        <v>0.14681268389504867</v>
      </c>
      <c r="R93" s="1" t="s">
        <v>88</v>
      </c>
      <c r="S93" s="48">
        <v>2</v>
      </c>
      <c r="T93" s="49">
        <v>1</v>
      </c>
      <c r="U93" s="49">
        <v>1</v>
      </c>
      <c r="V93" s="49">
        <v>0.5</v>
      </c>
      <c r="W93" s="49">
        <v>0.5</v>
      </c>
      <c r="X93" s="49">
        <v>1</v>
      </c>
      <c r="Y93" s="49">
        <v>1</v>
      </c>
      <c r="Z93" s="49">
        <v>2</v>
      </c>
      <c r="AA93" s="49">
        <v>2</v>
      </c>
      <c r="AB93" s="50">
        <v>1</v>
      </c>
      <c r="AD93" s="27">
        <f t="shared" ref="AD93:AD101" si="143">S93/$S$102</f>
        <v>0.10526315789473684</v>
      </c>
      <c r="AE93" s="27">
        <f t="shared" ref="AE93:AE101" si="144">T93/$T$102</f>
        <v>9.5238095238095233E-2</v>
      </c>
      <c r="AF93" s="27">
        <f t="shared" ref="AF93:AF101" si="145">U93/$U$102</f>
        <v>9.5238095238095233E-2</v>
      </c>
      <c r="AG93" s="27">
        <f t="shared" ref="AG93:AG101" si="146">V93/$V$102</f>
        <v>9.107468123861566E-2</v>
      </c>
      <c r="AH93" s="27">
        <f t="shared" ref="AH93:AH101" si="147">W93/$W$102</f>
        <v>9.107468123861566E-2</v>
      </c>
      <c r="AI93" s="27">
        <f t="shared" ref="AI93:AI101" si="148">X93/$X$102</f>
        <v>9.5238095238095233E-2</v>
      </c>
      <c r="AJ93" s="27">
        <f t="shared" ref="AJ93:AJ101" si="149">Y93/$Y$102</f>
        <v>9.5238095238095233E-2</v>
      </c>
      <c r="AK93" s="27">
        <f t="shared" ref="AK93:AK101" si="150">Z93/$Z$102</f>
        <v>0.10526315789473684</v>
      </c>
      <c r="AL93" s="27">
        <f t="shared" ref="AL93:AL101" si="151">AA93/$AA$102</f>
        <v>0.10526315789473684</v>
      </c>
      <c r="AM93" s="27">
        <f t="shared" ref="AM93:AM101" si="152">AB93/$AB$102</f>
        <v>9.5238095238095233E-2</v>
      </c>
      <c r="AO93" s="29">
        <f t="shared" ref="AO93:AO101" si="153">AVERAGE(AD93:AM93)</f>
        <v>9.7412931235191805E-2</v>
      </c>
    </row>
    <row r="94" spans="1:41" x14ac:dyDescent="0.25">
      <c r="A94" s="1" t="s">
        <v>84</v>
      </c>
      <c r="B94" s="48">
        <v>0.66666666699999999</v>
      </c>
      <c r="C94" s="49">
        <v>1.5</v>
      </c>
      <c r="D94" s="49">
        <v>1</v>
      </c>
      <c r="E94" s="49">
        <v>2.5</v>
      </c>
      <c r="F94" s="50">
        <v>0.66666666699999999</v>
      </c>
      <c r="G94" s="59"/>
      <c r="H94" s="27">
        <f t="shared" si="137"/>
        <v>0.19047619057142856</v>
      </c>
      <c r="I94" s="27">
        <f t="shared" si="138"/>
        <v>0.21428571428571427</v>
      </c>
      <c r="J94" s="27">
        <f t="shared" si="139"/>
        <v>0.19736842103964683</v>
      </c>
      <c r="K94" s="27">
        <f t="shared" si="140"/>
        <v>0.21739130434782608</v>
      </c>
      <c r="L94" s="27">
        <f t="shared" si="141"/>
        <v>0.19047619057142856</v>
      </c>
      <c r="M94" s="27"/>
      <c r="N94" s="29">
        <f t="shared" si="142"/>
        <v>0.20199956416320886</v>
      </c>
      <c r="R94" s="1" t="s">
        <v>89</v>
      </c>
      <c r="S94" s="48">
        <v>2</v>
      </c>
      <c r="T94" s="49">
        <v>1</v>
      </c>
      <c r="U94" s="49">
        <v>1</v>
      </c>
      <c r="V94" s="49">
        <v>0.5</v>
      </c>
      <c r="W94" s="49">
        <v>0.5</v>
      </c>
      <c r="X94" s="49">
        <v>1</v>
      </c>
      <c r="Y94" s="49">
        <v>1</v>
      </c>
      <c r="Z94" s="49">
        <v>2</v>
      </c>
      <c r="AA94" s="49">
        <v>2</v>
      </c>
      <c r="AB94" s="50">
        <v>1</v>
      </c>
      <c r="AD94" s="27">
        <f t="shared" si="143"/>
        <v>0.10526315789473684</v>
      </c>
      <c r="AE94" s="27">
        <f t="shared" si="144"/>
        <v>9.5238095238095233E-2</v>
      </c>
      <c r="AF94" s="27">
        <f t="shared" si="145"/>
        <v>9.5238095238095233E-2</v>
      </c>
      <c r="AG94" s="27">
        <f t="shared" si="146"/>
        <v>9.107468123861566E-2</v>
      </c>
      <c r="AH94" s="27">
        <f t="shared" si="147"/>
        <v>9.107468123861566E-2</v>
      </c>
      <c r="AI94" s="27">
        <f t="shared" si="148"/>
        <v>9.5238095238095233E-2</v>
      </c>
      <c r="AJ94" s="27">
        <f t="shared" si="149"/>
        <v>9.5238095238095233E-2</v>
      </c>
      <c r="AK94" s="27">
        <f t="shared" si="150"/>
        <v>0.10526315789473684</v>
      </c>
      <c r="AL94" s="27">
        <f t="shared" si="151"/>
        <v>0.10526315789473684</v>
      </c>
      <c r="AM94" s="27">
        <f t="shared" si="152"/>
        <v>9.5238095238095233E-2</v>
      </c>
      <c r="AO94" s="29">
        <f t="shared" si="153"/>
        <v>9.7412931235191805E-2</v>
      </c>
    </row>
    <row r="95" spans="1:41" x14ac:dyDescent="0.25">
      <c r="A95" s="1" t="s">
        <v>85</v>
      </c>
      <c r="B95" s="48">
        <v>0.33333333300000001</v>
      </c>
      <c r="C95" s="49">
        <v>0.5</v>
      </c>
      <c r="D95" s="49">
        <v>0.4</v>
      </c>
      <c r="E95" s="49">
        <v>1</v>
      </c>
      <c r="F95" s="50">
        <v>0.33333333300000001</v>
      </c>
      <c r="G95" s="59"/>
      <c r="H95" s="27">
        <f t="shared" si="137"/>
        <v>9.5238095142857151E-2</v>
      </c>
      <c r="I95" s="27">
        <f t="shared" si="138"/>
        <v>7.1428571428571425E-2</v>
      </c>
      <c r="J95" s="27">
        <f t="shared" si="139"/>
        <v>7.894736841585874E-2</v>
      </c>
      <c r="K95" s="27">
        <f t="shared" si="140"/>
        <v>8.6956521739130432E-2</v>
      </c>
      <c r="L95" s="27">
        <f t="shared" si="141"/>
        <v>9.5238095142857151E-2</v>
      </c>
      <c r="M95" s="27"/>
      <c r="N95" s="29">
        <f t="shared" si="142"/>
        <v>8.5561730373854977E-2</v>
      </c>
      <c r="R95" s="1" t="s">
        <v>90</v>
      </c>
      <c r="S95" s="48">
        <v>3</v>
      </c>
      <c r="T95" s="49">
        <v>2</v>
      </c>
      <c r="U95" s="49">
        <v>2</v>
      </c>
      <c r="V95" s="49">
        <v>1</v>
      </c>
      <c r="W95" s="49">
        <v>1</v>
      </c>
      <c r="X95" s="49">
        <v>2</v>
      </c>
      <c r="Y95" s="49">
        <v>2</v>
      </c>
      <c r="Z95" s="49">
        <v>3</v>
      </c>
      <c r="AA95" s="49">
        <v>3</v>
      </c>
      <c r="AB95" s="50">
        <v>2</v>
      </c>
      <c r="AD95" s="27">
        <f t="shared" si="143"/>
        <v>0.15789473684210525</v>
      </c>
      <c r="AE95" s="27">
        <f t="shared" si="144"/>
        <v>0.19047619047619047</v>
      </c>
      <c r="AF95" s="27">
        <f t="shared" si="145"/>
        <v>0.19047619047619047</v>
      </c>
      <c r="AG95" s="27">
        <f t="shared" si="146"/>
        <v>0.18214936247723132</v>
      </c>
      <c r="AH95" s="27">
        <f t="shared" si="147"/>
        <v>0.18214936247723132</v>
      </c>
      <c r="AI95" s="27">
        <f t="shared" si="148"/>
        <v>0.19047619047619047</v>
      </c>
      <c r="AJ95" s="27">
        <f t="shared" si="149"/>
        <v>0.19047619047619047</v>
      </c>
      <c r="AK95" s="27">
        <f t="shared" si="150"/>
        <v>0.15789473684210525</v>
      </c>
      <c r="AL95" s="27">
        <f t="shared" si="151"/>
        <v>0.15789473684210525</v>
      </c>
      <c r="AM95" s="27">
        <f t="shared" si="152"/>
        <v>0.19047619047619047</v>
      </c>
      <c r="AO95" s="29">
        <f t="shared" si="153"/>
        <v>0.17903638878617309</v>
      </c>
    </row>
    <row r="96" spans="1:41" x14ac:dyDescent="0.25">
      <c r="A96" s="1" t="s">
        <v>86</v>
      </c>
      <c r="B96" s="51">
        <v>1</v>
      </c>
      <c r="C96" s="52">
        <v>2</v>
      </c>
      <c r="D96" s="52">
        <v>1.5</v>
      </c>
      <c r="E96" s="52">
        <v>3</v>
      </c>
      <c r="F96" s="53">
        <v>1</v>
      </c>
      <c r="G96" s="59"/>
      <c r="H96" s="27">
        <f t="shared" si="137"/>
        <v>0.2857142857142857</v>
      </c>
      <c r="I96" s="27">
        <f t="shared" si="138"/>
        <v>0.2857142857142857</v>
      </c>
      <c r="J96" s="27">
        <f t="shared" si="139"/>
        <v>0.29605263155947026</v>
      </c>
      <c r="K96" s="27">
        <f t="shared" si="140"/>
        <v>0.2608695652173913</v>
      </c>
      <c r="L96" s="27">
        <f t="shared" si="141"/>
        <v>0.2857142857142857</v>
      </c>
      <c r="M96" s="27"/>
      <c r="N96" s="30">
        <f t="shared" si="142"/>
        <v>0.28281301078394377</v>
      </c>
      <c r="R96" s="1" t="s">
        <v>91</v>
      </c>
      <c r="S96" s="48">
        <v>3</v>
      </c>
      <c r="T96" s="49">
        <v>2</v>
      </c>
      <c r="U96" s="49">
        <v>2</v>
      </c>
      <c r="V96" s="49">
        <v>1</v>
      </c>
      <c r="W96" s="49">
        <v>1</v>
      </c>
      <c r="X96" s="49">
        <v>2</v>
      </c>
      <c r="Y96" s="49">
        <v>2</v>
      </c>
      <c r="Z96" s="49">
        <v>3</v>
      </c>
      <c r="AA96" s="49">
        <v>3</v>
      </c>
      <c r="AB96" s="50">
        <v>2</v>
      </c>
      <c r="AD96" s="27">
        <f t="shared" si="143"/>
        <v>0.15789473684210525</v>
      </c>
      <c r="AE96" s="27">
        <f t="shared" si="144"/>
        <v>0.19047619047619047</v>
      </c>
      <c r="AF96" s="27">
        <f t="shared" si="145"/>
        <v>0.19047619047619047</v>
      </c>
      <c r="AG96" s="27">
        <f t="shared" si="146"/>
        <v>0.18214936247723132</v>
      </c>
      <c r="AH96" s="27">
        <f t="shared" si="147"/>
        <v>0.18214936247723132</v>
      </c>
      <c r="AI96" s="27">
        <f t="shared" si="148"/>
        <v>0.19047619047619047</v>
      </c>
      <c r="AJ96" s="27">
        <f t="shared" si="149"/>
        <v>0.19047619047619047</v>
      </c>
      <c r="AK96" s="27">
        <f t="shared" si="150"/>
        <v>0.15789473684210525</v>
      </c>
      <c r="AL96" s="27">
        <f t="shared" si="151"/>
        <v>0.15789473684210525</v>
      </c>
      <c r="AM96" s="27">
        <f t="shared" si="152"/>
        <v>0.19047619047619047</v>
      </c>
      <c r="AO96" s="29">
        <f t="shared" si="153"/>
        <v>0.17903638878617309</v>
      </c>
    </row>
    <row r="97" spans="1:41" x14ac:dyDescent="0.25">
      <c r="A97" s="56" t="s">
        <v>8</v>
      </c>
      <c r="B97" s="54">
        <f>SUM(B92:B96)</f>
        <v>3.5</v>
      </c>
      <c r="C97" s="54">
        <f t="shared" ref="C97:F97" si="154">SUM(C92:C96)</f>
        <v>7</v>
      </c>
      <c r="D97" s="54">
        <f t="shared" si="154"/>
        <v>5.0666666669999998</v>
      </c>
      <c r="E97" s="54">
        <f t="shared" si="154"/>
        <v>11.5</v>
      </c>
      <c r="F97" s="54">
        <f t="shared" si="154"/>
        <v>3.5</v>
      </c>
      <c r="G97" s="59"/>
      <c r="H97" s="27"/>
      <c r="I97" s="27"/>
      <c r="J97" s="27"/>
      <c r="K97" s="27"/>
      <c r="L97" s="27"/>
      <c r="M97" s="27"/>
      <c r="R97" s="1" t="s">
        <v>92</v>
      </c>
      <c r="S97" s="48">
        <v>2</v>
      </c>
      <c r="T97" s="49">
        <v>1</v>
      </c>
      <c r="U97" s="49">
        <v>1</v>
      </c>
      <c r="V97" s="49">
        <v>0.5</v>
      </c>
      <c r="W97" s="49">
        <v>0.5</v>
      </c>
      <c r="X97" s="49">
        <v>1</v>
      </c>
      <c r="Y97" s="49">
        <v>1</v>
      </c>
      <c r="Z97" s="49">
        <v>2</v>
      </c>
      <c r="AA97" s="49">
        <v>2</v>
      </c>
      <c r="AB97" s="50">
        <v>1</v>
      </c>
      <c r="AD97" s="27">
        <f t="shared" si="143"/>
        <v>0.10526315789473684</v>
      </c>
      <c r="AE97" s="27">
        <f t="shared" si="144"/>
        <v>9.5238095238095233E-2</v>
      </c>
      <c r="AF97" s="27">
        <f t="shared" si="145"/>
        <v>9.5238095238095233E-2</v>
      </c>
      <c r="AG97" s="27">
        <f t="shared" si="146"/>
        <v>9.107468123861566E-2</v>
      </c>
      <c r="AH97" s="27">
        <f t="shared" si="147"/>
        <v>9.107468123861566E-2</v>
      </c>
      <c r="AI97" s="27">
        <f t="shared" si="148"/>
        <v>9.5238095238095233E-2</v>
      </c>
      <c r="AJ97" s="27">
        <f t="shared" si="149"/>
        <v>9.5238095238095233E-2</v>
      </c>
      <c r="AK97" s="27">
        <f t="shared" si="150"/>
        <v>0.10526315789473684</v>
      </c>
      <c r="AL97" s="27">
        <f t="shared" si="151"/>
        <v>0.10526315789473684</v>
      </c>
      <c r="AM97" s="27">
        <f t="shared" si="152"/>
        <v>9.5238095238095233E-2</v>
      </c>
      <c r="AO97" s="29">
        <f t="shared" si="153"/>
        <v>9.7412931235191805E-2</v>
      </c>
    </row>
    <row r="98" spans="1:41" ht="16.5" x14ac:dyDescent="0.3">
      <c r="A98" s="66" t="s">
        <v>70</v>
      </c>
      <c r="B98" s="67"/>
      <c r="C98" s="67"/>
      <c r="D98" s="67"/>
      <c r="E98" s="67"/>
      <c r="F98" s="67"/>
      <c r="G98" s="59"/>
      <c r="H98" s="27"/>
      <c r="I98" s="27"/>
      <c r="J98" s="27"/>
      <c r="K98" s="27"/>
      <c r="L98" s="27"/>
      <c r="M98" s="27"/>
      <c r="R98" s="1" t="s">
        <v>93</v>
      </c>
      <c r="S98" s="48">
        <v>2</v>
      </c>
      <c r="T98" s="49">
        <v>1</v>
      </c>
      <c r="U98" s="49">
        <v>1</v>
      </c>
      <c r="V98" s="49">
        <v>0.5</v>
      </c>
      <c r="W98" s="49">
        <v>0.5</v>
      </c>
      <c r="X98" s="49">
        <v>1</v>
      </c>
      <c r="Y98" s="49">
        <v>1</v>
      </c>
      <c r="Z98" s="49">
        <v>2</v>
      </c>
      <c r="AA98" s="49">
        <v>2</v>
      </c>
      <c r="AB98" s="50">
        <v>1</v>
      </c>
      <c r="AD98" s="27">
        <f t="shared" si="143"/>
        <v>0.10526315789473684</v>
      </c>
      <c r="AE98" s="27">
        <f t="shared" si="144"/>
        <v>9.5238095238095233E-2</v>
      </c>
      <c r="AF98" s="27">
        <f t="shared" si="145"/>
        <v>9.5238095238095233E-2</v>
      </c>
      <c r="AG98" s="27">
        <f t="shared" si="146"/>
        <v>9.107468123861566E-2</v>
      </c>
      <c r="AH98" s="27">
        <f t="shared" si="147"/>
        <v>9.107468123861566E-2</v>
      </c>
      <c r="AI98" s="27">
        <f t="shared" si="148"/>
        <v>9.5238095238095233E-2</v>
      </c>
      <c r="AJ98" s="27">
        <f t="shared" si="149"/>
        <v>9.5238095238095233E-2</v>
      </c>
      <c r="AK98" s="27">
        <f t="shared" si="150"/>
        <v>0.10526315789473684</v>
      </c>
      <c r="AL98" s="27">
        <f t="shared" si="151"/>
        <v>0.10526315789473684</v>
      </c>
      <c r="AM98" s="27">
        <f t="shared" si="152"/>
        <v>9.5238095238095233E-2</v>
      </c>
      <c r="AO98" s="29">
        <f t="shared" si="153"/>
        <v>9.7412931235191805E-2</v>
      </c>
    </row>
    <row r="99" spans="1:41" x14ac:dyDescent="0.25">
      <c r="A99" s="54"/>
      <c r="B99" s="54"/>
      <c r="C99" s="54"/>
      <c r="D99" s="54"/>
      <c r="E99" s="54"/>
      <c r="F99" s="54"/>
      <c r="G99" s="59"/>
      <c r="H99" s="27"/>
      <c r="I99" s="27"/>
      <c r="J99" s="27"/>
      <c r="K99" s="27"/>
      <c r="L99" s="27"/>
      <c r="M99" s="27"/>
      <c r="R99" s="1" t="s">
        <v>94</v>
      </c>
      <c r="S99" s="48">
        <v>1</v>
      </c>
      <c r="T99" s="49">
        <v>0.5</v>
      </c>
      <c r="U99" s="49">
        <v>0.5</v>
      </c>
      <c r="V99" s="49">
        <v>0.33</v>
      </c>
      <c r="W99" s="49">
        <v>0.33</v>
      </c>
      <c r="X99" s="49">
        <v>0.5</v>
      </c>
      <c r="Y99" s="49">
        <v>0.5</v>
      </c>
      <c r="Z99" s="49">
        <v>1</v>
      </c>
      <c r="AA99" s="49">
        <v>1</v>
      </c>
      <c r="AB99" s="50">
        <v>0.5</v>
      </c>
      <c r="AD99" s="27">
        <f t="shared" si="143"/>
        <v>5.2631578947368418E-2</v>
      </c>
      <c r="AE99" s="27">
        <f t="shared" si="144"/>
        <v>4.7619047619047616E-2</v>
      </c>
      <c r="AF99" s="27">
        <f t="shared" si="145"/>
        <v>4.7619047619047616E-2</v>
      </c>
      <c r="AG99" s="27">
        <f t="shared" si="146"/>
        <v>6.0109289617486336E-2</v>
      </c>
      <c r="AH99" s="27">
        <f t="shared" si="147"/>
        <v>6.0109289617486336E-2</v>
      </c>
      <c r="AI99" s="27">
        <f t="shared" si="148"/>
        <v>4.7619047619047616E-2</v>
      </c>
      <c r="AJ99" s="27">
        <f t="shared" si="149"/>
        <v>4.7619047619047616E-2</v>
      </c>
      <c r="AK99" s="27">
        <f t="shared" si="150"/>
        <v>5.2631578947368418E-2</v>
      </c>
      <c r="AL99" s="27">
        <f t="shared" si="151"/>
        <v>5.2631578947368418E-2</v>
      </c>
      <c r="AM99" s="27">
        <f t="shared" si="152"/>
        <v>4.7619047619047616E-2</v>
      </c>
      <c r="AO99" s="29">
        <f t="shared" si="153"/>
        <v>5.1620855417231604E-2</v>
      </c>
    </row>
    <row r="100" spans="1:41" ht="15.75" x14ac:dyDescent="0.25">
      <c r="B100" s="1" t="s">
        <v>82</v>
      </c>
      <c r="C100" s="1" t="s">
        <v>83</v>
      </c>
      <c r="D100" s="1" t="s">
        <v>84</v>
      </c>
      <c r="E100" s="1" t="s">
        <v>85</v>
      </c>
      <c r="F100" s="1" t="s">
        <v>86</v>
      </c>
      <c r="G100" s="59"/>
      <c r="H100" s="27"/>
      <c r="I100" s="27"/>
      <c r="J100" s="27"/>
      <c r="K100" s="27"/>
      <c r="L100" s="27"/>
      <c r="M100" s="27"/>
      <c r="N100" s="8" t="s">
        <v>18</v>
      </c>
      <c r="R100" s="1" t="s">
        <v>95</v>
      </c>
      <c r="S100" s="48">
        <v>1</v>
      </c>
      <c r="T100" s="49">
        <v>0.5</v>
      </c>
      <c r="U100" s="49">
        <v>0.5</v>
      </c>
      <c r="V100" s="49">
        <v>0.33</v>
      </c>
      <c r="W100" s="49">
        <v>0.33</v>
      </c>
      <c r="X100" s="49">
        <v>0.5</v>
      </c>
      <c r="Y100" s="49">
        <v>0.5</v>
      </c>
      <c r="Z100" s="49">
        <v>1</v>
      </c>
      <c r="AA100" s="49">
        <v>1</v>
      </c>
      <c r="AB100" s="50">
        <v>0.5</v>
      </c>
      <c r="AD100" s="27">
        <f t="shared" si="143"/>
        <v>5.2631578947368418E-2</v>
      </c>
      <c r="AE100" s="27">
        <f t="shared" si="144"/>
        <v>4.7619047619047616E-2</v>
      </c>
      <c r="AF100" s="27">
        <f t="shared" si="145"/>
        <v>4.7619047619047616E-2</v>
      </c>
      <c r="AG100" s="27">
        <f t="shared" si="146"/>
        <v>6.0109289617486336E-2</v>
      </c>
      <c r="AH100" s="27">
        <f t="shared" si="147"/>
        <v>6.0109289617486336E-2</v>
      </c>
      <c r="AI100" s="27">
        <f t="shared" si="148"/>
        <v>4.7619047619047616E-2</v>
      </c>
      <c r="AJ100" s="27">
        <f t="shared" si="149"/>
        <v>4.7619047619047616E-2</v>
      </c>
      <c r="AK100" s="27">
        <f t="shared" si="150"/>
        <v>5.2631578947368418E-2</v>
      </c>
      <c r="AL100" s="27">
        <f t="shared" si="151"/>
        <v>5.2631578947368418E-2</v>
      </c>
      <c r="AM100" s="27">
        <f t="shared" si="152"/>
        <v>4.7619047619047616E-2</v>
      </c>
      <c r="AO100" s="29">
        <f t="shared" si="153"/>
        <v>5.1620855417231604E-2</v>
      </c>
    </row>
    <row r="101" spans="1:41" x14ac:dyDescent="0.25">
      <c r="A101" s="1" t="s">
        <v>82</v>
      </c>
      <c r="B101" s="45">
        <v>1</v>
      </c>
      <c r="C101" s="46">
        <v>2</v>
      </c>
      <c r="D101" s="46">
        <v>1.5</v>
      </c>
      <c r="E101" s="46">
        <v>0.66666666699999999</v>
      </c>
      <c r="F101" s="47">
        <v>0.5</v>
      </c>
      <c r="G101" s="59"/>
      <c r="H101" s="27">
        <f>B101/$B$106</f>
        <v>0.17647058822491352</v>
      </c>
      <c r="I101" s="27">
        <f>C101/$C$106</f>
        <v>0.17391304347826086</v>
      </c>
      <c r="J101" s="27">
        <f>D101/$D$106</f>
        <v>0.18367346938025825</v>
      </c>
      <c r="K101" s="27">
        <f>E101/$E$106</f>
        <v>0.16666666675</v>
      </c>
      <c r="L101" s="27">
        <f>F101/$F$106</f>
        <v>0.18181818181818182</v>
      </c>
      <c r="M101" s="27"/>
      <c r="N101" s="28">
        <f>AVERAGE(H101:L101)</f>
        <v>0.17650838993032289</v>
      </c>
      <c r="R101" s="1" t="s">
        <v>96</v>
      </c>
      <c r="S101" s="51">
        <v>2</v>
      </c>
      <c r="T101" s="52">
        <v>1</v>
      </c>
      <c r="U101" s="52">
        <v>1</v>
      </c>
      <c r="V101" s="52">
        <v>0.5</v>
      </c>
      <c r="W101" s="52">
        <v>0.5</v>
      </c>
      <c r="X101" s="52">
        <v>1</v>
      </c>
      <c r="Y101" s="52">
        <v>1</v>
      </c>
      <c r="Z101" s="52">
        <v>2</v>
      </c>
      <c r="AA101" s="52">
        <v>2</v>
      </c>
      <c r="AB101" s="53">
        <v>1</v>
      </c>
      <c r="AD101" s="27">
        <f t="shared" si="143"/>
        <v>0.10526315789473684</v>
      </c>
      <c r="AE101" s="27">
        <f t="shared" si="144"/>
        <v>9.5238095238095233E-2</v>
      </c>
      <c r="AF101" s="27">
        <f t="shared" si="145"/>
        <v>9.5238095238095233E-2</v>
      </c>
      <c r="AG101" s="27">
        <f t="shared" si="146"/>
        <v>9.107468123861566E-2</v>
      </c>
      <c r="AH101" s="27">
        <f t="shared" si="147"/>
        <v>9.107468123861566E-2</v>
      </c>
      <c r="AI101" s="27">
        <f t="shared" si="148"/>
        <v>9.5238095238095233E-2</v>
      </c>
      <c r="AJ101" s="27">
        <f t="shared" si="149"/>
        <v>9.5238095238095233E-2</v>
      </c>
      <c r="AK101" s="27">
        <f t="shared" si="150"/>
        <v>0.10526315789473684</v>
      </c>
      <c r="AL101" s="27">
        <f t="shared" si="151"/>
        <v>0.10526315789473684</v>
      </c>
      <c r="AM101" s="27">
        <f t="shared" si="152"/>
        <v>9.5238095238095233E-2</v>
      </c>
      <c r="AO101" s="30">
        <f t="shared" si="153"/>
        <v>9.7412931235191805E-2</v>
      </c>
    </row>
    <row r="102" spans="1:41" x14ac:dyDescent="0.25">
      <c r="A102" s="1" t="s">
        <v>83</v>
      </c>
      <c r="B102" s="48">
        <v>0.5</v>
      </c>
      <c r="C102" s="49">
        <v>1</v>
      </c>
      <c r="D102" s="49">
        <v>0.66666666699999999</v>
      </c>
      <c r="E102" s="49">
        <v>0.33333333300000001</v>
      </c>
      <c r="F102" s="50">
        <v>0.25</v>
      </c>
      <c r="G102" s="59"/>
      <c r="H102" s="27">
        <f t="shared" ref="H102:H105" si="155">B102/$B$106</f>
        <v>8.8235294112456758E-2</v>
      </c>
      <c r="I102" s="27">
        <f t="shared" ref="I102:I105" si="156">C102/$C$106</f>
        <v>8.6956521739130432E-2</v>
      </c>
      <c r="J102" s="27">
        <f t="shared" ref="J102:J105" si="157">D102/$D$106</f>
        <v>8.1632653098708874E-2</v>
      </c>
      <c r="K102" s="27">
        <f t="shared" ref="K102:K105" si="158">E102/$E$106</f>
        <v>8.3333333250000002E-2</v>
      </c>
      <c r="L102" s="27">
        <f t="shared" ref="L102:L105" si="159">F102/$F$106</f>
        <v>9.0909090909090912E-2</v>
      </c>
      <c r="M102" s="27"/>
      <c r="N102" s="29">
        <f t="shared" ref="N102:N105" si="160">AVERAGE(H102:L102)</f>
        <v>8.6213378621877418E-2</v>
      </c>
      <c r="R102" s="56" t="s">
        <v>8</v>
      </c>
      <c r="S102" s="54">
        <f>SUM(S92:S101)</f>
        <v>19</v>
      </c>
      <c r="T102" s="54">
        <f t="shared" ref="T102:AB102" si="161">SUM(T92:T101)</f>
        <v>10.5</v>
      </c>
      <c r="U102" s="54">
        <f t="shared" si="161"/>
        <v>10.5</v>
      </c>
      <c r="V102" s="54">
        <f t="shared" si="161"/>
        <v>5.49</v>
      </c>
      <c r="W102" s="54">
        <f t="shared" si="161"/>
        <v>5.49</v>
      </c>
      <c r="X102" s="54">
        <f t="shared" si="161"/>
        <v>10.5</v>
      </c>
      <c r="Y102" s="54">
        <f t="shared" si="161"/>
        <v>10.5</v>
      </c>
      <c r="Z102" s="54">
        <f t="shared" si="161"/>
        <v>19</v>
      </c>
      <c r="AA102" s="54">
        <f t="shared" si="161"/>
        <v>19</v>
      </c>
      <c r="AB102" s="54">
        <f t="shared" si="161"/>
        <v>10.5</v>
      </c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</row>
    <row r="103" spans="1:41" ht="16.5" x14ac:dyDescent="0.3">
      <c r="A103" s="1" t="s">
        <v>84</v>
      </c>
      <c r="B103" s="48">
        <v>0.66666666699999999</v>
      </c>
      <c r="C103" s="49">
        <v>1.5</v>
      </c>
      <c r="D103" s="49">
        <v>1</v>
      </c>
      <c r="E103" s="49">
        <v>0.5</v>
      </c>
      <c r="F103" s="50">
        <v>0.33333333300000001</v>
      </c>
      <c r="G103" s="59"/>
      <c r="H103" s="27">
        <f t="shared" si="155"/>
        <v>0.11764705887543253</v>
      </c>
      <c r="I103" s="27">
        <f t="shared" si="156"/>
        <v>0.13043478260869565</v>
      </c>
      <c r="J103" s="27">
        <f t="shared" si="157"/>
        <v>0.12244897958683883</v>
      </c>
      <c r="K103" s="27">
        <f t="shared" si="158"/>
        <v>0.125</v>
      </c>
      <c r="L103" s="27">
        <f t="shared" si="159"/>
        <v>0.12121212109090909</v>
      </c>
      <c r="M103" s="27"/>
      <c r="N103" s="29">
        <f t="shared" si="160"/>
        <v>0.12334858843237521</v>
      </c>
      <c r="R103" s="41" t="s">
        <v>70</v>
      </c>
      <c r="S103" s="42"/>
      <c r="T103" s="42"/>
      <c r="U103" s="42"/>
      <c r="V103" s="42"/>
      <c r="W103" s="42"/>
      <c r="X103" s="42"/>
      <c r="Y103" s="42"/>
      <c r="Z103" s="42"/>
      <c r="AA103" s="42"/>
      <c r="AB103" s="43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</row>
    <row r="104" spans="1:41" x14ac:dyDescent="0.25">
      <c r="A104" s="1" t="s">
        <v>85</v>
      </c>
      <c r="B104" s="48">
        <v>1.5</v>
      </c>
      <c r="C104" s="49">
        <v>3</v>
      </c>
      <c r="D104" s="49">
        <v>2</v>
      </c>
      <c r="E104" s="49">
        <v>1</v>
      </c>
      <c r="F104" s="50">
        <v>0.66666666699999999</v>
      </c>
      <c r="G104" s="59"/>
      <c r="H104" s="27">
        <f t="shared" si="155"/>
        <v>0.26470588233737025</v>
      </c>
      <c r="I104" s="27">
        <f t="shared" si="156"/>
        <v>0.2608695652173913</v>
      </c>
      <c r="J104" s="27">
        <f t="shared" si="157"/>
        <v>0.24489795917367765</v>
      </c>
      <c r="K104" s="27">
        <f t="shared" si="158"/>
        <v>0.25</v>
      </c>
      <c r="L104" s="27">
        <f t="shared" si="159"/>
        <v>0.24242424254545455</v>
      </c>
      <c r="M104" s="27"/>
      <c r="N104" s="29">
        <f t="shared" si="160"/>
        <v>0.25257952985477877</v>
      </c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</row>
    <row r="105" spans="1:41" ht="15.75" x14ac:dyDescent="0.25">
      <c r="A105" s="1" t="s">
        <v>86</v>
      </c>
      <c r="B105" s="51">
        <v>2</v>
      </c>
      <c r="C105" s="52">
        <v>4</v>
      </c>
      <c r="D105" s="52">
        <v>3</v>
      </c>
      <c r="E105" s="52">
        <v>1.5</v>
      </c>
      <c r="F105" s="53">
        <v>1</v>
      </c>
      <c r="G105" s="59"/>
      <c r="H105" s="27">
        <f t="shared" si="155"/>
        <v>0.35294117644982703</v>
      </c>
      <c r="I105" s="27">
        <f t="shared" si="156"/>
        <v>0.34782608695652173</v>
      </c>
      <c r="J105" s="27">
        <f t="shared" si="157"/>
        <v>0.36734693876051649</v>
      </c>
      <c r="K105" s="27">
        <f t="shared" si="158"/>
        <v>0.375</v>
      </c>
      <c r="L105" s="27">
        <f t="shared" si="159"/>
        <v>0.36363636363636365</v>
      </c>
      <c r="M105" s="27"/>
      <c r="N105" s="30">
        <f t="shared" si="160"/>
        <v>0.36135011316064575</v>
      </c>
      <c r="S105" s="1" t="s">
        <v>87</v>
      </c>
      <c r="T105" s="1" t="s">
        <v>88</v>
      </c>
      <c r="U105" s="1" t="s">
        <v>89</v>
      </c>
      <c r="V105" s="1" t="s">
        <v>90</v>
      </c>
      <c r="W105" s="1" t="s">
        <v>91</v>
      </c>
      <c r="X105" s="1" t="s">
        <v>92</v>
      </c>
      <c r="Y105" s="1" t="s">
        <v>93</v>
      </c>
      <c r="Z105" s="1" t="s">
        <v>94</v>
      </c>
      <c r="AA105" s="1" t="s">
        <v>95</v>
      </c>
      <c r="AB105" s="1" t="s">
        <v>96</v>
      </c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O105" s="8" t="s">
        <v>18</v>
      </c>
    </row>
    <row r="106" spans="1:41" x14ac:dyDescent="0.25">
      <c r="A106" s="56" t="s">
        <v>8</v>
      </c>
      <c r="B106" s="54">
        <f>SUM(B101:B105)</f>
        <v>5.6666666669999994</v>
      </c>
      <c r="C106" s="54">
        <f t="shared" ref="C106" si="162">SUM(C101:C105)</f>
        <v>11.5</v>
      </c>
      <c r="D106" s="54">
        <f t="shared" ref="D106" si="163">SUM(D101:D105)</f>
        <v>8.1666666669999994</v>
      </c>
      <c r="E106" s="54">
        <f t="shared" ref="E106" si="164">SUM(E101:E105)</f>
        <v>4</v>
      </c>
      <c r="F106" s="54">
        <f t="shared" ref="F106" si="165">SUM(F101:F105)</f>
        <v>2.75</v>
      </c>
      <c r="G106" s="59"/>
      <c r="H106" s="27"/>
      <c r="I106" s="27"/>
      <c r="J106" s="27"/>
      <c r="K106" s="27"/>
      <c r="L106" s="27"/>
      <c r="M106" s="27"/>
      <c r="R106" s="1" t="s">
        <v>87</v>
      </c>
      <c r="S106" s="45">
        <v>1</v>
      </c>
      <c r="T106" s="46">
        <v>0.5</v>
      </c>
      <c r="U106" s="46">
        <v>0.5</v>
      </c>
      <c r="V106" s="46">
        <v>0.33</v>
      </c>
      <c r="W106" s="46">
        <v>0.33</v>
      </c>
      <c r="X106" s="46">
        <v>0.25</v>
      </c>
      <c r="Y106" s="46">
        <v>0.5</v>
      </c>
      <c r="Z106" s="46">
        <v>0.33</v>
      </c>
      <c r="AA106" s="46">
        <v>1</v>
      </c>
      <c r="AB106" s="47">
        <v>0.5</v>
      </c>
      <c r="AD106" s="27">
        <f>S106/$S$116</f>
        <v>4.3478260869565216E-2</v>
      </c>
      <c r="AE106" s="27">
        <f>T106/$T$116</f>
        <v>3.5714285714285712E-2</v>
      </c>
      <c r="AF106" s="27">
        <f>U106/$U$116</f>
        <v>3.5714285714285712E-2</v>
      </c>
      <c r="AG106" s="27">
        <f>V106/$V$116</f>
        <v>4.3080939947780679E-2</v>
      </c>
      <c r="AH106" s="27">
        <f>W106/$W$116</f>
        <v>4.3080939947780679E-2</v>
      </c>
      <c r="AI106" s="27">
        <f>X106/$X$116</f>
        <v>5.7870370370370364E-2</v>
      </c>
      <c r="AJ106" s="27">
        <f>Y106/$Y$116</f>
        <v>3.5714285714285712E-2</v>
      </c>
      <c r="AK106" s="27">
        <f>Z106/$Z$116</f>
        <v>4.3080939947780679E-2</v>
      </c>
      <c r="AL106" s="27">
        <f>AA106/$AA$116</f>
        <v>4.3478260869565216E-2</v>
      </c>
      <c r="AM106" s="27">
        <f>AB106/$AB$116</f>
        <v>3.5714285714285712E-2</v>
      </c>
      <c r="AO106" s="28">
        <f>AVERAGE(AD106:AM106)</f>
        <v>4.1692685480998561E-2</v>
      </c>
    </row>
    <row r="107" spans="1:41" ht="16.5" x14ac:dyDescent="0.3">
      <c r="A107" s="66" t="s">
        <v>71</v>
      </c>
      <c r="B107" s="67"/>
      <c r="C107" s="67"/>
      <c r="D107" s="67"/>
      <c r="E107" s="67"/>
      <c r="F107" s="67"/>
      <c r="G107" s="59"/>
      <c r="H107" s="27"/>
      <c r="I107" s="27"/>
      <c r="J107" s="27"/>
      <c r="K107" s="27"/>
      <c r="L107" s="27"/>
      <c r="M107" s="27"/>
      <c r="R107" s="1" t="s">
        <v>88</v>
      </c>
      <c r="S107" s="48">
        <v>2</v>
      </c>
      <c r="T107" s="49">
        <v>1</v>
      </c>
      <c r="U107" s="49">
        <v>1</v>
      </c>
      <c r="V107" s="49">
        <v>0.5</v>
      </c>
      <c r="W107" s="49">
        <v>0.5</v>
      </c>
      <c r="X107" s="49">
        <v>0.33</v>
      </c>
      <c r="Y107" s="49">
        <v>1</v>
      </c>
      <c r="Z107" s="49">
        <v>0.5</v>
      </c>
      <c r="AA107" s="49">
        <v>2</v>
      </c>
      <c r="AB107" s="50">
        <v>1</v>
      </c>
      <c r="AD107" s="27">
        <f t="shared" ref="AD107:AD115" si="166">S107/$S$116</f>
        <v>8.6956521739130432E-2</v>
      </c>
      <c r="AE107" s="27">
        <f t="shared" ref="AE107:AE115" si="167">T107/$T$116</f>
        <v>7.1428571428571425E-2</v>
      </c>
      <c r="AF107" s="27">
        <f t="shared" ref="AF107:AF115" si="168">U107/$U$116</f>
        <v>7.1428571428571425E-2</v>
      </c>
      <c r="AG107" s="27">
        <f t="shared" ref="AG107:AG115" si="169">V107/$V$116</f>
        <v>6.5274151436031325E-2</v>
      </c>
      <c r="AH107" s="27">
        <f t="shared" ref="AH107:AH115" si="170">W107/$W$116</f>
        <v>6.5274151436031325E-2</v>
      </c>
      <c r="AI107" s="27">
        <f t="shared" ref="AI107:AI115" si="171">X107/$X$116</f>
        <v>7.6388888888888881E-2</v>
      </c>
      <c r="AJ107" s="27">
        <f t="shared" ref="AJ107:AJ115" si="172">Y107/$Y$116</f>
        <v>7.1428571428571425E-2</v>
      </c>
      <c r="AK107" s="27">
        <f t="shared" ref="AK107:AK115" si="173">Z107/$Z$116</f>
        <v>6.5274151436031325E-2</v>
      </c>
      <c r="AL107" s="27">
        <f t="shared" ref="AL107:AL115" si="174">AA107/$AA$116</f>
        <v>8.6956521739130432E-2</v>
      </c>
      <c r="AM107" s="27">
        <f t="shared" ref="AM107:AM115" si="175">AB107/$AB$116</f>
        <v>7.1428571428571425E-2</v>
      </c>
      <c r="AO107" s="29">
        <f t="shared" ref="AO107:AO115" si="176">AVERAGE(AD107:AM107)</f>
        <v>7.318386723895294E-2</v>
      </c>
    </row>
    <row r="108" spans="1:41" x14ac:dyDescent="0.25">
      <c r="A108" s="54"/>
      <c r="B108" s="54"/>
      <c r="C108" s="54"/>
      <c r="D108" s="54"/>
      <c r="E108" s="54"/>
      <c r="F108" s="54"/>
      <c r="G108" s="59"/>
      <c r="H108" s="27"/>
      <c r="I108" s="27"/>
      <c r="J108" s="27"/>
      <c r="K108" s="27"/>
      <c r="L108" s="27"/>
      <c r="M108" s="27"/>
      <c r="R108" s="1" t="s">
        <v>89</v>
      </c>
      <c r="S108" s="48">
        <v>2</v>
      </c>
      <c r="T108" s="49">
        <v>1</v>
      </c>
      <c r="U108" s="49">
        <v>1</v>
      </c>
      <c r="V108" s="49">
        <v>0.5</v>
      </c>
      <c r="W108" s="49">
        <v>0.5</v>
      </c>
      <c r="X108" s="49">
        <v>0.33</v>
      </c>
      <c r="Y108" s="49">
        <v>1</v>
      </c>
      <c r="Z108" s="49">
        <v>0.5</v>
      </c>
      <c r="AA108" s="49">
        <v>2</v>
      </c>
      <c r="AB108" s="50">
        <v>1</v>
      </c>
      <c r="AD108" s="27">
        <f t="shared" si="166"/>
        <v>8.6956521739130432E-2</v>
      </c>
      <c r="AE108" s="27">
        <f t="shared" si="167"/>
        <v>7.1428571428571425E-2</v>
      </c>
      <c r="AF108" s="27">
        <f t="shared" si="168"/>
        <v>7.1428571428571425E-2</v>
      </c>
      <c r="AG108" s="27">
        <f t="shared" si="169"/>
        <v>6.5274151436031325E-2</v>
      </c>
      <c r="AH108" s="27">
        <f t="shared" si="170"/>
        <v>6.5274151436031325E-2</v>
      </c>
      <c r="AI108" s="27">
        <f t="shared" si="171"/>
        <v>7.6388888888888881E-2</v>
      </c>
      <c r="AJ108" s="27">
        <f t="shared" si="172"/>
        <v>7.1428571428571425E-2</v>
      </c>
      <c r="AK108" s="27">
        <f t="shared" si="173"/>
        <v>6.5274151436031325E-2</v>
      </c>
      <c r="AL108" s="27">
        <f t="shared" si="174"/>
        <v>8.6956521739130432E-2</v>
      </c>
      <c r="AM108" s="27">
        <f t="shared" si="175"/>
        <v>7.1428571428571425E-2</v>
      </c>
      <c r="AO108" s="29">
        <f t="shared" si="176"/>
        <v>7.318386723895294E-2</v>
      </c>
    </row>
    <row r="109" spans="1:41" ht="15.75" x14ac:dyDescent="0.25">
      <c r="B109" s="1" t="s">
        <v>82</v>
      </c>
      <c r="C109" s="1" t="s">
        <v>83</v>
      </c>
      <c r="D109" s="1" t="s">
        <v>84</v>
      </c>
      <c r="E109" s="1" t="s">
        <v>85</v>
      </c>
      <c r="F109" s="1" t="s">
        <v>86</v>
      </c>
      <c r="G109" s="59"/>
      <c r="H109" s="27"/>
      <c r="I109" s="27"/>
      <c r="J109" s="27"/>
      <c r="K109" s="27"/>
      <c r="L109" s="27"/>
      <c r="M109" s="27"/>
      <c r="N109" s="8" t="s">
        <v>18</v>
      </c>
      <c r="R109" s="1" t="s">
        <v>90</v>
      </c>
      <c r="S109" s="48">
        <v>3</v>
      </c>
      <c r="T109" s="49">
        <v>2</v>
      </c>
      <c r="U109" s="49">
        <v>2</v>
      </c>
      <c r="V109" s="49">
        <v>1</v>
      </c>
      <c r="W109" s="49">
        <v>1</v>
      </c>
      <c r="X109" s="49">
        <v>0.5</v>
      </c>
      <c r="Y109" s="49">
        <v>2</v>
      </c>
      <c r="Z109" s="49">
        <v>1</v>
      </c>
      <c r="AA109" s="49">
        <v>3</v>
      </c>
      <c r="AB109" s="50">
        <v>2</v>
      </c>
      <c r="AD109" s="27">
        <f t="shared" si="166"/>
        <v>0.13043478260869565</v>
      </c>
      <c r="AE109" s="27">
        <f t="shared" si="167"/>
        <v>0.14285714285714285</v>
      </c>
      <c r="AF109" s="27">
        <f t="shared" si="168"/>
        <v>0.14285714285714285</v>
      </c>
      <c r="AG109" s="27">
        <f t="shared" si="169"/>
        <v>0.13054830287206265</v>
      </c>
      <c r="AH109" s="27">
        <f t="shared" si="170"/>
        <v>0.13054830287206265</v>
      </c>
      <c r="AI109" s="27">
        <f t="shared" si="171"/>
        <v>0.11574074074074073</v>
      </c>
      <c r="AJ109" s="27">
        <f t="shared" si="172"/>
        <v>0.14285714285714285</v>
      </c>
      <c r="AK109" s="27">
        <f t="shared" si="173"/>
        <v>0.13054830287206265</v>
      </c>
      <c r="AL109" s="27">
        <f t="shared" si="174"/>
        <v>0.13043478260869565</v>
      </c>
      <c r="AM109" s="27">
        <f t="shared" si="175"/>
        <v>0.14285714285714285</v>
      </c>
      <c r="AO109" s="29">
        <f t="shared" si="176"/>
        <v>0.13396837860028912</v>
      </c>
    </row>
    <row r="110" spans="1:41" x14ac:dyDescent="0.25">
      <c r="A110" s="1" t="s">
        <v>82</v>
      </c>
      <c r="B110" s="45">
        <v>1</v>
      </c>
      <c r="C110" s="46">
        <v>2</v>
      </c>
      <c r="D110" s="46">
        <v>1.5</v>
      </c>
      <c r="E110" s="46">
        <v>0.5</v>
      </c>
      <c r="F110" s="47">
        <v>0.66666666699999999</v>
      </c>
      <c r="G110" s="59"/>
      <c r="H110" s="27">
        <f>B110/$B$115</f>
        <v>0.17647058822491352</v>
      </c>
      <c r="I110" s="27">
        <f>C110/$C$115</f>
        <v>0.17391304347826086</v>
      </c>
      <c r="J110" s="27">
        <f>D110/$D$115</f>
        <v>0.18367346938025825</v>
      </c>
      <c r="K110" s="27">
        <f>E110/$E$115</f>
        <v>0.18181818181818182</v>
      </c>
      <c r="L110" s="27">
        <f>F110/$F$115</f>
        <v>0.16666666675</v>
      </c>
      <c r="M110" s="27"/>
      <c r="N110" s="28">
        <f>AVERAGE(H110:L110)</f>
        <v>0.17650838993032286</v>
      </c>
      <c r="R110" s="1" t="s">
        <v>91</v>
      </c>
      <c r="S110" s="48">
        <v>3</v>
      </c>
      <c r="T110" s="49">
        <v>2</v>
      </c>
      <c r="U110" s="49">
        <v>2</v>
      </c>
      <c r="V110" s="49">
        <v>1</v>
      </c>
      <c r="W110" s="49">
        <v>1</v>
      </c>
      <c r="X110" s="49">
        <v>0.5</v>
      </c>
      <c r="Y110" s="49">
        <v>2</v>
      </c>
      <c r="Z110" s="49">
        <v>1</v>
      </c>
      <c r="AA110" s="49">
        <v>3</v>
      </c>
      <c r="AB110" s="50">
        <v>2</v>
      </c>
      <c r="AD110" s="27">
        <f t="shared" si="166"/>
        <v>0.13043478260869565</v>
      </c>
      <c r="AE110" s="27">
        <f t="shared" si="167"/>
        <v>0.14285714285714285</v>
      </c>
      <c r="AF110" s="27">
        <f t="shared" si="168"/>
        <v>0.14285714285714285</v>
      </c>
      <c r="AG110" s="27">
        <f t="shared" si="169"/>
        <v>0.13054830287206265</v>
      </c>
      <c r="AH110" s="27">
        <f t="shared" si="170"/>
        <v>0.13054830287206265</v>
      </c>
      <c r="AI110" s="27">
        <f t="shared" si="171"/>
        <v>0.11574074074074073</v>
      </c>
      <c r="AJ110" s="27">
        <f t="shared" si="172"/>
        <v>0.14285714285714285</v>
      </c>
      <c r="AK110" s="27">
        <f t="shared" si="173"/>
        <v>0.13054830287206265</v>
      </c>
      <c r="AL110" s="27">
        <f t="shared" si="174"/>
        <v>0.13043478260869565</v>
      </c>
      <c r="AM110" s="27">
        <f t="shared" si="175"/>
        <v>0.14285714285714285</v>
      </c>
      <c r="AO110" s="29">
        <f t="shared" si="176"/>
        <v>0.13396837860028912</v>
      </c>
    </row>
    <row r="111" spans="1:41" x14ac:dyDescent="0.25">
      <c r="A111" s="1" t="s">
        <v>83</v>
      </c>
      <c r="B111" s="48">
        <v>0.5</v>
      </c>
      <c r="C111" s="49">
        <v>1</v>
      </c>
      <c r="D111" s="49">
        <v>0.66666666699999999</v>
      </c>
      <c r="E111" s="49">
        <v>0.25</v>
      </c>
      <c r="F111" s="50">
        <v>0.33333333300000001</v>
      </c>
      <c r="G111" s="59"/>
      <c r="H111" s="27">
        <f t="shared" ref="H111:H114" si="177">B111/$B$115</f>
        <v>8.8235294112456758E-2</v>
      </c>
      <c r="I111" s="27">
        <f t="shared" ref="I111:I114" si="178">C111/$C$115</f>
        <v>8.6956521739130432E-2</v>
      </c>
      <c r="J111" s="27">
        <f t="shared" ref="J111:J114" si="179">D111/$D$115</f>
        <v>8.1632653098708874E-2</v>
      </c>
      <c r="K111" s="27">
        <f t="shared" ref="K111:K114" si="180">E111/$E$115</f>
        <v>9.0909090909090912E-2</v>
      </c>
      <c r="L111" s="27">
        <f t="shared" ref="L111:L114" si="181">F111/$F$115</f>
        <v>8.3333333250000002E-2</v>
      </c>
      <c r="M111" s="27"/>
      <c r="N111" s="29">
        <f t="shared" ref="N111:N114" si="182">AVERAGE(H111:L111)</f>
        <v>8.6213378621877418E-2</v>
      </c>
      <c r="R111" s="1" t="s">
        <v>92</v>
      </c>
      <c r="S111" s="48">
        <v>4</v>
      </c>
      <c r="T111" s="49">
        <v>3</v>
      </c>
      <c r="U111" s="49">
        <v>3</v>
      </c>
      <c r="V111" s="49">
        <v>2</v>
      </c>
      <c r="W111" s="49">
        <v>2</v>
      </c>
      <c r="X111" s="49">
        <v>1</v>
      </c>
      <c r="Y111" s="49">
        <v>3</v>
      </c>
      <c r="Z111" s="49">
        <v>2</v>
      </c>
      <c r="AA111" s="49">
        <v>4</v>
      </c>
      <c r="AB111" s="50">
        <v>3</v>
      </c>
      <c r="AD111" s="27">
        <f t="shared" si="166"/>
        <v>0.17391304347826086</v>
      </c>
      <c r="AE111" s="27">
        <f t="shared" si="167"/>
        <v>0.21428571428571427</v>
      </c>
      <c r="AF111" s="27">
        <f t="shared" si="168"/>
        <v>0.21428571428571427</v>
      </c>
      <c r="AG111" s="27">
        <f t="shared" si="169"/>
        <v>0.2610966057441253</v>
      </c>
      <c r="AH111" s="27">
        <f t="shared" si="170"/>
        <v>0.2610966057441253</v>
      </c>
      <c r="AI111" s="27">
        <f t="shared" si="171"/>
        <v>0.23148148148148145</v>
      </c>
      <c r="AJ111" s="27">
        <f t="shared" si="172"/>
        <v>0.21428571428571427</v>
      </c>
      <c r="AK111" s="27">
        <f t="shared" si="173"/>
        <v>0.2610966057441253</v>
      </c>
      <c r="AL111" s="27">
        <f t="shared" si="174"/>
        <v>0.17391304347826086</v>
      </c>
      <c r="AM111" s="27">
        <f t="shared" si="175"/>
        <v>0.21428571428571427</v>
      </c>
      <c r="AO111" s="29">
        <f t="shared" si="176"/>
        <v>0.22197402428132365</v>
      </c>
    </row>
    <row r="112" spans="1:41" x14ac:dyDescent="0.25">
      <c r="A112" s="1" t="s">
        <v>84</v>
      </c>
      <c r="B112" s="48">
        <v>0.66666666699999999</v>
      </c>
      <c r="C112" s="49">
        <v>1.5</v>
      </c>
      <c r="D112" s="49">
        <v>1</v>
      </c>
      <c r="E112" s="49">
        <v>0.33333333300000001</v>
      </c>
      <c r="F112" s="50">
        <v>0.5</v>
      </c>
      <c r="G112" s="59"/>
      <c r="H112" s="27">
        <f t="shared" si="177"/>
        <v>0.11764705887543253</v>
      </c>
      <c r="I112" s="27">
        <f t="shared" si="178"/>
        <v>0.13043478260869565</v>
      </c>
      <c r="J112" s="27">
        <f t="shared" si="179"/>
        <v>0.12244897958683883</v>
      </c>
      <c r="K112" s="27">
        <f t="shared" si="180"/>
        <v>0.12121212109090909</v>
      </c>
      <c r="L112" s="27">
        <f t="shared" si="181"/>
        <v>0.125</v>
      </c>
      <c r="M112" s="27"/>
      <c r="N112" s="29">
        <f t="shared" si="182"/>
        <v>0.12334858843237521</v>
      </c>
      <c r="R112" s="1" t="s">
        <v>93</v>
      </c>
      <c r="S112" s="48">
        <v>2</v>
      </c>
      <c r="T112" s="49">
        <v>1</v>
      </c>
      <c r="U112" s="49">
        <v>1</v>
      </c>
      <c r="V112" s="49">
        <v>0.5</v>
      </c>
      <c r="W112" s="49">
        <v>0.5</v>
      </c>
      <c r="X112" s="49">
        <v>0.33</v>
      </c>
      <c r="Y112" s="49">
        <v>1</v>
      </c>
      <c r="Z112" s="49">
        <v>0.5</v>
      </c>
      <c r="AA112" s="49">
        <v>2</v>
      </c>
      <c r="AB112" s="50">
        <v>1</v>
      </c>
      <c r="AD112" s="27">
        <f t="shared" si="166"/>
        <v>8.6956521739130432E-2</v>
      </c>
      <c r="AE112" s="27">
        <f t="shared" si="167"/>
        <v>7.1428571428571425E-2</v>
      </c>
      <c r="AF112" s="27">
        <f t="shared" si="168"/>
        <v>7.1428571428571425E-2</v>
      </c>
      <c r="AG112" s="27">
        <f t="shared" si="169"/>
        <v>6.5274151436031325E-2</v>
      </c>
      <c r="AH112" s="27">
        <f t="shared" si="170"/>
        <v>6.5274151436031325E-2</v>
      </c>
      <c r="AI112" s="27">
        <f t="shared" si="171"/>
        <v>7.6388888888888881E-2</v>
      </c>
      <c r="AJ112" s="27">
        <f t="shared" si="172"/>
        <v>7.1428571428571425E-2</v>
      </c>
      <c r="AK112" s="27">
        <f t="shared" si="173"/>
        <v>6.5274151436031325E-2</v>
      </c>
      <c r="AL112" s="27">
        <f t="shared" si="174"/>
        <v>8.6956521739130432E-2</v>
      </c>
      <c r="AM112" s="27">
        <f t="shared" si="175"/>
        <v>7.1428571428571425E-2</v>
      </c>
      <c r="AO112" s="29">
        <f t="shared" si="176"/>
        <v>7.318386723895294E-2</v>
      </c>
    </row>
    <row r="113" spans="1:41" x14ac:dyDescent="0.25">
      <c r="A113" s="1" t="s">
        <v>85</v>
      </c>
      <c r="B113" s="48">
        <v>2</v>
      </c>
      <c r="C113" s="49">
        <v>4</v>
      </c>
      <c r="D113" s="49">
        <v>3</v>
      </c>
      <c r="E113" s="49">
        <v>1</v>
      </c>
      <c r="F113" s="50">
        <v>1.5</v>
      </c>
      <c r="G113" s="59"/>
      <c r="H113" s="27">
        <f t="shared" si="177"/>
        <v>0.35294117644982703</v>
      </c>
      <c r="I113" s="27">
        <f t="shared" si="178"/>
        <v>0.34782608695652173</v>
      </c>
      <c r="J113" s="27">
        <f t="shared" si="179"/>
        <v>0.36734693876051649</v>
      </c>
      <c r="K113" s="27">
        <f t="shared" si="180"/>
        <v>0.36363636363636365</v>
      </c>
      <c r="L113" s="27">
        <f t="shared" si="181"/>
        <v>0.375</v>
      </c>
      <c r="M113" s="27"/>
      <c r="N113" s="29">
        <f t="shared" si="182"/>
        <v>0.36135011316064575</v>
      </c>
      <c r="R113" s="1" t="s">
        <v>94</v>
      </c>
      <c r="S113" s="48">
        <v>3</v>
      </c>
      <c r="T113" s="49">
        <v>2</v>
      </c>
      <c r="U113" s="49">
        <v>2</v>
      </c>
      <c r="V113" s="49">
        <v>1</v>
      </c>
      <c r="W113" s="49">
        <v>1</v>
      </c>
      <c r="X113" s="49">
        <v>0.5</v>
      </c>
      <c r="Y113" s="49">
        <v>2</v>
      </c>
      <c r="Z113" s="49">
        <v>1</v>
      </c>
      <c r="AA113" s="49">
        <v>3</v>
      </c>
      <c r="AB113" s="50">
        <v>2</v>
      </c>
      <c r="AD113" s="27">
        <f t="shared" si="166"/>
        <v>0.13043478260869565</v>
      </c>
      <c r="AE113" s="27">
        <f t="shared" si="167"/>
        <v>0.14285714285714285</v>
      </c>
      <c r="AF113" s="27">
        <f t="shared" si="168"/>
        <v>0.14285714285714285</v>
      </c>
      <c r="AG113" s="27">
        <f t="shared" si="169"/>
        <v>0.13054830287206265</v>
      </c>
      <c r="AH113" s="27">
        <f t="shared" si="170"/>
        <v>0.13054830287206265</v>
      </c>
      <c r="AI113" s="27">
        <f t="shared" si="171"/>
        <v>0.11574074074074073</v>
      </c>
      <c r="AJ113" s="27">
        <f t="shared" si="172"/>
        <v>0.14285714285714285</v>
      </c>
      <c r="AK113" s="27">
        <f t="shared" si="173"/>
        <v>0.13054830287206265</v>
      </c>
      <c r="AL113" s="27">
        <f t="shared" si="174"/>
        <v>0.13043478260869565</v>
      </c>
      <c r="AM113" s="27">
        <f t="shared" si="175"/>
        <v>0.14285714285714285</v>
      </c>
      <c r="AO113" s="29">
        <f t="shared" si="176"/>
        <v>0.13396837860028912</v>
      </c>
    </row>
    <row r="114" spans="1:41" x14ac:dyDescent="0.25">
      <c r="A114" s="1" t="s">
        <v>86</v>
      </c>
      <c r="B114" s="51">
        <v>1.5</v>
      </c>
      <c r="C114" s="52">
        <v>3</v>
      </c>
      <c r="D114" s="52">
        <v>2</v>
      </c>
      <c r="E114" s="52">
        <v>0.66666666699999999</v>
      </c>
      <c r="F114" s="53">
        <v>1</v>
      </c>
      <c r="G114" s="59"/>
      <c r="H114" s="27">
        <f t="shared" si="177"/>
        <v>0.26470588233737025</v>
      </c>
      <c r="I114" s="27">
        <f t="shared" si="178"/>
        <v>0.2608695652173913</v>
      </c>
      <c r="J114" s="27">
        <f t="shared" si="179"/>
        <v>0.24489795917367765</v>
      </c>
      <c r="K114" s="27">
        <f t="shared" si="180"/>
        <v>0.24242424254545455</v>
      </c>
      <c r="L114" s="27">
        <f t="shared" si="181"/>
        <v>0.25</v>
      </c>
      <c r="M114" s="27"/>
      <c r="N114" s="30">
        <f t="shared" si="182"/>
        <v>0.25257952985477872</v>
      </c>
      <c r="R114" s="1" t="s">
        <v>95</v>
      </c>
      <c r="S114" s="48">
        <v>1</v>
      </c>
      <c r="T114" s="49">
        <v>0.5</v>
      </c>
      <c r="U114" s="49">
        <v>0.5</v>
      </c>
      <c r="V114" s="49">
        <v>0.33</v>
      </c>
      <c r="W114" s="49">
        <v>0.33</v>
      </c>
      <c r="X114" s="49">
        <v>0.25</v>
      </c>
      <c r="Y114" s="49">
        <v>0.5</v>
      </c>
      <c r="Z114" s="49">
        <v>0.33</v>
      </c>
      <c r="AA114" s="49">
        <v>1</v>
      </c>
      <c r="AB114" s="50">
        <v>0.5</v>
      </c>
      <c r="AD114" s="27">
        <f t="shared" si="166"/>
        <v>4.3478260869565216E-2</v>
      </c>
      <c r="AE114" s="27">
        <f t="shared" si="167"/>
        <v>3.5714285714285712E-2</v>
      </c>
      <c r="AF114" s="27">
        <f t="shared" si="168"/>
        <v>3.5714285714285712E-2</v>
      </c>
      <c r="AG114" s="27">
        <f t="shared" si="169"/>
        <v>4.3080939947780679E-2</v>
      </c>
      <c r="AH114" s="27">
        <f t="shared" si="170"/>
        <v>4.3080939947780679E-2</v>
      </c>
      <c r="AI114" s="27">
        <f t="shared" si="171"/>
        <v>5.7870370370370364E-2</v>
      </c>
      <c r="AJ114" s="27">
        <f t="shared" si="172"/>
        <v>3.5714285714285712E-2</v>
      </c>
      <c r="AK114" s="27">
        <f t="shared" si="173"/>
        <v>4.3080939947780679E-2</v>
      </c>
      <c r="AL114" s="27">
        <f t="shared" si="174"/>
        <v>4.3478260869565216E-2</v>
      </c>
      <c r="AM114" s="27">
        <f t="shared" si="175"/>
        <v>3.5714285714285712E-2</v>
      </c>
      <c r="AO114" s="29">
        <f t="shared" si="176"/>
        <v>4.1692685480998561E-2</v>
      </c>
    </row>
    <row r="115" spans="1:41" x14ac:dyDescent="0.25">
      <c r="A115" s="56" t="s">
        <v>8</v>
      </c>
      <c r="B115" s="54">
        <f>SUM(B110:B114)</f>
        <v>5.6666666669999994</v>
      </c>
      <c r="C115" s="54">
        <f t="shared" ref="C115" si="183">SUM(C110:C114)</f>
        <v>11.5</v>
      </c>
      <c r="D115" s="54">
        <f t="shared" ref="D115" si="184">SUM(D110:D114)</f>
        <v>8.1666666669999994</v>
      </c>
      <c r="E115" s="54">
        <f t="shared" ref="E115" si="185">SUM(E110:E114)</f>
        <v>2.75</v>
      </c>
      <c r="F115" s="54">
        <f t="shared" ref="F115" si="186">SUM(F110:F114)</f>
        <v>4</v>
      </c>
      <c r="G115" s="59"/>
      <c r="H115" s="27"/>
      <c r="I115" s="27"/>
      <c r="J115" s="27"/>
      <c r="K115" s="27"/>
      <c r="L115" s="27"/>
      <c r="M115" s="27"/>
      <c r="R115" s="1" t="s">
        <v>96</v>
      </c>
      <c r="S115" s="51">
        <v>2</v>
      </c>
      <c r="T115" s="52">
        <v>1</v>
      </c>
      <c r="U115" s="52">
        <v>1</v>
      </c>
      <c r="V115" s="52">
        <v>0.5</v>
      </c>
      <c r="W115" s="52">
        <v>0.5</v>
      </c>
      <c r="X115" s="52">
        <v>0.33</v>
      </c>
      <c r="Y115" s="52">
        <v>1</v>
      </c>
      <c r="Z115" s="52">
        <v>0.5</v>
      </c>
      <c r="AA115" s="52">
        <v>2</v>
      </c>
      <c r="AB115" s="53">
        <v>1</v>
      </c>
      <c r="AD115" s="27">
        <f t="shared" si="166"/>
        <v>8.6956521739130432E-2</v>
      </c>
      <c r="AE115" s="27">
        <f t="shared" si="167"/>
        <v>7.1428571428571425E-2</v>
      </c>
      <c r="AF115" s="27">
        <f t="shared" si="168"/>
        <v>7.1428571428571425E-2</v>
      </c>
      <c r="AG115" s="27">
        <f t="shared" si="169"/>
        <v>6.5274151436031325E-2</v>
      </c>
      <c r="AH115" s="27">
        <f t="shared" si="170"/>
        <v>6.5274151436031325E-2</v>
      </c>
      <c r="AI115" s="27">
        <f t="shared" si="171"/>
        <v>7.6388888888888881E-2</v>
      </c>
      <c r="AJ115" s="27">
        <f t="shared" si="172"/>
        <v>7.1428571428571425E-2</v>
      </c>
      <c r="AK115" s="27">
        <f t="shared" si="173"/>
        <v>6.5274151436031325E-2</v>
      </c>
      <c r="AL115" s="27">
        <f t="shared" si="174"/>
        <v>8.6956521739130432E-2</v>
      </c>
      <c r="AM115" s="27">
        <f t="shared" si="175"/>
        <v>7.1428571428571425E-2</v>
      </c>
      <c r="AO115" s="30">
        <f t="shared" si="176"/>
        <v>7.318386723895294E-2</v>
      </c>
    </row>
    <row r="116" spans="1:41" ht="16.5" x14ac:dyDescent="0.3">
      <c r="A116" s="66" t="s">
        <v>72</v>
      </c>
      <c r="B116" s="67"/>
      <c r="C116" s="67"/>
      <c r="D116" s="67"/>
      <c r="E116" s="67"/>
      <c r="F116" s="67"/>
      <c r="G116" s="59"/>
      <c r="H116" s="27"/>
      <c r="I116" s="27"/>
      <c r="J116" s="27"/>
      <c r="K116" s="27"/>
      <c r="L116" s="27"/>
      <c r="M116" s="27"/>
      <c r="R116" s="56" t="s">
        <v>8</v>
      </c>
      <c r="S116" s="54">
        <f>SUM(S106:S115)</f>
        <v>23</v>
      </c>
      <c r="T116" s="54">
        <f t="shared" ref="T116" si="187">SUM(T106:T115)</f>
        <v>14</v>
      </c>
      <c r="U116" s="54">
        <f t="shared" ref="U116" si="188">SUM(U106:U115)</f>
        <v>14</v>
      </c>
      <c r="V116" s="54">
        <f t="shared" ref="V116" si="189">SUM(V106:V115)</f>
        <v>7.66</v>
      </c>
      <c r="W116" s="54">
        <f t="shared" ref="W116" si="190">SUM(W106:W115)</f>
        <v>7.66</v>
      </c>
      <c r="X116" s="54">
        <f t="shared" ref="X116" si="191">SUM(X106:X115)</f>
        <v>4.32</v>
      </c>
      <c r="Y116" s="54">
        <f t="shared" ref="Y116" si="192">SUM(Y106:Y115)</f>
        <v>14</v>
      </c>
      <c r="Z116" s="54">
        <f t="shared" ref="Z116" si="193">SUM(Z106:Z115)</f>
        <v>7.66</v>
      </c>
      <c r="AA116" s="54">
        <f t="shared" ref="AA116" si="194">SUM(AA106:AA115)</f>
        <v>23</v>
      </c>
      <c r="AB116" s="54">
        <f t="shared" ref="AB116" si="195">SUM(AB106:AB115)</f>
        <v>14</v>
      </c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</row>
    <row r="117" spans="1:41" ht="16.5" x14ac:dyDescent="0.3">
      <c r="A117" s="55"/>
      <c r="B117" s="55"/>
      <c r="C117" s="54"/>
      <c r="D117" s="54"/>
      <c r="E117" s="54"/>
      <c r="F117" s="54"/>
      <c r="G117" s="59"/>
      <c r="H117" s="27"/>
      <c r="I117" s="27"/>
      <c r="J117" s="27"/>
      <c r="K117" s="27"/>
      <c r="L117" s="27"/>
      <c r="M117" s="27"/>
      <c r="R117" s="41" t="s">
        <v>71</v>
      </c>
      <c r="S117" s="42"/>
      <c r="T117" s="42"/>
      <c r="U117" s="42"/>
      <c r="V117" s="42"/>
      <c r="W117" s="42"/>
      <c r="X117" s="42"/>
      <c r="Y117" s="42"/>
      <c r="Z117" s="42"/>
      <c r="AA117" s="42"/>
      <c r="AB117" s="43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</row>
    <row r="118" spans="1:41" ht="15.75" x14ac:dyDescent="0.25">
      <c r="B118" s="1" t="s">
        <v>82</v>
      </c>
      <c r="C118" s="1" t="s">
        <v>83</v>
      </c>
      <c r="D118" s="1" t="s">
        <v>84</v>
      </c>
      <c r="E118" s="1" t="s">
        <v>85</v>
      </c>
      <c r="F118" s="1" t="s">
        <v>86</v>
      </c>
      <c r="G118" s="59"/>
      <c r="H118" s="27"/>
      <c r="I118" s="27"/>
      <c r="J118" s="27"/>
      <c r="K118" s="27"/>
      <c r="L118" s="27"/>
      <c r="M118" s="27"/>
      <c r="N118" s="8" t="s">
        <v>18</v>
      </c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</row>
    <row r="119" spans="1:41" ht="15.75" x14ac:dyDescent="0.25">
      <c r="A119" s="1" t="s">
        <v>82</v>
      </c>
      <c r="B119" s="45">
        <v>1</v>
      </c>
      <c r="C119" s="46">
        <v>0.5</v>
      </c>
      <c r="D119" s="46">
        <v>0.66666666699999999</v>
      </c>
      <c r="E119" s="46">
        <v>2</v>
      </c>
      <c r="F119" s="47">
        <v>1.5</v>
      </c>
      <c r="G119" s="59"/>
      <c r="H119" s="27">
        <f>B119/$B$124</f>
        <v>0.17647058822491349</v>
      </c>
      <c r="I119" s="27">
        <f>C119/$C$124</f>
        <v>0.18181818181818182</v>
      </c>
      <c r="J119" s="27">
        <f>D119/$D$124</f>
        <v>0.16666666675</v>
      </c>
      <c r="K119" s="27">
        <f>E119/$E$124</f>
        <v>0.17391304347826086</v>
      </c>
      <c r="L119" s="27">
        <f>F119/$F$124</f>
        <v>0.18367346938025819</v>
      </c>
      <c r="M119" s="27"/>
      <c r="N119" s="28">
        <f>AVERAGE(H119:L119)</f>
        <v>0.17650838993032286</v>
      </c>
      <c r="S119" s="1" t="s">
        <v>87</v>
      </c>
      <c r="T119" s="1" t="s">
        <v>88</v>
      </c>
      <c r="U119" s="1" t="s">
        <v>89</v>
      </c>
      <c r="V119" s="1" t="s">
        <v>90</v>
      </c>
      <c r="W119" s="1" t="s">
        <v>91</v>
      </c>
      <c r="X119" s="1" t="s">
        <v>92</v>
      </c>
      <c r="Y119" s="1" t="s">
        <v>93</v>
      </c>
      <c r="Z119" s="1" t="s">
        <v>94</v>
      </c>
      <c r="AA119" s="1" t="s">
        <v>95</v>
      </c>
      <c r="AB119" s="1" t="s">
        <v>96</v>
      </c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O119" s="8" t="s">
        <v>18</v>
      </c>
    </row>
    <row r="120" spans="1:41" x14ac:dyDescent="0.25">
      <c r="A120" s="1" t="s">
        <v>83</v>
      </c>
      <c r="B120" s="48">
        <v>2</v>
      </c>
      <c r="C120" s="49">
        <v>1</v>
      </c>
      <c r="D120" s="49">
        <v>1.5</v>
      </c>
      <c r="E120" s="49">
        <v>4</v>
      </c>
      <c r="F120" s="50">
        <v>3</v>
      </c>
      <c r="G120" s="59"/>
      <c r="H120" s="27">
        <f t="shared" ref="H120:H123" si="196">B120/$B$124</f>
        <v>0.35294117644982698</v>
      </c>
      <c r="I120" s="27">
        <f t="shared" ref="I120:I123" si="197">C120/$C$124</f>
        <v>0.36363636363636365</v>
      </c>
      <c r="J120" s="27">
        <f t="shared" ref="J120:J123" si="198">D120/$D$124</f>
        <v>0.375</v>
      </c>
      <c r="K120" s="27">
        <f t="shared" ref="K120:K123" si="199">E120/$E$124</f>
        <v>0.34782608695652173</v>
      </c>
      <c r="L120" s="27">
        <f t="shared" ref="L120:L123" si="200">F120/$F$124</f>
        <v>0.36734693876051638</v>
      </c>
      <c r="M120" s="27"/>
      <c r="N120" s="29">
        <f t="shared" ref="N120:N123" si="201">AVERAGE(H120:L120)</f>
        <v>0.36135011316064575</v>
      </c>
      <c r="R120" s="1" t="s">
        <v>87</v>
      </c>
      <c r="S120" s="45">
        <v>1</v>
      </c>
      <c r="T120" s="46">
        <v>3</v>
      </c>
      <c r="U120" s="46">
        <v>3</v>
      </c>
      <c r="V120" s="46">
        <v>4</v>
      </c>
      <c r="W120" s="46">
        <v>4</v>
      </c>
      <c r="X120" s="46">
        <v>2</v>
      </c>
      <c r="Y120" s="46">
        <v>3</v>
      </c>
      <c r="Z120" s="46">
        <v>4</v>
      </c>
      <c r="AA120" s="46">
        <v>1</v>
      </c>
      <c r="AB120" s="47">
        <v>4</v>
      </c>
      <c r="AD120" s="27">
        <f>S120/$S$130</f>
        <v>0.22271714922048996</v>
      </c>
      <c r="AE120" s="27">
        <f>T120/$T$130</f>
        <v>0.23076923076923078</v>
      </c>
      <c r="AF120" s="27">
        <f>U120/$U$130</f>
        <v>0.23076923076923078</v>
      </c>
      <c r="AG120" s="27">
        <f>V120/$V$130</f>
        <v>0.19047619047619047</v>
      </c>
      <c r="AH120" s="27">
        <f>W120/$W$130</f>
        <v>0.19047619047619047</v>
      </c>
      <c r="AI120" s="27">
        <f>X120/$X$130</f>
        <v>0.25575447570332482</v>
      </c>
      <c r="AJ120" s="27">
        <f>Y120/$Y$130</f>
        <v>0.23076923076923078</v>
      </c>
      <c r="AK120" s="27">
        <f>Z120/$Z$130</f>
        <v>0.19047619047619047</v>
      </c>
      <c r="AL120" s="27">
        <f>AA120/$AA$130</f>
        <v>0.22271714922048996</v>
      </c>
      <c r="AM120" s="27">
        <f>AB120/$AB$130</f>
        <v>0.19047619047619047</v>
      </c>
      <c r="AO120" s="28">
        <f>AVERAGE(AD120:AM120)</f>
        <v>0.21554012283567586</v>
      </c>
    </row>
    <row r="121" spans="1:41" x14ac:dyDescent="0.25">
      <c r="A121" s="1" t="s">
        <v>84</v>
      </c>
      <c r="B121" s="48">
        <v>1.5</v>
      </c>
      <c r="C121" s="49">
        <v>0.66666666699999999</v>
      </c>
      <c r="D121" s="49">
        <v>1</v>
      </c>
      <c r="E121" s="49">
        <v>3</v>
      </c>
      <c r="F121" s="50">
        <v>2</v>
      </c>
      <c r="G121" s="59"/>
      <c r="H121" s="27">
        <f t="shared" si="196"/>
        <v>0.26470588233737025</v>
      </c>
      <c r="I121" s="27">
        <f t="shared" si="197"/>
        <v>0.24242424254545455</v>
      </c>
      <c r="J121" s="27">
        <f t="shared" si="198"/>
        <v>0.25</v>
      </c>
      <c r="K121" s="27">
        <f t="shared" si="199"/>
        <v>0.2608695652173913</v>
      </c>
      <c r="L121" s="27">
        <f t="shared" si="200"/>
        <v>0.2448979591736776</v>
      </c>
      <c r="M121" s="27"/>
      <c r="N121" s="29">
        <f t="shared" si="201"/>
        <v>0.25257952985477872</v>
      </c>
      <c r="R121" s="1" t="s">
        <v>88</v>
      </c>
      <c r="S121" s="48">
        <v>0.33</v>
      </c>
      <c r="T121" s="49">
        <v>1</v>
      </c>
      <c r="U121" s="49">
        <v>1</v>
      </c>
      <c r="V121" s="49">
        <v>2</v>
      </c>
      <c r="W121" s="49">
        <v>2</v>
      </c>
      <c r="X121" s="49">
        <v>0.5</v>
      </c>
      <c r="Y121" s="49">
        <v>1</v>
      </c>
      <c r="Z121" s="49">
        <v>2</v>
      </c>
      <c r="AA121" s="49">
        <v>0.33</v>
      </c>
      <c r="AB121" s="50">
        <v>2</v>
      </c>
      <c r="AD121" s="27">
        <f t="shared" ref="AD121:AD129" si="202">S121/$S$130</f>
        <v>7.3496659242761692E-2</v>
      </c>
      <c r="AE121" s="27">
        <f t="shared" ref="AE121:AE129" si="203">T121/$T$130</f>
        <v>7.6923076923076927E-2</v>
      </c>
      <c r="AF121" s="27">
        <f t="shared" ref="AF121:AF129" si="204">U121/$U$130</f>
        <v>7.6923076923076927E-2</v>
      </c>
      <c r="AG121" s="27">
        <f t="shared" ref="AG121:AG129" si="205">V121/$V$130</f>
        <v>9.5238095238095233E-2</v>
      </c>
      <c r="AH121" s="27">
        <f t="shared" ref="AH121:AH129" si="206">W121/$W$130</f>
        <v>9.5238095238095233E-2</v>
      </c>
      <c r="AI121" s="27">
        <f t="shared" ref="AI121:AI129" si="207">X121/$X$130</f>
        <v>6.3938618925831206E-2</v>
      </c>
      <c r="AJ121" s="27">
        <f t="shared" ref="AJ121:AJ129" si="208">Y121/$Y$130</f>
        <v>7.6923076923076927E-2</v>
      </c>
      <c r="AK121" s="27">
        <f t="shared" ref="AK121:AK129" si="209">Z121/$Z$130</f>
        <v>9.5238095238095233E-2</v>
      </c>
      <c r="AL121" s="27">
        <f t="shared" ref="AL121:AL129" si="210">AA121/$AA$130</f>
        <v>7.3496659242761692E-2</v>
      </c>
      <c r="AM121" s="27">
        <f t="shared" ref="AM121:AM129" si="211">AB121/$AB$130</f>
        <v>9.5238095238095233E-2</v>
      </c>
      <c r="AO121" s="29">
        <f t="shared" ref="AO121:AO129" si="212">AVERAGE(AD121:AM121)</f>
        <v>8.2265354913296632E-2</v>
      </c>
    </row>
    <row r="122" spans="1:41" x14ac:dyDescent="0.25">
      <c r="A122" s="1" t="s">
        <v>85</v>
      </c>
      <c r="B122" s="48">
        <v>0.5</v>
      </c>
      <c r="C122" s="49">
        <v>0.25</v>
      </c>
      <c r="D122" s="49">
        <v>0.33333333300000001</v>
      </c>
      <c r="E122" s="49">
        <v>1</v>
      </c>
      <c r="F122" s="50">
        <v>0.66666666699999999</v>
      </c>
      <c r="G122" s="59"/>
      <c r="H122" s="27">
        <f t="shared" si="196"/>
        <v>8.8235294112456744E-2</v>
      </c>
      <c r="I122" s="27">
        <f t="shared" si="197"/>
        <v>9.0909090909090912E-2</v>
      </c>
      <c r="J122" s="27">
        <f t="shared" si="198"/>
        <v>8.3333333250000002E-2</v>
      </c>
      <c r="K122" s="27">
        <f t="shared" si="199"/>
        <v>8.6956521739130432E-2</v>
      </c>
      <c r="L122" s="27">
        <f t="shared" si="200"/>
        <v>8.163265309870886E-2</v>
      </c>
      <c r="M122" s="27"/>
      <c r="N122" s="29">
        <f t="shared" si="201"/>
        <v>8.621337862187739E-2</v>
      </c>
      <c r="R122" s="1" t="s">
        <v>89</v>
      </c>
      <c r="S122" s="48">
        <v>0.33</v>
      </c>
      <c r="T122" s="49">
        <v>1</v>
      </c>
      <c r="U122" s="49">
        <v>1</v>
      </c>
      <c r="V122" s="49">
        <v>2</v>
      </c>
      <c r="W122" s="49">
        <v>2</v>
      </c>
      <c r="X122" s="49">
        <v>0.5</v>
      </c>
      <c r="Y122" s="49">
        <v>1</v>
      </c>
      <c r="Z122" s="49">
        <v>2</v>
      </c>
      <c r="AA122" s="49">
        <v>0.33</v>
      </c>
      <c r="AB122" s="50">
        <v>2</v>
      </c>
      <c r="AD122" s="27">
        <f t="shared" si="202"/>
        <v>7.3496659242761692E-2</v>
      </c>
      <c r="AE122" s="27">
        <f t="shared" si="203"/>
        <v>7.6923076923076927E-2</v>
      </c>
      <c r="AF122" s="27">
        <f t="shared" si="204"/>
        <v>7.6923076923076927E-2</v>
      </c>
      <c r="AG122" s="27">
        <f t="shared" si="205"/>
        <v>9.5238095238095233E-2</v>
      </c>
      <c r="AH122" s="27">
        <f t="shared" si="206"/>
        <v>9.5238095238095233E-2</v>
      </c>
      <c r="AI122" s="27">
        <f t="shared" si="207"/>
        <v>6.3938618925831206E-2</v>
      </c>
      <c r="AJ122" s="27">
        <f t="shared" si="208"/>
        <v>7.6923076923076927E-2</v>
      </c>
      <c r="AK122" s="27">
        <f t="shared" si="209"/>
        <v>9.5238095238095233E-2</v>
      </c>
      <c r="AL122" s="27">
        <f t="shared" si="210"/>
        <v>7.3496659242761692E-2</v>
      </c>
      <c r="AM122" s="27">
        <f t="shared" si="211"/>
        <v>9.5238095238095233E-2</v>
      </c>
      <c r="AO122" s="29">
        <f t="shared" si="212"/>
        <v>8.2265354913296632E-2</v>
      </c>
    </row>
    <row r="123" spans="1:41" x14ac:dyDescent="0.25">
      <c r="A123" s="1" t="s">
        <v>86</v>
      </c>
      <c r="B123" s="51">
        <v>0.66666666699999999</v>
      </c>
      <c r="C123" s="52">
        <v>0.33333333300000001</v>
      </c>
      <c r="D123" s="52">
        <v>0.5</v>
      </c>
      <c r="E123" s="52">
        <v>1.5</v>
      </c>
      <c r="F123" s="53">
        <v>1</v>
      </c>
      <c r="G123" s="59"/>
      <c r="H123" s="27">
        <f t="shared" si="196"/>
        <v>0.11764705887543252</v>
      </c>
      <c r="I123" s="27">
        <f t="shared" si="197"/>
        <v>0.12121212109090909</v>
      </c>
      <c r="J123" s="27">
        <f t="shared" si="198"/>
        <v>0.125</v>
      </c>
      <c r="K123" s="27">
        <f t="shared" si="199"/>
        <v>0.13043478260869565</v>
      </c>
      <c r="L123" s="27">
        <f t="shared" si="200"/>
        <v>0.1224489795868388</v>
      </c>
      <c r="M123" s="27"/>
      <c r="N123" s="30">
        <f t="shared" si="201"/>
        <v>0.1233485884323752</v>
      </c>
      <c r="R123" s="1" t="s">
        <v>90</v>
      </c>
      <c r="S123" s="48">
        <v>0.25</v>
      </c>
      <c r="T123" s="49">
        <v>0.5</v>
      </c>
      <c r="U123" s="49">
        <v>0.5</v>
      </c>
      <c r="V123" s="49">
        <v>1</v>
      </c>
      <c r="W123" s="49">
        <v>1</v>
      </c>
      <c r="X123" s="49">
        <v>0.33</v>
      </c>
      <c r="Y123" s="49">
        <v>0.5</v>
      </c>
      <c r="Z123" s="49">
        <v>1</v>
      </c>
      <c r="AA123" s="49">
        <v>0.25</v>
      </c>
      <c r="AB123" s="50">
        <v>1</v>
      </c>
      <c r="AD123" s="27">
        <f t="shared" si="202"/>
        <v>5.5679287305122491E-2</v>
      </c>
      <c r="AE123" s="27">
        <f t="shared" si="203"/>
        <v>3.8461538461538464E-2</v>
      </c>
      <c r="AF123" s="27">
        <f t="shared" si="204"/>
        <v>3.8461538461538464E-2</v>
      </c>
      <c r="AG123" s="27">
        <f t="shared" si="205"/>
        <v>4.7619047619047616E-2</v>
      </c>
      <c r="AH123" s="27">
        <f t="shared" si="206"/>
        <v>4.7619047619047616E-2</v>
      </c>
      <c r="AI123" s="27">
        <f t="shared" si="207"/>
        <v>4.2199488491048591E-2</v>
      </c>
      <c r="AJ123" s="27">
        <f t="shared" si="208"/>
        <v>3.8461538461538464E-2</v>
      </c>
      <c r="AK123" s="27">
        <f t="shared" si="209"/>
        <v>4.7619047619047616E-2</v>
      </c>
      <c r="AL123" s="27">
        <f t="shared" si="210"/>
        <v>5.5679287305122491E-2</v>
      </c>
      <c r="AM123" s="27">
        <f t="shared" si="211"/>
        <v>4.7619047619047616E-2</v>
      </c>
      <c r="AO123" s="29">
        <f t="shared" si="212"/>
        <v>4.5941886896209948E-2</v>
      </c>
    </row>
    <row r="124" spans="1:41" x14ac:dyDescent="0.25">
      <c r="A124" s="56" t="s">
        <v>8</v>
      </c>
      <c r="B124" s="54">
        <f>SUM(B119:B123)</f>
        <v>5.6666666670000003</v>
      </c>
      <c r="C124" s="54">
        <f t="shared" ref="C124" si="213">SUM(C119:C123)</f>
        <v>2.75</v>
      </c>
      <c r="D124" s="54">
        <f t="shared" ref="D124" si="214">SUM(D119:D123)</f>
        <v>4</v>
      </c>
      <c r="E124" s="54">
        <f t="shared" ref="E124" si="215">SUM(E119:E123)</f>
        <v>11.5</v>
      </c>
      <c r="F124" s="54">
        <f t="shared" ref="F124" si="216">SUM(F119:F123)</f>
        <v>8.1666666670000012</v>
      </c>
      <c r="G124" s="59"/>
      <c r="H124" s="27"/>
      <c r="I124" s="27"/>
      <c r="J124" s="27"/>
      <c r="K124" s="27"/>
      <c r="L124" s="27"/>
      <c r="M124" s="27"/>
      <c r="R124" s="1" t="s">
        <v>91</v>
      </c>
      <c r="S124" s="48">
        <v>0.25</v>
      </c>
      <c r="T124" s="49">
        <v>0.5</v>
      </c>
      <c r="U124" s="49">
        <v>0.5</v>
      </c>
      <c r="V124" s="49">
        <v>1</v>
      </c>
      <c r="W124" s="49">
        <v>1</v>
      </c>
      <c r="X124" s="49">
        <v>0.33</v>
      </c>
      <c r="Y124" s="49">
        <v>0.5</v>
      </c>
      <c r="Z124" s="49">
        <v>1</v>
      </c>
      <c r="AA124" s="49">
        <v>0.25</v>
      </c>
      <c r="AB124" s="50">
        <v>1</v>
      </c>
      <c r="AD124" s="27">
        <f t="shared" si="202"/>
        <v>5.5679287305122491E-2</v>
      </c>
      <c r="AE124" s="27">
        <f t="shared" si="203"/>
        <v>3.8461538461538464E-2</v>
      </c>
      <c r="AF124" s="27">
        <f t="shared" si="204"/>
        <v>3.8461538461538464E-2</v>
      </c>
      <c r="AG124" s="27">
        <f t="shared" si="205"/>
        <v>4.7619047619047616E-2</v>
      </c>
      <c r="AH124" s="27">
        <f t="shared" si="206"/>
        <v>4.7619047619047616E-2</v>
      </c>
      <c r="AI124" s="27">
        <f t="shared" si="207"/>
        <v>4.2199488491048591E-2</v>
      </c>
      <c r="AJ124" s="27">
        <f t="shared" si="208"/>
        <v>3.8461538461538464E-2</v>
      </c>
      <c r="AK124" s="27">
        <f t="shared" si="209"/>
        <v>4.7619047619047616E-2</v>
      </c>
      <c r="AL124" s="27">
        <f t="shared" si="210"/>
        <v>5.5679287305122491E-2</v>
      </c>
      <c r="AM124" s="27">
        <f t="shared" si="211"/>
        <v>4.7619047619047616E-2</v>
      </c>
      <c r="AO124" s="29">
        <f t="shared" si="212"/>
        <v>4.5941886896209948E-2</v>
      </c>
    </row>
    <row r="125" spans="1:41" ht="16.5" x14ac:dyDescent="0.3">
      <c r="A125" s="66" t="s">
        <v>73</v>
      </c>
      <c r="B125" s="67"/>
      <c r="C125" s="67"/>
      <c r="D125" s="67"/>
      <c r="E125" s="67"/>
      <c r="F125" s="67"/>
      <c r="G125" s="59"/>
      <c r="H125" s="27"/>
      <c r="I125" s="27"/>
      <c r="J125" s="27"/>
      <c r="K125" s="27"/>
      <c r="L125" s="27"/>
      <c r="M125" s="27"/>
      <c r="R125" s="1" t="s">
        <v>92</v>
      </c>
      <c r="S125" s="48">
        <v>0.5</v>
      </c>
      <c r="T125" s="49">
        <v>2</v>
      </c>
      <c r="U125" s="49">
        <v>2</v>
      </c>
      <c r="V125" s="49">
        <v>3</v>
      </c>
      <c r="W125" s="49">
        <v>3</v>
      </c>
      <c r="X125" s="49">
        <v>1</v>
      </c>
      <c r="Y125" s="49">
        <v>2</v>
      </c>
      <c r="Z125" s="49">
        <v>3</v>
      </c>
      <c r="AA125" s="49">
        <v>0.5</v>
      </c>
      <c r="AB125" s="50">
        <v>3</v>
      </c>
      <c r="AD125" s="27">
        <f t="shared" si="202"/>
        <v>0.11135857461024498</v>
      </c>
      <c r="AE125" s="27">
        <f t="shared" si="203"/>
        <v>0.15384615384615385</v>
      </c>
      <c r="AF125" s="27">
        <f t="shared" si="204"/>
        <v>0.15384615384615385</v>
      </c>
      <c r="AG125" s="27">
        <f t="shared" si="205"/>
        <v>0.14285714285714285</v>
      </c>
      <c r="AH125" s="27">
        <f t="shared" si="206"/>
        <v>0.14285714285714285</v>
      </c>
      <c r="AI125" s="27">
        <f t="shared" si="207"/>
        <v>0.12787723785166241</v>
      </c>
      <c r="AJ125" s="27">
        <f t="shared" si="208"/>
        <v>0.15384615384615385</v>
      </c>
      <c r="AK125" s="27">
        <f t="shared" si="209"/>
        <v>0.14285714285714285</v>
      </c>
      <c r="AL125" s="27">
        <f t="shared" si="210"/>
        <v>0.11135857461024498</v>
      </c>
      <c r="AM125" s="27">
        <f t="shared" si="211"/>
        <v>0.14285714285714285</v>
      </c>
      <c r="AO125" s="29">
        <f t="shared" si="212"/>
        <v>0.13835614200391852</v>
      </c>
    </row>
    <row r="126" spans="1:41" x14ac:dyDescent="0.25">
      <c r="A126" s="56"/>
      <c r="B126" s="54"/>
      <c r="C126" s="54"/>
      <c r="D126" s="54"/>
      <c r="E126" s="54"/>
      <c r="F126" s="54"/>
      <c r="G126" s="59"/>
      <c r="H126" s="27"/>
      <c r="I126" s="27"/>
      <c r="J126" s="27"/>
      <c r="K126" s="27"/>
      <c r="L126" s="27"/>
      <c r="M126" s="27"/>
      <c r="R126" s="1" t="s">
        <v>93</v>
      </c>
      <c r="S126" s="48">
        <v>0.33</v>
      </c>
      <c r="T126" s="49">
        <v>1</v>
      </c>
      <c r="U126" s="49">
        <v>1</v>
      </c>
      <c r="V126" s="49">
        <v>2</v>
      </c>
      <c r="W126" s="49">
        <v>2</v>
      </c>
      <c r="X126" s="49">
        <v>0.5</v>
      </c>
      <c r="Y126" s="49">
        <v>1</v>
      </c>
      <c r="Z126" s="49">
        <v>2</v>
      </c>
      <c r="AA126" s="49">
        <v>0.33</v>
      </c>
      <c r="AB126" s="50">
        <v>2</v>
      </c>
      <c r="AD126" s="27">
        <f t="shared" si="202"/>
        <v>7.3496659242761692E-2</v>
      </c>
      <c r="AE126" s="27">
        <f t="shared" si="203"/>
        <v>7.6923076923076927E-2</v>
      </c>
      <c r="AF126" s="27">
        <f t="shared" si="204"/>
        <v>7.6923076923076927E-2</v>
      </c>
      <c r="AG126" s="27">
        <f t="shared" si="205"/>
        <v>9.5238095238095233E-2</v>
      </c>
      <c r="AH126" s="27">
        <f t="shared" si="206"/>
        <v>9.5238095238095233E-2</v>
      </c>
      <c r="AI126" s="27">
        <f t="shared" si="207"/>
        <v>6.3938618925831206E-2</v>
      </c>
      <c r="AJ126" s="27">
        <f t="shared" si="208"/>
        <v>7.6923076923076927E-2</v>
      </c>
      <c r="AK126" s="27">
        <f t="shared" si="209"/>
        <v>9.5238095238095233E-2</v>
      </c>
      <c r="AL126" s="27">
        <f t="shared" si="210"/>
        <v>7.3496659242761692E-2</v>
      </c>
      <c r="AM126" s="27">
        <f t="shared" si="211"/>
        <v>9.5238095238095233E-2</v>
      </c>
      <c r="AO126" s="29">
        <f t="shared" si="212"/>
        <v>8.2265354913296632E-2</v>
      </c>
    </row>
    <row r="127" spans="1:41" ht="15.75" x14ac:dyDescent="0.25">
      <c r="B127" s="1" t="s">
        <v>82</v>
      </c>
      <c r="C127" s="1" t="s">
        <v>83</v>
      </c>
      <c r="D127" s="1" t="s">
        <v>84</v>
      </c>
      <c r="E127" s="1" t="s">
        <v>85</v>
      </c>
      <c r="F127" s="1" t="s">
        <v>86</v>
      </c>
      <c r="G127" s="59"/>
      <c r="H127" s="27"/>
      <c r="I127" s="27"/>
      <c r="J127" s="27"/>
      <c r="K127" s="27"/>
      <c r="L127" s="27"/>
      <c r="M127" s="27"/>
      <c r="N127" s="8" t="s">
        <v>18</v>
      </c>
      <c r="R127" s="1" t="s">
        <v>94</v>
      </c>
      <c r="S127" s="48">
        <v>0.25</v>
      </c>
      <c r="T127" s="49">
        <v>0.5</v>
      </c>
      <c r="U127" s="49">
        <v>0.5</v>
      </c>
      <c r="V127" s="49">
        <v>1</v>
      </c>
      <c r="W127" s="49">
        <v>1</v>
      </c>
      <c r="X127" s="49">
        <v>0.33</v>
      </c>
      <c r="Y127" s="49">
        <v>0.5</v>
      </c>
      <c r="Z127" s="49">
        <v>1</v>
      </c>
      <c r="AA127" s="49">
        <v>0.25</v>
      </c>
      <c r="AB127" s="50">
        <v>1</v>
      </c>
      <c r="AD127" s="27">
        <f t="shared" si="202"/>
        <v>5.5679287305122491E-2</v>
      </c>
      <c r="AE127" s="27">
        <f t="shared" si="203"/>
        <v>3.8461538461538464E-2</v>
      </c>
      <c r="AF127" s="27">
        <f t="shared" si="204"/>
        <v>3.8461538461538464E-2</v>
      </c>
      <c r="AG127" s="27">
        <f t="shared" si="205"/>
        <v>4.7619047619047616E-2</v>
      </c>
      <c r="AH127" s="27">
        <f t="shared" si="206"/>
        <v>4.7619047619047616E-2</v>
      </c>
      <c r="AI127" s="27">
        <f t="shared" si="207"/>
        <v>4.2199488491048591E-2</v>
      </c>
      <c r="AJ127" s="27">
        <f t="shared" si="208"/>
        <v>3.8461538461538464E-2</v>
      </c>
      <c r="AK127" s="27">
        <f t="shared" si="209"/>
        <v>4.7619047619047616E-2</v>
      </c>
      <c r="AL127" s="27">
        <f t="shared" si="210"/>
        <v>5.5679287305122491E-2</v>
      </c>
      <c r="AM127" s="27">
        <f t="shared" si="211"/>
        <v>4.7619047619047616E-2</v>
      </c>
      <c r="AO127" s="29">
        <f t="shared" si="212"/>
        <v>4.5941886896209948E-2</v>
      </c>
    </row>
    <row r="128" spans="1:41" x14ac:dyDescent="0.25">
      <c r="A128" s="1" t="s">
        <v>82</v>
      </c>
      <c r="B128" s="45">
        <v>1</v>
      </c>
      <c r="C128" s="46">
        <v>0.33333333300000001</v>
      </c>
      <c r="D128" s="46">
        <v>0.5</v>
      </c>
      <c r="E128" s="46">
        <v>2</v>
      </c>
      <c r="F128" s="47">
        <v>1</v>
      </c>
      <c r="G128" s="59"/>
      <c r="H128" s="27">
        <f>B128/$B$133</f>
        <v>0.13333333333333333</v>
      </c>
      <c r="I128" s="27">
        <f>C128/$C$133</f>
        <v>0.13157894725415512</v>
      </c>
      <c r="J128" s="27">
        <f>D128/$D$133</f>
        <v>0.13333333333333333</v>
      </c>
      <c r="K128" s="27">
        <f>E128/$E$133</f>
        <v>0.14285714285714285</v>
      </c>
      <c r="L128" s="27">
        <f>F128/$F$133</f>
        <v>0.13333333333333333</v>
      </c>
      <c r="M128" s="27"/>
      <c r="N128" s="28">
        <f>AVERAGE(H128:L128)</f>
        <v>0.13488721802225961</v>
      </c>
      <c r="R128" s="1" t="s">
        <v>95</v>
      </c>
      <c r="S128" s="48">
        <v>1</v>
      </c>
      <c r="T128" s="49">
        <v>3</v>
      </c>
      <c r="U128" s="49">
        <v>3</v>
      </c>
      <c r="V128" s="49">
        <v>4</v>
      </c>
      <c r="W128" s="49">
        <v>4</v>
      </c>
      <c r="X128" s="49">
        <v>2</v>
      </c>
      <c r="Y128" s="49">
        <v>3</v>
      </c>
      <c r="Z128" s="49">
        <v>4</v>
      </c>
      <c r="AA128" s="49">
        <v>1</v>
      </c>
      <c r="AB128" s="50">
        <v>4</v>
      </c>
      <c r="AD128" s="27">
        <f t="shared" si="202"/>
        <v>0.22271714922048996</v>
      </c>
      <c r="AE128" s="27">
        <f t="shared" si="203"/>
        <v>0.23076923076923078</v>
      </c>
      <c r="AF128" s="27">
        <f t="shared" si="204"/>
        <v>0.23076923076923078</v>
      </c>
      <c r="AG128" s="27">
        <f t="shared" si="205"/>
        <v>0.19047619047619047</v>
      </c>
      <c r="AH128" s="27">
        <f t="shared" si="206"/>
        <v>0.19047619047619047</v>
      </c>
      <c r="AI128" s="27">
        <f t="shared" si="207"/>
        <v>0.25575447570332482</v>
      </c>
      <c r="AJ128" s="27">
        <f t="shared" si="208"/>
        <v>0.23076923076923078</v>
      </c>
      <c r="AK128" s="27">
        <f t="shared" si="209"/>
        <v>0.19047619047619047</v>
      </c>
      <c r="AL128" s="27">
        <f t="shared" si="210"/>
        <v>0.22271714922048996</v>
      </c>
      <c r="AM128" s="27">
        <f t="shared" si="211"/>
        <v>0.19047619047619047</v>
      </c>
      <c r="AO128" s="29">
        <f t="shared" si="212"/>
        <v>0.21554012283567586</v>
      </c>
    </row>
    <row r="129" spans="1:41" x14ac:dyDescent="0.25">
      <c r="A129" s="1" t="s">
        <v>83</v>
      </c>
      <c r="B129" s="48">
        <v>3</v>
      </c>
      <c r="C129" s="49">
        <v>1</v>
      </c>
      <c r="D129" s="49">
        <v>1.5</v>
      </c>
      <c r="E129" s="49">
        <v>5</v>
      </c>
      <c r="F129" s="50">
        <v>3</v>
      </c>
      <c r="G129" s="59"/>
      <c r="H129" s="27">
        <f t="shared" ref="H129:H132" si="217">B129/$B$133</f>
        <v>0.4</v>
      </c>
      <c r="I129" s="27">
        <f t="shared" ref="I129:I132" si="218">C129/$C$133</f>
        <v>0.39473684215720217</v>
      </c>
      <c r="J129" s="27">
        <f t="shared" ref="J129:J132" si="219">D129/$D$133</f>
        <v>0.4</v>
      </c>
      <c r="K129" s="27">
        <f t="shared" ref="K129:K132" si="220">E129/$E$133</f>
        <v>0.35714285714285715</v>
      </c>
      <c r="L129" s="27">
        <f t="shared" ref="L129:L132" si="221">F129/$F$133</f>
        <v>0.4</v>
      </c>
      <c r="M129" s="27"/>
      <c r="N129" s="29">
        <f t="shared" ref="N129:N132" si="222">AVERAGE(H129:L129)</f>
        <v>0.3903759398600119</v>
      </c>
      <c r="R129" s="1" t="s">
        <v>96</v>
      </c>
      <c r="S129" s="51">
        <v>0.25</v>
      </c>
      <c r="T129" s="52">
        <v>0.5</v>
      </c>
      <c r="U129" s="52">
        <v>0.5</v>
      </c>
      <c r="V129" s="52">
        <v>1</v>
      </c>
      <c r="W129" s="52">
        <v>1</v>
      </c>
      <c r="X129" s="52">
        <v>0.33</v>
      </c>
      <c r="Y129" s="52">
        <v>0.5</v>
      </c>
      <c r="Z129" s="52">
        <v>1</v>
      </c>
      <c r="AA129" s="52">
        <v>0.25</v>
      </c>
      <c r="AB129" s="53">
        <v>1</v>
      </c>
      <c r="AD129" s="27">
        <f t="shared" si="202"/>
        <v>5.5679287305122491E-2</v>
      </c>
      <c r="AE129" s="27">
        <f t="shared" si="203"/>
        <v>3.8461538461538464E-2</v>
      </c>
      <c r="AF129" s="27">
        <f t="shared" si="204"/>
        <v>3.8461538461538464E-2</v>
      </c>
      <c r="AG129" s="27">
        <f t="shared" si="205"/>
        <v>4.7619047619047616E-2</v>
      </c>
      <c r="AH129" s="27">
        <f t="shared" si="206"/>
        <v>4.7619047619047616E-2</v>
      </c>
      <c r="AI129" s="27">
        <f t="shared" si="207"/>
        <v>4.2199488491048591E-2</v>
      </c>
      <c r="AJ129" s="27">
        <f t="shared" si="208"/>
        <v>3.8461538461538464E-2</v>
      </c>
      <c r="AK129" s="27">
        <f t="shared" si="209"/>
        <v>4.7619047619047616E-2</v>
      </c>
      <c r="AL129" s="27">
        <f t="shared" si="210"/>
        <v>5.5679287305122491E-2</v>
      </c>
      <c r="AM129" s="27">
        <f t="shared" si="211"/>
        <v>4.7619047619047616E-2</v>
      </c>
      <c r="AO129" s="30">
        <f t="shared" si="212"/>
        <v>4.5941886896209948E-2</v>
      </c>
    </row>
    <row r="130" spans="1:41" x14ac:dyDescent="0.25">
      <c r="A130" s="1" t="s">
        <v>84</v>
      </c>
      <c r="B130" s="48">
        <v>2</v>
      </c>
      <c r="C130" s="49">
        <v>0.66666666699999999</v>
      </c>
      <c r="D130" s="49">
        <v>1</v>
      </c>
      <c r="E130" s="49">
        <v>4</v>
      </c>
      <c r="F130" s="50">
        <v>2</v>
      </c>
      <c r="G130" s="59"/>
      <c r="H130" s="27">
        <f t="shared" si="217"/>
        <v>0.26666666666666666</v>
      </c>
      <c r="I130" s="27">
        <f t="shared" si="218"/>
        <v>0.26315789490304703</v>
      </c>
      <c r="J130" s="27">
        <f t="shared" si="219"/>
        <v>0.26666666666666666</v>
      </c>
      <c r="K130" s="27">
        <f t="shared" si="220"/>
        <v>0.2857142857142857</v>
      </c>
      <c r="L130" s="27">
        <f t="shared" si="221"/>
        <v>0.26666666666666666</v>
      </c>
      <c r="M130" s="27"/>
      <c r="N130" s="29">
        <f t="shared" si="222"/>
        <v>0.26977443612346652</v>
      </c>
      <c r="R130" s="56" t="s">
        <v>8</v>
      </c>
      <c r="S130" s="54">
        <f>SUM(S120:S129)</f>
        <v>4.49</v>
      </c>
      <c r="T130" s="54">
        <f t="shared" ref="T130" si="223">SUM(T120:T129)</f>
        <v>13</v>
      </c>
      <c r="U130" s="54">
        <f t="shared" ref="U130" si="224">SUM(U120:U129)</f>
        <v>13</v>
      </c>
      <c r="V130" s="54">
        <f t="shared" ref="V130" si="225">SUM(V120:V129)</f>
        <v>21</v>
      </c>
      <c r="W130" s="54">
        <f t="shared" ref="W130" si="226">SUM(W120:W129)</f>
        <v>21</v>
      </c>
      <c r="X130" s="54">
        <f t="shared" ref="X130" si="227">SUM(X120:X129)</f>
        <v>7.82</v>
      </c>
      <c r="Y130" s="54">
        <f t="shared" ref="Y130" si="228">SUM(Y120:Y129)</f>
        <v>13</v>
      </c>
      <c r="Z130" s="54">
        <f t="shared" ref="Z130" si="229">SUM(Z120:Z129)</f>
        <v>21</v>
      </c>
      <c r="AA130" s="54">
        <f t="shared" ref="AA130" si="230">SUM(AA120:AA129)</f>
        <v>4.49</v>
      </c>
      <c r="AB130" s="54">
        <f t="shared" ref="AB130" si="231">SUM(AB120:AB129)</f>
        <v>21</v>
      </c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</row>
    <row r="131" spans="1:41" ht="16.5" x14ac:dyDescent="0.3">
      <c r="A131" s="1" t="s">
        <v>85</v>
      </c>
      <c r="B131" s="48">
        <v>0.5</v>
      </c>
      <c r="C131" s="49">
        <v>0.2</v>
      </c>
      <c r="D131" s="49">
        <v>0.25</v>
      </c>
      <c r="E131" s="49">
        <v>1</v>
      </c>
      <c r="F131" s="50">
        <v>0.5</v>
      </c>
      <c r="G131" s="59"/>
      <c r="H131" s="27">
        <f t="shared" si="217"/>
        <v>6.6666666666666666E-2</v>
      </c>
      <c r="I131" s="27">
        <f t="shared" si="218"/>
        <v>7.8947368431440443E-2</v>
      </c>
      <c r="J131" s="27">
        <f t="shared" si="219"/>
        <v>6.6666666666666666E-2</v>
      </c>
      <c r="K131" s="27">
        <f t="shared" si="220"/>
        <v>7.1428571428571425E-2</v>
      </c>
      <c r="L131" s="27">
        <f t="shared" si="221"/>
        <v>6.6666666666666666E-2</v>
      </c>
      <c r="M131" s="27"/>
      <c r="N131" s="29">
        <f t="shared" si="222"/>
        <v>7.0075187972002365E-2</v>
      </c>
      <c r="R131" s="41" t="s">
        <v>72</v>
      </c>
      <c r="S131" s="42"/>
      <c r="T131" s="42"/>
      <c r="U131" s="42"/>
      <c r="V131" s="42"/>
      <c r="W131" s="42"/>
      <c r="X131" s="42"/>
      <c r="Y131" s="42"/>
      <c r="Z131" s="42"/>
      <c r="AA131" s="42"/>
      <c r="AB131" s="43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</row>
    <row r="132" spans="1:41" x14ac:dyDescent="0.25">
      <c r="A132" s="1" t="s">
        <v>86</v>
      </c>
      <c r="B132" s="51">
        <v>1</v>
      </c>
      <c r="C132" s="52">
        <v>0.33333333300000001</v>
      </c>
      <c r="D132" s="52">
        <v>0.5</v>
      </c>
      <c r="E132" s="52">
        <v>2</v>
      </c>
      <c r="F132" s="53">
        <v>1</v>
      </c>
      <c r="G132" s="59"/>
      <c r="H132" s="27">
        <f t="shared" si="217"/>
        <v>0.13333333333333333</v>
      </c>
      <c r="I132" s="27">
        <f t="shared" si="218"/>
        <v>0.13157894725415512</v>
      </c>
      <c r="J132" s="27">
        <f t="shared" si="219"/>
        <v>0.13333333333333333</v>
      </c>
      <c r="K132" s="27">
        <f t="shared" si="220"/>
        <v>0.14285714285714285</v>
      </c>
      <c r="L132" s="27">
        <f t="shared" si="221"/>
        <v>0.13333333333333333</v>
      </c>
      <c r="M132" s="27"/>
      <c r="N132" s="30">
        <f t="shared" si="222"/>
        <v>0.13488721802225961</v>
      </c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</row>
    <row r="133" spans="1:41" ht="15.75" x14ac:dyDescent="0.25">
      <c r="A133" s="56" t="s">
        <v>8</v>
      </c>
      <c r="B133" s="54">
        <f>SUM(B128:B132)</f>
        <v>7.5</v>
      </c>
      <c r="C133" s="54">
        <f t="shared" ref="C133" si="232">SUM(C128:C132)</f>
        <v>2.5333333330000003</v>
      </c>
      <c r="D133" s="54">
        <f t="shared" ref="D133" si="233">SUM(D128:D132)</f>
        <v>3.75</v>
      </c>
      <c r="E133" s="54">
        <f t="shared" ref="E133" si="234">SUM(E128:E132)</f>
        <v>14</v>
      </c>
      <c r="F133" s="54">
        <f t="shared" ref="F133" si="235">SUM(F128:F132)</f>
        <v>7.5</v>
      </c>
      <c r="G133" s="59"/>
      <c r="H133" s="27"/>
      <c r="I133" s="27"/>
      <c r="J133" s="27"/>
      <c r="K133" s="27"/>
      <c r="L133" s="27"/>
      <c r="M133" s="27"/>
      <c r="S133" s="1" t="s">
        <v>87</v>
      </c>
      <c r="T133" s="1" t="s">
        <v>88</v>
      </c>
      <c r="U133" s="1" t="s">
        <v>89</v>
      </c>
      <c r="V133" s="1" t="s">
        <v>90</v>
      </c>
      <c r="W133" s="1" t="s">
        <v>91</v>
      </c>
      <c r="X133" s="1" t="s">
        <v>92</v>
      </c>
      <c r="Y133" s="1" t="s">
        <v>93</v>
      </c>
      <c r="Z133" s="1" t="s">
        <v>94</v>
      </c>
      <c r="AA133" s="1" t="s">
        <v>95</v>
      </c>
      <c r="AB133" s="1" t="s">
        <v>96</v>
      </c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O133" s="8" t="s">
        <v>18</v>
      </c>
    </row>
    <row r="134" spans="1:41" ht="16.5" x14ac:dyDescent="0.3">
      <c r="A134" s="66" t="s">
        <v>74</v>
      </c>
      <c r="B134" s="67"/>
      <c r="C134" s="67"/>
      <c r="D134" s="67"/>
      <c r="E134" s="67"/>
      <c r="F134" s="67"/>
      <c r="G134" s="59"/>
      <c r="H134" s="27"/>
      <c r="I134" s="27"/>
      <c r="J134" s="27"/>
      <c r="K134" s="27"/>
      <c r="L134" s="27"/>
      <c r="M134" s="27"/>
      <c r="R134" s="1" t="s">
        <v>87</v>
      </c>
      <c r="S134" s="45">
        <v>1</v>
      </c>
      <c r="T134" s="46">
        <v>1</v>
      </c>
      <c r="U134" s="46">
        <v>2</v>
      </c>
      <c r="V134" s="46">
        <v>2</v>
      </c>
      <c r="W134" s="46">
        <v>3</v>
      </c>
      <c r="X134" s="46">
        <v>1</v>
      </c>
      <c r="Y134" s="46">
        <v>2</v>
      </c>
      <c r="Z134" s="46">
        <v>2</v>
      </c>
      <c r="AA134" s="46">
        <v>1</v>
      </c>
      <c r="AB134" s="47">
        <v>2</v>
      </c>
      <c r="AD134" s="27">
        <f>S134/$S$144</f>
        <v>0.14641288433382138</v>
      </c>
      <c r="AE134" s="27">
        <f>T134/$T$144</f>
        <v>0.14641288433382138</v>
      </c>
      <c r="AF134" s="27">
        <f>U134/$U$144</f>
        <v>0.14814814814814814</v>
      </c>
      <c r="AG134" s="27">
        <f>V134/$V$144</f>
        <v>0.14814814814814814</v>
      </c>
      <c r="AH134" s="27">
        <f>W134/$W$144</f>
        <v>0.13043478260869565</v>
      </c>
      <c r="AI134" s="27">
        <f>X134/$X$144</f>
        <v>0.14641288433382138</v>
      </c>
      <c r="AJ134" s="27">
        <f>Y134/$Y$144</f>
        <v>0.14814814814814814</v>
      </c>
      <c r="AK134" s="27">
        <f>Z134/$Z$144</f>
        <v>0.14814814814814814</v>
      </c>
      <c r="AL134" s="27">
        <f>AA134/$AA$144</f>
        <v>0.14641288433382138</v>
      </c>
      <c r="AM134" s="27">
        <f>AB134/$AB$144</f>
        <v>0.14814814814814814</v>
      </c>
      <c r="AO134" s="28">
        <f>AVERAGE(AD134:AM134)</f>
        <v>0.1456827060684722</v>
      </c>
    </row>
    <row r="135" spans="1:41" x14ac:dyDescent="0.25">
      <c r="A135" s="54"/>
      <c r="B135" s="54"/>
      <c r="C135" s="54"/>
      <c r="D135" s="54"/>
      <c r="E135" s="54"/>
      <c r="F135" s="54"/>
      <c r="G135" s="59"/>
      <c r="H135" s="27"/>
      <c r="I135" s="27"/>
      <c r="J135" s="27"/>
      <c r="K135" s="27"/>
      <c r="L135" s="27"/>
      <c r="M135" s="27"/>
      <c r="R135" s="1" t="s">
        <v>88</v>
      </c>
      <c r="S135" s="48">
        <v>1</v>
      </c>
      <c r="T135" s="49">
        <v>1</v>
      </c>
      <c r="U135" s="49">
        <v>2</v>
      </c>
      <c r="V135" s="49">
        <v>2</v>
      </c>
      <c r="W135" s="49">
        <v>3</v>
      </c>
      <c r="X135" s="49">
        <v>1</v>
      </c>
      <c r="Y135" s="49">
        <v>2</v>
      </c>
      <c r="Z135" s="49">
        <v>2</v>
      </c>
      <c r="AA135" s="49">
        <v>1</v>
      </c>
      <c r="AB135" s="50">
        <v>2</v>
      </c>
      <c r="AD135" s="27">
        <f t="shared" ref="AD135:AD143" si="236">S135/$S$144</f>
        <v>0.14641288433382138</v>
      </c>
      <c r="AE135" s="27">
        <f t="shared" ref="AE135:AE143" si="237">T135/$T$144</f>
        <v>0.14641288433382138</v>
      </c>
      <c r="AF135" s="27">
        <f t="shared" ref="AF135:AF143" si="238">U135/$U$144</f>
        <v>0.14814814814814814</v>
      </c>
      <c r="AG135" s="27">
        <f t="shared" ref="AG135:AG143" si="239">V135/$V$144</f>
        <v>0.14814814814814814</v>
      </c>
      <c r="AH135" s="27">
        <f t="shared" ref="AH135:AH143" si="240">W135/$W$144</f>
        <v>0.13043478260869565</v>
      </c>
      <c r="AI135" s="27">
        <f t="shared" ref="AI135:AI143" si="241">X135/$X$144</f>
        <v>0.14641288433382138</v>
      </c>
      <c r="AJ135" s="27">
        <f t="shared" ref="AJ135:AJ143" si="242">Y135/$Y$144</f>
        <v>0.14814814814814814</v>
      </c>
      <c r="AK135" s="27">
        <f t="shared" ref="AK135:AK143" si="243">Z135/$Z$144</f>
        <v>0.14814814814814814</v>
      </c>
      <c r="AL135" s="27">
        <f t="shared" ref="AL135:AL143" si="244">AA135/$AA$144</f>
        <v>0.14641288433382138</v>
      </c>
      <c r="AM135" s="27">
        <f t="shared" ref="AM135:AM143" si="245">AB135/$AB$144</f>
        <v>0.14814814814814814</v>
      </c>
      <c r="AO135" s="29">
        <f t="shared" ref="AO135:AO143" si="246">AVERAGE(AD135:AM135)</f>
        <v>0.1456827060684722</v>
      </c>
    </row>
    <row r="136" spans="1:41" ht="15.75" x14ac:dyDescent="0.25">
      <c r="B136" s="1" t="s">
        <v>82</v>
      </c>
      <c r="C136" s="1" t="s">
        <v>83</v>
      </c>
      <c r="D136" s="1" t="s">
        <v>84</v>
      </c>
      <c r="E136" s="1" t="s">
        <v>85</v>
      </c>
      <c r="F136" s="1" t="s">
        <v>86</v>
      </c>
      <c r="G136" s="59"/>
      <c r="H136" s="27"/>
      <c r="I136" s="27"/>
      <c r="J136" s="27"/>
      <c r="K136" s="27"/>
      <c r="L136" s="27"/>
      <c r="M136" s="27"/>
      <c r="N136" s="8" t="s">
        <v>18</v>
      </c>
      <c r="R136" s="1" t="s">
        <v>89</v>
      </c>
      <c r="S136" s="48">
        <v>0.5</v>
      </c>
      <c r="T136" s="49">
        <v>0.5</v>
      </c>
      <c r="U136" s="49">
        <v>1</v>
      </c>
      <c r="V136" s="49">
        <v>1</v>
      </c>
      <c r="W136" s="49">
        <v>2</v>
      </c>
      <c r="X136" s="49">
        <v>0.5</v>
      </c>
      <c r="Y136" s="49">
        <v>1</v>
      </c>
      <c r="Z136" s="49">
        <v>1</v>
      </c>
      <c r="AA136" s="49">
        <v>0.5</v>
      </c>
      <c r="AB136" s="50">
        <v>1</v>
      </c>
      <c r="AD136" s="27">
        <f t="shared" si="236"/>
        <v>7.320644216691069E-2</v>
      </c>
      <c r="AE136" s="27">
        <f t="shared" si="237"/>
        <v>7.320644216691069E-2</v>
      </c>
      <c r="AF136" s="27">
        <f t="shared" si="238"/>
        <v>7.407407407407407E-2</v>
      </c>
      <c r="AG136" s="27">
        <f t="shared" si="239"/>
        <v>7.407407407407407E-2</v>
      </c>
      <c r="AH136" s="27">
        <f t="shared" si="240"/>
        <v>8.6956521739130432E-2</v>
      </c>
      <c r="AI136" s="27">
        <f t="shared" si="241"/>
        <v>7.320644216691069E-2</v>
      </c>
      <c r="AJ136" s="27">
        <f t="shared" si="242"/>
        <v>7.407407407407407E-2</v>
      </c>
      <c r="AK136" s="27">
        <f t="shared" si="243"/>
        <v>7.407407407407407E-2</v>
      </c>
      <c r="AL136" s="27">
        <f t="shared" si="244"/>
        <v>7.320644216691069E-2</v>
      </c>
      <c r="AM136" s="27">
        <f t="shared" si="245"/>
        <v>7.407407407407407E-2</v>
      </c>
      <c r="AO136" s="29">
        <f t="shared" si="246"/>
        <v>7.5015266077714346E-2</v>
      </c>
    </row>
    <row r="137" spans="1:41" x14ac:dyDescent="0.25">
      <c r="A137" s="1" t="s">
        <v>82</v>
      </c>
      <c r="B137" s="45">
        <v>1</v>
      </c>
      <c r="C137" s="46">
        <v>0.5</v>
      </c>
      <c r="D137" s="46">
        <v>0.66666666699999999</v>
      </c>
      <c r="E137" s="46">
        <v>2</v>
      </c>
      <c r="F137" s="47">
        <v>1.5</v>
      </c>
      <c r="G137" s="59"/>
      <c r="H137" s="27">
        <f>B137/$B$142</f>
        <v>0.17647058822491349</v>
      </c>
      <c r="I137" s="27">
        <f>C137/$C$142</f>
        <v>0.18181818181818182</v>
      </c>
      <c r="J137" s="27">
        <f>D137/$D$142</f>
        <v>0.16666666675</v>
      </c>
      <c r="K137" s="27">
        <f>E137/$E$142</f>
        <v>0.17391304347826086</v>
      </c>
      <c r="L137" s="27">
        <f>F137/$F$142</f>
        <v>0.18367346938025819</v>
      </c>
      <c r="M137" s="27"/>
      <c r="N137" s="28">
        <f>AVERAGE(H137:L137)</f>
        <v>0.17650838993032286</v>
      </c>
      <c r="R137" s="1" t="s">
        <v>90</v>
      </c>
      <c r="S137" s="48">
        <v>0.5</v>
      </c>
      <c r="T137" s="49">
        <v>0.5</v>
      </c>
      <c r="U137" s="49">
        <v>1</v>
      </c>
      <c r="V137" s="49">
        <v>1</v>
      </c>
      <c r="W137" s="49">
        <v>2</v>
      </c>
      <c r="X137" s="49">
        <v>0.5</v>
      </c>
      <c r="Y137" s="49">
        <v>1</v>
      </c>
      <c r="Z137" s="49">
        <v>1</v>
      </c>
      <c r="AA137" s="49">
        <v>0.5</v>
      </c>
      <c r="AB137" s="50">
        <v>1</v>
      </c>
      <c r="AD137" s="27">
        <f t="shared" si="236"/>
        <v>7.320644216691069E-2</v>
      </c>
      <c r="AE137" s="27">
        <f t="shared" si="237"/>
        <v>7.320644216691069E-2</v>
      </c>
      <c r="AF137" s="27">
        <f t="shared" si="238"/>
        <v>7.407407407407407E-2</v>
      </c>
      <c r="AG137" s="27">
        <f t="shared" si="239"/>
        <v>7.407407407407407E-2</v>
      </c>
      <c r="AH137" s="27">
        <f t="shared" si="240"/>
        <v>8.6956521739130432E-2</v>
      </c>
      <c r="AI137" s="27">
        <f t="shared" si="241"/>
        <v>7.320644216691069E-2</v>
      </c>
      <c r="AJ137" s="27">
        <f t="shared" si="242"/>
        <v>7.407407407407407E-2</v>
      </c>
      <c r="AK137" s="27">
        <f t="shared" si="243"/>
        <v>7.407407407407407E-2</v>
      </c>
      <c r="AL137" s="27">
        <f t="shared" si="244"/>
        <v>7.320644216691069E-2</v>
      </c>
      <c r="AM137" s="27">
        <f t="shared" si="245"/>
        <v>7.407407407407407E-2</v>
      </c>
      <c r="AO137" s="29">
        <f t="shared" si="246"/>
        <v>7.5015266077714346E-2</v>
      </c>
    </row>
    <row r="138" spans="1:41" x14ac:dyDescent="0.25">
      <c r="A138" s="1" t="s">
        <v>83</v>
      </c>
      <c r="B138" s="48">
        <v>2</v>
      </c>
      <c r="C138" s="49">
        <v>1</v>
      </c>
      <c r="D138" s="49">
        <v>1.5</v>
      </c>
      <c r="E138" s="49">
        <v>4</v>
      </c>
      <c r="F138" s="50">
        <v>3</v>
      </c>
      <c r="G138" s="59"/>
      <c r="H138" s="27">
        <f t="shared" ref="H138:H141" si="247">B138/$B$142</f>
        <v>0.35294117644982698</v>
      </c>
      <c r="I138" s="27">
        <f t="shared" ref="I138:I141" si="248">C138/$C$142</f>
        <v>0.36363636363636365</v>
      </c>
      <c r="J138" s="27">
        <f t="shared" ref="J138:J141" si="249">D138/$D$142</f>
        <v>0.375</v>
      </c>
      <c r="K138" s="27">
        <f t="shared" ref="K138:K141" si="250">E138/$E$142</f>
        <v>0.34782608695652173</v>
      </c>
      <c r="L138" s="27">
        <f t="shared" ref="L138:L141" si="251">F138/$F$142</f>
        <v>0.36734693876051638</v>
      </c>
      <c r="M138" s="27"/>
      <c r="N138" s="29">
        <f t="shared" ref="N138:N141" si="252">AVERAGE(H138:L138)</f>
        <v>0.36135011316064575</v>
      </c>
      <c r="R138" s="1" t="s">
        <v>91</v>
      </c>
      <c r="S138" s="48">
        <v>0.33</v>
      </c>
      <c r="T138" s="49">
        <v>0.33</v>
      </c>
      <c r="U138" s="49">
        <v>0.5</v>
      </c>
      <c r="V138" s="49">
        <v>0.5</v>
      </c>
      <c r="W138" s="49">
        <v>1</v>
      </c>
      <c r="X138" s="49">
        <v>0.33</v>
      </c>
      <c r="Y138" s="49">
        <v>0.5</v>
      </c>
      <c r="Z138" s="49">
        <v>0.5</v>
      </c>
      <c r="AA138" s="49">
        <v>0.33</v>
      </c>
      <c r="AB138" s="50">
        <v>0.5</v>
      </c>
      <c r="AD138" s="27">
        <f t="shared" si="236"/>
        <v>4.8316251830161056E-2</v>
      </c>
      <c r="AE138" s="27">
        <f t="shared" si="237"/>
        <v>4.8316251830161056E-2</v>
      </c>
      <c r="AF138" s="27">
        <f t="shared" si="238"/>
        <v>3.7037037037037035E-2</v>
      </c>
      <c r="AG138" s="27">
        <f t="shared" si="239"/>
        <v>3.7037037037037035E-2</v>
      </c>
      <c r="AH138" s="27">
        <f t="shared" si="240"/>
        <v>4.3478260869565216E-2</v>
      </c>
      <c r="AI138" s="27">
        <f t="shared" si="241"/>
        <v>4.8316251830161056E-2</v>
      </c>
      <c r="AJ138" s="27">
        <f t="shared" si="242"/>
        <v>3.7037037037037035E-2</v>
      </c>
      <c r="AK138" s="27">
        <f t="shared" si="243"/>
        <v>3.7037037037037035E-2</v>
      </c>
      <c r="AL138" s="27">
        <f t="shared" si="244"/>
        <v>4.8316251830161056E-2</v>
      </c>
      <c r="AM138" s="27">
        <f t="shared" si="245"/>
        <v>3.7037037037037035E-2</v>
      </c>
      <c r="AO138" s="29">
        <f t="shared" si="246"/>
        <v>4.2192845337539461E-2</v>
      </c>
    </row>
    <row r="139" spans="1:41" x14ac:dyDescent="0.25">
      <c r="A139" s="1" t="s">
        <v>84</v>
      </c>
      <c r="B139" s="48">
        <v>1.5</v>
      </c>
      <c r="C139" s="49">
        <v>0.66666666699999999</v>
      </c>
      <c r="D139" s="49">
        <v>1</v>
      </c>
      <c r="E139" s="49">
        <v>3</v>
      </c>
      <c r="F139" s="50">
        <v>2</v>
      </c>
      <c r="G139" s="59"/>
      <c r="H139" s="27">
        <f t="shared" si="247"/>
        <v>0.26470588233737025</v>
      </c>
      <c r="I139" s="27">
        <f t="shared" si="248"/>
        <v>0.24242424254545455</v>
      </c>
      <c r="J139" s="27">
        <f t="shared" si="249"/>
        <v>0.25</v>
      </c>
      <c r="K139" s="27">
        <f t="shared" si="250"/>
        <v>0.2608695652173913</v>
      </c>
      <c r="L139" s="27">
        <f t="shared" si="251"/>
        <v>0.2448979591736776</v>
      </c>
      <c r="M139" s="27"/>
      <c r="N139" s="29">
        <f t="shared" si="252"/>
        <v>0.25257952985477872</v>
      </c>
      <c r="R139" s="1" t="s">
        <v>92</v>
      </c>
      <c r="S139" s="48">
        <v>1</v>
      </c>
      <c r="T139" s="49">
        <v>1</v>
      </c>
      <c r="U139" s="49">
        <v>2</v>
      </c>
      <c r="V139" s="49">
        <v>2</v>
      </c>
      <c r="W139" s="49">
        <v>3</v>
      </c>
      <c r="X139" s="49">
        <v>1</v>
      </c>
      <c r="Y139" s="49">
        <v>2</v>
      </c>
      <c r="Z139" s="49">
        <v>2</v>
      </c>
      <c r="AA139" s="49">
        <v>1</v>
      </c>
      <c r="AB139" s="50">
        <v>2</v>
      </c>
      <c r="AD139" s="27">
        <f t="shared" si="236"/>
        <v>0.14641288433382138</v>
      </c>
      <c r="AE139" s="27">
        <f t="shared" si="237"/>
        <v>0.14641288433382138</v>
      </c>
      <c r="AF139" s="27">
        <f t="shared" si="238"/>
        <v>0.14814814814814814</v>
      </c>
      <c r="AG139" s="27">
        <f t="shared" si="239"/>
        <v>0.14814814814814814</v>
      </c>
      <c r="AH139" s="27">
        <f t="shared" si="240"/>
        <v>0.13043478260869565</v>
      </c>
      <c r="AI139" s="27">
        <f t="shared" si="241"/>
        <v>0.14641288433382138</v>
      </c>
      <c r="AJ139" s="27">
        <f t="shared" si="242"/>
        <v>0.14814814814814814</v>
      </c>
      <c r="AK139" s="27">
        <f t="shared" si="243"/>
        <v>0.14814814814814814</v>
      </c>
      <c r="AL139" s="27">
        <f t="shared" si="244"/>
        <v>0.14641288433382138</v>
      </c>
      <c r="AM139" s="27">
        <f t="shared" si="245"/>
        <v>0.14814814814814814</v>
      </c>
      <c r="AO139" s="29">
        <f t="shared" si="246"/>
        <v>0.1456827060684722</v>
      </c>
    </row>
    <row r="140" spans="1:41" x14ac:dyDescent="0.25">
      <c r="A140" s="1" t="s">
        <v>85</v>
      </c>
      <c r="B140" s="48">
        <v>0.5</v>
      </c>
      <c r="C140" s="49">
        <v>0.25</v>
      </c>
      <c r="D140" s="49">
        <v>0.33333333300000001</v>
      </c>
      <c r="E140" s="49">
        <v>1</v>
      </c>
      <c r="F140" s="50">
        <v>0.66666666699999999</v>
      </c>
      <c r="G140" s="59"/>
      <c r="H140" s="27">
        <f t="shared" si="247"/>
        <v>8.8235294112456744E-2</v>
      </c>
      <c r="I140" s="27">
        <f t="shared" si="248"/>
        <v>9.0909090909090912E-2</v>
      </c>
      <c r="J140" s="27">
        <f t="shared" si="249"/>
        <v>8.3333333250000002E-2</v>
      </c>
      <c r="K140" s="27">
        <f t="shared" si="250"/>
        <v>8.6956521739130432E-2</v>
      </c>
      <c r="L140" s="27">
        <f t="shared" si="251"/>
        <v>8.163265309870886E-2</v>
      </c>
      <c r="M140" s="27"/>
      <c r="N140" s="29">
        <f t="shared" si="252"/>
        <v>8.621337862187739E-2</v>
      </c>
      <c r="R140" s="1" t="s">
        <v>93</v>
      </c>
      <c r="S140" s="48">
        <v>0.5</v>
      </c>
      <c r="T140" s="49">
        <v>0.5</v>
      </c>
      <c r="U140" s="49">
        <v>1</v>
      </c>
      <c r="V140" s="49">
        <v>1</v>
      </c>
      <c r="W140" s="49">
        <v>2</v>
      </c>
      <c r="X140" s="49">
        <v>0.5</v>
      </c>
      <c r="Y140" s="49">
        <v>1</v>
      </c>
      <c r="Z140" s="49">
        <v>1</v>
      </c>
      <c r="AA140" s="49">
        <v>0.5</v>
      </c>
      <c r="AB140" s="50">
        <v>1</v>
      </c>
      <c r="AD140" s="27">
        <f t="shared" si="236"/>
        <v>7.320644216691069E-2</v>
      </c>
      <c r="AE140" s="27">
        <f t="shared" si="237"/>
        <v>7.320644216691069E-2</v>
      </c>
      <c r="AF140" s="27">
        <f t="shared" si="238"/>
        <v>7.407407407407407E-2</v>
      </c>
      <c r="AG140" s="27">
        <f t="shared" si="239"/>
        <v>7.407407407407407E-2</v>
      </c>
      <c r="AH140" s="27">
        <f t="shared" si="240"/>
        <v>8.6956521739130432E-2</v>
      </c>
      <c r="AI140" s="27">
        <f t="shared" si="241"/>
        <v>7.320644216691069E-2</v>
      </c>
      <c r="AJ140" s="27">
        <f t="shared" si="242"/>
        <v>7.407407407407407E-2</v>
      </c>
      <c r="AK140" s="27">
        <f t="shared" si="243"/>
        <v>7.407407407407407E-2</v>
      </c>
      <c r="AL140" s="27">
        <f t="shared" si="244"/>
        <v>7.320644216691069E-2</v>
      </c>
      <c r="AM140" s="27">
        <f t="shared" si="245"/>
        <v>7.407407407407407E-2</v>
      </c>
      <c r="AO140" s="29">
        <f t="shared" si="246"/>
        <v>7.5015266077714346E-2</v>
      </c>
    </row>
    <row r="141" spans="1:41" x14ac:dyDescent="0.25">
      <c r="A141" s="1" t="s">
        <v>86</v>
      </c>
      <c r="B141" s="51">
        <v>0.66666666699999999</v>
      </c>
      <c r="C141" s="52">
        <v>0.33333333300000001</v>
      </c>
      <c r="D141" s="52">
        <v>0.5</v>
      </c>
      <c r="E141" s="52">
        <v>1.5</v>
      </c>
      <c r="F141" s="53">
        <v>1</v>
      </c>
      <c r="G141" s="59"/>
      <c r="H141" s="27">
        <f t="shared" si="247"/>
        <v>0.11764705887543252</v>
      </c>
      <c r="I141" s="27">
        <f t="shared" si="248"/>
        <v>0.12121212109090909</v>
      </c>
      <c r="J141" s="27">
        <f t="shared" si="249"/>
        <v>0.125</v>
      </c>
      <c r="K141" s="27">
        <f t="shared" si="250"/>
        <v>0.13043478260869565</v>
      </c>
      <c r="L141" s="27">
        <f t="shared" si="251"/>
        <v>0.1224489795868388</v>
      </c>
      <c r="M141" s="27"/>
      <c r="N141" s="30">
        <f t="shared" si="252"/>
        <v>0.1233485884323752</v>
      </c>
      <c r="R141" s="1" t="s">
        <v>94</v>
      </c>
      <c r="S141" s="48">
        <v>0.5</v>
      </c>
      <c r="T141" s="49">
        <v>0.5</v>
      </c>
      <c r="U141" s="49">
        <v>1</v>
      </c>
      <c r="V141" s="49">
        <v>1</v>
      </c>
      <c r="W141" s="49">
        <v>2</v>
      </c>
      <c r="X141" s="49">
        <v>0.5</v>
      </c>
      <c r="Y141" s="49">
        <v>1</v>
      </c>
      <c r="Z141" s="49">
        <v>1</v>
      </c>
      <c r="AA141" s="49">
        <v>0.5</v>
      </c>
      <c r="AB141" s="50">
        <v>1</v>
      </c>
      <c r="AD141" s="27">
        <f t="shared" si="236"/>
        <v>7.320644216691069E-2</v>
      </c>
      <c r="AE141" s="27">
        <f t="shared" si="237"/>
        <v>7.320644216691069E-2</v>
      </c>
      <c r="AF141" s="27">
        <f t="shared" si="238"/>
        <v>7.407407407407407E-2</v>
      </c>
      <c r="AG141" s="27">
        <f t="shared" si="239"/>
        <v>7.407407407407407E-2</v>
      </c>
      <c r="AH141" s="27">
        <f t="shared" si="240"/>
        <v>8.6956521739130432E-2</v>
      </c>
      <c r="AI141" s="27">
        <f t="shared" si="241"/>
        <v>7.320644216691069E-2</v>
      </c>
      <c r="AJ141" s="27">
        <f t="shared" si="242"/>
        <v>7.407407407407407E-2</v>
      </c>
      <c r="AK141" s="27">
        <f t="shared" si="243"/>
        <v>7.407407407407407E-2</v>
      </c>
      <c r="AL141" s="27">
        <f t="shared" si="244"/>
        <v>7.320644216691069E-2</v>
      </c>
      <c r="AM141" s="27">
        <f t="shared" si="245"/>
        <v>7.407407407407407E-2</v>
      </c>
      <c r="AO141" s="29">
        <f t="shared" si="246"/>
        <v>7.5015266077714346E-2</v>
      </c>
    </row>
    <row r="142" spans="1:41" x14ac:dyDescent="0.25">
      <c r="A142" s="56" t="s">
        <v>8</v>
      </c>
      <c r="B142" s="54">
        <f>SUM(B137:B141)</f>
        <v>5.6666666670000003</v>
      </c>
      <c r="C142" s="54">
        <f t="shared" ref="C142" si="253">SUM(C137:C141)</f>
        <v>2.75</v>
      </c>
      <c r="D142" s="54">
        <f t="shared" ref="D142" si="254">SUM(D137:D141)</f>
        <v>4</v>
      </c>
      <c r="E142" s="54">
        <f t="shared" ref="E142" si="255">SUM(E137:E141)</f>
        <v>11.5</v>
      </c>
      <c r="F142" s="54">
        <f t="shared" ref="F142" si="256">SUM(F137:F141)</f>
        <v>8.1666666670000012</v>
      </c>
      <c r="G142" s="59"/>
      <c r="H142" s="27"/>
      <c r="I142" s="27"/>
      <c r="J142" s="27"/>
      <c r="K142" s="27"/>
      <c r="L142" s="27"/>
      <c r="M142" s="27"/>
      <c r="R142" s="1" t="s">
        <v>95</v>
      </c>
      <c r="S142" s="48">
        <v>1</v>
      </c>
      <c r="T142" s="49">
        <v>1</v>
      </c>
      <c r="U142" s="49">
        <v>2</v>
      </c>
      <c r="V142" s="49">
        <v>2</v>
      </c>
      <c r="W142" s="49">
        <v>3</v>
      </c>
      <c r="X142" s="49">
        <v>1</v>
      </c>
      <c r="Y142" s="49">
        <v>2</v>
      </c>
      <c r="Z142" s="49">
        <v>2</v>
      </c>
      <c r="AA142" s="49">
        <v>1</v>
      </c>
      <c r="AB142" s="50">
        <v>2</v>
      </c>
      <c r="AD142" s="27">
        <f t="shared" si="236"/>
        <v>0.14641288433382138</v>
      </c>
      <c r="AE142" s="27">
        <f t="shared" si="237"/>
        <v>0.14641288433382138</v>
      </c>
      <c r="AF142" s="27">
        <f t="shared" si="238"/>
        <v>0.14814814814814814</v>
      </c>
      <c r="AG142" s="27">
        <f t="shared" si="239"/>
        <v>0.14814814814814814</v>
      </c>
      <c r="AH142" s="27">
        <f t="shared" si="240"/>
        <v>0.13043478260869565</v>
      </c>
      <c r="AI142" s="27">
        <f t="shared" si="241"/>
        <v>0.14641288433382138</v>
      </c>
      <c r="AJ142" s="27">
        <f t="shared" si="242"/>
        <v>0.14814814814814814</v>
      </c>
      <c r="AK142" s="27">
        <f t="shared" si="243"/>
        <v>0.14814814814814814</v>
      </c>
      <c r="AL142" s="27">
        <f t="shared" si="244"/>
        <v>0.14641288433382138</v>
      </c>
      <c r="AM142" s="27">
        <f t="shared" si="245"/>
        <v>0.14814814814814814</v>
      </c>
      <c r="AO142" s="29">
        <f t="shared" si="246"/>
        <v>0.1456827060684722</v>
      </c>
    </row>
    <row r="143" spans="1:41" ht="16.5" x14ac:dyDescent="0.3">
      <c r="A143" s="66" t="s">
        <v>75</v>
      </c>
      <c r="B143" s="67"/>
      <c r="C143" s="67"/>
      <c r="D143" s="67"/>
      <c r="E143" s="67"/>
      <c r="F143" s="67"/>
      <c r="G143" s="59"/>
      <c r="H143" s="27"/>
      <c r="I143" s="27"/>
      <c r="J143" s="27"/>
      <c r="K143" s="27"/>
      <c r="L143" s="27"/>
      <c r="M143" s="27"/>
      <c r="R143" s="1" t="s">
        <v>96</v>
      </c>
      <c r="S143" s="51">
        <v>0.5</v>
      </c>
      <c r="T143" s="52">
        <v>0.5</v>
      </c>
      <c r="U143" s="52">
        <v>1</v>
      </c>
      <c r="V143" s="52">
        <v>1</v>
      </c>
      <c r="W143" s="52">
        <v>2</v>
      </c>
      <c r="X143" s="52">
        <v>0.5</v>
      </c>
      <c r="Y143" s="52">
        <v>1</v>
      </c>
      <c r="Z143" s="52">
        <v>1</v>
      </c>
      <c r="AA143" s="52">
        <v>0.5</v>
      </c>
      <c r="AB143" s="53">
        <v>1</v>
      </c>
      <c r="AD143" s="27">
        <f t="shared" si="236"/>
        <v>7.320644216691069E-2</v>
      </c>
      <c r="AE143" s="27">
        <f t="shared" si="237"/>
        <v>7.320644216691069E-2</v>
      </c>
      <c r="AF143" s="27">
        <f t="shared" si="238"/>
        <v>7.407407407407407E-2</v>
      </c>
      <c r="AG143" s="27">
        <f t="shared" si="239"/>
        <v>7.407407407407407E-2</v>
      </c>
      <c r="AH143" s="27">
        <f t="shared" si="240"/>
        <v>8.6956521739130432E-2</v>
      </c>
      <c r="AI143" s="27">
        <f t="shared" si="241"/>
        <v>7.320644216691069E-2</v>
      </c>
      <c r="AJ143" s="27">
        <f t="shared" si="242"/>
        <v>7.407407407407407E-2</v>
      </c>
      <c r="AK143" s="27">
        <f t="shared" si="243"/>
        <v>7.407407407407407E-2</v>
      </c>
      <c r="AL143" s="27">
        <f t="shared" si="244"/>
        <v>7.320644216691069E-2</v>
      </c>
      <c r="AM143" s="27">
        <f t="shared" si="245"/>
        <v>7.407407407407407E-2</v>
      </c>
      <c r="AO143" s="30">
        <f t="shared" si="246"/>
        <v>7.5015266077714346E-2</v>
      </c>
    </row>
    <row r="144" spans="1:41" x14ac:dyDescent="0.25">
      <c r="A144" s="54"/>
      <c r="B144" s="54"/>
      <c r="C144" s="54"/>
      <c r="D144" s="54"/>
      <c r="E144" s="54"/>
      <c r="F144" s="54"/>
      <c r="G144" s="59"/>
      <c r="H144" s="27"/>
      <c r="I144" s="27"/>
      <c r="J144" s="27"/>
      <c r="K144" s="27"/>
      <c r="L144" s="27"/>
      <c r="M144" s="27"/>
      <c r="R144" s="56" t="s">
        <v>8</v>
      </c>
      <c r="S144" s="54">
        <f>SUM(S134:S143)</f>
        <v>6.83</v>
      </c>
      <c r="T144" s="54">
        <f t="shared" ref="T144" si="257">SUM(T134:T143)</f>
        <v>6.83</v>
      </c>
      <c r="U144" s="54">
        <f t="shared" ref="U144" si="258">SUM(U134:U143)</f>
        <v>13.5</v>
      </c>
      <c r="V144" s="54">
        <f t="shared" ref="V144" si="259">SUM(V134:V143)</f>
        <v>13.5</v>
      </c>
      <c r="W144" s="54">
        <f t="shared" ref="W144" si="260">SUM(W134:W143)</f>
        <v>23</v>
      </c>
      <c r="X144" s="54">
        <f t="shared" ref="X144" si="261">SUM(X134:X143)</f>
        <v>6.83</v>
      </c>
      <c r="Y144" s="54">
        <f t="shared" ref="Y144" si="262">SUM(Y134:Y143)</f>
        <v>13.5</v>
      </c>
      <c r="Z144" s="54">
        <f t="shared" ref="Z144" si="263">SUM(Z134:Z143)</f>
        <v>13.5</v>
      </c>
      <c r="AA144" s="54">
        <f t="shared" ref="AA144" si="264">SUM(AA134:AA143)</f>
        <v>6.83</v>
      </c>
      <c r="AB144" s="54">
        <f t="shared" ref="AB144" si="265">SUM(AB134:AB143)</f>
        <v>13.5</v>
      </c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</row>
    <row r="145" spans="1:41" ht="16.5" x14ac:dyDescent="0.3">
      <c r="B145" s="1" t="s">
        <v>82</v>
      </c>
      <c r="C145" s="1" t="s">
        <v>83</v>
      </c>
      <c r="D145" s="1" t="s">
        <v>84</v>
      </c>
      <c r="E145" s="1" t="s">
        <v>85</v>
      </c>
      <c r="F145" s="1" t="s">
        <v>86</v>
      </c>
      <c r="G145" s="59"/>
      <c r="H145" s="27"/>
      <c r="I145" s="27"/>
      <c r="J145" s="27"/>
      <c r="K145" s="27"/>
      <c r="L145" s="27"/>
      <c r="M145" s="27"/>
      <c r="N145" s="8" t="s">
        <v>18</v>
      </c>
      <c r="R145" s="41" t="s">
        <v>73</v>
      </c>
      <c r="S145" s="42"/>
      <c r="T145" s="42"/>
      <c r="U145" s="42"/>
      <c r="V145" s="42"/>
      <c r="W145" s="42"/>
      <c r="X145" s="42"/>
      <c r="Y145" s="42"/>
      <c r="Z145" s="42"/>
      <c r="AA145" s="42"/>
      <c r="AB145" s="43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</row>
    <row r="146" spans="1:41" x14ac:dyDescent="0.25">
      <c r="A146" s="1" t="s">
        <v>82</v>
      </c>
      <c r="B146" s="45">
        <v>1</v>
      </c>
      <c r="C146" s="46">
        <v>0.66666666699999999</v>
      </c>
      <c r="D146" s="46">
        <v>0.5</v>
      </c>
      <c r="E146" s="46">
        <v>2</v>
      </c>
      <c r="F146" s="47">
        <v>1</v>
      </c>
      <c r="G146" s="59"/>
      <c r="H146" s="27">
        <f>B146/$B$151</f>
        <v>0.16666666666666666</v>
      </c>
      <c r="I146" s="27">
        <f>C146/$C$151</f>
        <v>0.1600000000672</v>
      </c>
      <c r="J146" s="27">
        <f>D146/$D$151</f>
        <v>0.1714285714089796</v>
      </c>
      <c r="K146" s="27">
        <f>E146/$E$151</f>
        <v>0.16666666666666666</v>
      </c>
      <c r="L146" s="27">
        <f>F146/$F$151</f>
        <v>0.16666666666666666</v>
      </c>
      <c r="M146" s="27"/>
      <c r="N146" s="28">
        <f>AVERAGE(H146:L146)</f>
        <v>0.16628571429523592</v>
      </c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</row>
    <row r="147" spans="1:41" ht="15.75" x14ac:dyDescent="0.25">
      <c r="A147" s="1" t="s">
        <v>83</v>
      </c>
      <c r="B147" s="48">
        <v>1.5</v>
      </c>
      <c r="C147" s="49">
        <v>1</v>
      </c>
      <c r="D147" s="49">
        <v>0.66666666699999999</v>
      </c>
      <c r="E147" s="49">
        <v>3</v>
      </c>
      <c r="F147" s="50">
        <v>1.5</v>
      </c>
      <c r="G147" s="59"/>
      <c r="H147" s="27">
        <f t="shared" ref="H147:H150" si="266">B147/$B$151</f>
        <v>0.25</v>
      </c>
      <c r="I147" s="27">
        <f t="shared" ref="I147:I150" si="267">C147/$C$151</f>
        <v>0.23999999998079999</v>
      </c>
      <c r="J147" s="27">
        <f t="shared" ref="J147:J150" si="268">D147/$D$151</f>
        <v>0.22857142865959185</v>
      </c>
      <c r="K147" s="27">
        <f t="shared" ref="K147:K150" si="269">E147/$E$151</f>
        <v>0.25</v>
      </c>
      <c r="L147" s="27">
        <f t="shared" ref="L147:L150" si="270">F147/$F$151</f>
        <v>0.25</v>
      </c>
      <c r="M147" s="27"/>
      <c r="N147" s="29">
        <f t="shared" ref="N147:N150" si="271">AVERAGE(H147:L147)</f>
        <v>0.24371428572807838</v>
      </c>
      <c r="S147" s="1" t="s">
        <v>87</v>
      </c>
      <c r="T147" s="1" t="s">
        <v>88</v>
      </c>
      <c r="U147" s="1" t="s">
        <v>89</v>
      </c>
      <c r="V147" s="1" t="s">
        <v>90</v>
      </c>
      <c r="W147" s="1" t="s">
        <v>91</v>
      </c>
      <c r="X147" s="1" t="s">
        <v>92</v>
      </c>
      <c r="Y147" s="1" t="s">
        <v>93</v>
      </c>
      <c r="Z147" s="1" t="s">
        <v>94</v>
      </c>
      <c r="AA147" s="1" t="s">
        <v>95</v>
      </c>
      <c r="AB147" s="1" t="s">
        <v>96</v>
      </c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O147" s="8" t="s">
        <v>18</v>
      </c>
    </row>
    <row r="148" spans="1:41" x14ac:dyDescent="0.25">
      <c r="A148" s="1" t="s">
        <v>84</v>
      </c>
      <c r="B148" s="48">
        <v>2</v>
      </c>
      <c r="C148" s="49">
        <v>1.5</v>
      </c>
      <c r="D148" s="49">
        <v>1</v>
      </c>
      <c r="E148" s="49">
        <v>4</v>
      </c>
      <c r="F148" s="50">
        <v>2</v>
      </c>
      <c r="G148" s="59"/>
      <c r="H148" s="27">
        <f t="shared" si="266"/>
        <v>0.33333333333333331</v>
      </c>
      <c r="I148" s="27">
        <f t="shared" si="267"/>
        <v>0.35999999997119997</v>
      </c>
      <c r="J148" s="27">
        <f t="shared" si="268"/>
        <v>0.3428571428179592</v>
      </c>
      <c r="K148" s="27">
        <f t="shared" si="269"/>
        <v>0.33333333333333331</v>
      </c>
      <c r="L148" s="27">
        <f t="shared" si="270"/>
        <v>0.33333333333333331</v>
      </c>
      <c r="M148" s="27"/>
      <c r="N148" s="29">
        <f t="shared" si="271"/>
        <v>0.34057142855783179</v>
      </c>
      <c r="R148" s="1" t="s">
        <v>87</v>
      </c>
      <c r="S148" s="45">
        <v>1</v>
      </c>
      <c r="T148" s="46">
        <v>2</v>
      </c>
      <c r="U148" s="46">
        <v>3</v>
      </c>
      <c r="V148" s="46">
        <v>4</v>
      </c>
      <c r="W148" s="46">
        <v>4</v>
      </c>
      <c r="X148" s="46">
        <v>2</v>
      </c>
      <c r="Y148" s="46">
        <v>3</v>
      </c>
      <c r="Z148" s="46">
        <v>3</v>
      </c>
      <c r="AA148" s="46">
        <v>0.5</v>
      </c>
      <c r="AB148" s="47">
        <v>3</v>
      </c>
      <c r="AD148" s="27">
        <f>S148/$S$158</f>
        <v>0.1718213058419244</v>
      </c>
      <c r="AE148" s="27">
        <f>T148/$T$158</f>
        <v>0.20703933747412007</v>
      </c>
      <c r="AF148" s="27">
        <f>U148/$U$158</f>
        <v>0.1875</v>
      </c>
      <c r="AG148" s="27">
        <f>V148/$V$158</f>
        <v>0.16</v>
      </c>
      <c r="AH148" s="27">
        <f>W148/$W$158</f>
        <v>0.16</v>
      </c>
      <c r="AI148" s="27">
        <f>X148/$X$158</f>
        <v>0.20703933747412007</v>
      </c>
      <c r="AJ148" s="27">
        <f>Y148/$Y$158</f>
        <v>0.1875</v>
      </c>
      <c r="AK148" s="27">
        <f>Z148/$Z$158</f>
        <v>0.1875</v>
      </c>
      <c r="AL148" s="27">
        <f>AA148/$AA$158</f>
        <v>0.1404494382022472</v>
      </c>
      <c r="AM148" s="27">
        <f>AB148/$AB$158</f>
        <v>0.1875</v>
      </c>
      <c r="AO148" s="28">
        <f>AVERAGE(AD148:AM148)</f>
        <v>0.17963494189924117</v>
      </c>
    </row>
    <row r="149" spans="1:41" x14ac:dyDescent="0.25">
      <c r="A149" s="1" t="s">
        <v>85</v>
      </c>
      <c r="B149" s="48">
        <v>0.5</v>
      </c>
      <c r="C149" s="49">
        <v>0.33333333300000001</v>
      </c>
      <c r="D149" s="49">
        <v>0.25</v>
      </c>
      <c r="E149" s="49">
        <v>1</v>
      </c>
      <c r="F149" s="50">
        <v>0.5</v>
      </c>
      <c r="G149" s="59"/>
      <c r="H149" s="27">
        <f t="shared" si="266"/>
        <v>8.3333333333333329E-2</v>
      </c>
      <c r="I149" s="27">
        <f t="shared" si="267"/>
        <v>7.999999991359999E-2</v>
      </c>
      <c r="J149" s="27">
        <f t="shared" si="268"/>
        <v>8.5714285704489801E-2</v>
      </c>
      <c r="K149" s="27">
        <f t="shared" si="269"/>
        <v>8.3333333333333329E-2</v>
      </c>
      <c r="L149" s="27">
        <f t="shared" si="270"/>
        <v>8.3333333333333329E-2</v>
      </c>
      <c r="M149" s="27"/>
      <c r="N149" s="29">
        <f t="shared" si="271"/>
        <v>8.314285712361795E-2</v>
      </c>
      <c r="R149" s="1" t="s">
        <v>88</v>
      </c>
      <c r="S149" s="48">
        <v>0.5</v>
      </c>
      <c r="T149" s="49">
        <v>1</v>
      </c>
      <c r="U149" s="49">
        <v>2</v>
      </c>
      <c r="V149" s="49">
        <v>3</v>
      </c>
      <c r="W149" s="49">
        <v>3</v>
      </c>
      <c r="X149" s="49">
        <v>1</v>
      </c>
      <c r="Y149" s="49">
        <v>2</v>
      </c>
      <c r="Z149" s="49">
        <v>2</v>
      </c>
      <c r="AA149" s="49">
        <v>0.33</v>
      </c>
      <c r="AB149" s="50">
        <v>2</v>
      </c>
      <c r="AD149" s="27">
        <f t="shared" ref="AD149:AD157" si="272">S149/$S$158</f>
        <v>8.5910652920962199E-2</v>
      </c>
      <c r="AE149" s="27">
        <f t="shared" ref="AE149:AE157" si="273">T149/$T$158</f>
        <v>0.10351966873706003</v>
      </c>
      <c r="AF149" s="27">
        <f t="shared" ref="AF149:AF157" si="274">U149/$U$158</f>
        <v>0.125</v>
      </c>
      <c r="AG149" s="27">
        <f t="shared" ref="AG149:AG157" si="275">V149/$V$158</f>
        <v>0.12</v>
      </c>
      <c r="AH149" s="27">
        <f t="shared" ref="AH149:AH157" si="276">W149/$W$158</f>
        <v>0.12</v>
      </c>
      <c r="AI149" s="27">
        <f t="shared" ref="AI149:AI157" si="277">X149/$X$158</f>
        <v>0.10351966873706003</v>
      </c>
      <c r="AJ149" s="27">
        <f t="shared" ref="AJ149:AJ157" si="278">Y149/$Y$158</f>
        <v>0.125</v>
      </c>
      <c r="AK149" s="27">
        <f t="shared" ref="AK149:AK157" si="279">Z149/$Z$158</f>
        <v>0.125</v>
      </c>
      <c r="AL149" s="27">
        <f t="shared" ref="AL149:AL157" si="280">AA149/$AA$158</f>
        <v>9.269662921348315E-2</v>
      </c>
      <c r="AM149" s="27">
        <f t="shared" ref="AM149:AM157" si="281">AB149/$AB$158</f>
        <v>0.125</v>
      </c>
      <c r="AO149" s="29">
        <f t="shared" ref="AO149:AO157" si="282">AVERAGE(AD149:AM149)</f>
        <v>0.11256466196085654</v>
      </c>
    </row>
    <row r="150" spans="1:41" x14ac:dyDescent="0.25">
      <c r="A150" s="1" t="s">
        <v>86</v>
      </c>
      <c r="B150" s="51">
        <v>1</v>
      </c>
      <c r="C150" s="52">
        <v>0.66666666699999999</v>
      </c>
      <c r="D150" s="52">
        <v>0.5</v>
      </c>
      <c r="E150" s="52">
        <v>2</v>
      </c>
      <c r="F150" s="53">
        <v>1</v>
      </c>
      <c r="G150" s="59"/>
      <c r="H150" s="27">
        <f t="shared" si="266"/>
        <v>0.16666666666666666</v>
      </c>
      <c r="I150" s="27">
        <f t="shared" si="267"/>
        <v>0.1600000000672</v>
      </c>
      <c r="J150" s="27">
        <f t="shared" si="268"/>
        <v>0.1714285714089796</v>
      </c>
      <c r="K150" s="27">
        <f t="shared" si="269"/>
        <v>0.16666666666666666</v>
      </c>
      <c r="L150" s="27">
        <f t="shared" si="270"/>
        <v>0.16666666666666666</v>
      </c>
      <c r="M150" s="27"/>
      <c r="N150" s="30">
        <f t="shared" si="271"/>
        <v>0.16628571429523592</v>
      </c>
      <c r="R150" s="1" t="s">
        <v>89</v>
      </c>
      <c r="S150" s="48">
        <v>0.33</v>
      </c>
      <c r="T150" s="49">
        <v>0.5</v>
      </c>
      <c r="U150" s="49">
        <v>1</v>
      </c>
      <c r="V150" s="49">
        <v>2</v>
      </c>
      <c r="W150" s="49">
        <v>2</v>
      </c>
      <c r="X150" s="49">
        <v>0.5</v>
      </c>
      <c r="Y150" s="49">
        <v>1</v>
      </c>
      <c r="Z150" s="49">
        <v>1</v>
      </c>
      <c r="AA150" s="49">
        <v>0.25</v>
      </c>
      <c r="AB150" s="50">
        <v>1</v>
      </c>
      <c r="AD150" s="27">
        <f t="shared" si="272"/>
        <v>5.6701030927835051E-2</v>
      </c>
      <c r="AE150" s="27">
        <f t="shared" si="273"/>
        <v>5.1759834368530017E-2</v>
      </c>
      <c r="AF150" s="27">
        <f t="shared" si="274"/>
        <v>6.25E-2</v>
      </c>
      <c r="AG150" s="27">
        <f t="shared" si="275"/>
        <v>0.08</v>
      </c>
      <c r="AH150" s="27">
        <f t="shared" si="276"/>
        <v>0.08</v>
      </c>
      <c r="AI150" s="27">
        <f t="shared" si="277"/>
        <v>5.1759834368530017E-2</v>
      </c>
      <c r="AJ150" s="27">
        <f t="shared" si="278"/>
        <v>6.25E-2</v>
      </c>
      <c r="AK150" s="27">
        <f t="shared" si="279"/>
        <v>6.25E-2</v>
      </c>
      <c r="AL150" s="27">
        <f t="shared" si="280"/>
        <v>7.02247191011236E-2</v>
      </c>
      <c r="AM150" s="27">
        <f t="shared" si="281"/>
        <v>6.25E-2</v>
      </c>
      <c r="AO150" s="29">
        <f t="shared" si="282"/>
        <v>6.4044541876601871E-2</v>
      </c>
    </row>
    <row r="151" spans="1:41" x14ac:dyDescent="0.25">
      <c r="A151" s="56" t="s">
        <v>8</v>
      </c>
      <c r="B151" s="54">
        <f>SUM(B146:B150)</f>
        <v>6</v>
      </c>
      <c r="C151" s="54">
        <f t="shared" ref="C151" si="283">SUM(C146:C150)</f>
        <v>4.1666666670000003</v>
      </c>
      <c r="D151" s="54">
        <f t="shared" ref="D151" si="284">SUM(D146:D150)</f>
        <v>2.9166666669999999</v>
      </c>
      <c r="E151" s="54">
        <f t="shared" ref="E151" si="285">SUM(E146:E150)</f>
        <v>12</v>
      </c>
      <c r="F151" s="54">
        <f t="shared" ref="F151" si="286">SUM(F146:F150)</f>
        <v>6</v>
      </c>
      <c r="G151" s="59"/>
      <c r="H151" s="27"/>
      <c r="I151" s="27"/>
      <c r="J151" s="27"/>
      <c r="K151" s="27"/>
      <c r="L151" s="27"/>
      <c r="M151" s="27"/>
      <c r="R151" s="1" t="s">
        <v>90</v>
      </c>
      <c r="S151" s="48">
        <v>0.25</v>
      </c>
      <c r="T151" s="49">
        <v>0.33</v>
      </c>
      <c r="U151" s="49">
        <v>0.5</v>
      </c>
      <c r="V151" s="49">
        <v>1</v>
      </c>
      <c r="W151" s="49">
        <v>1</v>
      </c>
      <c r="X151" s="49">
        <v>0.33</v>
      </c>
      <c r="Y151" s="49">
        <v>0.5</v>
      </c>
      <c r="Z151" s="49">
        <v>0.5</v>
      </c>
      <c r="AA151" s="49">
        <v>0.2</v>
      </c>
      <c r="AB151" s="50">
        <v>0.5</v>
      </c>
      <c r="AD151" s="27">
        <f t="shared" si="272"/>
        <v>4.29553264604811E-2</v>
      </c>
      <c r="AE151" s="27">
        <f t="shared" si="273"/>
        <v>3.4161490683229816E-2</v>
      </c>
      <c r="AF151" s="27">
        <f t="shared" si="274"/>
        <v>3.125E-2</v>
      </c>
      <c r="AG151" s="27">
        <f t="shared" si="275"/>
        <v>0.04</v>
      </c>
      <c r="AH151" s="27">
        <f t="shared" si="276"/>
        <v>0.04</v>
      </c>
      <c r="AI151" s="27">
        <f t="shared" si="277"/>
        <v>3.4161490683229816E-2</v>
      </c>
      <c r="AJ151" s="27">
        <f t="shared" si="278"/>
        <v>3.125E-2</v>
      </c>
      <c r="AK151" s="27">
        <f t="shared" si="279"/>
        <v>3.125E-2</v>
      </c>
      <c r="AL151" s="27">
        <f t="shared" si="280"/>
        <v>5.6179775280898882E-2</v>
      </c>
      <c r="AM151" s="27">
        <f t="shared" si="281"/>
        <v>3.125E-2</v>
      </c>
      <c r="AO151" s="29">
        <f t="shared" si="282"/>
        <v>3.7245808310783966E-2</v>
      </c>
    </row>
    <row r="152" spans="1:41" ht="16.5" x14ac:dyDescent="0.3">
      <c r="A152" s="66" t="s">
        <v>76</v>
      </c>
      <c r="B152" s="67"/>
      <c r="C152" s="67"/>
      <c r="D152" s="67"/>
      <c r="E152" s="67"/>
      <c r="F152" s="67"/>
      <c r="G152" s="59"/>
      <c r="H152" s="27"/>
      <c r="I152" s="27"/>
      <c r="J152" s="27"/>
      <c r="K152" s="27"/>
      <c r="L152" s="27"/>
      <c r="M152" s="27"/>
      <c r="R152" s="1" t="s">
        <v>91</v>
      </c>
      <c r="S152" s="48">
        <v>0.25</v>
      </c>
      <c r="T152" s="49">
        <v>0.33</v>
      </c>
      <c r="U152" s="49">
        <v>0.5</v>
      </c>
      <c r="V152" s="49">
        <v>1</v>
      </c>
      <c r="W152" s="49">
        <v>1</v>
      </c>
      <c r="X152" s="49">
        <v>0.33</v>
      </c>
      <c r="Y152" s="49">
        <v>0.5</v>
      </c>
      <c r="Z152" s="49">
        <v>0.5</v>
      </c>
      <c r="AA152" s="49">
        <v>0.2</v>
      </c>
      <c r="AB152" s="50">
        <v>0.5</v>
      </c>
      <c r="AD152" s="27">
        <f t="shared" si="272"/>
        <v>4.29553264604811E-2</v>
      </c>
      <c r="AE152" s="27">
        <f t="shared" si="273"/>
        <v>3.4161490683229816E-2</v>
      </c>
      <c r="AF152" s="27">
        <f t="shared" si="274"/>
        <v>3.125E-2</v>
      </c>
      <c r="AG152" s="27">
        <f t="shared" si="275"/>
        <v>0.04</v>
      </c>
      <c r="AH152" s="27">
        <f t="shared" si="276"/>
        <v>0.04</v>
      </c>
      <c r="AI152" s="27">
        <f t="shared" si="277"/>
        <v>3.4161490683229816E-2</v>
      </c>
      <c r="AJ152" s="27">
        <f t="shared" si="278"/>
        <v>3.125E-2</v>
      </c>
      <c r="AK152" s="27">
        <f t="shared" si="279"/>
        <v>3.125E-2</v>
      </c>
      <c r="AL152" s="27">
        <f t="shared" si="280"/>
        <v>5.6179775280898882E-2</v>
      </c>
      <c r="AM152" s="27">
        <f t="shared" si="281"/>
        <v>3.125E-2</v>
      </c>
      <c r="AO152" s="29">
        <f t="shared" si="282"/>
        <v>3.7245808310783966E-2</v>
      </c>
    </row>
    <row r="153" spans="1:41" x14ac:dyDescent="0.25">
      <c r="A153" s="54"/>
      <c r="B153" s="54"/>
      <c r="C153" s="54"/>
      <c r="D153" s="54"/>
      <c r="E153" s="54"/>
      <c r="F153" s="54"/>
      <c r="G153" s="59"/>
      <c r="H153" s="27"/>
      <c r="I153" s="27"/>
      <c r="J153" s="27"/>
      <c r="K153" s="27"/>
      <c r="L153" s="27"/>
      <c r="M153" s="27"/>
      <c r="R153" s="1" t="s">
        <v>92</v>
      </c>
      <c r="S153" s="48">
        <v>0.5</v>
      </c>
      <c r="T153" s="49">
        <v>1</v>
      </c>
      <c r="U153" s="49">
        <v>2</v>
      </c>
      <c r="V153" s="49">
        <v>3</v>
      </c>
      <c r="W153" s="49">
        <v>3</v>
      </c>
      <c r="X153" s="49">
        <v>1</v>
      </c>
      <c r="Y153" s="49">
        <v>2</v>
      </c>
      <c r="Z153" s="49">
        <v>2</v>
      </c>
      <c r="AA153" s="49">
        <v>0.33</v>
      </c>
      <c r="AB153" s="50">
        <v>2</v>
      </c>
      <c r="AD153" s="27">
        <f t="shared" si="272"/>
        <v>8.5910652920962199E-2</v>
      </c>
      <c r="AE153" s="27">
        <f t="shared" si="273"/>
        <v>0.10351966873706003</v>
      </c>
      <c r="AF153" s="27">
        <f t="shared" si="274"/>
        <v>0.125</v>
      </c>
      <c r="AG153" s="27">
        <f t="shared" si="275"/>
        <v>0.12</v>
      </c>
      <c r="AH153" s="27">
        <f t="shared" si="276"/>
        <v>0.12</v>
      </c>
      <c r="AI153" s="27">
        <f t="shared" si="277"/>
        <v>0.10351966873706003</v>
      </c>
      <c r="AJ153" s="27">
        <f t="shared" si="278"/>
        <v>0.125</v>
      </c>
      <c r="AK153" s="27">
        <f t="shared" si="279"/>
        <v>0.125</v>
      </c>
      <c r="AL153" s="27">
        <f t="shared" si="280"/>
        <v>9.269662921348315E-2</v>
      </c>
      <c r="AM153" s="27">
        <f t="shared" si="281"/>
        <v>0.125</v>
      </c>
      <c r="AO153" s="29">
        <f t="shared" si="282"/>
        <v>0.11256466196085654</v>
      </c>
    </row>
    <row r="154" spans="1:41" ht="15.75" x14ac:dyDescent="0.25">
      <c r="B154" s="1" t="s">
        <v>82</v>
      </c>
      <c r="C154" s="1" t="s">
        <v>83</v>
      </c>
      <c r="D154" s="1" t="s">
        <v>84</v>
      </c>
      <c r="E154" s="1" t="s">
        <v>85</v>
      </c>
      <c r="F154" s="1" t="s">
        <v>86</v>
      </c>
      <c r="G154" s="59"/>
      <c r="H154" s="27"/>
      <c r="I154" s="27"/>
      <c r="J154" s="27"/>
      <c r="K154" s="27"/>
      <c r="L154" s="27"/>
      <c r="M154" s="27"/>
      <c r="N154" s="8" t="s">
        <v>18</v>
      </c>
      <c r="R154" s="1" t="s">
        <v>93</v>
      </c>
      <c r="S154" s="48">
        <v>0.33</v>
      </c>
      <c r="T154" s="49">
        <v>0.5</v>
      </c>
      <c r="U154" s="49">
        <v>1</v>
      </c>
      <c r="V154" s="49">
        <v>2</v>
      </c>
      <c r="W154" s="49">
        <v>2</v>
      </c>
      <c r="X154" s="49">
        <v>0.5</v>
      </c>
      <c r="Y154" s="49">
        <v>1</v>
      </c>
      <c r="Z154" s="49">
        <v>1</v>
      </c>
      <c r="AA154" s="49">
        <v>0.25</v>
      </c>
      <c r="AB154" s="50">
        <v>1</v>
      </c>
      <c r="AD154" s="27">
        <f t="shared" si="272"/>
        <v>5.6701030927835051E-2</v>
      </c>
      <c r="AE154" s="27">
        <f t="shared" si="273"/>
        <v>5.1759834368530017E-2</v>
      </c>
      <c r="AF154" s="27">
        <f t="shared" si="274"/>
        <v>6.25E-2</v>
      </c>
      <c r="AG154" s="27">
        <f t="shared" si="275"/>
        <v>0.08</v>
      </c>
      <c r="AH154" s="27">
        <f t="shared" si="276"/>
        <v>0.08</v>
      </c>
      <c r="AI154" s="27">
        <f t="shared" si="277"/>
        <v>5.1759834368530017E-2</v>
      </c>
      <c r="AJ154" s="27">
        <f t="shared" si="278"/>
        <v>6.25E-2</v>
      </c>
      <c r="AK154" s="27">
        <f t="shared" si="279"/>
        <v>6.25E-2</v>
      </c>
      <c r="AL154" s="27">
        <f t="shared" si="280"/>
        <v>7.02247191011236E-2</v>
      </c>
      <c r="AM154" s="27">
        <f t="shared" si="281"/>
        <v>6.25E-2</v>
      </c>
      <c r="AO154" s="29">
        <f t="shared" si="282"/>
        <v>6.4044541876601871E-2</v>
      </c>
    </row>
    <row r="155" spans="1:41" x14ac:dyDescent="0.25">
      <c r="A155" s="1" t="s">
        <v>82</v>
      </c>
      <c r="B155" s="45">
        <v>1</v>
      </c>
      <c r="C155" s="46">
        <v>1.5</v>
      </c>
      <c r="D155" s="46">
        <v>1</v>
      </c>
      <c r="E155" s="46">
        <v>0.5</v>
      </c>
      <c r="F155" s="47">
        <v>0.66666666699999999</v>
      </c>
      <c r="G155" s="59"/>
      <c r="H155" s="27">
        <f>B155/$B$160</f>
        <v>0.16216216215339666</v>
      </c>
      <c r="I155" s="27">
        <f>C155/$C$160</f>
        <v>0.16666666666666666</v>
      </c>
      <c r="J155" s="27">
        <f>D155/$D$160</f>
        <v>0.16216216215339666</v>
      </c>
      <c r="K155" s="27">
        <f>E155/$E$160</f>
        <v>0.16666666666666666</v>
      </c>
      <c r="L155" s="27">
        <f>F155/$F$160</f>
        <v>0.15384615389940828</v>
      </c>
      <c r="M155" s="27"/>
      <c r="N155" s="28">
        <f>AVERAGE(H155:L155)</f>
        <v>0.16230076230790697</v>
      </c>
      <c r="R155" s="1" t="s">
        <v>94</v>
      </c>
      <c r="S155" s="48">
        <v>0.33</v>
      </c>
      <c r="T155" s="49">
        <v>0.5</v>
      </c>
      <c r="U155" s="49">
        <v>1</v>
      </c>
      <c r="V155" s="49">
        <v>2</v>
      </c>
      <c r="W155" s="49">
        <v>2</v>
      </c>
      <c r="X155" s="49">
        <v>0.5</v>
      </c>
      <c r="Y155" s="49">
        <v>1</v>
      </c>
      <c r="Z155" s="49">
        <v>1</v>
      </c>
      <c r="AA155" s="49">
        <v>0.25</v>
      </c>
      <c r="AB155" s="50">
        <v>1</v>
      </c>
      <c r="AD155" s="27">
        <f t="shared" si="272"/>
        <v>5.6701030927835051E-2</v>
      </c>
      <c r="AE155" s="27">
        <f t="shared" si="273"/>
        <v>5.1759834368530017E-2</v>
      </c>
      <c r="AF155" s="27">
        <f t="shared" si="274"/>
        <v>6.25E-2</v>
      </c>
      <c r="AG155" s="27">
        <f t="shared" si="275"/>
        <v>0.08</v>
      </c>
      <c r="AH155" s="27">
        <f t="shared" si="276"/>
        <v>0.08</v>
      </c>
      <c r="AI155" s="27">
        <f t="shared" si="277"/>
        <v>5.1759834368530017E-2</v>
      </c>
      <c r="AJ155" s="27">
        <f t="shared" si="278"/>
        <v>6.25E-2</v>
      </c>
      <c r="AK155" s="27">
        <f t="shared" si="279"/>
        <v>6.25E-2</v>
      </c>
      <c r="AL155" s="27">
        <f t="shared" si="280"/>
        <v>7.02247191011236E-2</v>
      </c>
      <c r="AM155" s="27">
        <f t="shared" si="281"/>
        <v>6.25E-2</v>
      </c>
      <c r="AO155" s="29">
        <f t="shared" si="282"/>
        <v>6.4044541876601871E-2</v>
      </c>
    </row>
    <row r="156" spans="1:41" x14ac:dyDescent="0.25">
      <c r="A156" s="1" t="s">
        <v>83</v>
      </c>
      <c r="B156" s="48">
        <v>0.66666666699999999</v>
      </c>
      <c r="C156" s="49">
        <v>1</v>
      </c>
      <c r="D156" s="49">
        <v>0.66666666699999999</v>
      </c>
      <c r="E156" s="49">
        <v>0.33333333300000001</v>
      </c>
      <c r="F156" s="50">
        <v>0.5</v>
      </c>
      <c r="G156" s="59"/>
      <c r="H156" s="27">
        <f t="shared" ref="H156:H159" si="287">B156/$B$160</f>
        <v>0.10810810815631849</v>
      </c>
      <c r="I156" s="27">
        <f t="shared" ref="I156:I159" si="288">C156/$C$160</f>
        <v>0.1111111111111111</v>
      </c>
      <c r="J156" s="27">
        <f t="shared" ref="J156:J159" si="289">D156/$D$160</f>
        <v>0.10810810815631849</v>
      </c>
      <c r="K156" s="27">
        <f t="shared" ref="K156:K159" si="290">E156/$E$160</f>
        <v>0.111111111</v>
      </c>
      <c r="L156" s="27">
        <f t="shared" ref="L156:L159" si="291">F156/$F$160</f>
        <v>0.11538461536686391</v>
      </c>
      <c r="M156" s="27"/>
      <c r="N156" s="29">
        <f t="shared" ref="N156:N159" si="292">AVERAGE(H156:L156)</f>
        <v>0.11076461075812241</v>
      </c>
      <c r="R156" s="1" t="s">
        <v>95</v>
      </c>
      <c r="S156" s="48">
        <v>2</v>
      </c>
      <c r="T156" s="49">
        <v>3</v>
      </c>
      <c r="U156" s="49">
        <v>4</v>
      </c>
      <c r="V156" s="49">
        <v>5</v>
      </c>
      <c r="W156" s="49">
        <v>5</v>
      </c>
      <c r="X156" s="49">
        <v>3</v>
      </c>
      <c r="Y156" s="49">
        <v>4</v>
      </c>
      <c r="Z156" s="49">
        <v>4</v>
      </c>
      <c r="AA156" s="49">
        <v>1</v>
      </c>
      <c r="AB156" s="50">
        <v>4</v>
      </c>
      <c r="AD156" s="27">
        <f t="shared" si="272"/>
        <v>0.3436426116838488</v>
      </c>
      <c r="AE156" s="27">
        <f t="shared" si="273"/>
        <v>0.3105590062111801</v>
      </c>
      <c r="AF156" s="27">
        <f t="shared" si="274"/>
        <v>0.25</v>
      </c>
      <c r="AG156" s="27">
        <f t="shared" si="275"/>
        <v>0.2</v>
      </c>
      <c r="AH156" s="27">
        <f t="shared" si="276"/>
        <v>0.2</v>
      </c>
      <c r="AI156" s="27">
        <f t="shared" si="277"/>
        <v>0.3105590062111801</v>
      </c>
      <c r="AJ156" s="27">
        <f t="shared" si="278"/>
        <v>0.25</v>
      </c>
      <c r="AK156" s="27">
        <f t="shared" si="279"/>
        <v>0.25</v>
      </c>
      <c r="AL156" s="27">
        <f t="shared" si="280"/>
        <v>0.2808988764044944</v>
      </c>
      <c r="AM156" s="27">
        <f t="shared" si="281"/>
        <v>0.25</v>
      </c>
      <c r="AO156" s="29">
        <f t="shared" si="282"/>
        <v>0.26456595005107031</v>
      </c>
    </row>
    <row r="157" spans="1:41" x14ac:dyDescent="0.25">
      <c r="A157" s="1" t="s">
        <v>84</v>
      </c>
      <c r="B157" s="48">
        <v>1</v>
      </c>
      <c r="C157" s="49">
        <v>1.5</v>
      </c>
      <c r="D157" s="49">
        <v>1</v>
      </c>
      <c r="E157" s="49">
        <v>0.5</v>
      </c>
      <c r="F157" s="50">
        <v>0.66666666699999999</v>
      </c>
      <c r="G157" s="59"/>
      <c r="H157" s="27">
        <f t="shared" si="287"/>
        <v>0.16216216215339666</v>
      </c>
      <c r="I157" s="27">
        <f t="shared" si="288"/>
        <v>0.16666666666666666</v>
      </c>
      <c r="J157" s="27">
        <f t="shared" si="289"/>
        <v>0.16216216215339666</v>
      </c>
      <c r="K157" s="27">
        <f t="shared" si="290"/>
        <v>0.16666666666666666</v>
      </c>
      <c r="L157" s="27">
        <f t="shared" si="291"/>
        <v>0.15384615389940828</v>
      </c>
      <c r="M157" s="27"/>
      <c r="N157" s="29">
        <f t="shared" si="292"/>
        <v>0.16230076230790697</v>
      </c>
      <c r="R157" s="1" t="s">
        <v>96</v>
      </c>
      <c r="S157" s="51">
        <v>0.33</v>
      </c>
      <c r="T157" s="52">
        <v>0.5</v>
      </c>
      <c r="U157" s="52">
        <v>1</v>
      </c>
      <c r="V157" s="52">
        <v>2</v>
      </c>
      <c r="W157" s="52">
        <v>2</v>
      </c>
      <c r="X157" s="52">
        <v>0.5</v>
      </c>
      <c r="Y157" s="52">
        <v>1</v>
      </c>
      <c r="Z157" s="52">
        <v>1</v>
      </c>
      <c r="AA157" s="52">
        <v>0.25</v>
      </c>
      <c r="AB157" s="53">
        <v>1</v>
      </c>
      <c r="AD157" s="27">
        <f t="shared" si="272"/>
        <v>5.6701030927835051E-2</v>
      </c>
      <c r="AE157" s="27">
        <f t="shared" si="273"/>
        <v>5.1759834368530017E-2</v>
      </c>
      <c r="AF157" s="27">
        <f t="shared" si="274"/>
        <v>6.25E-2</v>
      </c>
      <c r="AG157" s="27">
        <f t="shared" si="275"/>
        <v>0.08</v>
      </c>
      <c r="AH157" s="27">
        <f t="shared" si="276"/>
        <v>0.08</v>
      </c>
      <c r="AI157" s="27">
        <f t="shared" si="277"/>
        <v>5.1759834368530017E-2</v>
      </c>
      <c r="AJ157" s="27">
        <f t="shared" si="278"/>
        <v>6.25E-2</v>
      </c>
      <c r="AK157" s="27">
        <f t="shared" si="279"/>
        <v>6.25E-2</v>
      </c>
      <c r="AL157" s="27">
        <f t="shared" si="280"/>
        <v>7.02247191011236E-2</v>
      </c>
      <c r="AM157" s="27">
        <f t="shared" si="281"/>
        <v>6.25E-2</v>
      </c>
      <c r="AO157" s="30">
        <f t="shared" si="282"/>
        <v>6.4044541876601871E-2</v>
      </c>
    </row>
    <row r="158" spans="1:41" x14ac:dyDescent="0.25">
      <c r="A158" s="1" t="s">
        <v>85</v>
      </c>
      <c r="B158" s="48">
        <v>2</v>
      </c>
      <c r="C158" s="49">
        <v>3</v>
      </c>
      <c r="D158" s="49">
        <v>2</v>
      </c>
      <c r="E158" s="49">
        <v>1</v>
      </c>
      <c r="F158" s="50">
        <v>1.5</v>
      </c>
      <c r="G158" s="59"/>
      <c r="H158" s="27">
        <f t="shared" si="287"/>
        <v>0.32432432430679331</v>
      </c>
      <c r="I158" s="27">
        <f t="shared" si="288"/>
        <v>0.33333333333333331</v>
      </c>
      <c r="J158" s="27">
        <f t="shared" si="289"/>
        <v>0.32432432430679331</v>
      </c>
      <c r="K158" s="27">
        <f t="shared" si="290"/>
        <v>0.33333333333333331</v>
      </c>
      <c r="L158" s="27">
        <f t="shared" si="291"/>
        <v>0.34615384610059174</v>
      </c>
      <c r="M158" s="27"/>
      <c r="N158" s="29">
        <f t="shared" si="292"/>
        <v>0.33229383227616899</v>
      </c>
      <c r="R158" s="56" t="s">
        <v>8</v>
      </c>
      <c r="S158" s="54">
        <f>SUM(S148:S157)</f>
        <v>5.82</v>
      </c>
      <c r="T158" s="54">
        <f t="shared" ref="T158" si="293">SUM(T148:T157)</f>
        <v>9.66</v>
      </c>
      <c r="U158" s="54">
        <f t="shared" ref="U158" si="294">SUM(U148:U157)</f>
        <v>16</v>
      </c>
      <c r="V158" s="54">
        <f t="shared" ref="V158" si="295">SUM(V148:V157)</f>
        <v>25</v>
      </c>
      <c r="W158" s="54">
        <f t="shared" ref="W158" si="296">SUM(W148:W157)</f>
        <v>25</v>
      </c>
      <c r="X158" s="54">
        <f t="shared" ref="X158" si="297">SUM(X148:X157)</f>
        <v>9.66</v>
      </c>
      <c r="Y158" s="54">
        <f t="shared" ref="Y158" si="298">SUM(Y148:Y157)</f>
        <v>16</v>
      </c>
      <c r="Z158" s="54">
        <f t="shared" ref="Z158" si="299">SUM(Z148:Z157)</f>
        <v>16</v>
      </c>
      <c r="AA158" s="54">
        <f t="shared" ref="AA158" si="300">SUM(AA148:AA157)</f>
        <v>3.56</v>
      </c>
      <c r="AB158" s="54">
        <f t="shared" ref="AB158" si="301">SUM(AB148:AB157)</f>
        <v>16</v>
      </c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</row>
    <row r="159" spans="1:41" ht="16.5" x14ac:dyDescent="0.3">
      <c r="A159" s="1" t="s">
        <v>86</v>
      </c>
      <c r="B159" s="51">
        <v>1.5</v>
      </c>
      <c r="C159" s="52">
        <v>2</v>
      </c>
      <c r="D159" s="52">
        <v>1.5</v>
      </c>
      <c r="E159" s="52">
        <v>0.66666666699999999</v>
      </c>
      <c r="F159" s="53">
        <v>1</v>
      </c>
      <c r="G159" s="59"/>
      <c r="H159" s="27">
        <f t="shared" si="287"/>
        <v>0.24324324323009497</v>
      </c>
      <c r="I159" s="27">
        <f t="shared" si="288"/>
        <v>0.22222222222222221</v>
      </c>
      <c r="J159" s="27">
        <f t="shared" si="289"/>
        <v>0.24324324323009497</v>
      </c>
      <c r="K159" s="27">
        <f t="shared" si="290"/>
        <v>0.22222222233333333</v>
      </c>
      <c r="L159" s="27">
        <f t="shared" si="291"/>
        <v>0.23076923073372782</v>
      </c>
      <c r="M159" s="27"/>
      <c r="N159" s="30">
        <f t="shared" si="292"/>
        <v>0.23234003234989467</v>
      </c>
      <c r="R159" s="41" t="s">
        <v>74</v>
      </c>
      <c r="S159" s="42"/>
      <c r="T159" s="42"/>
      <c r="U159" s="42"/>
      <c r="V159" s="42"/>
      <c r="W159" s="42"/>
      <c r="X159" s="42"/>
      <c r="Y159" s="42"/>
      <c r="Z159" s="42"/>
      <c r="AA159" s="42"/>
      <c r="AB159" s="43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</row>
    <row r="160" spans="1:41" x14ac:dyDescent="0.25">
      <c r="A160" s="56" t="s">
        <v>8</v>
      </c>
      <c r="B160" s="54">
        <f>SUM(B155:B159)</f>
        <v>6.1666666669999994</v>
      </c>
      <c r="C160" s="54">
        <f t="shared" ref="C160" si="302">SUM(C155:C159)</f>
        <v>9</v>
      </c>
      <c r="D160" s="54">
        <f t="shared" ref="D160" si="303">SUM(D155:D159)</f>
        <v>6.1666666669999994</v>
      </c>
      <c r="E160" s="54">
        <f t="shared" ref="E160" si="304">SUM(E155:E159)</f>
        <v>3</v>
      </c>
      <c r="F160" s="54">
        <f t="shared" ref="F160" si="305">SUM(F155:F159)</f>
        <v>4.3333333339999998</v>
      </c>
      <c r="G160" s="59"/>
      <c r="H160" s="27"/>
      <c r="I160" s="27"/>
      <c r="J160" s="27"/>
      <c r="K160" s="27"/>
      <c r="L160" s="27"/>
      <c r="M160" s="27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</row>
    <row r="161" spans="7:41" ht="15.75" x14ac:dyDescent="0.25">
      <c r="G161" s="59"/>
      <c r="H161" s="27"/>
      <c r="I161" s="27"/>
      <c r="J161" s="27"/>
      <c r="K161" s="27"/>
      <c r="L161" s="27"/>
      <c r="M161" s="27"/>
      <c r="S161" s="74" t="s">
        <v>87</v>
      </c>
      <c r="T161" s="74" t="s">
        <v>88</v>
      </c>
      <c r="U161" s="74" t="s">
        <v>89</v>
      </c>
      <c r="V161" s="74" t="s">
        <v>90</v>
      </c>
      <c r="W161" s="74" t="s">
        <v>91</v>
      </c>
      <c r="X161" s="74" t="s">
        <v>92</v>
      </c>
      <c r="Y161" s="74" t="s">
        <v>93</v>
      </c>
      <c r="Z161" s="74" t="s">
        <v>94</v>
      </c>
      <c r="AA161" s="74" t="s">
        <v>95</v>
      </c>
      <c r="AB161" s="74" t="s">
        <v>96</v>
      </c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O161" s="8" t="s">
        <v>18</v>
      </c>
    </row>
    <row r="162" spans="7:41" x14ac:dyDescent="0.25">
      <c r="G162" s="59"/>
      <c r="H162" s="27"/>
      <c r="I162" s="27"/>
      <c r="J162" s="27"/>
      <c r="K162" s="27"/>
      <c r="L162" s="27"/>
      <c r="M162" s="27"/>
      <c r="R162" s="61" t="s">
        <v>87</v>
      </c>
      <c r="S162" s="45">
        <v>1</v>
      </c>
      <c r="T162" s="46">
        <v>0.5</v>
      </c>
      <c r="U162" s="46">
        <v>0.5</v>
      </c>
      <c r="V162" s="46">
        <v>0.33</v>
      </c>
      <c r="W162" s="46">
        <v>0.33</v>
      </c>
      <c r="X162" s="46">
        <v>0.5</v>
      </c>
      <c r="Y162" s="46">
        <v>0.5</v>
      </c>
      <c r="Z162" s="46">
        <v>0.5</v>
      </c>
      <c r="AA162" s="46">
        <v>1</v>
      </c>
      <c r="AB162" s="47">
        <v>0.5</v>
      </c>
      <c r="AD162" s="27">
        <f>S162/$S$172</f>
        <v>0.05</v>
      </c>
      <c r="AE162" s="27">
        <f>T162/$T$172</f>
        <v>4.5454545454545456E-2</v>
      </c>
      <c r="AF162" s="27">
        <f>U162/$U$172</f>
        <v>4.5454545454545456E-2</v>
      </c>
      <c r="AG162" s="27">
        <f>V162/$V$172</f>
        <v>5.8303886925795051E-2</v>
      </c>
      <c r="AH162" s="27">
        <f>W162/$W$172</f>
        <v>5.8303886925795051E-2</v>
      </c>
      <c r="AI162" s="27">
        <f>X162/$X$172</f>
        <v>4.5454545454545456E-2</v>
      </c>
      <c r="AJ162" s="27">
        <f>Y162/$Y$172</f>
        <v>4.5454545454545456E-2</v>
      </c>
      <c r="AK162" s="27">
        <f>Z162/$Z$172</f>
        <v>4.5454545454545456E-2</v>
      </c>
      <c r="AL162" s="27">
        <f>AA162/$AA$172</f>
        <v>0.05</v>
      </c>
      <c r="AM162" s="27">
        <f>AB162/$AB$172</f>
        <v>4.5454545454545456E-2</v>
      </c>
      <c r="AO162" s="28">
        <f>AVERAGE(AD162:AM162)</f>
        <v>4.893350465788629E-2</v>
      </c>
    </row>
    <row r="163" spans="7:41" x14ac:dyDescent="0.25">
      <c r="G163" s="59"/>
      <c r="H163" s="27"/>
      <c r="I163" s="27"/>
      <c r="J163" s="27"/>
      <c r="K163" s="27"/>
      <c r="L163" s="27"/>
      <c r="M163" s="27"/>
      <c r="R163" s="61" t="s">
        <v>88</v>
      </c>
      <c r="S163" s="48">
        <v>2</v>
      </c>
      <c r="T163" s="49">
        <v>1</v>
      </c>
      <c r="U163" s="49">
        <v>1</v>
      </c>
      <c r="V163" s="49">
        <v>0.5</v>
      </c>
      <c r="W163" s="49">
        <v>0.5</v>
      </c>
      <c r="X163" s="49">
        <v>1</v>
      </c>
      <c r="Y163" s="49">
        <v>1</v>
      </c>
      <c r="Z163" s="49">
        <v>1</v>
      </c>
      <c r="AA163" s="49">
        <v>2</v>
      </c>
      <c r="AB163" s="50">
        <v>1</v>
      </c>
      <c r="AD163" s="27">
        <f t="shared" ref="AD163:AD171" si="306">S163/$S$172</f>
        <v>0.1</v>
      </c>
      <c r="AE163" s="27">
        <f t="shared" ref="AE163:AE171" si="307">T163/$T$172</f>
        <v>9.0909090909090912E-2</v>
      </c>
      <c r="AF163" s="27">
        <f t="shared" ref="AF163:AF171" si="308">U163/$U$172</f>
        <v>9.0909090909090912E-2</v>
      </c>
      <c r="AG163" s="27">
        <f t="shared" ref="AG163:AG171" si="309">V163/$V$172</f>
        <v>8.8339222614840993E-2</v>
      </c>
      <c r="AH163" s="27">
        <f t="shared" ref="AH163:AH171" si="310">W163/$W$172</f>
        <v>8.8339222614840993E-2</v>
      </c>
      <c r="AI163" s="27">
        <f t="shared" ref="AI163:AI171" si="311">X163/$X$172</f>
        <v>9.0909090909090912E-2</v>
      </c>
      <c r="AJ163" s="27">
        <f t="shared" ref="AJ163:AJ171" si="312">Y163/$Y$172</f>
        <v>9.0909090909090912E-2</v>
      </c>
      <c r="AK163" s="27">
        <f t="shared" ref="AK163:AK171" si="313">Z163/$Z$172</f>
        <v>9.0909090909090912E-2</v>
      </c>
      <c r="AL163" s="27">
        <f t="shared" ref="AL163:AL171" si="314">AA163/$AA$172</f>
        <v>0.1</v>
      </c>
      <c r="AM163" s="27">
        <f t="shared" ref="AM163:AM171" si="315">AB163/$AB$172</f>
        <v>9.0909090909090912E-2</v>
      </c>
      <c r="AO163" s="29">
        <f t="shared" ref="AO163:AO171" si="316">AVERAGE(AD163:AM163)</f>
        <v>9.2213299068422766E-2</v>
      </c>
    </row>
    <row r="164" spans="7:41" x14ac:dyDescent="0.25">
      <c r="G164" s="59"/>
      <c r="H164" s="27"/>
      <c r="I164" s="27"/>
      <c r="J164" s="27"/>
      <c r="K164" s="27"/>
      <c r="L164" s="27"/>
      <c r="M164" s="27"/>
      <c r="R164" s="61" t="s">
        <v>89</v>
      </c>
      <c r="S164" s="48">
        <v>2</v>
      </c>
      <c r="T164" s="49">
        <v>1</v>
      </c>
      <c r="U164" s="49">
        <v>1</v>
      </c>
      <c r="V164" s="49">
        <v>0.5</v>
      </c>
      <c r="W164" s="49">
        <v>0.5</v>
      </c>
      <c r="X164" s="49">
        <v>1</v>
      </c>
      <c r="Y164" s="49">
        <v>1</v>
      </c>
      <c r="Z164" s="49">
        <v>1</v>
      </c>
      <c r="AA164" s="49">
        <v>2</v>
      </c>
      <c r="AB164" s="50">
        <v>1</v>
      </c>
      <c r="AD164" s="27">
        <f t="shared" si="306"/>
        <v>0.1</v>
      </c>
      <c r="AE164" s="27">
        <f t="shared" si="307"/>
        <v>9.0909090909090912E-2</v>
      </c>
      <c r="AF164" s="27">
        <f t="shared" si="308"/>
        <v>9.0909090909090912E-2</v>
      </c>
      <c r="AG164" s="27">
        <f t="shared" si="309"/>
        <v>8.8339222614840993E-2</v>
      </c>
      <c r="AH164" s="27">
        <f t="shared" si="310"/>
        <v>8.8339222614840993E-2</v>
      </c>
      <c r="AI164" s="27">
        <f t="shared" si="311"/>
        <v>9.0909090909090912E-2</v>
      </c>
      <c r="AJ164" s="27">
        <f t="shared" si="312"/>
        <v>9.0909090909090912E-2</v>
      </c>
      <c r="AK164" s="27">
        <f t="shared" si="313"/>
        <v>9.0909090909090912E-2</v>
      </c>
      <c r="AL164" s="27">
        <f t="shared" si="314"/>
        <v>0.1</v>
      </c>
      <c r="AM164" s="27">
        <f t="shared" si="315"/>
        <v>9.0909090909090912E-2</v>
      </c>
      <c r="AO164" s="29">
        <f t="shared" si="316"/>
        <v>9.2213299068422766E-2</v>
      </c>
    </row>
    <row r="165" spans="7:41" x14ac:dyDescent="0.25">
      <c r="G165" s="57"/>
      <c r="R165" s="61" t="s">
        <v>90</v>
      </c>
      <c r="S165" s="48">
        <v>3</v>
      </c>
      <c r="T165" s="49">
        <v>2</v>
      </c>
      <c r="U165" s="49">
        <v>2</v>
      </c>
      <c r="V165" s="49">
        <v>1</v>
      </c>
      <c r="W165" s="49">
        <v>1</v>
      </c>
      <c r="X165" s="49">
        <v>2</v>
      </c>
      <c r="Y165" s="49">
        <v>2</v>
      </c>
      <c r="Z165" s="49">
        <v>2</v>
      </c>
      <c r="AA165" s="49">
        <v>3</v>
      </c>
      <c r="AB165" s="50">
        <v>2</v>
      </c>
      <c r="AD165" s="27">
        <f t="shared" si="306"/>
        <v>0.15</v>
      </c>
      <c r="AE165" s="27">
        <f t="shared" si="307"/>
        <v>0.18181818181818182</v>
      </c>
      <c r="AF165" s="27">
        <f t="shared" si="308"/>
        <v>0.18181818181818182</v>
      </c>
      <c r="AG165" s="27">
        <f t="shared" si="309"/>
        <v>0.17667844522968199</v>
      </c>
      <c r="AH165" s="27">
        <f t="shared" si="310"/>
        <v>0.17667844522968199</v>
      </c>
      <c r="AI165" s="27">
        <f t="shared" si="311"/>
        <v>0.18181818181818182</v>
      </c>
      <c r="AJ165" s="27">
        <f t="shared" si="312"/>
        <v>0.18181818181818182</v>
      </c>
      <c r="AK165" s="27">
        <f t="shared" si="313"/>
        <v>0.18181818181818182</v>
      </c>
      <c r="AL165" s="27">
        <f t="shared" si="314"/>
        <v>0.15</v>
      </c>
      <c r="AM165" s="27">
        <f t="shared" si="315"/>
        <v>0.18181818181818182</v>
      </c>
      <c r="AO165" s="29">
        <f t="shared" si="316"/>
        <v>0.17442659813684552</v>
      </c>
    </row>
    <row r="166" spans="7:41" x14ac:dyDescent="0.25">
      <c r="G166" s="57"/>
      <c r="R166" s="61" t="s">
        <v>91</v>
      </c>
      <c r="S166" s="48">
        <v>3</v>
      </c>
      <c r="T166" s="49">
        <v>2</v>
      </c>
      <c r="U166" s="49">
        <v>2</v>
      </c>
      <c r="V166" s="49">
        <v>1</v>
      </c>
      <c r="W166" s="49">
        <v>1</v>
      </c>
      <c r="X166" s="49">
        <v>2</v>
      </c>
      <c r="Y166" s="49">
        <v>2</v>
      </c>
      <c r="Z166" s="49">
        <v>2</v>
      </c>
      <c r="AA166" s="49">
        <v>3</v>
      </c>
      <c r="AB166" s="50">
        <v>2</v>
      </c>
      <c r="AD166" s="27">
        <f t="shared" si="306"/>
        <v>0.15</v>
      </c>
      <c r="AE166" s="27">
        <f t="shared" si="307"/>
        <v>0.18181818181818182</v>
      </c>
      <c r="AF166" s="27">
        <f t="shared" si="308"/>
        <v>0.18181818181818182</v>
      </c>
      <c r="AG166" s="27">
        <f t="shared" si="309"/>
        <v>0.17667844522968199</v>
      </c>
      <c r="AH166" s="27">
        <f t="shared" si="310"/>
        <v>0.17667844522968199</v>
      </c>
      <c r="AI166" s="27">
        <f t="shared" si="311"/>
        <v>0.18181818181818182</v>
      </c>
      <c r="AJ166" s="27">
        <f t="shared" si="312"/>
        <v>0.18181818181818182</v>
      </c>
      <c r="AK166" s="27">
        <f t="shared" si="313"/>
        <v>0.18181818181818182</v>
      </c>
      <c r="AL166" s="27">
        <f t="shared" si="314"/>
        <v>0.15</v>
      </c>
      <c r="AM166" s="27">
        <f t="shared" si="315"/>
        <v>0.18181818181818182</v>
      </c>
      <c r="AO166" s="29">
        <f t="shared" si="316"/>
        <v>0.17442659813684552</v>
      </c>
    </row>
    <row r="167" spans="7:41" x14ac:dyDescent="0.25">
      <c r="G167" s="57"/>
      <c r="R167" s="61" t="s">
        <v>92</v>
      </c>
      <c r="S167" s="48">
        <v>2</v>
      </c>
      <c r="T167" s="49">
        <v>1</v>
      </c>
      <c r="U167" s="49">
        <v>1</v>
      </c>
      <c r="V167" s="49">
        <v>0.5</v>
      </c>
      <c r="W167" s="49">
        <v>0.5</v>
      </c>
      <c r="X167" s="49">
        <v>1</v>
      </c>
      <c r="Y167" s="49">
        <v>1</v>
      </c>
      <c r="Z167" s="49">
        <v>1</v>
      </c>
      <c r="AA167" s="49">
        <v>2</v>
      </c>
      <c r="AB167" s="50">
        <v>1</v>
      </c>
      <c r="AD167" s="27">
        <f t="shared" si="306"/>
        <v>0.1</v>
      </c>
      <c r="AE167" s="27">
        <f t="shared" si="307"/>
        <v>9.0909090909090912E-2</v>
      </c>
      <c r="AF167" s="27">
        <f t="shared" si="308"/>
        <v>9.0909090909090912E-2</v>
      </c>
      <c r="AG167" s="27">
        <f t="shared" si="309"/>
        <v>8.8339222614840993E-2</v>
      </c>
      <c r="AH167" s="27">
        <f t="shared" si="310"/>
        <v>8.8339222614840993E-2</v>
      </c>
      <c r="AI167" s="27">
        <f t="shared" si="311"/>
        <v>9.0909090909090912E-2</v>
      </c>
      <c r="AJ167" s="27">
        <f t="shared" si="312"/>
        <v>9.0909090909090912E-2</v>
      </c>
      <c r="AK167" s="27">
        <f t="shared" si="313"/>
        <v>9.0909090909090912E-2</v>
      </c>
      <c r="AL167" s="27">
        <f t="shared" si="314"/>
        <v>0.1</v>
      </c>
      <c r="AM167" s="27">
        <f t="shared" si="315"/>
        <v>9.0909090909090912E-2</v>
      </c>
      <c r="AO167" s="29">
        <f t="shared" si="316"/>
        <v>9.2213299068422766E-2</v>
      </c>
    </row>
    <row r="168" spans="7:41" x14ac:dyDescent="0.25">
      <c r="G168" s="57"/>
      <c r="R168" s="61" t="s">
        <v>93</v>
      </c>
      <c r="S168" s="48">
        <v>2</v>
      </c>
      <c r="T168" s="49">
        <v>1</v>
      </c>
      <c r="U168" s="49">
        <v>1</v>
      </c>
      <c r="V168" s="49">
        <v>0.5</v>
      </c>
      <c r="W168" s="49">
        <v>0.5</v>
      </c>
      <c r="X168" s="49">
        <v>1</v>
      </c>
      <c r="Y168" s="49">
        <v>1</v>
      </c>
      <c r="Z168" s="49">
        <v>1</v>
      </c>
      <c r="AA168" s="49">
        <v>2</v>
      </c>
      <c r="AB168" s="50">
        <v>1</v>
      </c>
      <c r="AD168" s="27">
        <f t="shared" si="306"/>
        <v>0.1</v>
      </c>
      <c r="AE168" s="27">
        <f t="shared" si="307"/>
        <v>9.0909090909090912E-2</v>
      </c>
      <c r="AF168" s="27">
        <f t="shared" si="308"/>
        <v>9.0909090909090912E-2</v>
      </c>
      <c r="AG168" s="27">
        <f t="shared" si="309"/>
        <v>8.8339222614840993E-2</v>
      </c>
      <c r="AH168" s="27">
        <f t="shared" si="310"/>
        <v>8.8339222614840993E-2</v>
      </c>
      <c r="AI168" s="27">
        <f t="shared" si="311"/>
        <v>9.0909090909090912E-2</v>
      </c>
      <c r="AJ168" s="27">
        <f t="shared" si="312"/>
        <v>9.0909090909090912E-2</v>
      </c>
      <c r="AK168" s="27">
        <f t="shared" si="313"/>
        <v>9.0909090909090912E-2</v>
      </c>
      <c r="AL168" s="27">
        <f t="shared" si="314"/>
        <v>0.1</v>
      </c>
      <c r="AM168" s="27">
        <f t="shared" si="315"/>
        <v>9.0909090909090912E-2</v>
      </c>
      <c r="AO168" s="29">
        <f t="shared" si="316"/>
        <v>9.2213299068422766E-2</v>
      </c>
    </row>
    <row r="169" spans="7:41" x14ac:dyDescent="0.25">
      <c r="G169" s="57"/>
      <c r="R169" s="61" t="s">
        <v>94</v>
      </c>
      <c r="S169" s="48">
        <v>2</v>
      </c>
      <c r="T169" s="49">
        <v>1</v>
      </c>
      <c r="U169" s="49">
        <v>1</v>
      </c>
      <c r="V169" s="49">
        <v>0.5</v>
      </c>
      <c r="W169" s="49">
        <v>0.5</v>
      </c>
      <c r="X169" s="49">
        <v>1</v>
      </c>
      <c r="Y169" s="49">
        <v>1</v>
      </c>
      <c r="Z169" s="49">
        <v>1</v>
      </c>
      <c r="AA169" s="49">
        <v>2</v>
      </c>
      <c r="AB169" s="50">
        <v>1</v>
      </c>
      <c r="AD169" s="27">
        <f t="shared" si="306"/>
        <v>0.1</v>
      </c>
      <c r="AE169" s="27">
        <f t="shared" si="307"/>
        <v>9.0909090909090912E-2</v>
      </c>
      <c r="AF169" s="27">
        <f t="shared" si="308"/>
        <v>9.0909090909090912E-2</v>
      </c>
      <c r="AG169" s="27">
        <f t="shared" si="309"/>
        <v>8.8339222614840993E-2</v>
      </c>
      <c r="AH169" s="27">
        <f t="shared" si="310"/>
        <v>8.8339222614840993E-2</v>
      </c>
      <c r="AI169" s="27">
        <f t="shared" si="311"/>
        <v>9.0909090909090912E-2</v>
      </c>
      <c r="AJ169" s="27">
        <f t="shared" si="312"/>
        <v>9.0909090909090912E-2</v>
      </c>
      <c r="AK169" s="27">
        <f t="shared" si="313"/>
        <v>9.0909090909090912E-2</v>
      </c>
      <c r="AL169" s="27">
        <f t="shared" si="314"/>
        <v>0.1</v>
      </c>
      <c r="AM169" s="27">
        <f t="shared" si="315"/>
        <v>9.0909090909090912E-2</v>
      </c>
      <c r="AO169" s="29">
        <f t="shared" si="316"/>
        <v>9.2213299068422766E-2</v>
      </c>
    </row>
    <row r="170" spans="7:41" x14ac:dyDescent="0.25">
      <c r="G170" s="57"/>
      <c r="R170" s="61" t="s">
        <v>95</v>
      </c>
      <c r="S170" s="48">
        <v>1</v>
      </c>
      <c r="T170" s="49">
        <v>0.5</v>
      </c>
      <c r="U170" s="49">
        <v>0.5</v>
      </c>
      <c r="V170" s="49">
        <v>0.33</v>
      </c>
      <c r="W170" s="49">
        <v>0.33</v>
      </c>
      <c r="X170" s="49">
        <v>0.5</v>
      </c>
      <c r="Y170" s="49">
        <v>0.5</v>
      </c>
      <c r="Z170" s="49">
        <v>0.5</v>
      </c>
      <c r="AA170" s="49">
        <v>1</v>
      </c>
      <c r="AB170" s="50">
        <v>0.5</v>
      </c>
      <c r="AD170" s="27">
        <f t="shared" si="306"/>
        <v>0.05</v>
      </c>
      <c r="AE170" s="27">
        <f t="shared" si="307"/>
        <v>4.5454545454545456E-2</v>
      </c>
      <c r="AF170" s="27">
        <f t="shared" si="308"/>
        <v>4.5454545454545456E-2</v>
      </c>
      <c r="AG170" s="27">
        <f t="shared" si="309"/>
        <v>5.8303886925795051E-2</v>
      </c>
      <c r="AH170" s="27">
        <f t="shared" si="310"/>
        <v>5.8303886925795051E-2</v>
      </c>
      <c r="AI170" s="27">
        <f t="shared" si="311"/>
        <v>4.5454545454545456E-2</v>
      </c>
      <c r="AJ170" s="27">
        <f t="shared" si="312"/>
        <v>4.5454545454545456E-2</v>
      </c>
      <c r="AK170" s="27">
        <f t="shared" si="313"/>
        <v>4.5454545454545456E-2</v>
      </c>
      <c r="AL170" s="27">
        <f t="shared" si="314"/>
        <v>0.05</v>
      </c>
      <c r="AM170" s="27">
        <f t="shared" si="315"/>
        <v>4.5454545454545456E-2</v>
      </c>
      <c r="AO170" s="29">
        <f t="shared" si="316"/>
        <v>4.893350465788629E-2</v>
      </c>
    </row>
    <row r="171" spans="7:41" x14ac:dyDescent="0.25">
      <c r="G171" s="57"/>
      <c r="R171" s="61" t="s">
        <v>96</v>
      </c>
      <c r="S171" s="51">
        <v>2</v>
      </c>
      <c r="T171" s="52">
        <v>1</v>
      </c>
      <c r="U171" s="52">
        <v>1</v>
      </c>
      <c r="V171" s="52">
        <v>0.5</v>
      </c>
      <c r="W171" s="52">
        <v>0.5</v>
      </c>
      <c r="X171" s="52">
        <v>1</v>
      </c>
      <c r="Y171" s="52">
        <v>1</v>
      </c>
      <c r="Z171" s="52">
        <v>1</v>
      </c>
      <c r="AA171" s="52">
        <v>2</v>
      </c>
      <c r="AB171" s="53">
        <v>1</v>
      </c>
      <c r="AD171" s="27">
        <f t="shared" si="306"/>
        <v>0.1</v>
      </c>
      <c r="AE171" s="27">
        <f t="shared" si="307"/>
        <v>9.0909090909090912E-2</v>
      </c>
      <c r="AF171" s="27">
        <f t="shared" si="308"/>
        <v>9.0909090909090912E-2</v>
      </c>
      <c r="AG171" s="27">
        <f t="shared" si="309"/>
        <v>8.8339222614840993E-2</v>
      </c>
      <c r="AH171" s="27">
        <f t="shared" si="310"/>
        <v>8.8339222614840993E-2</v>
      </c>
      <c r="AI171" s="27">
        <f t="shared" si="311"/>
        <v>9.0909090909090912E-2</v>
      </c>
      <c r="AJ171" s="27">
        <f t="shared" si="312"/>
        <v>9.0909090909090912E-2</v>
      </c>
      <c r="AK171" s="27">
        <f t="shared" si="313"/>
        <v>9.0909090909090912E-2</v>
      </c>
      <c r="AL171" s="27">
        <f t="shared" si="314"/>
        <v>0.1</v>
      </c>
      <c r="AM171" s="27">
        <f t="shared" si="315"/>
        <v>9.0909090909090912E-2</v>
      </c>
      <c r="AO171" s="30">
        <f t="shared" si="316"/>
        <v>9.2213299068422766E-2</v>
      </c>
    </row>
    <row r="172" spans="7:41" x14ac:dyDescent="0.25">
      <c r="G172" s="57"/>
      <c r="R172" s="56" t="s">
        <v>8</v>
      </c>
      <c r="S172" s="54">
        <f>SUM(S162:S171)</f>
        <v>20</v>
      </c>
      <c r="T172" s="54">
        <f t="shared" ref="T172" si="317">SUM(T162:T171)</f>
        <v>11</v>
      </c>
      <c r="U172" s="54">
        <f t="shared" ref="U172" si="318">SUM(U162:U171)</f>
        <v>11</v>
      </c>
      <c r="V172" s="54">
        <f t="shared" ref="V172" si="319">SUM(V162:V171)</f>
        <v>5.66</v>
      </c>
      <c r="W172" s="54">
        <f t="shared" ref="W172" si="320">SUM(W162:W171)</f>
        <v>5.66</v>
      </c>
      <c r="X172" s="54">
        <f t="shared" ref="X172" si="321">SUM(X162:X171)</f>
        <v>11</v>
      </c>
      <c r="Y172" s="54">
        <f t="shared" ref="Y172" si="322">SUM(Y162:Y171)</f>
        <v>11</v>
      </c>
      <c r="Z172" s="54">
        <f t="shared" ref="Z172" si="323">SUM(Z162:Z171)</f>
        <v>11</v>
      </c>
      <c r="AA172" s="54">
        <f t="shared" ref="AA172" si="324">SUM(AA162:AA171)</f>
        <v>20</v>
      </c>
      <c r="AB172" s="54">
        <f t="shared" ref="AB172" si="325">SUM(AB162:AB171)</f>
        <v>11</v>
      </c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</row>
    <row r="173" spans="7:41" ht="16.5" x14ac:dyDescent="0.3">
      <c r="G173" s="57"/>
      <c r="R173" s="41" t="s">
        <v>75</v>
      </c>
      <c r="S173" s="42"/>
      <c r="T173" s="42"/>
      <c r="U173" s="42"/>
      <c r="V173" s="42"/>
      <c r="W173" s="42"/>
      <c r="X173" s="42"/>
      <c r="Y173" s="42"/>
      <c r="Z173" s="42"/>
      <c r="AA173" s="42"/>
      <c r="AB173" s="43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</row>
    <row r="174" spans="7:41" x14ac:dyDescent="0.25">
      <c r="G174" s="57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</row>
    <row r="175" spans="7:41" ht="15.75" x14ac:dyDescent="0.25">
      <c r="S175" s="74" t="s">
        <v>87</v>
      </c>
      <c r="T175" s="74" t="s">
        <v>88</v>
      </c>
      <c r="U175" s="74" t="s">
        <v>89</v>
      </c>
      <c r="V175" s="74" t="s">
        <v>90</v>
      </c>
      <c r="W175" s="74" t="s">
        <v>91</v>
      </c>
      <c r="X175" s="74" t="s">
        <v>92</v>
      </c>
      <c r="Y175" s="74" t="s">
        <v>93</v>
      </c>
      <c r="Z175" s="74" t="s">
        <v>94</v>
      </c>
      <c r="AA175" s="74" t="s">
        <v>95</v>
      </c>
      <c r="AB175" s="74" t="s">
        <v>96</v>
      </c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O175" s="8" t="s">
        <v>18</v>
      </c>
    </row>
    <row r="176" spans="7:41" x14ac:dyDescent="0.25">
      <c r="R176" s="61" t="s">
        <v>87</v>
      </c>
      <c r="S176" s="45">
        <v>1</v>
      </c>
      <c r="T176" s="46">
        <v>0.5</v>
      </c>
      <c r="U176" s="46">
        <v>0.5</v>
      </c>
      <c r="V176" s="46">
        <v>0.33</v>
      </c>
      <c r="W176" s="46">
        <v>0.33</v>
      </c>
      <c r="X176" s="46">
        <v>0.5</v>
      </c>
      <c r="Y176" s="46">
        <v>0.5</v>
      </c>
      <c r="Z176" s="46">
        <v>0.5</v>
      </c>
      <c r="AA176" s="46">
        <v>1</v>
      </c>
      <c r="AB176" s="47">
        <v>0.33</v>
      </c>
      <c r="AD176" s="27">
        <f>S176/$S$186</f>
        <v>4.7619047619047616E-2</v>
      </c>
      <c r="AE176" s="27">
        <f>T176/$T$186</f>
        <v>4.1666666666666664E-2</v>
      </c>
      <c r="AF176" s="27">
        <f>U176/$U$186</f>
        <v>4.1666666666666664E-2</v>
      </c>
      <c r="AG176" s="27">
        <f>V176/$V$186</f>
        <v>5.3571428571428575E-2</v>
      </c>
      <c r="AH176" s="27">
        <f>W176/$W$186</f>
        <v>5.3571428571428575E-2</v>
      </c>
      <c r="AI176" s="27">
        <f>X176/$X$186</f>
        <v>4.1666666666666664E-2</v>
      </c>
      <c r="AJ176" s="27">
        <f>Y176/$Y$186</f>
        <v>4.1666666666666664E-2</v>
      </c>
      <c r="AK176" s="27">
        <f>Z176/$Z$186</f>
        <v>4.1666666666666664E-2</v>
      </c>
      <c r="AL176" s="27">
        <f>AA176/$AA$186</f>
        <v>4.7619047619047616E-2</v>
      </c>
      <c r="AM176" s="27">
        <f>AB176/$AB$186</f>
        <v>5.3571428571428575E-2</v>
      </c>
      <c r="AO176" s="28">
        <f>AVERAGE(AD176:AM176)</f>
        <v>4.642857142857143E-2</v>
      </c>
    </row>
    <row r="177" spans="18:41" x14ac:dyDescent="0.25">
      <c r="R177" s="61" t="s">
        <v>88</v>
      </c>
      <c r="S177" s="48">
        <v>2</v>
      </c>
      <c r="T177" s="49">
        <v>1</v>
      </c>
      <c r="U177" s="49">
        <v>1</v>
      </c>
      <c r="V177" s="49">
        <v>0.5</v>
      </c>
      <c r="W177" s="49">
        <v>0.5</v>
      </c>
      <c r="X177" s="49">
        <v>1</v>
      </c>
      <c r="Y177" s="49">
        <v>1</v>
      </c>
      <c r="Z177" s="49">
        <v>1</v>
      </c>
      <c r="AA177" s="49">
        <v>2</v>
      </c>
      <c r="AB177" s="50">
        <v>0.5</v>
      </c>
      <c r="AD177" s="27">
        <f t="shared" ref="AD177:AD185" si="326">S177/$S$186</f>
        <v>9.5238095238095233E-2</v>
      </c>
      <c r="AE177" s="27">
        <f t="shared" ref="AE177:AE185" si="327">T177/$T$186</f>
        <v>8.3333333333333329E-2</v>
      </c>
      <c r="AF177" s="27">
        <f t="shared" ref="AF177:AF185" si="328">U177/$U$186</f>
        <v>8.3333333333333329E-2</v>
      </c>
      <c r="AG177" s="27">
        <f t="shared" ref="AG177:AG185" si="329">V177/$V$186</f>
        <v>8.1168831168831168E-2</v>
      </c>
      <c r="AH177" s="27">
        <f t="shared" ref="AH177:AH185" si="330">W177/$W$186</f>
        <v>8.1168831168831168E-2</v>
      </c>
      <c r="AI177" s="27">
        <f t="shared" ref="AI177:AI185" si="331">X177/$X$186</f>
        <v>8.3333333333333329E-2</v>
      </c>
      <c r="AJ177" s="27">
        <f t="shared" ref="AJ177:AJ185" si="332">Y177/$Y$186</f>
        <v>8.3333333333333329E-2</v>
      </c>
      <c r="AK177" s="27">
        <f t="shared" ref="AK177:AK185" si="333">Z177/$Z$186</f>
        <v>8.3333333333333329E-2</v>
      </c>
      <c r="AL177" s="27">
        <f t="shared" ref="AL177:AL185" si="334">AA177/$AA$186</f>
        <v>9.5238095238095233E-2</v>
      </c>
      <c r="AM177" s="27">
        <f t="shared" ref="AM177:AM185" si="335">AB177/$AB$186</f>
        <v>8.1168831168831168E-2</v>
      </c>
      <c r="AO177" s="29">
        <f t="shared" ref="AO177:AO185" si="336">AVERAGE(AD177:AM177)</f>
        <v>8.5064935064935066E-2</v>
      </c>
    </row>
    <row r="178" spans="18:41" x14ac:dyDescent="0.25">
      <c r="R178" s="61" t="s">
        <v>89</v>
      </c>
      <c r="S178" s="48">
        <v>2</v>
      </c>
      <c r="T178" s="49">
        <v>1</v>
      </c>
      <c r="U178" s="49">
        <v>1</v>
      </c>
      <c r="V178" s="49">
        <v>0.5</v>
      </c>
      <c r="W178" s="49">
        <v>0.5</v>
      </c>
      <c r="X178" s="49">
        <v>1</v>
      </c>
      <c r="Y178" s="49">
        <v>1</v>
      </c>
      <c r="Z178" s="49">
        <v>1</v>
      </c>
      <c r="AA178" s="49">
        <v>2</v>
      </c>
      <c r="AB178" s="50">
        <v>0.5</v>
      </c>
      <c r="AD178" s="27">
        <f t="shared" si="326"/>
        <v>9.5238095238095233E-2</v>
      </c>
      <c r="AE178" s="27">
        <f t="shared" si="327"/>
        <v>8.3333333333333329E-2</v>
      </c>
      <c r="AF178" s="27">
        <f t="shared" si="328"/>
        <v>8.3333333333333329E-2</v>
      </c>
      <c r="AG178" s="27">
        <f t="shared" si="329"/>
        <v>8.1168831168831168E-2</v>
      </c>
      <c r="AH178" s="27">
        <f t="shared" si="330"/>
        <v>8.1168831168831168E-2</v>
      </c>
      <c r="AI178" s="27">
        <f t="shared" si="331"/>
        <v>8.3333333333333329E-2</v>
      </c>
      <c r="AJ178" s="27">
        <f t="shared" si="332"/>
        <v>8.3333333333333329E-2</v>
      </c>
      <c r="AK178" s="27">
        <f t="shared" si="333"/>
        <v>8.3333333333333329E-2</v>
      </c>
      <c r="AL178" s="27">
        <f t="shared" si="334"/>
        <v>9.5238095238095233E-2</v>
      </c>
      <c r="AM178" s="27">
        <f t="shared" si="335"/>
        <v>8.1168831168831168E-2</v>
      </c>
      <c r="AO178" s="29">
        <f t="shared" si="336"/>
        <v>8.5064935064935066E-2</v>
      </c>
    </row>
    <row r="179" spans="18:41" x14ac:dyDescent="0.25">
      <c r="R179" s="61" t="s">
        <v>90</v>
      </c>
      <c r="S179" s="48">
        <v>3</v>
      </c>
      <c r="T179" s="49">
        <v>2</v>
      </c>
      <c r="U179" s="49">
        <v>2</v>
      </c>
      <c r="V179" s="49">
        <v>1</v>
      </c>
      <c r="W179" s="49">
        <v>1</v>
      </c>
      <c r="X179" s="49">
        <v>2</v>
      </c>
      <c r="Y179" s="49">
        <v>2</v>
      </c>
      <c r="Z179" s="49">
        <v>2</v>
      </c>
      <c r="AA179" s="49">
        <v>3</v>
      </c>
      <c r="AB179" s="50">
        <v>1</v>
      </c>
      <c r="AD179" s="27">
        <f t="shared" si="326"/>
        <v>0.14285714285714285</v>
      </c>
      <c r="AE179" s="27">
        <f t="shared" si="327"/>
        <v>0.16666666666666666</v>
      </c>
      <c r="AF179" s="27">
        <f t="shared" si="328"/>
        <v>0.16666666666666666</v>
      </c>
      <c r="AG179" s="27">
        <f t="shared" si="329"/>
        <v>0.16233766233766234</v>
      </c>
      <c r="AH179" s="27">
        <f t="shared" si="330"/>
        <v>0.16233766233766234</v>
      </c>
      <c r="AI179" s="27">
        <f t="shared" si="331"/>
        <v>0.16666666666666666</v>
      </c>
      <c r="AJ179" s="27">
        <f t="shared" si="332"/>
        <v>0.16666666666666666</v>
      </c>
      <c r="AK179" s="27">
        <f t="shared" si="333"/>
        <v>0.16666666666666666</v>
      </c>
      <c r="AL179" s="27">
        <f t="shared" si="334"/>
        <v>0.14285714285714285</v>
      </c>
      <c r="AM179" s="27">
        <f t="shared" si="335"/>
        <v>0.16233766233766234</v>
      </c>
      <c r="AO179" s="29">
        <f t="shared" si="336"/>
        <v>0.16060606060606059</v>
      </c>
    </row>
    <row r="180" spans="18:41" x14ac:dyDescent="0.25">
      <c r="R180" s="61" t="s">
        <v>91</v>
      </c>
      <c r="S180" s="48">
        <v>3</v>
      </c>
      <c r="T180" s="49">
        <v>2</v>
      </c>
      <c r="U180" s="49">
        <v>2</v>
      </c>
      <c r="V180" s="49">
        <v>1</v>
      </c>
      <c r="W180" s="49">
        <v>1</v>
      </c>
      <c r="X180" s="49">
        <v>2</v>
      </c>
      <c r="Y180" s="49">
        <v>2</v>
      </c>
      <c r="Z180" s="49">
        <v>2</v>
      </c>
      <c r="AA180" s="49">
        <v>3</v>
      </c>
      <c r="AB180" s="50">
        <v>1</v>
      </c>
      <c r="AD180" s="27">
        <f t="shared" si="326"/>
        <v>0.14285714285714285</v>
      </c>
      <c r="AE180" s="27">
        <f t="shared" si="327"/>
        <v>0.16666666666666666</v>
      </c>
      <c r="AF180" s="27">
        <f t="shared" si="328"/>
        <v>0.16666666666666666</v>
      </c>
      <c r="AG180" s="27">
        <f t="shared" si="329"/>
        <v>0.16233766233766234</v>
      </c>
      <c r="AH180" s="27">
        <f t="shared" si="330"/>
        <v>0.16233766233766234</v>
      </c>
      <c r="AI180" s="27">
        <f t="shared" si="331"/>
        <v>0.16666666666666666</v>
      </c>
      <c r="AJ180" s="27">
        <f t="shared" si="332"/>
        <v>0.16666666666666666</v>
      </c>
      <c r="AK180" s="27">
        <f t="shared" si="333"/>
        <v>0.16666666666666666</v>
      </c>
      <c r="AL180" s="27">
        <f t="shared" si="334"/>
        <v>0.14285714285714285</v>
      </c>
      <c r="AM180" s="27">
        <f t="shared" si="335"/>
        <v>0.16233766233766234</v>
      </c>
      <c r="AO180" s="29">
        <f t="shared" si="336"/>
        <v>0.16060606060606059</v>
      </c>
    </row>
    <row r="181" spans="18:41" x14ac:dyDescent="0.25">
      <c r="R181" s="61" t="s">
        <v>92</v>
      </c>
      <c r="S181" s="48">
        <v>2</v>
      </c>
      <c r="T181" s="49">
        <v>1</v>
      </c>
      <c r="U181" s="49">
        <v>1</v>
      </c>
      <c r="V181" s="49">
        <v>0.5</v>
      </c>
      <c r="W181" s="49">
        <v>0.5</v>
      </c>
      <c r="X181" s="49">
        <v>1</v>
      </c>
      <c r="Y181" s="49">
        <v>1</v>
      </c>
      <c r="Z181" s="49">
        <v>1</v>
      </c>
      <c r="AA181" s="49">
        <v>2</v>
      </c>
      <c r="AB181" s="50">
        <v>0.5</v>
      </c>
      <c r="AD181" s="27">
        <f t="shared" si="326"/>
        <v>9.5238095238095233E-2</v>
      </c>
      <c r="AE181" s="27">
        <f t="shared" si="327"/>
        <v>8.3333333333333329E-2</v>
      </c>
      <c r="AF181" s="27">
        <f t="shared" si="328"/>
        <v>8.3333333333333329E-2</v>
      </c>
      <c r="AG181" s="27">
        <f t="shared" si="329"/>
        <v>8.1168831168831168E-2</v>
      </c>
      <c r="AH181" s="27">
        <f t="shared" si="330"/>
        <v>8.1168831168831168E-2</v>
      </c>
      <c r="AI181" s="27">
        <f t="shared" si="331"/>
        <v>8.3333333333333329E-2</v>
      </c>
      <c r="AJ181" s="27">
        <f t="shared" si="332"/>
        <v>8.3333333333333329E-2</v>
      </c>
      <c r="AK181" s="27">
        <f t="shared" si="333"/>
        <v>8.3333333333333329E-2</v>
      </c>
      <c r="AL181" s="27">
        <f t="shared" si="334"/>
        <v>9.5238095238095233E-2</v>
      </c>
      <c r="AM181" s="27">
        <f t="shared" si="335"/>
        <v>8.1168831168831168E-2</v>
      </c>
      <c r="AO181" s="29">
        <f t="shared" si="336"/>
        <v>8.5064935064935066E-2</v>
      </c>
    </row>
    <row r="182" spans="18:41" x14ac:dyDescent="0.25">
      <c r="R182" s="61" t="s">
        <v>93</v>
      </c>
      <c r="S182" s="48">
        <v>2</v>
      </c>
      <c r="T182" s="49">
        <v>1</v>
      </c>
      <c r="U182" s="49">
        <v>1</v>
      </c>
      <c r="V182" s="49">
        <v>0.5</v>
      </c>
      <c r="W182" s="49">
        <v>0.5</v>
      </c>
      <c r="X182" s="49">
        <v>1</v>
      </c>
      <c r="Y182" s="49">
        <v>1</v>
      </c>
      <c r="Z182" s="49">
        <v>1</v>
      </c>
      <c r="AA182" s="49">
        <v>2</v>
      </c>
      <c r="AB182" s="50">
        <v>0.5</v>
      </c>
      <c r="AD182" s="27">
        <f t="shared" si="326"/>
        <v>9.5238095238095233E-2</v>
      </c>
      <c r="AE182" s="27">
        <f t="shared" si="327"/>
        <v>8.3333333333333329E-2</v>
      </c>
      <c r="AF182" s="27">
        <f t="shared" si="328"/>
        <v>8.3333333333333329E-2</v>
      </c>
      <c r="AG182" s="27">
        <f t="shared" si="329"/>
        <v>8.1168831168831168E-2</v>
      </c>
      <c r="AH182" s="27">
        <f t="shared" si="330"/>
        <v>8.1168831168831168E-2</v>
      </c>
      <c r="AI182" s="27">
        <f t="shared" si="331"/>
        <v>8.3333333333333329E-2</v>
      </c>
      <c r="AJ182" s="27">
        <f t="shared" si="332"/>
        <v>8.3333333333333329E-2</v>
      </c>
      <c r="AK182" s="27">
        <f t="shared" si="333"/>
        <v>8.3333333333333329E-2</v>
      </c>
      <c r="AL182" s="27">
        <f t="shared" si="334"/>
        <v>9.5238095238095233E-2</v>
      </c>
      <c r="AM182" s="27">
        <f t="shared" si="335"/>
        <v>8.1168831168831168E-2</v>
      </c>
      <c r="AO182" s="29">
        <f t="shared" si="336"/>
        <v>8.5064935064935066E-2</v>
      </c>
    </row>
    <row r="183" spans="18:41" x14ac:dyDescent="0.25">
      <c r="R183" s="61" t="s">
        <v>94</v>
      </c>
      <c r="S183" s="48">
        <v>2</v>
      </c>
      <c r="T183" s="49">
        <v>1</v>
      </c>
      <c r="U183" s="49">
        <v>1</v>
      </c>
      <c r="V183" s="49">
        <v>0.5</v>
      </c>
      <c r="W183" s="49">
        <v>0.5</v>
      </c>
      <c r="X183" s="49">
        <v>1</v>
      </c>
      <c r="Y183" s="49">
        <v>1</v>
      </c>
      <c r="Z183" s="49">
        <v>1</v>
      </c>
      <c r="AA183" s="49">
        <v>2</v>
      </c>
      <c r="AB183" s="50">
        <v>0.5</v>
      </c>
      <c r="AD183" s="27">
        <f t="shared" si="326"/>
        <v>9.5238095238095233E-2</v>
      </c>
      <c r="AE183" s="27">
        <f t="shared" si="327"/>
        <v>8.3333333333333329E-2</v>
      </c>
      <c r="AF183" s="27">
        <f t="shared" si="328"/>
        <v>8.3333333333333329E-2</v>
      </c>
      <c r="AG183" s="27">
        <f t="shared" si="329"/>
        <v>8.1168831168831168E-2</v>
      </c>
      <c r="AH183" s="27">
        <f t="shared" si="330"/>
        <v>8.1168831168831168E-2</v>
      </c>
      <c r="AI183" s="27">
        <f t="shared" si="331"/>
        <v>8.3333333333333329E-2</v>
      </c>
      <c r="AJ183" s="27">
        <f t="shared" si="332"/>
        <v>8.3333333333333329E-2</v>
      </c>
      <c r="AK183" s="27">
        <f t="shared" si="333"/>
        <v>8.3333333333333329E-2</v>
      </c>
      <c r="AL183" s="27">
        <f t="shared" si="334"/>
        <v>9.5238095238095233E-2</v>
      </c>
      <c r="AM183" s="27">
        <f t="shared" si="335"/>
        <v>8.1168831168831168E-2</v>
      </c>
      <c r="AO183" s="29">
        <f t="shared" si="336"/>
        <v>8.5064935064935066E-2</v>
      </c>
    </row>
    <row r="184" spans="18:41" x14ac:dyDescent="0.25">
      <c r="R184" s="61" t="s">
        <v>95</v>
      </c>
      <c r="S184" s="48">
        <v>1</v>
      </c>
      <c r="T184" s="49">
        <v>0.5</v>
      </c>
      <c r="U184" s="49">
        <v>0.5</v>
      </c>
      <c r="V184" s="49">
        <v>0.33</v>
      </c>
      <c r="W184" s="49">
        <v>0.33</v>
      </c>
      <c r="X184" s="49">
        <v>0.5</v>
      </c>
      <c r="Y184" s="49">
        <v>0.5</v>
      </c>
      <c r="Z184" s="49">
        <v>0.5</v>
      </c>
      <c r="AA184" s="49">
        <v>1</v>
      </c>
      <c r="AB184" s="50">
        <v>0.33</v>
      </c>
      <c r="AD184" s="27">
        <f t="shared" si="326"/>
        <v>4.7619047619047616E-2</v>
      </c>
      <c r="AE184" s="27">
        <f t="shared" si="327"/>
        <v>4.1666666666666664E-2</v>
      </c>
      <c r="AF184" s="27">
        <f t="shared" si="328"/>
        <v>4.1666666666666664E-2</v>
      </c>
      <c r="AG184" s="27">
        <f t="shared" si="329"/>
        <v>5.3571428571428575E-2</v>
      </c>
      <c r="AH184" s="27">
        <f t="shared" si="330"/>
        <v>5.3571428571428575E-2</v>
      </c>
      <c r="AI184" s="27">
        <f t="shared" si="331"/>
        <v>4.1666666666666664E-2</v>
      </c>
      <c r="AJ184" s="27">
        <f t="shared" si="332"/>
        <v>4.1666666666666664E-2</v>
      </c>
      <c r="AK184" s="27">
        <f t="shared" si="333"/>
        <v>4.1666666666666664E-2</v>
      </c>
      <c r="AL184" s="27">
        <f t="shared" si="334"/>
        <v>4.7619047619047616E-2</v>
      </c>
      <c r="AM184" s="27">
        <f t="shared" si="335"/>
        <v>5.3571428571428575E-2</v>
      </c>
      <c r="AO184" s="29">
        <f t="shared" si="336"/>
        <v>4.642857142857143E-2</v>
      </c>
    </row>
    <row r="185" spans="18:41" x14ac:dyDescent="0.25">
      <c r="R185" s="61" t="s">
        <v>96</v>
      </c>
      <c r="S185" s="51">
        <v>3</v>
      </c>
      <c r="T185" s="52">
        <v>2</v>
      </c>
      <c r="U185" s="52">
        <v>2</v>
      </c>
      <c r="V185" s="52">
        <v>1</v>
      </c>
      <c r="W185" s="52">
        <v>1</v>
      </c>
      <c r="X185" s="52">
        <v>2</v>
      </c>
      <c r="Y185" s="52">
        <v>2</v>
      </c>
      <c r="Z185" s="52">
        <v>2</v>
      </c>
      <c r="AA185" s="52">
        <v>3</v>
      </c>
      <c r="AB185" s="53">
        <v>1</v>
      </c>
      <c r="AD185" s="27">
        <f t="shared" si="326"/>
        <v>0.14285714285714285</v>
      </c>
      <c r="AE185" s="27">
        <f t="shared" si="327"/>
        <v>0.16666666666666666</v>
      </c>
      <c r="AF185" s="27">
        <f t="shared" si="328"/>
        <v>0.16666666666666666</v>
      </c>
      <c r="AG185" s="27">
        <f t="shared" si="329"/>
        <v>0.16233766233766234</v>
      </c>
      <c r="AH185" s="27">
        <f t="shared" si="330"/>
        <v>0.16233766233766234</v>
      </c>
      <c r="AI185" s="27">
        <f t="shared" si="331"/>
        <v>0.16666666666666666</v>
      </c>
      <c r="AJ185" s="27">
        <f t="shared" si="332"/>
        <v>0.16666666666666666</v>
      </c>
      <c r="AK185" s="27">
        <f t="shared" si="333"/>
        <v>0.16666666666666666</v>
      </c>
      <c r="AL185" s="27">
        <f t="shared" si="334"/>
        <v>0.14285714285714285</v>
      </c>
      <c r="AM185" s="27">
        <f t="shared" si="335"/>
        <v>0.16233766233766234</v>
      </c>
      <c r="AO185" s="30">
        <f t="shared" si="336"/>
        <v>0.16060606060606059</v>
      </c>
    </row>
    <row r="186" spans="18:41" x14ac:dyDescent="0.25">
      <c r="R186" s="56" t="s">
        <v>8</v>
      </c>
      <c r="S186" s="54">
        <f>SUM(S176:S185)</f>
        <v>21</v>
      </c>
      <c r="T186" s="54">
        <f t="shared" ref="T186" si="337">SUM(T176:T185)</f>
        <v>12</v>
      </c>
      <c r="U186" s="54">
        <f t="shared" ref="U186" si="338">SUM(U176:U185)</f>
        <v>12</v>
      </c>
      <c r="V186" s="54">
        <f t="shared" ref="V186" si="339">SUM(V176:V185)</f>
        <v>6.16</v>
      </c>
      <c r="W186" s="54">
        <f t="shared" ref="W186" si="340">SUM(W176:W185)</f>
        <v>6.16</v>
      </c>
      <c r="X186" s="54">
        <f t="shared" ref="X186" si="341">SUM(X176:X185)</f>
        <v>12</v>
      </c>
      <c r="Y186" s="54">
        <f t="shared" ref="Y186" si="342">SUM(Y176:Y185)</f>
        <v>12</v>
      </c>
      <c r="Z186" s="54">
        <f t="shared" ref="Z186" si="343">SUM(Z176:Z185)</f>
        <v>12</v>
      </c>
      <c r="AA186" s="54">
        <f t="shared" ref="AA186" si="344">SUM(AA176:AA185)</f>
        <v>21</v>
      </c>
      <c r="AB186" s="54">
        <f t="shared" ref="AB186" si="345">SUM(AB176:AB185)</f>
        <v>6.16</v>
      </c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</row>
    <row r="187" spans="18:41" ht="16.5" x14ac:dyDescent="0.3">
      <c r="R187" s="41" t="s">
        <v>76</v>
      </c>
      <c r="S187" s="42"/>
      <c r="T187" s="42"/>
      <c r="U187" s="42"/>
      <c r="V187" s="42"/>
      <c r="W187" s="42"/>
      <c r="X187" s="42"/>
      <c r="Y187" s="42"/>
      <c r="Z187" s="42"/>
      <c r="AA187" s="42"/>
      <c r="AB187" s="43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</row>
    <row r="188" spans="18:41" x14ac:dyDescent="0.25"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</row>
    <row r="189" spans="18:41" ht="15.75" x14ac:dyDescent="0.25">
      <c r="S189" s="1" t="s">
        <v>87</v>
      </c>
      <c r="T189" s="1" t="s">
        <v>88</v>
      </c>
      <c r="U189" s="1" t="s">
        <v>89</v>
      </c>
      <c r="V189" s="1" t="s">
        <v>90</v>
      </c>
      <c r="W189" s="1" t="s">
        <v>91</v>
      </c>
      <c r="X189" s="1" t="s">
        <v>92</v>
      </c>
      <c r="Y189" s="1" t="s">
        <v>93</v>
      </c>
      <c r="Z189" s="1" t="s">
        <v>94</v>
      </c>
      <c r="AA189" s="1" t="s">
        <v>95</v>
      </c>
      <c r="AB189" s="1" t="s">
        <v>96</v>
      </c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O189" s="8" t="s">
        <v>18</v>
      </c>
    </row>
    <row r="190" spans="18:41" x14ac:dyDescent="0.25">
      <c r="R190" s="1" t="s">
        <v>87</v>
      </c>
      <c r="S190" s="45">
        <v>1</v>
      </c>
      <c r="T190" s="46">
        <v>2</v>
      </c>
      <c r="U190" s="46">
        <v>1</v>
      </c>
      <c r="V190" s="46">
        <v>0.5</v>
      </c>
      <c r="W190" s="46">
        <v>0.5</v>
      </c>
      <c r="X190" s="46">
        <v>1</v>
      </c>
      <c r="Y190" s="46">
        <v>1</v>
      </c>
      <c r="Z190" s="46">
        <v>0.5</v>
      </c>
      <c r="AA190" s="46">
        <v>2</v>
      </c>
      <c r="AB190" s="47">
        <v>1</v>
      </c>
      <c r="AD190" s="27">
        <f>S190/$S$200</f>
        <v>8.3333333333333329E-2</v>
      </c>
      <c r="AE190" s="27">
        <f>T190/$T$200</f>
        <v>9.5238095238095233E-2</v>
      </c>
      <c r="AF190" s="27">
        <f>U190/$U$200</f>
        <v>8.3333333333333329E-2</v>
      </c>
      <c r="AG190" s="27">
        <f>V190/$V$200</f>
        <v>8.1168831168831168E-2</v>
      </c>
      <c r="AH190" s="27">
        <f>W190/$W$200</f>
        <v>8.1168831168831168E-2</v>
      </c>
      <c r="AI190" s="27">
        <f>X190/$X$200</f>
        <v>8.3333333333333329E-2</v>
      </c>
      <c r="AJ190" s="27">
        <f>Y190/$Y$200</f>
        <v>8.3333333333333329E-2</v>
      </c>
      <c r="AK190" s="27">
        <f>Z190/$Z$200</f>
        <v>8.1168831168831168E-2</v>
      </c>
      <c r="AL190" s="27">
        <f>AA190/$AA$200</f>
        <v>9.5238095238095233E-2</v>
      </c>
      <c r="AM190" s="27">
        <f>AB190/$AB$200</f>
        <v>8.3333333333333329E-2</v>
      </c>
      <c r="AO190" s="28">
        <f>AVERAGE(AD190:AM190)</f>
        <v>8.5064935064935066E-2</v>
      </c>
    </row>
    <row r="191" spans="18:41" x14ac:dyDescent="0.25">
      <c r="R191" s="1" t="s">
        <v>88</v>
      </c>
      <c r="S191" s="48">
        <v>0.5</v>
      </c>
      <c r="T191" s="49">
        <v>1</v>
      </c>
      <c r="U191" s="49">
        <v>0.5</v>
      </c>
      <c r="V191" s="49">
        <v>0.33</v>
      </c>
      <c r="W191" s="49">
        <v>0.33</v>
      </c>
      <c r="X191" s="49">
        <v>0.5</v>
      </c>
      <c r="Y191" s="49">
        <v>0.5</v>
      </c>
      <c r="Z191" s="49">
        <v>0.33</v>
      </c>
      <c r="AA191" s="49">
        <v>1</v>
      </c>
      <c r="AB191" s="50">
        <v>0.5</v>
      </c>
      <c r="AD191" s="27">
        <f t="shared" ref="AD191:AD199" si="346">S191/$S$200</f>
        <v>4.1666666666666664E-2</v>
      </c>
      <c r="AE191" s="27">
        <f t="shared" ref="AE191:AE199" si="347">T191/$T$200</f>
        <v>4.7619047619047616E-2</v>
      </c>
      <c r="AF191" s="27">
        <f t="shared" ref="AF191:AF199" si="348">U191/$U$200</f>
        <v>4.1666666666666664E-2</v>
      </c>
      <c r="AG191" s="27">
        <f t="shared" ref="AG191:AG199" si="349">V191/$V$200</f>
        <v>5.3571428571428575E-2</v>
      </c>
      <c r="AH191" s="27">
        <f t="shared" ref="AH191:AH199" si="350">W191/$W$200</f>
        <v>5.3571428571428575E-2</v>
      </c>
      <c r="AI191" s="27">
        <f t="shared" ref="AI191:AI199" si="351">X191/$X$200</f>
        <v>4.1666666666666664E-2</v>
      </c>
      <c r="AJ191" s="27">
        <f t="shared" ref="AJ191:AJ199" si="352">Y191/$Y$200</f>
        <v>4.1666666666666664E-2</v>
      </c>
      <c r="AK191" s="27">
        <f t="shared" ref="AK191:AK199" si="353">Z191/$Z$200</f>
        <v>5.3571428571428575E-2</v>
      </c>
      <c r="AL191" s="27">
        <f t="shared" ref="AL191:AL199" si="354">AA191/$AA$200</f>
        <v>4.7619047619047616E-2</v>
      </c>
      <c r="AM191" s="27">
        <f t="shared" ref="AM191:AM199" si="355">AB191/$AB$200</f>
        <v>4.1666666666666664E-2</v>
      </c>
      <c r="AO191" s="29">
        <f t="shared" ref="AO191:AO199" si="356">AVERAGE(AD191:AM191)</f>
        <v>4.642857142857143E-2</v>
      </c>
    </row>
    <row r="192" spans="18:41" x14ac:dyDescent="0.25">
      <c r="R192" s="1" t="s">
        <v>89</v>
      </c>
      <c r="S192" s="48">
        <v>1</v>
      </c>
      <c r="T192" s="49">
        <v>2</v>
      </c>
      <c r="U192" s="49">
        <v>1</v>
      </c>
      <c r="V192" s="49">
        <v>0.5</v>
      </c>
      <c r="W192" s="49">
        <v>0.5</v>
      </c>
      <c r="X192" s="49">
        <v>1</v>
      </c>
      <c r="Y192" s="49">
        <v>1</v>
      </c>
      <c r="Z192" s="49">
        <v>0.5</v>
      </c>
      <c r="AA192" s="49">
        <v>2</v>
      </c>
      <c r="AB192" s="50">
        <v>1</v>
      </c>
      <c r="AD192" s="27">
        <f t="shared" si="346"/>
        <v>8.3333333333333329E-2</v>
      </c>
      <c r="AE192" s="27">
        <f t="shared" si="347"/>
        <v>9.5238095238095233E-2</v>
      </c>
      <c r="AF192" s="27">
        <f t="shared" si="348"/>
        <v>8.3333333333333329E-2</v>
      </c>
      <c r="AG192" s="27">
        <f t="shared" si="349"/>
        <v>8.1168831168831168E-2</v>
      </c>
      <c r="AH192" s="27">
        <f t="shared" si="350"/>
        <v>8.1168831168831168E-2</v>
      </c>
      <c r="AI192" s="27">
        <f t="shared" si="351"/>
        <v>8.3333333333333329E-2</v>
      </c>
      <c r="AJ192" s="27">
        <f t="shared" si="352"/>
        <v>8.3333333333333329E-2</v>
      </c>
      <c r="AK192" s="27">
        <f t="shared" si="353"/>
        <v>8.1168831168831168E-2</v>
      </c>
      <c r="AL192" s="27">
        <f t="shared" si="354"/>
        <v>9.5238095238095233E-2</v>
      </c>
      <c r="AM192" s="27">
        <f t="shared" si="355"/>
        <v>8.3333333333333329E-2</v>
      </c>
      <c r="AO192" s="29">
        <f t="shared" si="356"/>
        <v>8.5064935064935066E-2</v>
      </c>
    </row>
    <row r="193" spans="18:41" x14ac:dyDescent="0.25">
      <c r="R193" s="1" t="s">
        <v>90</v>
      </c>
      <c r="S193" s="48">
        <v>2</v>
      </c>
      <c r="T193" s="49">
        <v>3</v>
      </c>
      <c r="U193" s="49">
        <v>2</v>
      </c>
      <c r="V193" s="49">
        <v>1</v>
      </c>
      <c r="W193" s="49">
        <v>1</v>
      </c>
      <c r="X193" s="49">
        <v>2</v>
      </c>
      <c r="Y193" s="49">
        <v>2</v>
      </c>
      <c r="Z193" s="49">
        <v>1</v>
      </c>
      <c r="AA193" s="49">
        <v>3</v>
      </c>
      <c r="AB193" s="50">
        <v>2</v>
      </c>
      <c r="AD193" s="27">
        <f t="shared" si="346"/>
        <v>0.16666666666666666</v>
      </c>
      <c r="AE193" s="27">
        <f t="shared" si="347"/>
        <v>0.14285714285714285</v>
      </c>
      <c r="AF193" s="27">
        <f t="shared" si="348"/>
        <v>0.16666666666666666</v>
      </c>
      <c r="AG193" s="27">
        <f t="shared" si="349"/>
        <v>0.16233766233766234</v>
      </c>
      <c r="AH193" s="27">
        <f t="shared" si="350"/>
        <v>0.16233766233766234</v>
      </c>
      <c r="AI193" s="27">
        <f t="shared" si="351"/>
        <v>0.16666666666666666</v>
      </c>
      <c r="AJ193" s="27">
        <f t="shared" si="352"/>
        <v>0.16666666666666666</v>
      </c>
      <c r="AK193" s="27">
        <f t="shared" si="353"/>
        <v>0.16233766233766234</v>
      </c>
      <c r="AL193" s="27">
        <f t="shared" si="354"/>
        <v>0.14285714285714285</v>
      </c>
      <c r="AM193" s="27">
        <f t="shared" si="355"/>
        <v>0.16666666666666666</v>
      </c>
      <c r="AO193" s="29">
        <f t="shared" si="356"/>
        <v>0.16060606060606061</v>
      </c>
    </row>
    <row r="194" spans="18:41" x14ac:dyDescent="0.25">
      <c r="R194" s="1" t="s">
        <v>91</v>
      </c>
      <c r="S194" s="48">
        <v>2</v>
      </c>
      <c r="T194" s="49">
        <v>3</v>
      </c>
      <c r="U194" s="49">
        <v>2</v>
      </c>
      <c r="V194" s="49">
        <v>1</v>
      </c>
      <c r="W194" s="49">
        <v>1</v>
      </c>
      <c r="X194" s="49">
        <v>2</v>
      </c>
      <c r="Y194" s="49">
        <v>2</v>
      </c>
      <c r="Z194" s="49">
        <v>1</v>
      </c>
      <c r="AA194" s="49">
        <v>3</v>
      </c>
      <c r="AB194" s="50">
        <v>2</v>
      </c>
      <c r="AD194" s="27">
        <f t="shared" si="346"/>
        <v>0.16666666666666666</v>
      </c>
      <c r="AE194" s="27">
        <f t="shared" si="347"/>
        <v>0.14285714285714285</v>
      </c>
      <c r="AF194" s="27">
        <f t="shared" si="348"/>
        <v>0.16666666666666666</v>
      </c>
      <c r="AG194" s="27">
        <f t="shared" si="349"/>
        <v>0.16233766233766234</v>
      </c>
      <c r="AH194" s="27">
        <f t="shared" si="350"/>
        <v>0.16233766233766234</v>
      </c>
      <c r="AI194" s="27">
        <f t="shared" si="351"/>
        <v>0.16666666666666666</v>
      </c>
      <c r="AJ194" s="27">
        <f t="shared" si="352"/>
        <v>0.16666666666666666</v>
      </c>
      <c r="AK194" s="27">
        <f t="shared" si="353"/>
        <v>0.16233766233766234</v>
      </c>
      <c r="AL194" s="27">
        <f t="shared" si="354"/>
        <v>0.14285714285714285</v>
      </c>
      <c r="AM194" s="27">
        <f t="shared" si="355"/>
        <v>0.16666666666666666</v>
      </c>
      <c r="AO194" s="29">
        <f t="shared" si="356"/>
        <v>0.16060606060606061</v>
      </c>
    </row>
    <row r="195" spans="18:41" x14ac:dyDescent="0.25">
      <c r="R195" s="1" t="s">
        <v>92</v>
      </c>
      <c r="S195" s="48">
        <v>1</v>
      </c>
      <c r="T195" s="49">
        <v>2</v>
      </c>
      <c r="U195" s="49">
        <v>1</v>
      </c>
      <c r="V195" s="49">
        <v>0.5</v>
      </c>
      <c r="W195" s="49">
        <v>0.5</v>
      </c>
      <c r="X195" s="49">
        <v>1</v>
      </c>
      <c r="Y195" s="49">
        <v>1</v>
      </c>
      <c r="Z195" s="49">
        <v>0.5</v>
      </c>
      <c r="AA195" s="49">
        <v>2</v>
      </c>
      <c r="AB195" s="50">
        <v>1</v>
      </c>
      <c r="AD195" s="27">
        <f t="shared" si="346"/>
        <v>8.3333333333333329E-2</v>
      </c>
      <c r="AE195" s="27">
        <f t="shared" si="347"/>
        <v>9.5238095238095233E-2</v>
      </c>
      <c r="AF195" s="27">
        <f t="shared" si="348"/>
        <v>8.3333333333333329E-2</v>
      </c>
      <c r="AG195" s="27">
        <f t="shared" si="349"/>
        <v>8.1168831168831168E-2</v>
      </c>
      <c r="AH195" s="27">
        <f t="shared" si="350"/>
        <v>8.1168831168831168E-2</v>
      </c>
      <c r="AI195" s="27">
        <f t="shared" si="351"/>
        <v>8.3333333333333329E-2</v>
      </c>
      <c r="AJ195" s="27">
        <f t="shared" si="352"/>
        <v>8.3333333333333329E-2</v>
      </c>
      <c r="AK195" s="27">
        <f t="shared" si="353"/>
        <v>8.1168831168831168E-2</v>
      </c>
      <c r="AL195" s="27">
        <f t="shared" si="354"/>
        <v>9.5238095238095233E-2</v>
      </c>
      <c r="AM195" s="27">
        <f t="shared" si="355"/>
        <v>8.3333333333333329E-2</v>
      </c>
      <c r="AO195" s="29">
        <f t="shared" si="356"/>
        <v>8.5064935064935066E-2</v>
      </c>
    </row>
    <row r="196" spans="18:41" x14ac:dyDescent="0.25">
      <c r="R196" s="1" t="s">
        <v>93</v>
      </c>
      <c r="S196" s="48">
        <v>1</v>
      </c>
      <c r="T196" s="49">
        <v>2</v>
      </c>
      <c r="U196" s="49">
        <v>1</v>
      </c>
      <c r="V196" s="49">
        <v>0.5</v>
      </c>
      <c r="W196" s="49">
        <v>0.5</v>
      </c>
      <c r="X196" s="49">
        <v>1</v>
      </c>
      <c r="Y196" s="49">
        <v>1</v>
      </c>
      <c r="Z196" s="49">
        <v>0.5</v>
      </c>
      <c r="AA196" s="49">
        <v>2</v>
      </c>
      <c r="AB196" s="50">
        <v>1</v>
      </c>
      <c r="AD196" s="27">
        <f t="shared" si="346"/>
        <v>8.3333333333333329E-2</v>
      </c>
      <c r="AE196" s="27">
        <f t="shared" si="347"/>
        <v>9.5238095238095233E-2</v>
      </c>
      <c r="AF196" s="27">
        <f t="shared" si="348"/>
        <v>8.3333333333333329E-2</v>
      </c>
      <c r="AG196" s="27">
        <f t="shared" si="349"/>
        <v>8.1168831168831168E-2</v>
      </c>
      <c r="AH196" s="27">
        <f t="shared" si="350"/>
        <v>8.1168831168831168E-2</v>
      </c>
      <c r="AI196" s="27">
        <f t="shared" si="351"/>
        <v>8.3333333333333329E-2</v>
      </c>
      <c r="AJ196" s="27">
        <f t="shared" si="352"/>
        <v>8.3333333333333329E-2</v>
      </c>
      <c r="AK196" s="27">
        <f t="shared" si="353"/>
        <v>8.1168831168831168E-2</v>
      </c>
      <c r="AL196" s="27">
        <f t="shared" si="354"/>
        <v>9.5238095238095233E-2</v>
      </c>
      <c r="AM196" s="27">
        <f t="shared" si="355"/>
        <v>8.3333333333333329E-2</v>
      </c>
      <c r="AO196" s="29">
        <f t="shared" si="356"/>
        <v>8.5064935064935066E-2</v>
      </c>
    </row>
    <row r="197" spans="18:41" x14ac:dyDescent="0.25">
      <c r="R197" s="1" t="s">
        <v>94</v>
      </c>
      <c r="S197" s="48">
        <v>2</v>
      </c>
      <c r="T197" s="49">
        <v>3</v>
      </c>
      <c r="U197" s="49">
        <v>2</v>
      </c>
      <c r="V197" s="49">
        <v>1</v>
      </c>
      <c r="W197" s="49">
        <v>1</v>
      </c>
      <c r="X197" s="49">
        <v>2</v>
      </c>
      <c r="Y197" s="49">
        <v>2</v>
      </c>
      <c r="Z197" s="49">
        <v>1</v>
      </c>
      <c r="AA197" s="49">
        <v>3</v>
      </c>
      <c r="AB197" s="50">
        <v>2</v>
      </c>
      <c r="AD197" s="27">
        <f t="shared" si="346"/>
        <v>0.16666666666666666</v>
      </c>
      <c r="AE197" s="27">
        <f t="shared" si="347"/>
        <v>0.14285714285714285</v>
      </c>
      <c r="AF197" s="27">
        <f t="shared" si="348"/>
        <v>0.16666666666666666</v>
      </c>
      <c r="AG197" s="27">
        <f t="shared" si="349"/>
        <v>0.16233766233766234</v>
      </c>
      <c r="AH197" s="27">
        <f t="shared" si="350"/>
        <v>0.16233766233766234</v>
      </c>
      <c r="AI197" s="27">
        <f t="shared" si="351"/>
        <v>0.16666666666666666</v>
      </c>
      <c r="AJ197" s="27">
        <f t="shared" si="352"/>
        <v>0.16666666666666666</v>
      </c>
      <c r="AK197" s="27">
        <f t="shared" si="353"/>
        <v>0.16233766233766234</v>
      </c>
      <c r="AL197" s="27">
        <f t="shared" si="354"/>
        <v>0.14285714285714285</v>
      </c>
      <c r="AM197" s="27">
        <f t="shared" si="355"/>
        <v>0.16666666666666666</v>
      </c>
      <c r="AO197" s="29">
        <f t="shared" si="356"/>
        <v>0.16060606060606061</v>
      </c>
    </row>
    <row r="198" spans="18:41" x14ac:dyDescent="0.25">
      <c r="R198" s="1" t="s">
        <v>95</v>
      </c>
      <c r="S198" s="48">
        <v>0.5</v>
      </c>
      <c r="T198" s="49">
        <v>1</v>
      </c>
      <c r="U198" s="49">
        <v>0.5</v>
      </c>
      <c r="V198" s="49">
        <v>0.33</v>
      </c>
      <c r="W198" s="49">
        <v>0.33</v>
      </c>
      <c r="X198" s="49">
        <v>0.5</v>
      </c>
      <c r="Y198" s="49">
        <v>0.5</v>
      </c>
      <c r="Z198" s="49">
        <v>0.33</v>
      </c>
      <c r="AA198" s="49">
        <v>1</v>
      </c>
      <c r="AB198" s="50">
        <v>0.5</v>
      </c>
      <c r="AD198" s="27">
        <f t="shared" si="346"/>
        <v>4.1666666666666664E-2</v>
      </c>
      <c r="AE198" s="27">
        <f t="shared" si="347"/>
        <v>4.7619047619047616E-2</v>
      </c>
      <c r="AF198" s="27">
        <f t="shared" si="348"/>
        <v>4.1666666666666664E-2</v>
      </c>
      <c r="AG198" s="27">
        <f t="shared" si="349"/>
        <v>5.3571428571428575E-2</v>
      </c>
      <c r="AH198" s="27">
        <f t="shared" si="350"/>
        <v>5.3571428571428575E-2</v>
      </c>
      <c r="AI198" s="27">
        <f t="shared" si="351"/>
        <v>4.1666666666666664E-2</v>
      </c>
      <c r="AJ198" s="27">
        <f t="shared" si="352"/>
        <v>4.1666666666666664E-2</v>
      </c>
      <c r="AK198" s="27">
        <f t="shared" si="353"/>
        <v>5.3571428571428575E-2</v>
      </c>
      <c r="AL198" s="27">
        <f t="shared" si="354"/>
        <v>4.7619047619047616E-2</v>
      </c>
      <c r="AM198" s="27">
        <f t="shared" si="355"/>
        <v>4.1666666666666664E-2</v>
      </c>
      <c r="AO198" s="29">
        <f t="shared" si="356"/>
        <v>4.642857142857143E-2</v>
      </c>
    </row>
    <row r="199" spans="18:41" x14ac:dyDescent="0.25">
      <c r="R199" s="1" t="s">
        <v>96</v>
      </c>
      <c r="S199" s="51">
        <v>1</v>
      </c>
      <c r="T199" s="52">
        <v>2</v>
      </c>
      <c r="U199" s="52">
        <v>1</v>
      </c>
      <c r="V199" s="52">
        <v>0.5</v>
      </c>
      <c r="W199" s="52">
        <v>0.5</v>
      </c>
      <c r="X199" s="52">
        <v>1</v>
      </c>
      <c r="Y199" s="52">
        <v>1</v>
      </c>
      <c r="Z199" s="52">
        <v>0.5</v>
      </c>
      <c r="AA199" s="52">
        <v>2</v>
      </c>
      <c r="AB199" s="53">
        <v>1</v>
      </c>
      <c r="AD199" s="27">
        <f t="shared" si="346"/>
        <v>8.3333333333333329E-2</v>
      </c>
      <c r="AE199" s="27">
        <f t="shared" si="347"/>
        <v>9.5238095238095233E-2</v>
      </c>
      <c r="AF199" s="27">
        <f t="shared" si="348"/>
        <v>8.3333333333333329E-2</v>
      </c>
      <c r="AG199" s="27">
        <f t="shared" si="349"/>
        <v>8.1168831168831168E-2</v>
      </c>
      <c r="AH199" s="27">
        <f t="shared" si="350"/>
        <v>8.1168831168831168E-2</v>
      </c>
      <c r="AI199" s="27">
        <f t="shared" si="351"/>
        <v>8.3333333333333329E-2</v>
      </c>
      <c r="AJ199" s="27">
        <f t="shared" si="352"/>
        <v>8.3333333333333329E-2</v>
      </c>
      <c r="AK199" s="27">
        <f t="shared" si="353"/>
        <v>8.1168831168831168E-2</v>
      </c>
      <c r="AL199" s="27">
        <f t="shared" si="354"/>
        <v>9.5238095238095233E-2</v>
      </c>
      <c r="AM199" s="27">
        <f t="shared" si="355"/>
        <v>8.3333333333333329E-2</v>
      </c>
      <c r="AO199" s="30">
        <f t="shared" si="356"/>
        <v>8.5064935064935066E-2</v>
      </c>
    </row>
    <row r="200" spans="18:41" x14ac:dyDescent="0.25">
      <c r="R200" s="56" t="s">
        <v>8</v>
      </c>
      <c r="S200" s="54">
        <f>SUM(S190:S199)</f>
        <v>12</v>
      </c>
      <c r="T200" s="54">
        <f t="shared" ref="T200" si="357">SUM(T190:T199)</f>
        <v>21</v>
      </c>
      <c r="U200" s="54">
        <f t="shared" ref="U200" si="358">SUM(U190:U199)</f>
        <v>12</v>
      </c>
      <c r="V200" s="54">
        <f t="shared" ref="V200" si="359">SUM(V190:V199)</f>
        <v>6.16</v>
      </c>
      <c r="W200" s="54">
        <f t="shared" ref="W200" si="360">SUM(W190:W199)</f>
        <v>6.16</v>
      </c>
      <c r="X200" s="54">
        <f t="shared" ref="X200" si="361">SUM(X190:X199)</f>
        <v>12</v>
      </c>
      <c r="Y200" s="54">
        <f t="shared" ref="Y200" si="362">SUM(Y190:Y199)</f>
        <v>12</v>
      </c>
      <c r="Z200" s="54">
        <f t="shared" ref="Z200" si="363">SUM(Z190:Z199)</f>
        <v>6.16</v>
      </c>
      <c r="AA200" s="54">
        <f t="shared" ref="AA200" si="364">SUM(AA190:AA199)</f>
        <v>21</v>
      </c>
      <c r="AB200" s="54">
        <f t="shared" ref="AB200" si="365">SUM(AB190:AB199)</f>
        <v>12</v>
      </c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</row>
    <row r="201" spans="18:41" x14ac:dyDescent="0.25"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</row>
    <row r="202" spans="18:41" x14ac:dyDescent="0.25"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</row>
    <row r="203" spans="18:41" x14ac:dyDescent="0.25"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</row>
  </sheetData>
  <mergeCells count="43">
    <mergeCell ref="A143:F143"/>
    <mergeCell ref="A152:F152"/>
    <mergeCell ref="A86:N86"/>
    <mergeCell ref="R89:AB89"/>
    <mergeCell ref="R86:AO86"/>
    <mergeCell ref="R103:AB103"/>
    <mergeCell ref="R117:AB117"/>
    <mergeCell ref="R131:AB131"/>
    <mergeCell ref="R145:AB145"/>
    <mergeCell ref="A107:F107"/>
    <mergeCell ref="A116:F116"/>
    <mergeCell ref="A125:F125"/>
    <mergeCell ref="A134:F134"/>
    <mergeCell ref="A68:E68"/>
    <mergeCell ref="A76:E76"/>
    <mergeCell ref="R20:V20"/>
    <mergeCell ref="R28:V28"/>
    <mergeCell ref="R36:V36"/>
    <mergeCell ref="R44:V44"/>
    <mergeCell ref="R52:V52"/>
    <mergeCell ref="R60:V60"/>
    <mergeCell ref="R68:V68"/>
    <mergeCell ref="R76:V76"/>
    <mergeCell ref="A28:E28"/>
    <mergeCell ref="A36:E36"/>
    <mergeCell ref="A44:E44"/>
    <mergeCell ref="A52:E52"/>
    <mergeCell ref="A60:E60"/>
    <mergeCell ref="P11:R11"/>
    <mergeCell ref="J20:K20"/>
    <mergeCell ref="A16:L16"/>
    <mergeCell ref="R16:AC16"/>
    <mergeCell ref="A20:E20"/>
    <mergeCell ref="A117:B117"/>
    <mergeCell ref="A89:F89"/>
    <mergeCell ref="A98:F98"/>
    <mergeCell ref="R159:AB159"/>
    <mergeCell ref="R173:AB173"/>
    <mergeCell ref="R187:AB187"/>
    <mergeCell ref="O40:P40"/>
    <mergeCell ref="O21:P21"/>
    <mergeCell ref="O27:P27"/>
    <mergeCell ref="O33:P33"/>
  </mergeCells>
  <conditionalFormatting sqref="P22:P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max"/>
        <color rgb="FFF8696B"/>
        <color rgb="FF63BE7B"/>
      </colorScale>
    </cfRule>
  </conditionalFormatting>
  <conditionalFormatting sqref="P28:P3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max"/>
        <color rgb="FFF8696B"/>
        <color rgb="FF63BE7B"/>
      </colorScale>
    </cfRule>
  </conditionalFormatting>
  <conditionalFormatting sqref="P34:P3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max"/>
        <color rgb="FFF8696B"/>
        <color rgb="FF63BE7B"/>
      </colorScale>
    </cfRule>
  </conditionalFormatting>
  <conditionalFormatting sqref="P41:P5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8696B"/>
        <color rgb="FF63BE7B"/>
      </colorScale>
    </cfRule>
  </conditionalFormatting>
  <pageMargins left="0.7" right="0.7" top="0.75" bottom="0.75" header="0.3" footer="0.3"/>
  <ignoredErrors>
    <ignoredError sqref="G5:I5 B5:C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3BE9-9DF2-4767-B00C-70A423A22F61}">
  <dimension ref="A1"/>
  <sheetViews>
    <sheetView workbookViewId="0">
      <selection activeCell="L13" sqref="L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5F91-1ECE-4D37-B1D0-BAB9CF9D6A63}">
  <dimension ref="C7:Q39"/>
  <sheetViews>
    <sheetView topLeftCell="F1" zoomScale="115" zoomScaleNormal="115" workbookViewId="0">
      <selection activeCell="P32" sqref="P31:P32"/>
    </sheetView>
  </sheetViews>
  <sheetFormatPr defaultRowHeight="15" x14ac:dyDescent="0.25"/>
  <cols>
    <col min="9" max="9" width="28.7109375" customWidth="1"/>
    <col min="10" max="13" width="14.28515625" customWidth="1"/>
    <col min="14" max="14" width="14.85546875" customWidth="1"/>
    <col min="15" max="15" width="18.140625" customWidth="1"/>
    <col min="16" max="16" width="23.42578125" bestFit="1" customWidth="1"/>
    <col min="17" max="17" width="15.28515625" bestFit="1" customWidth="1"/>
  </cols>
  <sheetData>
    <row r="7" spans="3:17" x14ac:dyDescent="0.25">
      <c r="J7" t="s">
        <v>15</v>
      </c>
      <c r="K7" t="s">
        <v>99</v>
      </c>
      <c r="L7" t="s">
        <v>107</v>
      </c>
      <c r="M7" t="s">
        <v>100</v>
      </c>
      <c r="N7" t="s">
        <v>101</v>
      </c>
      <c r="O7" t="s">
        <v>102</v>
      </c>
      <c r="P7" t="s">
        <v>103</v>
      </c>
      <c r="Q7" t="s">
        <v>115</v>
      </c>
    </row>
    <row r="8" spans="3:17" x14ac:dyDescent="0.25">
      <c r="F8">
        <v>0.27714046822742477</v>
      </c>
      <c r="I8" s="9" t="s">
        <v>66</v>
      </c>
      <c r="J8" s="11">
        <v>0.27714046822742477</v>
      </c>
      <c r="K8" s="11">
        <v>0.46581939802385319</v>
      </c>
      <c r="L8" s="11">
        <v>0.27714046824269584</v>
      </c>
      <c r="M8" s="11">
        <v>0.16107023408294791</v>
      </c>
      <c r="N8" s="11">
        <v>0.23330159470770873</v>
      </c>
      <c r="O8" s="11">
        <v>0.16107023408294791</v>
      </c>
      <c r="P8" s="11">
        <v>0.27714046824269584</v>
      </c>
      <c r="Q8" s="11">
        <v>0.46581939802385319</v>
      </c>
    </row>
    <row r="9" spans="3:17" x14ac:dyDescent="0.25">
      <c r="F9">
        <v>0.46581939802385319</v>
      </c>
      <c r="I9" s="9" t="s">
        <v>67</v>
      </c>
      <c r="J9" s="11">
        <v>9.5969899665551847E-2</v>
      </c>
      <c r="K9" s="11">
        <v>0.27714046824269584</v>
      </c>
      <c r="L9" s="11">
        <v>0.46581939802385319</v>
      </c>
      <c r="M9" s="11">
        <v>9.5969899650503065E-2</v>
      </c>
      <c r="N9" s="11">
        <v>0.54232902668755556</v>
      </c>
      <c r="O9" s="11">
        <v>9.5969899650503065E-2</v>
      </c>
      <c r="P9" s="11">
        <v>0.16107023408294791</v>
      </c>
      <c r="Q9" s="11">
        <v>0.16107023408294791</v>
      </c>
    </row>
    <row r="10" spans="3:17" x14ac:dyDescent="0.25">
      <c r="C10">
        <v>9.5969899665551847E-2</v>
      </c>
      <c r="F10">
        <v>0.27714046824269584</v>
      </c>
      <c r="I10" s="9" t="s">
        <v>68</v>
      </c>
      <c r="J10" s="11">
        <v>0.46581939799331107</v>
      </c>
      <c r="K10" s="11">
        <v>0.16107023408294791</v>
      </c>
      <c r="L10" s="11">
        <v>0.16107023408294791</v>
      </c>
      <c r="M10" s="11">
        <v>0.27714046824269584</v>
      </c>
      <c r="N10" s="11">
        <v>0.13969667673369301</v>
      </c>
      <c r="O10" s="11">
        <v>0.27714046824269584</v>
      </c>
      <c r="P10" s="11">
        <v>0.46581939802385319</v>
      </c>
      <c r="Q10" s="11">
        <v>0.27714046824269584</v>
      </c>
    </row>
    <row r="11" spans="3:17" x14ac:dyDescent="0.25">
      <c r="C11">
        <v>0.27714046824269584</v>
      </c>
      <c r="F11">
        <v>0.16107023408294791</v>
      </c>
      <c r="I11" s="9" t="s">
        <v>69</v>
      </c>
      <c r="J11" s="11">
        <v>0.16107023411371235</v>
      </c>
      <c r="K11" s="11">
        <v>9.5969899650503065E-2</v>
      </c>
      <c r="L11" s="11">
        <v>9.5969899650503065E-2</v>
      </c>
      <c r="M11" s="11">
        <v>0.46581939802385319</v>
      </c>
      <c r="N11" s="11">
        <v>8.4672701871042644E-2</v>
      </c>
      <c r="O11" s="11">
        <v>0.46581939802385319</v>
      </c>
      <c r="P11" s="11">
        <v>9.5969899650503065E-2</v>
      </c>
      <c r="Q11" s="11">
        <v>9.5969899650503065E-2</v>
      </c>
    </row>
    <row r="12" spans="3:17" x14ac:dyDescent="0.25">
      <c r="C12">
        <v>0.46581939802385319</v>
      </c>
      <c r="F12">
        <v>0.23330159470770873</v>
      </c>
      <c r="I12" s="10" t="s">
        <v>8</v>
      </c>
      <c r="J12" s="6">
        <f>SUM(J8:J11)</f>
        <v>1</v>
      </c>
      <c r="K12" s="6">
        <f t="shared" ref="K12:Q12" si="0">SUM(K8:K11)</f>
        <v>1</v>
      </c>
      <c r="L12" s="6">
        <f t="shared" si="0"/>
        <v>1</v>
      </c>
      <c r="M12" s="6">
        <f t="shared" si="0"/>
        <v>1</v>
      </c>
      <c r="N12" s="6">
        <f t="shared" si="0"/>
        <v>1</v>
      </c>
      <c r="O12" s="6">
        <f t="shared" si="0"/>
        <v>1</v>
      </c>
      <c r="P12" s="6">
        <f t="shared" si="0"/>
        <v>1</v>
      </c>
      <c r="Q12" s="6">
        <f t="shared" si="0"/>
        <v>1</v>
      </c>
    </row>
    <row r="13" spans="3:17" x14ac:dyDescent="0.25">
      <c r="C13">
        <v>9.5969899650503065E-2</v>
      </c>
      <c r="F13">
        <v>0.16107023408294791</v>
      </c>
    </row>
    <row r="14" spans="3:17" x14ac:dyDescent="0.25">
      <c r="C14">
        <v>0.54232902668755556</v>
      </c>
      <c r="F14">
        <v>0.27714046824269584</v>
      </c>
    </row>
    <row r="15" spans="3:17" x14ac:dyDescent="0.25">
      <c r="C15">
        <v>9.5969899650503065E-2</v>
      </c>
      <c r="F15">
        <v>0.46581939802385319</v>
      </c>
    </row>
    <row r="16" spans="3:17" x14ac:dyDescent="0.25">
      <c r="C16">
        <v>0.16107023408294791</v>
      </c>
    </row>
    <row r="17" spans="3:13" x14ac:dyDescent="0.25">
      <c r="C17">
        <v>0.16107023408294791</v>
      </c>
    </row>
    <row r="20" spans="3:13" x14ac:dyDescent="0.25">
      <c r="J20" s="9" t="s">
        <v>66</v>
      </c>
      <c r="K20" s="9" t="s">
        <v>67</v>
      </c>
      <c r="L20" s="9" t="s">
        <v>68</v>
      </c>
      <c r="M20" s="9" t="s">
        <v>69</v>
      </c>
    </row>
    <row r="21" spans="3:13" x14ac:dyDescent="0.25">
      <c r="I21" t="s">
        <v>15</v>
      </c>
      <c r="J21" s="11">
        <v>0.27714046822742477</v>
      </c>
      <c r="K21" s="11">
        <v>9.5969899665551847E-2</v>
      </c>
      <c r="L21" s="11">
        <v>0.46581939799331107</v>
      </c>
      <c r="M21" s="11">
        <v>0.16107023411371235</v>
      </c>
    </row>
    <row r="22" spans="3:13" x14ac:dyDescent="0.25">
      <c r="D22">
        <v>0.46581939799331107</v>
      </c>
      <c r="I22" t="s">
        <v>99</v>
      </c>
      <c r="J22" s="11">
        <v>0.46581939802385319</v>
      </c>
      <c r="K22" s="11">
        <v>0.27714046824269584</v>
      </c>
      <c r="L22" s="11">
        <v>0.16107023408294791</v>
      </c>
      <c r="M22" s="11">
        <v>9.5969899650503065E-2</v>
      </c>
    </row>
    <row r="23" spans="3:13" x14ac:dyDescent="0.25">
      <c r="D23">
        <v>0.16107023408294791</v>
      </c>
      <c r="I23" t="s">
        <v>107</v>
      </c>
      <c r="J23" s="11">
        <v>0.27714046824269584</v>
      </c>
      <c r="K23" s="11">
        <v>0.46581939802385319</v>
      </c>
      <c r="L23" s="11">
        <v>0.16107023408294791</v>
      </c>
      <c r="M23" s="11">
        <v>9.5969899650503065E-2</v>
      </c>
    </row>
    <row r="24" spans="3:13" x14ac:dyDescent="0.25">
      <c r="D24">
        <v>0.16107023408294791</v>
      </c>
      <c r="I24" t="s">
        <v>100</v>
      </c>
      <c r="J24" s="11">
        <v>0.16107023408294791</v>
      </c>
      <c r="K24" s="11">
        <v>9.5969899650503065E-2</v>
      </c>
      <c r="L24" s="11">
        <v>0.27714046824269584</v>
      </c>
      <c r="M24" s="11">
        <v>0.46581939802385319</v>
      </c>
    </row>
    <row r="25" spans="3:13" x14ac:dyDescent="0.25">
      <c r="D25">
        <v>0.27714046824269584</v>
      </c>
      <c r="I25" t="s">
        <v>101</v>
      </c>
      <c r="J25" s="11">
        <v>0.23330159470770873</v>
      </c>
      <c r="K25" s="11">
        <v>0.54232902668755556</v>
      </c>
      <c r="L25" s="11">
        <v>0.13969667673369301</v>
      </c>
      <c r="M25" s="11">
        <v>8.4672701871042644E-2</v>
      </c>
    </row>
    <row r="26" spans="3:13" x14ac:dyDescent="0.25">
      <c r="D26">
        <v>0.13969667673369301</v>
      </c>
      <c r="I26" t="s">
        <v>102</v>
      </c>
      <c r="J26" s="11">
        <v>0.16107023408294791</v>
      </c>
      <c r="K26" s="11">
        <v>9.5969899650503065E-2</v>
      </c>
      <c r="L26" s="11">
        <v>0.27714046824269584</v>
      </c>
      <c r="M26" s="11">
        <v>0.46581939802385319</v>
      </c>
    </row>
    <row r="27" spans="3:13" x14ac:dyDescent="0.25">
      <c r="D27">
        <v>0.27714046824269584</v>
      </c>
      <c r="I27" t="s">
        <v>103</v>
      </c>
      <c r="J27" s="11">
        <v>0.27714046824269584</v>
      </c>
      <c r="K27" s="11">
        <v>0.16107023408294791</v>
      </c>
      <c r="L27" s="11">
        <v>0.46581939802385319</v>
      </c>
      <c r="M27" s="11">
        <v>9.5969899650503065E-2</v>
      </c>
    </row>
    <row r="28" spans="3:13" x14ac:dyDescent="0.25">
      <c r="D28">
        <v>0.46581939802385319</v>
      </c>
      <c r="I28" t="s">
        <v>115</v>
      </c>
      <c r="J28" s="11">
        <v>0.46581939802385319</v>
      </c>
      <c r="K28" s="11">
        <v>0.16107023408294791</v>
      </c>
      <c r="L28" s="11">
        <v>0.27714046824269584</v>
      </c>
      <c r="M28" s="11">
        <v>9.5969899650503065E-2</v>
      </c>
    </row>
    <row r="29" spans="3:13" x14ac:dyDescent="0.25">
      <c r="D29">
        <v>0.27714046824269584</v>
      </c>
    </row>
    <row r="32" spans="3:13" x14ac:dyDescent="0.25">
      <c r="F32">
        <v>0.16107023411371235</v>
      </c>
    </row>
    <row r="33" spans="6:6" x14ac:dyDescent="0.25">
      <c r="F33">
        <v>9.5969899650503065E-2</v>
      </c>
    </row>
    <row r="34" spans="6:6" x14ac:dyDescent="0.25">
      <c r="F34">
        <v>9.5969899650503065E-2</v>
      </c>
    </row>
    <row r="35" spans="6:6" x14ac:dyDescent="0.25">
      <c r="F35">
        <v>0.46581939802385319</v>
      </c>
    </row>
    <row r="36" spans="6:6" x14ac:dyDescent="0.25">
      <c r="F36">
        <v>8.4672701871042644E-2</v>
      </c>
    </row>
    <row r="37" spans="6:6" x14ac:dyDescent="0.25">
      <c r="F37">
        <v>0.46581939802385319</v>
      </c>
    </row>
    <row r="38" spans="6:6" x14ac:dyDescent="0.25">
      <c r="F38">
        <v>9.5969899650503065E-2</v>
      </c>
    </row>
    <row r="39" spans="6:6" x14ac:dyDescent="0.25">
      <c r="F39">
        <v>9.5969899650503065E-2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1B69-48AB-484E-9E46-F72DFD5D3F50}">
  <dimension ref="E12:O28"/>
  <sheetViews>
    <sheetView workbookViewId="0">
      <selection activeCell="I33" sqref="I33"/>
    </sheetView>
  </sheetViews>
  <sheetFormatPr defaultRowHeight="15" x14ac:dyDescent="0.25"/>
  <sheetData>
    <row r="12" spans="5:15" x14ac:dyDescent="0.25">
      <c r="H12" t="s">
        <v>114</v>
      </c>
    </row>
    <row r="14" spans="5:15" x14ac:dyDescent="0.25">
      <c r="I14" t="s">
        <v>109</v>
      </c>
      <c r="J14" t="s">
        <v>113</v>
      </c>
      <c r="O14">
        <v>8</v>
      </c>
    </row>
    <row r="15" spans="5:15" x14ac:dyDescent="0.25">
      <c r="E15">
        <v>0.27714046822742477</v>
      </c>
      <c r="H15" t="s">
        <v>110</v>
      </c>
      <c r="I15">
        <v>0.27714046822742477</v>
      </c>
      <c r="J15">
        <v>0.46581939802385319</v>
      </c>
      <c r="K15">
        <v>0.27714046824269584</v>
      </c>
      <c r="L15">
        <v>0.16107023408294791</v>
      </c>
      <c r="M15">
        <v>0.23330159470770873</v>
      </c>
    </row>
    <row r="16" spans="5:15" x14ac:dyDescent="0.25">
      <c r="E16">
        <v>0.46581939802385319</v>
      </c>
      <c r="H16" t="s">
        <v>111</v>
      </c>
      <c r="I16">
        <v>9.5969899665551847E-2</v>
      </c>
      <c r="J16">
        <v>0.27714046824269584</v>
      </c>
      <c r="K16">
        <v>0.46581939802385319</v>
      </c>
      <c r="L16">
        <v>9.5969899650503065E-2</v>
      </c>
    </row>
    <row r="17" spans="5:9" x14ac:dyDescent="0.25">
      <c r="E17">
        <v>0.27714046824269584</v>
      </c>
      <c r="H17">
        <v>4</v>
      </c>
    </row>
    <row r="18" spans="5:9" x14ac:dyDescent="0.25">
      <c r="E18">
        <v>0.16107023408294791</v>
      </c>
      <c r="H18">
        <v>5</v>
      </c>
    </row>
    <row r="19" spans="5:9" x14ac:dyDescent="0.25">
      <c r="E19">
        <v>0.23330159470770873</v>
      </c>
    </row>
    <row r="21" spans="5:9" x14ac:dyDescent="0.25">
      <c r="H21" t="s">
        <v>112</v>
      </c>
      <c r="I21">
        <v>1</v>
      </c>
    </row>
    <row r="25" spans="5:9" x14ac:dyDescent="0.25">
      <c r="E25">
        <v>9.5969899665551847E-2</v>
      </c>
    </row>
    <row r="26" spans="5:9" x14ac:dyDescent="0.25">
      <c r="E26">
        <v>0.27714046824269584</v>
      </c>
    </row>
    <row r="27" spans="5:9" x14ac:dyDescent="0.25">
      <c r="E27">
        <v>0.46581939802385319</v>
      </c>
    </row>
    <row r="28" spans="5:9" x14ac:dyDescent="0.25">
      <c r="E28">
        <v>9.5969899650503065E-2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77CDB-CB65-4BBA-9311-D398AA2182F3}">
  <dimension ref="C5:T57"/>
  <sheetViews>
    <sheetView workbookViewId="0">
      <selection activeCell="C39" sqref="C39:E39"/>
    </sheetView>
  </sheetViews>
  <sheetFormatPr defaultColWidth="11.42578125" defaultRowHeight="15" x14ac:dyDescent="0.25"/>
  <cols>
    <col min="3" max="3" width="12.7109375" customWidth="1"/>
  </cols>
  <sheetData>
    <row r="5" spans="3:20" x14ac:dyDescent="0.25">
      <c r="C5" s="13" t="s">
        <v>19</v>
      </c>
      <c r="D5" s="13"/>
      <c r="E5" s="13"/>
      <c r="L5" s="13" t="s">
        <v>23</v>
      </c>
      <c r="M5" s="13"/>
      <c r="N5" s="13"/>
    </row>
    <row r="6" spans="3:20" x14ac:dyDescent="0.25">
      <c r="L6" s="14" t="s">
        <v>24</v>
      </c>
      <c r="M6" s="15"/>
      <c r="N6" s="15"/>
      <c r="O6" s="15"/>
      <c r="P6" s="15"/>
      <c r="Q6" s="15"/>
      <c r="R6" s="15"/>
      <c r="S6" s="15"/>
      <c r="T6" s="15"/>
    </row>
    <row r="7" spans="3:20" x14ac:dyDescent="0.25">
      <c r="C7" t="s">
        <v>25</v>
      </c>
      <c r="E7" t="s">
        <v>26</v>
      </c>
      <c r="L7" s="15"/>
      <c r="M7" s="15"/>
      <c r="N7" s="15"/>
      <c r="O7" s="15"/>
      <c r="P7" s="15"/>
      <c r="Q7" s="15"/>
      <c r="R7" s="15"/>
      <c r="S7" s="15"/>
      <c r="T7" s="15"/>
    </row>
    <row r="8" spans="3:20" x14ac:dyDescent="0.25">
      <c r="L8" s="15"/>
      <c r="M8" s="15"/>
      <c r="N8" s="15"/>
      <c r="O8" s="15"/>
      <c r="P8" s="15"/>
      <c r="Q8" s="15"/>
      <c r="R8" s="15"/>
      <c r="S8" s="15"/>
      <c r="T8" s="15"/>
    </row>
    <row r="9" spans="3:20" x14ac:dyDescent="0.25">
      <c r="C9" t="s">
        <v>27</v>
      </c>
      <c r="E9" t="s">
        <v>28</v>
      </c>
      <c r="L9" s="15"/>
      <c r="M9" s="15"/>
      <c r="N9" s="15"/>
      <c r="O9" s="15"/>
      <c r="P9" s="15"/>
      <c r="Q9" s="15"/>
      <c r="R9" s="15"/>
      <c r="S9" s="15"/>
      <c r="T9" s="15"/>
    </row>
    <row r="10" spans="3:20" x14ac:dyDescent="0.25">
      <c r="L10" s="15"/>
      <c r="M10" s="15"/>
      <c r="N10" s="15"/>
      <c r="O10" s="15"/>
      <c r="P10" s="15"/>
      <c r="Q10" s="15"/>
      <c r="R10" s="15"/>
      <c r="S10" s="15"/>
      <c r="T10" s="15"/>
    </row>
    <row r="11" spans="3:20" x14ac:dyDescent="0.25">
      <c r="C11" t="s">
        <v>29</v>
      </c>
      <c r="E11" t="s">
        <v>30</v>
      </c>
      <c r="L11" s="15"/>
      <c r="M11" s="15"/>
      <c r="N11" s="15"/>
      <c r="O11" s="15"/>
      <c r="P11" s="15"/>
      <c r="Q11" s="15"/>
      <c r="R11" s="15"/>
      <c r="S11" s="15"/>
      <c r="T11" s="15"/>
    </row>
    <row r="12" spans="3:20" x14ac:dyDescent="0.25">
      <c r="L12" s="15"/>
      <c r="M12" s="15"/>
      <c r="N12" s="15"/>
      <c r="O12" s="15"/>
      <c r="P12" s="15"/>
      <c r="Q12" s="15"/>
      <c r="R12" s="15"/>
      <c r="S12" s="15"/>
      <c r="T12" s="15"/>
    </row>
    <row r="13" spans="3:20" x14ac:dyDescent="0.25">
      <c r="C13" t="s">
        <v>31</v>
      </c>
      <c r="E13" t="s">
        <v>32</v>
      </c>
      <c r="L13" s="15"/>
      <c r="M13" s="15"/>
      <c r="N13" s="15"/>
      <c r="O13" s="15"/>
      <c r="P13" s="15"/>
      <c r="Q13" s="15"/>
      <c r="R13" s="15"/>
      <c r="S13" s="15"/>
      <c r="T13" s="15"/>
    </row>
    <row r="14" spans="3:20" x14ac:dyDescent="0.25">
      <c r="L14" s="15"/>
      <c r="M14" s="15"/>
      <c r="N14" s="15"/>
      <c r="O14" s="15"/>
      <c r="P14" s="15"/>
      <c r="Q14" s="15"/>
      <c r="R14" s="15"/>
      <c r="S14" s="15"/>
      <c r="T14" s="15"/>
    </row>
    <row r="15" spans="3:20" x14ac:dyDescent="0.25">
      <c r="C15" t="s">
        <v>33</v>
      </c>
      <c r="E15" t="s">
        <v>34</v>
      </c>
      <c r="L15" s="15"/>
      <c r="M15" s="15"/>
      <c r="N15" s="15"/>
      <c r="O15" s="15"/>
      <c r="P15" s="15"/>
      <c r="Q15" s="15"/>
      <c r="R15" s="15"/>
      <c r="S15" s="15"/>
      <c r="T15" s="15"/>
    </row>
    <row r="16" spans="3:20" x14ac:dyDescent="0.25">
      <c r="L16" s="15"/>
      <c r="M16" s="15"/>
      <c r="N16" s="15"/>
      <c r="O16" s="15"/>
      <c r="P16" s="15"/>
      <c r="Q16" s="15"/>
      <c r="R16" s="15"/>
      <c r="S16" s="15"/>
      <c r="T16" s="15"/>
    </row>
    <row r="17" spans="3:20" x14ac:dyDescent="0.25">
      <c r="C17" t="s">
        <v>31</v>
      </c>
      <c r="E17" t="s">
        <v>35</v>
      </c>
      <c r="L17" s="15"/>
      <c r="M17" s="15"/>
      <c r="N17" s="15"/>
      <c r="O17" s="15"/>
      <c r="P17" s="15"/>
      <c r="Q17" s="15"/>
      <c r="R17" s="15"/>
      <c r="S17" s="15"/>
      <c r="T17" s="15"/>
    </row>
    <row r="19" spans="3:20" x14ac:dyDescent="0.25">
      <c r="C19" t="s">
        <v>36</v>
      </c>
      <c r="E19" t="s">
        <v>37</v>
      </c>
    </row>
    <row r="21" spans="3:20" x14ac:dyDescent="0.25">
      <c r="C21" t="s">
        <v>38</v>
      </c>
      <c r="E21" t="s">
        <v>39</v>
      </c>
    </row>
    <row r="23" spans="3:20" x14ac:dyDescent="0.25">
      <c r="C23" t="s">
        <v>25</v>
      </c>
      <c r="E23" t="s">
        <v>40</v>
      </c>
    </row>
    <row r="25" spans="3:20" x14ac:dyDescent="0.25">
      <c r="C25" t="s">
        <v>25</v>
      </c>
      <c r="E25" t="s">
        <v>41</v>
      </c>
    </row>
    <row r="27" spans="3:20" x14ac:dyDescent="0.25">
      <c r="C27" s="13" t="s">
        <v>20</v>
      </c>
      <c r="D27" s="13"/>
      <c r="E27" s="13"/>
    </row>
    <row r="29" spans="3:20" x14ac:dyDescent="0.25">
      <c r="C29" t="s">
        <v>61</v>
      </c>
      <c r="D29" t="s">
        <v>42</v>
      </c>
    </row>
    <row r="31" spans="3:20" x14ac:dyDescent="0.25">
      <c r="C31" t="s">
        <v>62</v>
      </c>
      <c r="D31" t="s">
        <v>43</v>
      </c>
    </row>
    <row r="33" spans="3:5" x14ac:dyDescent="0.25">
      <c r="C33" t="s">
        <v>63</v>
      </c>
      <c r="D33" t="s">
        <v>44</v>
      </c>
    </row>
    <row r="35" spans="3:5" x14ac:dyDescent="0.25">
      <c r="C35" t="s">
        <v>60</v>
      </c>
      <c r="D35" t="s">
        <v>45</v>
      </c>
    </row>
    <row r="37" spans="3:5" x14ac:dyDescent="0.25">
      <c r="C37" t="s">
        <v>64</v>
      </c>
      <c r="D37" t="s">
        <v>46</v>
      </c>
    </row>
    <row r="39" spans="3:5" x14ac:dyDescent="0.25">
      <c r="C39" s="13" t="s">
        <v>21</v>
      </c>
      <c r="D39" s="13"/>
      <c r="E39" s="13"/>
    </row>
    <row r="41" spans="3:5" x14ac:dyDescent="0.25">
      <c r="C41" t="s">
        <v>58</v>
      </c>
      <c r="D41" t="s">
        <v>47</v>
      </c>
    </row>
    <row r="43" spans="3:5" x14ac:dyDescent="0.25">
      <c r="C43" t="s">
        <v>59</v>
      </c>
      <c r="D43" t="s">
        <v>48</v>
      </c>
    </row>
    <row r="45" spans="3:5" x14ac:dyDescent="0.25">
      <c r="C45" t="s">
        <v>60</v>
      </c>
      <c r="D45" t="s">
        <v>49</v>
      </c>
    </row>
    <row r="47" spans="3:5" x14ac:dyDescent="0.25">
      <c r="C47" t="s">
        <v>60</v>
      </c>
      <c r="D47" t="s">
        <v>50</v>
      </c>
    </row>
    <row r="49" spans="3:5" x14ac:dyDescent="0.25">
      <c r="C49" s="13" t="s">
        <v>22</v>
      </c>
      <c r="D49" s="13"/>
      <c r="E49" s="13"/>
    </row>
    <row r="51" spans="3:5" x14ac:dyDescent="0.25">
      <c r="C51" t="s">
        <v>55</v>
      </c>
      <c r="D51" t="s">
        <v>51</v>
      </c>
    </row>
    <row r="53" spans="3:5" x14ac:dyDescent="0.25">
      <c r="C53" t="s">
        <v>56</v>
      </c>
      <c r="D53" t="s">
        <v>52</v>
      </c>
    </row>
    <row r="55" spans="3:5" x14ac:dyDescent="0.25">
      <c r="C55" t="s">
        <v>57</v>
      </c>
      <c r="D55" t="s">
        <v>53</v>
      </c>
    </row>
    <row r="57" spans="3:5" x14ac:dyDescent="0.25">
      <c r="C57" t="s">
        <v>55</v>
      </c>
      <c r="D57" t="s">
        <v>54</v>
      </c>
    </row>
  </sheetData>
  <mergeCells count="6">
    <mergeCell ref="C49:E49"/>
    <mergeCell ref="C39:E39"/>
    <mergeCell ref="C27:E27"/>
    <mergeCell ref="C5:E5"/>
    <mergeCell ref="L6:T17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Sheet4</vt:lpstr>
      <vt:lpstr>Sheet3</vt:lpstr>
      <vt:lpstr>Sheet2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julian jaimes</cp:lastModifiedBy>
  <dcterms:created xsi:type="dcterms:W3CDTF">2024-09-24T01:38:50Z</dcterms:created>
  <dcterms:modified xsi:type="dcterms:W3CDTF">2024-11-07T00:57:55Z</dcterms:modified>
</cp:coreProperties>
</file>