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C:\Users\sergi\Desktop\Auto archivo biblioteca\"/>
    </mc:Choice>
  </mc:AlternateContent>
  <xr:revisionPtr revIDLastSave="0" documentId="13_ncr:1_{87C8AD8E-D481-4DD5-AFB7-E5541D53AED6}" xr6:coauthVersionLast="47" xr6:coauthVersionMax="47" xr10:uidLastSave="{00000000-0000-0000-0000-000000000000}"/>
  <bookViews>
    <workbookView xWindow="-108" yWindow="-108" windowWidth="23256" windowHeight="12456" xr2:uid="{00000000-000D-0000-FFFF-FFFF00000000}"/>
  </bookViews>
  <sheets>
    <sheet name="Base de datos" sheetId="1" r:id="rId1"/>
    <sheet name="Actividades interventoria" sheetId="2" r:id="rId2"/>
    <sheet name="glosario" sheetId="3" r:id="rId3"/>
    <sheet name="IPC DANE"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AwoCLEE2VzrWwsDN5fx5fYLGorALL3HYO0xSJLrR6o="/>
    </ext>
  </extLst>
</workbook>
</file>

<file path=xl/calcChain.xml><?xml version="1.0" encoding="utf-8"?>
<calcChain xmlns="http://schemas.openxmlformats.org/spreadsheetml/2006/main">
  <c r="Z395" i="1" l="1"/>
  <c r="X393" i="1"/>
  <c r="V393" i="1"/>
  <c r="N393" i="1"/>
  <c r="X392" i="1"/>
  <c r="V392" i="1"/>
  <c r="N392" i="1"/>
  <c r="X391" i="1"/>
  <c r="V391" i="1"/>
  <c r="N391" i="1"/>
  <c r="X390" i="1"/>
  <c r="V390" i="1"/>
  <c r="N390" i="1"/>
  <c r="X389" i="1"/>
  <c r="V389" i="1"/>
  <c r="N389" i="1"/>
  <c r="X388" i="1"/>
  <c r="V388" i="1"/>
  <c r="N388" i="1"/>
  <c r="X387" i="1"/>
  <c r="V387" i="1"/>
  <c r="N387" i="1"/>
  <c r="X386" i="1"/>
  <c r="V386" i="1"/>
  <c r="N386" i="1"/>
  <c r="X385" i="1"/>
  <c r="V385" i="1"/>
  <c r="N385" i="1"/>
  <c r="X384" i="1"/>
  <c r="V384" i="1"/>
  <c r="N384" i="1"/>
  <c r="X383" i="1"/>
  <c r="V383" i="1"/>
  <c r="N383" i="1"/>
  <c r="X382" i="1"/>
  <c r="V382" i="1"/>
  <c r="N382" i="1"/>
  <c r="X381" i="1"/>
  <c r="V381" i="1"/>
  <c r="N381" i="1"/>
  <c r="W380" i="1"/>
  <c r="X380" i="1" s="1"/>
  <c r="U380" i="1"/>
  <c r="V380" i="1" s="1"/>
  <c r="N380" i="1"/>
  <c r="X379" i="1"/>
  <c r="V379" i="1"/>
  <c r="N379" i="1"/>
  <c r="X378" i="1"/>
  <c r="V378" i="1"/>
  <c r="N378" i="1"/>
  <c r="X377" i="1"/>
  <c r="V377" i="1"/>
  <c r="N377" i="1"/>
  <c r="X376" i="1"/>
  <c r="V376" i="1"/>
  <c r="N376" i="1"/>
  <c r="X375" i="1"/>
  <c r="V375" i="1"/>
  <c r="N375" i="1"/>
  <c r="X374" i="1"/>
  <c r="V374" i="1"/>
  <c r="N374" i="1"/>
  <c r="N373" i="1"/>
  <c r="X372" i="1"/>
  <c r="V372" i="1"/>
  <c r="N372" i="1"/>
  <c r="N371" i="1"/>
  <c r="X370" i="1"/>
  <c r="V370" i="1"/>
  <c r="N370" i="1"/>
  <c r="X369" i="1"/>
  <c r="V369" i="1"/>
  <c r="N369" i="1"/>
  <c r="X368" i="1"/>
  <c r="V368" i="1"/>
  <c r="N368" i="1"/>
  <c r="X367" i="1"/>
  <c r="V367" i="1"/>
  <c r="N367" i="1"/>
  <c r="X366" i="1"/>
  <c r="V366" i="1"/>
  <c r="N366" i="1"/>
  <c r="X365" i="1"/>
  <c r="V365" i="1"/>
  <c r="N365" i="1"/>
  <c r="X364" i="1"/>
  <c r="V364" i="1"/>
  <c r="N364" i="1"/>
  <c r="X363" i="1"/>
  <c r="V363" i="1"/>
  <c r="N363" i="1"/>
  <c r="X362" i="1"/>
  <c r="V362" i="1"/>
  <c r="N362" i="1"/>
  <c r="V361" i="1"/>
  <c r="N361" i="1"/>
  <c r="X360" i="1"/>
  <c r="V360" i="1"/>
  <c r="N360" i="1"/>
  <c r="X359" i="1"/>
  <c r="V359" i="1"/>
  <c r="N359" i="1"/>
  <c r="X358" i="1"/>
  <c r="V358" i="1"/>
  <c r="N358" i="1"/>
  <c r="X357" i="1"/>
  <c r="V357" i="1"/>
  <c r="N357" i="1"/>
  <c r="W356" i="1"/>
  <c r="X356" i="1" s="1"/>
  <c r="U356" i="1"/>
  <c r="V356" i="1" s="1"/>
  <c r="N356" i="1"/>
  <c r="X355" i="1"/>
  <c r="V355" i="1"/>
  <c r="N355" i="1"/>
  <c r="X354" i="1"/>
  <c r="V354" i="1"/>
  <c r="N354" i="1"/>
  <c r="X353" i="1"/>
  <c r="V353" i="1"/>
  <c r="N353" i="1"/>
  <c r="X352" i="1"/>
  <c r="V352" i="1"/>
  <c r="N352" i="1"/>
  <c r="X351" i="1"/>
  <c r="V351" i="1"/>
  <c r="N351" i="1"/>
  <c r="X350" i="1"/>
  <c r="V350" i="1"/>
  <c r="N350" i="1"/>
  <c r="X349" i="1"/>
  <c r="V349" i="1"/>
  <c r="N349" i="1"/>
  <c r="X348" i="1"/>
  <c r="V348" i="1"/>
  <c r="N348" i="1"/>
  <c r="X347" i="1"/>
  <c r="V347" i="1"/>
  <c r="N347" i="1"/>
  <c r="X346" i="1"/>
  <c r="V346" i="1"/>
  <c r="N346" i="1"/>
  <c r="X345" i="1"/>
  <c r="V345" i="1"/>
  <c r="N345" i="1"/>
  <c r="X344" i="1"/>
  <c r="V344" i="1"/>
  <c r="N344" i="1"/>
  <c r="N343" i="1"/>
  <c r="X342" i="1"/>
  <c r="V342" i="1"/>
  <c r="N342" i="1"/>
  <c r="X341" i="1"/>
  <c r="V341" i="1"/>
  <c r="N341" i="1"/>
  <c r="X340" i="1"/>
  <c r="V340" i="1"/>
  <c r="N340" i="1"/>
  <c r="X339" i="1"/>
  <c r="V339" i="1"/>
  <c r="N339" i="1"/>
  <c r="X338" i="1"/>
  <c r="V338" i="1"/>
  <c r="N338" i="1"/>
  <c r="X337" i="1"/>
  <c r="V337" i="1"/>
  <c r="N337" i="1"/>
  <c r="X336" i="1"/>
  <c r="V336" i="1"/>
  <c r="N336" i="1"/>
  <c r="X335" i="1"/>
  <c r="V335" i="1"/>
  <c r="N335" i="1"/>
  <c r="X334" i="1"/>
  <c r="V334" i="1"/>
  <c r="N334" i="1"/>
  <c r="X333" i="1"/>
  <c r="V333" i="1"/>
  <c r="N333" i="1"/>
  <c r="X332" i="1"/>
  <c r="V332" i="1"/>
  <c r="N332" i="1"/>
  <c r="X331" i="1"/>
  <c r="V331" i="1"/>
  <c r="N331" i="1"/>
  <c r="X330" i="1"/>
  <c r="V330" i="1"/>
  <c r="N330" i="1"/>
  <c r="X329" i="1"/>
  <c r="V329" i="1"/>
  <c r="N329" i="1"/>
  <c r="X328" i="1"/>
  <c r="V328" i="1"/>
  <c r="N328" i="1"/>
  <c r="X327" i="1"/>
  <c r="V327" i="1"/>
  <c r="N327" i="1"/>
  <c r="X326" i="1"/>
  <c r="V326" i="1"/>
  <c r="N326" i="1"/>
  <c r="X325" i="1"/>
  <c r="V325" i="1"/>
  <c r="N325" i="1"/>
  <c r="X324" i="1"/>
  <c r="V324" i="1"/>
  <c r="N324" i="1"/>
  <c r="X323" i="1"/>
  <c r="V323" i="1"/>
  <c r="N323" i="1"/>
  <c r="X322" i="1"/>
  <c r="V322" i="1"/>
  <c r="N322" i="1"/>
  <c r="X321" i="1"/>
  <c r="V321" i="1"/>
  <c r="N321" i="1"/>
  <c r="X320" i="1"/>
  <c r="V320" i="1"/>
  <c r="N320" i="1"/>
  <c r="X319" i="1"/>
  <c r="V319" i="1"/>
  <c r="N319" i="1"/>
  <c r="X318" i="1"/>
  <c r="V318" i="1"/>
  <c r="N318" i="1"/>
  <c r="X317" i="1"/>
  <c r="V317" i="1"/>
  <c r="N317" i="1"/>
  <c r="X316" i="1"/>
  <c r="V316" i="1"/>
  <c r="N316" i="1"/>
  <c r="X315" i="1"/>
  <c r="V315" i="1"/>
  <c r="N315" i="1"/>
  <c r="X314" i="1"/>
  <c r="V314" i="1"/>
  <c r="N314" i="1"/>
  <c r="X313" i="1"/>
  <c r="V313" i="1"/>
  <c r="N313" i="1"/>
  <c r="X312" i="1"/>
  <c r="V312" i="1"/>
  <c r="N312" i="1"/>
  <c r="X311" i="1"/>
  <c r="V311" i="1"/>
  <c r="N311" i="1"/>
  <c r="X310" i="1"/>
  <c r="V310" i="1"/>
  <c r="N310" i="1"/>
  <c r="X309" i="1"/>
  <c r="V309" i="1"/>
  <c r="N309" i="1"/>
  <c r="X308" i="1"/>
  <c r="V308" i="1"/>
  <c r="N308" i="1"/>
  <c r="V307" i="1"/>
  <c r="N307" i="1"/>
  <c r="X306" i="1"/>
  <c r="V306" i="1"/>
  <c r="N306" i="1"/>
  <c r="X305" i="1"/>
  <c r="V305" i="1"/>
  <c r="N305" i="1"/>
  <c r="X304" i="1"/>
  <c r="V304" i="1"/>
  <c r="N304" i="1"/>
  <c r="X303" i="1"/>
  <c r="V303" i="1"/>
  <c r="N303" i="1"/>
  <c r="X302" i="1"/>
  <c r="V302" i="1"/>
  <c r="N302" i="1"/>
  <c r="V301" i="1"/>
  <c r="N301" i="1"/>
  <c r="X300" i="1"/>
  <c r="V300" i="1"/>
  <c r="N300" i="1"/>
  <c r="X299" i="1"/>
  <c r="V299" i="1"/>
  <c r="N299" i="1"/>
  <c r="X298" i="1"/>
  <c r="V298" i="1"/>
  <c r="N298" i="1"/>
  <c r="X297" i="1"/>
  <c r="V297" i="1"/>
  <c r="N297" i="1"/>
  <c r="V296" i="1"/>
  <c r="N296" i="1"/>
  <c r="X295" i="1"/>
  <c r="V295" i="1"/>
  <c r="N295" i="1"/>
  <c r="X294" i="1"/>
  <c r="V294" i="1"/>
  <c r="N294" i="1"/>
  <c r="N293" i="1"/>
  <c r="N292" i="1"/>
  <c r="X291" i="1"/>
  <c r="V291" i="1"/>
  <c r="N291" i="1"/>
  <c r="X290" i="1"/>
  <c r="V290" i="1"/>
  <c r="N290" i="1"/>
  <c r="X289" i="1"/>
  <c r="V289" i="1"/>
  <c r="N289" i="1"/>
  <c r="X288" i="1"/>
  <c r="V288" i="1"/>
  <c r="N288" i="1"/>
  <c r="X287" i="1"/>
  <c r="V287" i="1"/>
  <c r="N287" i="1"/>
  <c r="X286" i="1"/>
  <c r="V286" i="1"/>
  <c r="N286" i="1"/>
  <c r="X285" i="1"/>
  <c r="V285" i="1"/>
  <c r="N285" i="1"/>
  <c r="N284" i="1"/>
  <c r="X283" i="1"/>
  <c r="V283" i="1"/>
  <c r="N283" i="1"/>
  <c r="X282" i="1"/>
  <c r="V282" i="1"/>
  <c r="N282" i="1"/>
  <c r="X281" i="1"/>
  <c r="V281" i="1"/>
  <c r="N281" i="1"/>
  <c r="X280" i="1"/>
  <c r="V280" i="1"/>
  <c r="N280" i="1"/>
  <c r="X279" i="1"/>
  <c r="V279" i="1"/>
  <c r="N279" i="1"/>
  <c r="X278" i="1"/>
  <c r="V278" i="1"/>
  <c r="N278" i="1"/>
  <c r="X277" i="1"/>
  <c r="V277" i="1"/>
  <c r="N277" i="1"/>
  <c r="X276" i="1"/>
  <c r="V276" i="1"/>
  <c r="N276" i="1"/>
  <c r="X275" i="1"/>
  <c r="V275" i="1"/>
  <c r="N275" i="1"/>
  <c r="X274" i="1"/>
  <c r="V274" i="1"/>
  <c r="N274" i="1"/>
  <c r="X273" i="1"/>
  <c r="V273" i="1"/>
  <c r="N273" i="1"/>
  <c r="X272" i="1"/>
  <c r="V272" i="1"/>
  <c r="N272" i="1"/>
  <c r="X271" i="1"/>
  <c r="V271" i="1"/>
  <c r="N271" i="1"/>
  <c r="W270" i="1"/>
  <c r="X270" i="1" s="1"/>
  <c r="V270" i="1"/>
  <c r="N270" i="1"/>
  <c r="V269" i="1"/>
  <c r="N269" i="1"/>
  <c r="X268" i="1"/>
  <c r="V268" i="1"/>
  <c r="N268" i="1"/>
  <c r="X267" i="1"/>
  <c r="V267" i="1"/>
  <c r="N267" i="1"/>
  <c r="N266" i="1"/>
  <c r="X265" i="1"/>
  <c r="N265" i="1"/>
  <c r="X264" i="1"/>
  <c r="V264" i="1"/>
  <c r="N264" i="1"/>
  <c r="X263" i="1"/>
  <c r="V263" i="1"/>
  <c r="N263" i="1"/>
  <c r="X262" i="1"/>
  <c r="V262" i="1"/>
  <c r="N262" i="1"/>
  <c r="X261" i="1"/>
  <c r="V261" i="1"/>
  <c r="N261" i="1"/>
  <c r="X260" i="1"/>
  <c r="V260" i="1"/>
  <c r="N260" i="1"/>
  <c r="X259" i="1"/>
  <c r="V259" i="1"/>
  <c r="N259" i="1"/>
  <c r="X258" i="1"/>
  <c r="V258" i="1"/>
  <c r="N258" i="1"/>
  <c r="X257" i="1"/>
  <c r="V257" i="1"/>
  <c r="N257" i="1"/>
  <c r="X256" i="1"/>
  <c r="V256" i="1"/>
  <c r="N256" i="1"/>
  <c r="X255" i="1"/>
  <c r="V255" i="1"/>
  <c r="N255" i="1"/>
  <c r="X254" i="1"/>
  <c r="V254" i="1"/>
  <c r="N254" i="1"/>
  <c r="X253" i="1"/>
  <c r="V253" i="1"/>
  <c r="N253" i="1"/>
  <c r="X252" i="1"/>
  <c r="V252" i="1"/>
  <c r="N252" i="1"/>
  <c r="X251" i="1"/>
  <c r="V251" i="1"/>
  <c r="N251" i="1"/>
  <c r="X250" i="1"/>
  <c r="V250" i="1"/>
  <c r="N250" i="1"/>
  <c r="X249" i="1"/>
  <c r="V249" i="1"/>
  <c r="N249" i="1"/>
  <c r="X248" i="1"/>
  <c r="V248" i="1"/>
  <c r="N248" i="1"/>
  <c r="X247" i="1"/>
  <c r="N247" i="1"/>
  <c r="X246" i="1"/>
  <c r="V246" i="1"/>
  <c r="N246" i="1"/>
  <c r="X245" i="1"/>
  <c r="V245" i="1"/>
  <c r="N245" i="1"/>
  <c r="X244" i="1"/>
  <c r="V244" i="1"/>
  <c r="N244" i="1"/>
  <c r="X243" i="1"/>
  <c r="V243" i="1"/>
  <c r="N243" i="1"/>
  <c r="X242" i="1"/>
  <c r="V242" i="1"/>
  <c r="N242" i="1"/>
  <c r="X241" i="1"/>
  <c r="V241" i="1"/>
  <c r="N241" i="1"/>
  <c r="X240" i="1"/>
  <c r="V240" i="1"/>
  <c r="N240" i="1"/>
  <c r="X239" i="1"/>
  <c r="V239" i="1"/>
  <c r="N239" i="1"/>
  <c r="X238" i="1"/>
  <c r="V238" i="1"/>
  <c r="N238" i="1"/>
  <c r="X237" i="1"/>
  <c r="V237" i="1"/>
  <c r="N237" i="1"/>
  <c r="X236" i="1"/>
  <c r="V236" i="1"/>
  <c r="N236" i="1"/>
  <c r="X235" i="1"/>
  <c r="V235" i="1"/>
  <c r="N235" i="1"/>
  <c r="X234" i="1"/>
  <c r="V234" i="1"/>
  <c r="N234" i="1"/>
  <c r="X233" i="1"/>
  <c r="V233" i="1"/>
  <c r="N233" i="1"/>
  <c r="X232" i="1"/>
  <c r="V232" i="1"/>
  <c r="N232" i="1"/>
  <c r="X231" i="1"/>
  <c r="V231" i="1"/>
  <c r="N231" i="1"/>
  <c r="X230" i="1"/>
  <c r="V230" i="1"/>
  <c r="N230" i="1"/>
  <c r="X229" i="1"/>
  <c r="V229" i="1"/>
  <c r="N229" i="1"/>
  <c r="X228" i="1"/>
  <c r="V228" i="1"/>
  <c r="N228" i="1"/>
  <c r="X227" i="1"/>
  <c r="V227" i="1"/>
  <c r="N227" i="1"/>
  <c r="X226" i="1"/>
  <c r="V226" i="1"/>
  <c r="N226" i="1"/>
  <c r="X225" i="1"/>
  <c r="V225" i="1"/>
  <c r="N225" i="1"/>
  <c r="X224" i="1"/>
  <c r="V224" i="1"/>
  <c r="N224" i="1"/>
  <c r="X223" i="1"/>
  <c r="V223" i="1"/>
  <c r="N223" i="1"/>
  <c r="X222" i="1"/>
  <c r="V222" i="1"/>
  <c r="N222" i="1"/>
  <c r="X221" i="1"/>
  <c r="V221" i="1"/>
  <c r="N221" i="1"/>
  <c r="X220" i="1"/>
  <c r="V220" i="1"/>
  <c r="N220" i="1"/>
  <c r="X219" i="1"/>
  <c r="V219" i="1"/>
  <c r="N219" i="1"/>
  <c r="X218" i="1"/>
  <c r="V218" i="1"/>
  <c r="N218" i="1"/>
  <c r="X217" i="1"/>
  <c r="V217" i="1"/>
  <c r="N217" i="1"/>
  <c r="X216" i="1"/>
  <c r="V216" i="1"/>
  <c r="N216" i="1"/>
  <c r="X215" i="1"/>
  <c r="V215" i="1"/>
  <c r="N215" i="1"/>
  <c r="X214" i="1"/>
  <c r="V214" i="1"/>
  <c r="N214" i="1"/>
  <c r="X213" i="1"/>
  <c r="V213" i="1"/>
  <c r="N213" i="1"/>
  <c r="X212" i="1"/>
  <c r="V212" i="1"/>
  <c r="N212" i="1"/>
  <c r="X211" i="1"/>
  <c r="V211" i="1"/>
  <c r="N211" i="1"/>
  <c r="X210" i="1"/>
  <c r="V210" i="1"/>
  <c r="N210" i="1"/>
  <c r="X209" i="1"/>
  <c r="V209" i="1"/>
  <c r="N209" i="1"/>
  <c r="X208" i="1"/>
  <c r="V208" i="1"/>
  <c r="N208" i="1"/>
  <c r="X207" i="1"/>
  <c r="V207" i="1"/>
  <c r="N207" i="1"/>
  <c r="X206" i="1"/>
  <c r="V206" i="1"/>
  <c r="N206" i="1"/>
  <c r="X205" i="1"/>
  <c r="V205" i="1"/>
  <c r="N205" i="1"/>
  <c r="X204" i="1"/>
  <c r="V204" i="1"/>
  <c r="N204" i="1"/>
  <c r="X203" i="1"/>
  <c r="V203" i="1"/>
  <c r="N203" i="1"/>
  <c r="X202" i="1"/>
  <c r="V202" i="1"/>
  <c r="N202" i="1"/>
  <c r="X201" i="1"/>
  <c r="V201" i="1"/>
  <c r="N201" i="1"/>
  <c r="X200" i="1"/>
  <c r="N200" i="1"/>
  <c r="X199" i="1"/>
  <c r="V199" i="1"/>
  <c r="N199" i="1"/>
  <c r="X198" i="1"/>
  <c r="V198" i="1"/>
  <c r="N198" i="1"/>
  <c r="X197" i="1"/>
  <c r="V197" i="1"/>
  <c r="N197" i="1"/>
  <c r="X196" i="1"/>
  <c r="V196" i="1"/>
  <c r="N196" i="1"/>
  <c r="X195" i="1"/>
  <c r="V195" i="1"/>
  <c r="N195" i="1"/>
  <c r="X194" i="1"/>
  <c r="V194" i="1"/>
  <c r="N194" i="1"/>
  <c r="X193" i="1"/>
  <c r="V193" i="1"/>
  <c r="N193" i="1"/>
  <c r="X192" i="1"/>
  <c r="V192" i="1"/>
  <c r="N192" i="1"/>
  <c r="X191" i="1"/>
  <c r="V191" i="1"/>
  <c r="N191" i="1"/>
  <c r="X190" i="1"/>
  <c r="V190" i="1"/>
  <c r="N190" i="1"/>
  <c r="X189" i="1"/>
  <c r="V189" i="1"/>
  <c r="N189" i="1"/>
  <c r="X188" i="1"/>
  <c r="V188" i="1"/>
  <c r="N188" i="1"/>
  <c r="X187" i="1"/>
  <c r="V187" i="1"/>
  <c r="N187" i="1"/>
  <c r="X186" i="1"/>
  <c r="V186" i="1"/>
  <c r="N186" i="1"/>
  <c r="X185" i="1"/>
  <c r="V185" i="1"/>
  <c r="N185" i="1"/>
  <c r="X184" i="1"/>
  <c r="V184" i="1"/>
  <c r="N184" i="1"/>
  <c r="X183" i="1"/>
  <c r="V183" i="1"/>
  <c r="N183" i="1"/>
  <c r="X182" i="1"/>
  <c r="V182" i="1"/>
  <c r="N182" i="1"/>
  <c r="X181" i="1"/>
  <c r="V181" i="1"/>
  <c r="N181" i="1"/>
  <c r="X180" i="1"/>
  <c r="V180" i="1"/>
  <c r="N180" i="1"/>
  <c r="X179" i="1"/>
  <c r="V179" i="1"/>
  <c r="N179" i="1"/>
  <c r="X178" i="1"/>
  <c r="V178" i="1"/>
  <c r="N178" i="1"/>
  <c r="X177" i="1"/>
  <c r="V177" i="1"/>
  <c r="N177" i="1"/>
  <c r="X176" i="1"/>
  <c r="V176" i="1"/>
  <c r="N176" i="1"/>
  <c r="X175" i="1"/>
  <c r="V175" i="1"/>
  <c r="N175" i="1"/>
  <c r="X174" i="1"/>
  <c r="V174" i="1"/>
  <c r="N174" i="1"/>
  <c r="X173" i="1"/>
  <c r="V173" i="1"/>
  <c r="N173" i="1"/>
  <c r="X172" i="1"/>
  <c r="V172" i="1"/>
  <c r="N172" i="1"/>
  <c r="X171" i="1"/>
  <c r="V171" i="1"/>
  <c r="N171" i="1"/>
  <c r="X170" i="1"/>
  <c r="V170" i="1"/>
  <c r="N170" i="1"/>
  <c r="X169" i="1"/>
  <c r="V169" i="1"/>
  <c r="N169" i="1"/>
  <c r="X168" i="1"/>
  <c r="V168" i="1"/>
  <c r="N168" i="1"/>
  <c r="X167" i="1"/>
  <c r="V167" i="1"/>
  <c r="N167" i="1"/>
  <c r="X166" i="1"/>
  <c r="V166" i="1"/>
  <c r="N166" i="1"/>
  <c r="X165" i="1"/>
  <c r="V165" i="1"/>
  <c r="N165" i="1"/>
  <c r="X164" i="1"/>
  <c r="V164" i="1"/>
  <c r="N164" i="1"/>
  <c r="X163" i="1"/>
  <c r="V163" i="1"/>
  <c r="N163" i="1"/>
  <c r="X162" i="1"/>
  <c r="V162" i="1"/>
  <c r="N162" i="1"/>
  <c r="X161" i="1"/>
  <c r="V161" i="1"/>
  <c r="N161" i="1"/>
  <c r="X160" i="1"/>
  <c r="V160" i="1"/>
  <c r="N160" i="1"/>
  <c r="X159" i="1"/>
  <c r="V159" i="1"/>
  <c r="N159" i="1"/>
  <c r="X158" i="1"/>
  <c r="V158" i="1"/>
  <c r="N158" i="1"/>
  <c r="X157" i="1"/>
  <c r="V157" i="1"/>
  <c r="N157" i="1"/>
  <c r="X156" i="1"/>
  <c r="V156" i="1"/>
  <c r="N156" i="1"/>
  <c r="X155" i="1"/>
  <c r="V155" i="1"/>
  <c r="N155" i="1"/>
  <c r="N154" i="1"/>
  <c r="X153" i="1"/>
  <c r="V153" i="1"/>
  <c r="N153" i="1"/>
  <c r="X152" i="1"/>
  <c r="V152" i="1"/>
  <c r="N152" i="1"/>
  <c r="X151" i="1"/>
  <c r="V151" i="1"/>
  <c r="N151" i="1"/>
  <c r="X150" i="1"/>
  <c r="V150" i="1"/>
  <c r="N150" i="1"/>
  <c r="X149" i="1"/>
  <c r="V149" i="1"/>
  <c r="N149" i="1"/>
  <c r="X148" i="1"/>
  <c r="V148" i="1"/>
  <c r="N148" i="1"/>
  <c r="X147" i="1"/>
  <c r="V147" i="1"/>
  <c r="N147" i="1"/>
  <c r="X146" i="1"/>
  <c r="V146" i="1"/>
  <c r="N146" i="1"/>
  <c r="X145" i="1"/>
  <c r="V145" i="1"/>
  <c r="N145" i="1"/>
  <c r="X144" i="1"/>
  <c r="V144" i="1"/>
  <c r="N144" i="1"/>
  <c r="X143" i="1"/>
  <c r="V143" i="1"/>
  <c r="N143" i="1"/>
  <c r="X142" i="1"/>
  <c r="V142" i="1"/>
  <c r="N142" i="1"/>
  <c r="X141" i="1"/>
  <c r="V141" i="1"/>
  <c r="N141" i="1"/>
  <c r="X140" i="1"/>
  <c r="V140" i="1"/>
  <c r="N140" i="1"/>
  <c r="X139" i="1"/>
  <c r="V139" i="1"/>
  <c r="N139" i="1"/>
  <c r="X138" i="1"/>
  <c r="V138" i="1"/>
  <c r="N138" i="1"/>
  <c r="X137" i="1"/>
  <c r="V137" i="1"/>
  <c r="N137" i="1"/>
  <c r="X136" i="1"/>
  <c r="V136" i="1"/>
  <c r="N136" i="1"/>
  <c r="X135" i="1"/>
  <c r="V135" i="1"/>
  <c r="N135" i="1"/>
  <c r="N134" i="1"/>
  <c r="X133" i="1"/>
  <c r="V133" i="1"/>
  <c r="N133" i="1"/>
  <c r="X132" i="1"/>
  <c r="V132" i="1"/>
  <c r="N132" i="1"/>
  <c r="X131" i="1"/>
  <c r="V131" i="1"/>
  <c r="N131" i="1"/>
  <c r="X130" i="1"/>
  <c r="V130" i="1"/>
  <c r="N130" i="1"/>
  <c r="X129" i="1"/>
  <c r="V129" i="1"/>
  <c r="N129" i="1"/>
  <c r="X128" i="1"/>
  <c r="V128" i="1"/>
  <c r="N128" i="1"/>
  <c r="X127" i="1"/>
  <c r="N127" i="1"/>
  <c r="X126" i="1"/>
  <c r="V126" i="1"/>
  <c r="N126" i="1"/>
  <c r="X125" i="1"/>
  <c r="V125" i="1"/>
  <c r="N125" i="1"/>
  <c r="X124" i="1"/>
  <c r="V124" i="1"/>
  <c r="N124" i="1"/>
  <c r="X123" i="1"/>
  <c r="V123" i="1"/>
  <c r="N123" i="1"/>
  <c r="X122" i="1"/>
  <c r="V122" i="1"/>
  <c r="N122" i="1"/>
  <c r="V121" i="1"/>
  <c r="N121" i="1"/>
  <c r="V120" i="1"/>
  <c r="N120" i="1"/>
  <c r="X119" i="1"/>
  <c r="V119" i="1"/>
  <c r="N119" i="1"/>
  <c r="N118" i="1"/>
  <c r="X117" i="1"/>
  <c r="V117" i="1"/>
  <c r="N117" i="1"/>
  <c r="X116" i="1"/>
  <c r="V116" i="1"/>
  <c r="N116" i="1"/>
  <c r="X115" i="1"/>
  <c r="V115" i="1"/>
  <c r="N115" i="1"/>
  <c r="X114" i="1"/>
  <c r="V114" i="1"/>
  <c r="N114" i="1"/>
  <c r="X113" i="1"/>
  <c r="V113" i="1"/>
  <c r="N113" i="1"/>
  <c r="V112" i="1"/>
  <c r="N112" i="1"/>
  <c r="V111" i="1"/>
  <c r="N111" i="1"/>
  <c r="X110" i="1"/>
  <c r="V110" i="1"/>
  <c r="N110" i="1"/>
  <c r="X109" i="1"/>
  <c r="V109" i="1"/>
  <c r="N109" i="1"/>
  <c r="X108" i="1"/>
  <c r="V108" i="1"/>
  <c r="N108" i="1"/>
  <c r="X107" i="1"/>
  <c r="V107" i="1"/>
  <c r="N107" i="1"/>
  <c r="X106" i="1"/>
  <c r="V106" i="1"/>
  <c r="N106" i="1"/>
  <c r="X105" i="1"/>
  <c r="V105" i="1"/>
  <c r="N105" i="1"/>
  <c r="V104" i="1"/>
  <c r="N104" i="1"/>
  <c r="X103" i="1"/>
  <c r="V103" i="1"/>
  <c r="N103" i="1"/>
  <c r="X102" i="1"/>
  <c r="V102" i="1"/>
  <c r="N102" i="1"/>
  <c r="X101" i="1"/>
  <c r="V101" i="1"/>
  <c r="N101" i="1"/>
  <c r="X100" i="1"/>
  <c r="V100" i="1"/>
  <c r="N100" i="1"/>
  <c r="V99" i="1"/>
  <c r="N99" i="1"/>
  <c r="X98" i="1"/>
  <c r="V98" i="1"/>
  <c r="N98" i="1"/>
  <c r="X97" i="1"/>
  <c r="V97" i="1"/>
  <c r="N97" i="1"/>
  <c r="X96" i="1"/>
  <c r="V96" i="1"/>
  <c r="N96" i="1"/>
  <c r="X95" i="1"/>
  <c r="V95" i="1"/>
  <c r="N95" i="1"/>
  <c r="X94" i="1"/>
  <c r="V94" i="1"/>
  <c r="N94" i="1"/>
  <c r="X93" i="1"/>
  <c r="V93" i="1"/>
  <c r="N93" i="1"/>
  <c r="V92" i="1"/>
  <c r="N92" i="1"/>
  <c r="X91" i="1"/>
  <c r="V91" i="1"/>
  <c r="N91" i="1"/>
  <c r="X90" i="1"/>
  <c r="V90" i="1"/>
  <c r="N90" i="1"/>
  <c r="X89" i="1"/>
  <c r="V89" i="1"/>
  <c r="N89" i="1"/>
  <c r="X88" i="1"/>
  <c r="V88" i="1"/>
  <c r="N88" i="1"/>
  <c r="X87" i="1"/>
  <c r="N87" i="1"/>
  <c r="X86" i="1"/>
  <c r="V86" i="1"/>
  <c r="N86" i="1"/>
  <c r="X85" i="1"/>
  <c r="V85" i="1"/>
  <c r="N85" i="1"/>
  <c r="X84" i="1"/>
  <c r="V84" i="1"/>
  <c r="N84" i="1"/>
  <c r="X83" i="1"/>
  <c r="V83" i="1"/>
  <c r="N83" i="1"/>
  <c r="X82" i="1"/>
  <c r="V82" i="1"/>
  <c r="N82" i="1"/>
  <c r="X81" i="1"/>
  <c r="V81" i="1"/>
  <c r="N81" i="1"/>
  <c r="X80" i="1"/>
  <c r="V80" i="1"/>
  <c r="N80" i="1"/>
  <c r="X79" i="1"/>
  <c r="V79" i="1"/>
  <c r="N79" i="1"/>
  <c r="V78" i="1"/>
  <c r="N78" i="1"/>
  <c r="X77" i="1"/>
  <c r="V77" i="1"/>
  <c r="N77" i="1"/>
  <c r="X76" i="1"/>
  <c r="V76" i="1"/>
  <c r="N76" i="1"/>
  <c r="X75" i="1"/>
  <c r="V75" i="1"/>
  <c r="N75" i="1"/>
  <c r="X74" i="1"/>
  <c r="V74" i="1"/>
  <c r="N74" i="1"/>
  <c r="X73" i="1"/>
  <c r="V73" i="1"/>
  <c r="N73" i="1"/>
  <c r="X72" i="1"/>
  <c r="V72" i="1"/>
  <c r="N72" i="1"/>
  <c r="X71" i="1"/>
  <c r="V71" i="1"/>
  <c r="N71" i="1"/>
  <c r="X70" i="1"/>
  <c r="V70" i="1"/>
  <c r="N70" i="1"/>
  <c r="X69" i="1"/>
  <c r="V69" i="1"/>
  <c r="N69" i="1"/>
  <c r="X68" i="1"/>
  <c r="V68" i="1"/>
  <c r="N68" i="1"/>
  <c r="X67" i="1"/>
  <c r="V67" i="1"/>
  <c r="N67" i="1"/>
  <c r="X66" i="1"/>
  <c r="V66" i="1"/>
  <c r="N66" i="1"/>
  <c r="X65" i="1"/>
  <c r="V65" i="1"/>
  <c r="N65" i="1"/>
  <c r="X64" i="1"/>
  <c r="V64" i="1"/>
  <c r="N64" i="1"/>
  <c r="X63" i="1"/>
  <c r="V63" i="1"/>
  <c r="N63" i="1"/>
  <c r="X62" i="1"/>
  <c r="V62" i="1"/>
  <c r="N62" i="1"/>
  <c r="X61" i="1"/>
  <c r="V61" i="1"/>
  <c r="N61" i="1"/>
  <c r="X60" i="1"/>
  <c r="V60" i="1"/>
  <c r="N60" i="1"/>
  <c r="V59" i="1"/>
  <c r="N59" i="1"/>
  <c r="X58" i="1"/>
  <c r="V58" i="1"/>
  <c r="N58" i="1"/>
  <c r="V57" i="1"/>
  <c r="N57" i="1"/>
  <c r="V56" i="1"/>
  <c r="N56" i="1"/>
  <c r="X55" i="1"/>
  <c r="V55" i="1"/>
  <c r="N55" i="1"/>
  <c r="X54" i="1"/>
  <c r="V54" i="1"/>
  <c r="N54" i="1"/>
  <c r="X53" i="1"/>
  <c r="V53" i="1"/>
  <c r="N53" i="1"/>
  <c r="X52" i="1"/>
  <c r="V52" i="1"/>
  <c r="N52" i="1"/>
  <c r="X51" i="1"/>
  <c r="V51" i="1"/>
  <c r="N51" i="1"/>
  <c r="V50" i="1"/>
  <c r="N50" i="1"/>
  <c r="V49" i="1"/>
  <c r="N49" i="1"/>
  <c r="X48" i="1"/>
  <c r="V48" i="1"/>
  <c r="N48" i="1"/>
  <c r="X47" i="1"/>
  <c r="V47" i="1"/>
  <c r="N47" i="1"/>
  <c r="X46" i="1"/>
  <c r="V46" i="1"/>
  <c r="N46" i="1"/>
  <c r="X45" i="1"/>
  <c r="V45" i="1"/>
  <c r="N45" i="1"/>
  <c r="X44" i="1"/>
  <c r="V44" i="1"/>
  <c r="N44" i="1"/>
  <c r="X43" i="1"/>
  <c r="V43" i="1"/>
  <c r="N43" i="1"/>
  <c r="X42" i="1"/>
  <c r="V42" i="1"/>
  <c r="N42" i="1"/>
  <c r="V41" i="1"/>
  <c r="N41" i="1"/>
  <c r="V40" i="1"/>
  <c r="N40" i="1"/>
  <c r="V39" i="1"/>
  <c r="N39" i="1"/>
  <c r="X38" i="1"/>
  <c r="V38" i="1"/>
  <c r="N38" i="1"/>
  <c r="X37" i="1"/>
  <c r="V37" i="1"/>
  <c r="N37" i="1"/>
  <c r="X36" i="1"/>
  <c r="V36" i="1"/>
  <c r="N36" i="1"/>
  <c r="X35" i="1"/>
  <c r="V35" i="1"/>
  <c r="N35" i="1"/>
  <c r="X34" i="1"/>
  <c r="V34" i="1"/>
  <c r="N34" i="1"/>
  <c r="V33" i="1"/>
  <c r="N33" i="1"/>
  <c r="V32" i="1"/>
  <c r="N32" i="1"/>
  <c r="X31" i="1"/>
  <c r="V31" i="1"/>
  <c r="N31" i="1"/>
  <c r="N30" i="1"/>
  <c r="X29" i="1"/>
  <c r="V29" i="1"/>
  <c r="N29" i="1"/>
  <c r="X28" i="1"/>
  <c r="V28" i="1"/>
  <c r="N28" i="1"/>
  <c r="X27" i="1"/>
  <c r="V27" i="1"/>
  <c r="N27" i="1"/>
  <c r="X26" i="1"/>
  <c r="V26" i="1"/>
  <c r="N26" i="1"/>
  <c r="V25" i="1"/>
  <c r="N25" i="1"/>
  <c r="V24" i="1"/>
  <c r="N24" i="1"/>
  <c r="V23" i="1"/>
  <c r="N23" i="1"/>
  <c r="V22" i="1"/>
  <c r="N22" i="1"/>
  <c r="V21" i="1"/>
  <c r="N21" i="1"/>
  <c r="V20" i="1"/>
  <c r="N20" i="1"/>
  <c r="V19" i="1"/>
  <c r="N19" i="1"/>
  <c r="V18" i="1"/>
  <c r="N18" i="1"/>
  <c r="V17" i="1"/>
  <c r="N17" i="1"/>
  <c r="V16" i="1"/>
  <c r="N16" i="1"/>
  <c r="V15" i="1"/>
  <c r="N15" i="1"/>
  <c r="V14" i="1"/>
  <c r="N14" i="1"/>
  <c r="V13" i="1"/>
  <c r="N13" i="1"/>
  <c r="V12" i="1"/>
  <c r="N12" i="1"/>
  <c r="V11" i="1"/>
  <c r="N11" i="1"/>
  <c r="V10" i="1"/>
  <c r="N10" i="1"/>
  <c r="V9" i="1"/>
  <c r="N9" i="1"/>
  <c r="V8" i="1"/>
  <c r="N8" i="1"/>
  <c r="V7" i="1"/>
  <c r="N7" i="1"/>
  <c r="V6" i="1"/>
  <c r="N6" i="1"/>
  <c r="V5" i="1"/>
  <c r="N5" i="1"/>
  <c r="X4" i="1"/>
  <c r="V4" i="1"/>
  <c r="N4" i="1"/>
  <c r="X3" i="1"/>
  <c r="N3" i="1"/>
  <c r="X2" i="1"/>
  <c r="V2" i="1"/>
  <c r="N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M38" authorId="0" shapeId="0" xr:uid="{00000000-0006-0000-0000-000003000000}">
      <text>
        <r>
          <rPr>
            <sz val="11"/>
            <color theme="1"/>
            <rFont val="Calibri"/>
            <scheme val="minor"/>
          </rPr>
          <t>======
ID#AAABNgnvWdU
Nicolas Santiago    (2024-05-20 21:01:50)
OJO 1,1 REVISAR</t>
        </r>
      </text>
    </comment>
    <comment ref="M58" authorId="0" shapeId="0" xr:uid="{00000000-0006-0000-0000-000005000000}">
      <text>
        <r>
          <rPr>
            <sz val="11"/>
            <color theme="1"/>
            <rFont val="Calibri"/>
            <scheme val="minor"/>
          </rPr>
          <t>======
ID#AAABNgnvWdA
Nicolas Santiago    (2024-05-20 21:01:50)
NO ES EL MISMO CAMBIA 1,99-1</t>
        </r>
      </text>
    </comment>
    <comment ref="H60" authorId="0" shapeId="0" xr:uid="{00000000-0006-0000-0000-000004000000}">
      <text>
        <r>
          <rPr>
            <sz val="11"/>
            <color theme="1"/>
            <rFont val="Calibri"/>
            <scheme val="minor"/>
          </rPr>
          <t>======
ID#AAABNgnvWdM
Nicolas Santiago    (2024-05-20 21:01:50)
Proceso adjudicado y celebrado</t>
        </r>
      </text>
    </comment>
    <comment ref="J95" authorId="0" shapeId="0" xr:uid="{00000000-0006-0000-0000-000006000000}">
      <text>
        <r>
          <rPr>
            <sz val="11"/>
            <color theme="1"/>
            <rFont val="Calibri"/>
            <scheme val="minor"/>
          </rPr>
          <t>======
ID#AAABNgnvWdE
Nicolas Santiago    (2024-05-20 21:01:50)
8 o 4?</t>
        </r>
      </text>
    </comment>
    <comment ref="T111" authorId="0" shapeId="0" xr:uid="{00000000-0006-0000-0000-000001000000}">
      <text>
        <r>
          <rPr>
            <sz val="11"/>
            <color theme="1"/>
            <rFont val="Calibri"/>
            <scheme val="minor"/>
          </rPr>
          <t>======
ID#AAABNgnvWdY
Nicolas    (2024-05-20 21:01:50)
PREGUNTAR SI ES TÉCNICA, NO ES ESPECIFICO EN EL EP</t>
        </r>
      </text>
    </comment>
    <comment ref="Y129" authorId="0" shapeId="0" xr:uid="{00000000-0006-0000-0000-000002000000}">
      <text>
        <r>
          <rPr>
            <sz val="11"/>
            <color theme="1"/>
            <rFont val="Calibri"/>
            <scheme val="minor"/>
          </rPr>
          <t>======
ID#AAABNgnvWdQ
Nicolas    (2024-05-20 21:01:50)
PREGUNTAR SI ES LO MISMO O NO</t>
        </r>
      </text>
    </comment>
    <comment ref="J133" authorId="0" shapeId="0" xr:uid="{00000000-0006-0000-0000-00000B000000}">
      <text>
        <r>
          <rPr>
            <sz val="11"/>
            <color theme="1"/>
            <rFont val="Calibri"/>
            <scheme val="minor"/>
          </rPr>
          <t>======
ID#AAABNgnvWck
Nicolas Santiago    (2024-05-20 21:01:50)
PUEDE QUE SEAN 9.5 MESES</t>
        </r>
      </text>
    </comment>
    <comment ref="M196" authorId="0" shapeId="0" xr:uid="{00000000-0006-0000-0000-000008000000}">
      <text>
        <r>
          <rPr>
            <sz val="11"/>
            <color theme="1"/>
            <rFont val="Calibri"/>
            <scheme val="minor"/>
          </rPr>
          <t>======
ID#AAABNgnvWc4
    (2024-05-20 21:01:50)
EL CALCULO SE DETALLA Y SE TIENE UN VALOR DE F.M=2.08</t>
        </r>
      </text>
    </comment>
    <comment ref="K200" authorId="0" shapeId="0" xr:uid="{00000000-0006-0000-0000-000009000000}">
      <text>
        <r>
          <rPr>
            <sz val="11"/>
            <color theme="1"/>
            <rFont val="Calibri"/>
            <scheme val="minor"/>
          </rPr>
          <t>======
ID#AAABNgnvWcw
Nicolas Santiago    (2024-05-20 21:01:50)
EL VALOR NO COINCIDE CON EL DEL PRESUPUESTO 190.852.200,00</t>
        </r>
      </text>
    </comment>
  </commentList>
  <extLst>
    <ext xmlns:r="http://schemas.openxmlformats.org/officeDocument/2006/relationships" uri="GoogleSheetsCustomDataVersion2">
      <go:sheetsCustomData xmlns:go="http://customooxmlschemas.google.com/" r:id="rId1" roundtripDataSignature="AMtx7mg1KSnIYFqybesO/ApfYx6OJ0NB0A=="/>
    </ext>
  </extLst>
</comments>
</file>

<file path=xl/sharedStrings.xml><?xml version="1.0" encoding="utf-8"?>
<sst xmlns="http://schemas.openxmlformats.org/spreadsheetml/2006/main" count="3641" uniqueCount="1326">
  <si>
    <t>iD</t>
  </si>
  <si>
    <t>N Proceso</t>
  </si>
  <si>
    <t>Vínculo</t>
  </si>
  <si>
    <t>Fecha Publicación</t>
  </si>
  <si>
    <t>Año de publicación</t>
  </si>
  <si>
    <t>Lugar Ejecución</t>
  </si>
  <si>
    <t>Departamento</t>
  </si>
  <si>
    <t>Estado</t>
  </si>
  <si>
    <t>Objeto</t>
  </si>
  <si>
    <t>Plazo (meses)</t>
  </si>
  <si>
    <t>PptoOficial</t>
  </si>
  <si>
    <t>FM</t>
  </si>
  <si>
    <t>Precio año corrido 2023</t>
  </si>
  <si>
    <t>Detalle FM</t>
  </si>
  <si>
    <t>Tipo Contrato</t>
  </si>
  <si>
    <t>Tipo de interventoría</t>
  </si>
  <si>
    <t>Número de actividades</t>
  </si>
  <si>
    <t>Nota</t>
  </si>
  <si>
    <t>Notas tipo de interventoría</t>
  </si>
  <si>
    <t>Salario Director</t>
  </si>
  <si>
    <t>Salario Director (precio corrido 2023)</t>
  </si>
  <si>
    <t>Salario Residente</t>
  </si>
  <si>
    <t>Salario Residente (precio corrido 2023)</t>
  </si>
  <si>
    <t>Nota de presupuestos director y residente</t>
  </si>
  <si>
    <t>CM-08-2022</t>
  </si>
  <si>
    <t>https://www,secop,gov,co/CO1BusinessLine/Tendering/ContractNoticeView/Index?prevCtxLbl=Buscar+procesos&amp;prevCtxUrl=https%3a%2f%2fwww,secop,gov,co%3a443%2fCO1BusinessLine%2fTendering%2fContractNoticeManagement%2fIndex&amp;notice=CO1,NTC,2993726</t>
  </si>
  <si>
    <t>Bogotá</t>
  </si>
  <si>
    <t>Publicado</t>
  </si>
  <si>
    <t>Realizar la Interventoría técnica, administrativa, jurídica, financiera, contable y ambiental al contrato de obra pública que resulte adjudicado de la licitación pública cuyo objeto es Realizar las obras de Impermeabilización de Plazoleta central del Palacio de Justicia Alfonso Reyes Echandía de Bogotá D,C, Fase I,</t>
  </si>
  <si>
    <t>NO</t>
  </si>
  <si>
    <t>Interventoría</t>
  </si>
  <si>
    <t>No hay personal jurídico</t>
  </si>
  <si>
    <t>https://community.secop.gov.co/Public/Tendering/ContractNoticeManagement/Index?currentLanguage=es-CO&amp;Page=login&amp;Country=CO&amp;SkinName=CCE</t>
  </si>
  <si>
    <t>Medellín</t>
  </si>
  <si>
    <t>Antioquia</t>
  </si>
  <si>
    <t>Proceso en evaluación y observaciones</t>
  </si>
  <si>
    <t>Interventoría técnica, ambiental, administrativa, financiera, contable y legal al contrato de mantenimiento y renovación de obras civiles en inmuebles en uso de dependencias específicas y en las que éstas se obliguen contractualmente.</t>
  </si>
  <si>
    <t>-</t>
  </si>
  <si>
    <t xml:space="preserve">No hay director de interventoría contratado, hay 2 residentes </t>
  </si>
  <si>
    <t>CM-003-2023</t>
  </si>
  <si>
    <t>https://www.secop.gov.co/CO1BusinessLine/Tendering/ContractNoticeView/Index?prevCtxLbl=Buscar+procesos&amp;prevCtxUrl=https%3a%2f%2fwww.secop.gov.co%3a443%2fCO1BusinessLine%2fTendering%2fContractNoticeManagement%2fIndex&amp;notice=CO1.NTC.4244583</t>
  </si>
  <si>
    <t>Villavicencio</t>
  </si>
  <si>
    <t>Meta</t>
  </si>
  <si>
    <t>Proceso adjudicado y celebrado</t>
  </si>
  <si>
    <t>INTERVENTORÍA TÉCNICA FINANCIERA, ADMINISTRATIVA, SOCIAL, CONTABLE LEGAL Y AMBIENTAL PARA LA RECONSTRUCCIÓN TOTAL DE LA INSTITUCIÓN EDUCATIVA ALFONSO LÓPEZ PUMAREJO SEDE PRINCIPAL DEL MUNICIPIO DE VILLAVICENCIO META</t>
  </si>
  <si>
    <t>SI</t>
  </si>
  <si>
    <t>No hay personal contable o personal legal</t>
  </si>
  <si>
    <t>CMA-2022-104</t>
  </si>
  <si>
    <t>Ibagué</t>
  </si>
  <si>
    <t>Tolima</t>
  </si>
  <si>
    <t>CONTRATAR LA “CONSULTORÍA TÉCNICA, ADMINISTRATIVA, FINANCIERA Y AMBIENTAL PARA LA ELABORACIÓN DE LOS ESTUDIOS Y DISEÑOS PARA EL MEJORAMIENTO DEL TRAMO VIAL "COYAIMA SUBESTACION CELSIA - PUENTE COLACHE" Y REHABILITACIÓN DEL PUENTE SOBRE LA QUEBRADA AMIES DEL CORREDOR VIAL DE SEGUNDO ORDEN PURACE - COYAIMA - CASTILLA EN EL DEPARTAMENTO DEL TOLIMA".</t>
  </si>
  <si>
    <t>El personal contratado corresponde al alcance de la interventoría</t>
  </si>
  <si>
    <t>No hay residente de interventoria</t>
  </si>
  <si>
    <t xml:space="preserve">CMA-DT-SEI-132-2021 </t>
  </si>
  <si>
    <t>Tumaco-Pedregal</t>
  </si>
  <si>
    <t>Nariño</t>
  </si>
  <si>
    <r>
      <rPr>
        <sz val="11"/>
        <color theme="1"/>
        <rFont val="Calibri"/>
      </rPr>
      <t xml:space="preserve">El INVIAS se encuentra adelantando un proceso contractual bajo la modalidad de Concurso de Méritos Abierto tendiente a contratar el: </t>
    </r>
    <r>
      <rPr>
        <b/>
        <sz val="11"/>
        <color theme="1"/>
        <rFont val="Calibri"/>
      </rPr>
      <t>“ESTUDIOS VARIANTES CARRETERA TUMACO-PEDREGAL, DEPARTAMENTO NARIÑO”</t>
    </r>
  </si>
  <si>
    <t>Consultoría</t>
  </si>
  <si>
    <t>N.A</t>
  </si>
  <si>
    <t>CMA-DT-SEI-172-2021</t>
  </si>
  <si>
    <t>Montería</t>
  </si>
  <si>
    <t>Córdoba</t>
  </si>
  <si>
    <t>INTERVENTORIA PARA LOS ESTUDIOS Y DISEÑOS PARA EL TERCER PUENTE SOBRE EL RÍO SINÚ, MONTERÍA, CÓRDOBA</t>
  </si>
  <si>
    <t>CMA-DT-SEI-173-2021</t>
  </si>
  <si>
    <t>Quindío y Valle del Cauca</t>
  </si>
  <si>
    <t>Quindío y Valle del cauca</t>
  </si>
  <si>
    <r>
      <rPr>
        <sz val="11"/>
        <color theme="1"/>
        <rFont val="Calibri"/>
      </rPr>
      <t xml:space="preserve">El INVIAS se encuentra adelantando un proceso contractual bajo la modalidad de Concurso de Méritos Abierto tendiente a contratar el: </t>
    </r>
    <r>
      <rPr>
        <b/>
        <sz val="11"/>
        <color theme="1"/>
        <rFont val="Calibri"/>
      </rPr>
      <t>"INTERVENTORIA PARA LOS ESTUDIOS VARIANTE ARMENIA, DEPARTAMENTO QUINDÍO"</t>
    </r>
  </si>
  <si>
    <t>IDU-CMA-SGI-036-2022</t>
  </si>
  <si>
    <t>https://www.secop.gov.co/CO1BusinessLine/Tendering/ContractNoticeView/Index?prevCtxLbl=Buscar+procesos&amp;prevCtxUrl=https%3a%2f%2fwww.secop.gov.co%3a443%2fCO1BusinessLine%2fTendering%2fContractNoticeManagement%2fIndex&amp;notice=CO1.NTC.3691261</t>
  </si>
  <si>
    <t>INTERVENTORÍA INTEGRAL A LA CONSTRUCCIÓN PARA LA ADECUACIÓN DE LA CALLE 13 AL SISTEMA DE TRANSPORTE PÚBLICO MASIVO, CALZADAS DE TRÁFICO MIXTO, NUEVAS CICLORRUTAS Y ESPACIO PÚBLICO, DESDE EL LÍMITE OCCIDENTAL DEL DISTRITO HASTA LA CONEXIÓN CON LA INTERSECCIÓN DE PUENTE ARANDA INCLUIDAS LAS DEMÁS OBRAS COMPLEMENTARIAS EN BOGOTÁ D.C.</t>
  </si>
  <si>
    <t>2.19, 2.06, 1.10</t>
  </si>
  <si>
    <t>El contrato se divide en 3 presupuestos los cuales tienen 3 FM cada uno, por tanto se analizan independientemente como casos aparte.</t>
  </si>
  <si>
    <t>8.A</t>
  </si>
  <si>
    <t>Tres factores multiplicadores</t>
  </si>
  <si>
    <t>8.A.1</t>
  </si>
  <si>
    <t>8.A.2</t>
  </si>
  <si>
    <t>8.A.3</t>
  </si>
  <si>
    <t>8.B</t>
  </si>
  <si>
    <t>INTERVENTORÍA INTEGRAL A LA CONSTRUCCIÓN PARA LA ADECUACIÓN DE LA CALLE 13 AL SISTEMA DE TRANSPORTE PÚBLICO MASIVO, CALZADAS DE TRÁFICO MIXTO, NUEVAS CICLORRUTAS Y ESPACIO PÚBLICO, DESDE EL LÍMITE OCCIDENTAL DEL DISTRITO HASTA LA CONEXIÓN CON LA INTERSECCIÓN DE PUENTE ARANDA INCLUIDAS LAS DEMÁS OBRAS COMPLEMENTARIAS EN BOGOTÁ D.C</t>
  </si>
  <si>
    <t>8.B.1</t>
  </si>
  <si>
    <t>8.B.2</t>
  </si>
  <si>
    <t>8.B.3</t>
  </si>
  <si>
    <t>8.C</t>
  </si>
  <si>
    <t>8.C.1</t>
  </si>
  <si>
    <t>8.C.2</t>
  </si>
  <si>
    <t>8.C.3</t>
  </si>
  <si>
    <t>IDU-CMA-SGI-030-2022</t>
  </si>
  <si>
    <t>https://www.secop.gov.co/CO1BusinessLine/Tendering/ContractNoticeView/Index?prevCtxLbl=Buscar+procesos&amp;prevCtxUrl=https%3a%2f%2fwww.secop.gov.co%3a443%2fCO1BusinessLine%2fTendering%2fContractNoticeManagement%2fIndex&amp;notice=CO1.NTC.3691240</t>
  </si>
  <si>
    <t>INTERVENTORÍA INTEGRAL A LA CONSTRUCCIÓN DE LA INTERSECCIÓN A DESNIVEL DE PUENTE ARANDA Y DEMÁS OBRAS COMPLEMENTARIAS, CORRESPONDIENTE A LAS OBRAS DE ADECUACIÓN AL SISTEMA TRANSMILENIO DE LA TRONCAL CALLE 13 EN BOGOTÁ D.C.</t>
  </si>
  <si>
    <t>El factor de 2.19 corresponde a tarifas de personal técnico</t>
  </si>
  <si>
    <t>El factor de 2.06 corresponde a especialistas y profesionales</t>
  </si>
  <si>
    <t>El factor de 1.10 corresponde a alquiler de equipos, suministros y otros elementos</t>
  </si>
  <si>
    <t>CON-14716</t>
  </si>
  <si>
    <t>https://www.secop.gov.co/CO1BusinessLine/Tendering/ContractNoticeView/Index?prevCtxLbl=Buscar+procesos&amp;prevCtxUrl=https%3a%2f%2fwww.secop.gov.co%3a443%2fCO1BusinessLine%2fTendering%2fContractNoticeManagement%2fIndex&amp;notice=CO1.NTC.4217252</t>
  </si>
  <si>
    <t>INTERVENTORÍA TÉCNICA, ADMINISTRATIVA, AMBIENTAL, FINANCIERA Y LEGAL PARA EL MEJORAMIENTO Y CONSTRUCCIÓN DE OBRAS COMPLEMENTARIAS DEL CORREDOR VIAL GRANADA - SAN CARLOS CÓDIGO (60AN16 - 1) EN EL DEPARTAMENTO DE ANTIOQUIA.</t>
  </si>
  <si>
    <t>No hay personal legal</t>
  </si>
  <si>
    <t>INDERCAS-CMA-002-2022</t>
  </si>
  <si>
    <t>Casanare</t>
  </si>
  <si>
    <t>INTERVENTORIA TECNICA, ADMINISTRATIVA, FINANCIERA, CONTABLE, JURIDICA Y AMBIENTAL PARA LA CONSTRUCCIÓN DE PLACA MULTIFUNCIONAL CUBIERTA Y OBRAS COMPLEMENTARIAS PARA EL PARQUE DEL BARRIO VILLA BENILDA EN EL MUNICIPIO DE YOPAL, CASANARE</t>
  </si>
  <si>
    <t>SI-CM-02-2023</t>
  </si>
  <si>
    <t>https://www.secop.gov.co/CO1BusinessLine/Tendering/ContractNoticeView/Index?prevCtxLbl=Buscar+procesos&amp;prevCtxUrl=https%3a%2f%2fwww.secop.gov.co%3a443%2fCO1BusinessLine%2fTendering%2fContractNoticeManagement%2fIndex&amp;notice=CO1.NTC.4209918</t>
  </si>
  <si>
    <t>Pereira</t>
  </si>
  <si>
    <t>Risaralda</t>
  </si>
  <si>
    <t>INTERVENTORÍA PARA EL SEGUIMIENTO TÉCNICO, ADMINISTRATIVO, FINANCIERO, AMBIENTAL, CONTABLE Y JURÍDICO PARA LAS OBRAS DE MEJORAMIENTO DE VÍAS TERCIARIAS FASE 2 EN LA VÍA PUEBLO RICO - VILLA CLARET K5+000 - K6+400; K6+407 - K6+640; K6+645 - K7+000 EN EL MUNICIPIO DE PUEBLO RICO, DEPARTAMENTO DE RISARALDA</t>
  </si>
  <si>
    <t>Norte de Santander</t>
  </si>
  <si>
    <t>No hay personal jurídico ni ambiental</t>
  </si>
  <si>
    <t>Sucre</t>
  </si>
  <si>
    <t>Cundinamarca</t>
  </si>
  <si>
    <t>No hay personal legal ni ambiental</t>
  </si>
  <si>
    <t>No hay residente de consultoría</t>
  </si>
  <si>
    <t>SVCMIN0011-22</t>
  </si>
  <si>
    <t>https://www.secop.gov.co/CO1BusinessLine/Tendering/ContractNoticeView/Index?prevCtxLbl=Buscar+procesos&amp;prevCtxUrl=https%3a%2f%2fwww.secop.gov.co%3a443%2fCO1BusinessLine%2fTendering%2fContractNoticeManagement%2fIndex&amp;notice=CO1.NTC.3042120</t>
  </si>
  <si>
    <t>Tello - Huila</t>
  </si>
  <si>
    <t>Huila</t>
  </si>
  <si>
    <t>INTERVENTORÍA TÉCNICA, ADMINISTRATIVA, FINANCIERA, JURÍDICA, CONTABLE Y AMBIENTAL AL CONTRATO DE OBRA CUYO OBJETO ES "MEJORAMIENTO MEDIANTE LA CONSTRUCCIÓN DE PAVIMENTO RÍGIDO VÍA CENTRO POBLADO SAN ANDRÉS DESDE LA ABCISA K1+000 HASTA LA ABCISA K3+000 DEL MUNICIPIO DE TELLO, DEPARTAMENTO DEL HUILA</t>
  </si>
  <si>
    <t>4182.010.32.1.200.2022</t>
  </si>
  <si>
    <t>https://www.secop.gov.co/CO1BusinessLine/Tendering/ContractNoticeView/Index?prevCtxLbl=Buscar+procesos&amp;prevCtxUrl=https%3a%2f%2fwww.secop.gov.co%3a443%2fCO1BusinessLine%2fTendering%2fContractNoticeManagement%2fIndex&amp;notice=CO1.NTC.3003274</t>
  </si>
  <si>
    <t>Santiago de Cali</t>
  </si>
  <si>
    <t>Valle del cauca</t>
  </si>
  <si>
    <t>Públicado</t>
  </si>
  <si>
    <t>REALIZAR INTERVENTORÍA DE ESTUDIOS Y/O DISEÑOS DE ACUEDUCTOS EN LA ZONA RURAL DE CAMPO ALEGRE Y MONTEBELLO -CABECERA LA BUITRERA- FELIDIA, DEL DISTRITO SANTIAGO DE CALI.</t>
  </si>
  <si>
    <t>El presupuesto está por actividades y no aclara los salarios</t>
  </si>
  <si>
    <t>SED-CM-A-DCCEE-072-2021</t>
  </si>
  <si>
    <t>https://www.secop.gov.co/CO1BusinessLine/Tendering/ContractNoticeView/Index?prevCtxLbl=Buscar+procesos&amp;prevCtxUrl=https%3a%2f%2fwww.secop.gov.co%3a443%2fCO1BusinessLine%2fTendering%2fContractNoticeManagement%2fIndex&amp;notice=CO1.NTC.2403485</t>
  </si>
  <si>
    <t>Usme - Bogotá</t>
  </si>
  <si>
    <t>INTERVENTORÍA TÉCNICA, ADMINISTRATIVA, JURIDICA, FINANCIERA Y AMBIENTAL AL CONTRATO DE EJECUCIÓN DE LA FASE II DE LAS OBRAS DE CONSTRUCCIÓN DE LA NUEVA PLANTA FÍSICA Y CERRAMIENTO DEL COLEGIO CIUDAD CHENGDÚ (PREDIO BOLONIA), UBICADO EN LA LOCALIDAD 5 USME DEL DISTRITO CAPITAL, DE ACUERDO CON LOS PLANOS Y ESPECIFICACIONES ENTREGADOS POR LA SECRETARIA DE EDUCACIÓN DEL DISTRITO</t>
  </si>
  <si>
    <t>UAESP-CMA-10-2020</t>
  </si>
  <si>
    <t>https://www.secop.gov.co/CO1BusinessLine/Tendering/ContractNoticeView/Index?prevCtxLbl=Buscar+procesos&amp;prevCtxUrl=https%3a%2f%2fwww.secop.gov.co%3a443%2fCO1BusinessLine%2fTendering%2fContractNoticeManagement%2fIndex&amp;notice=CO1.NTC.1629362</t>
  </si>
  <si>
    <t>Realizar la interventoría integral, que incluye pero no se limita a al seguimiento técnico, administrativo, financiero, contable, jurídico relacionado con el Contrato de Concesión que se derive del proceso UAESP-SA_x0002_01-2020 de la Unidad Administrativa Especial de Servicios Públicos – UAESP cuyo objeto es “Prestar, mediante la modalidad de concesión, el servicio de Destino Final y Atención Funeraria, incluyendo su Administración, Operación, Mantenimiento, Explotación, Gestión y Conservación de los cementerios distritales de la ciudad de Bogotá.</t>
  </si>
  <si>
    <t>CM-002-2021</t>
  </si>
  <si>
    <t>https://www.secop.gov.co/CO1BusinessLine/Tendering/ContractNoticeView/Index?prevCtxLbl=Buscar+procesos&amp;prevCtxUrl=https%3a%2f%2fwww.secop.gov.co%3a443%2fCO1BusinessLine%2fTendering%2fContractNoticeManagement%2fIndex&amp;notice=CO1.NTC.1986145</t>
  </si>
  <si>
    <t>Bucaramanga</t>
  </si>
  <si>
    <t>Santander</t>
  </si>
  <si>
    <t>DISEÑO E IMPLEMENTACION DEL PORTAL WEB GEOGRAFICO (GEOVISOR) A PARTIR DE LA HOMOLOGACI0N E INTEGRACION DE LA INFORMACION GEORREFERENCIADA DISPONIBLE DE LA JURISDICCION DE LA CORPORACION.</t>
  </si>
  <si>
    <t>IDU-CMA-DTC-039-2022</t>
  </si>
  <si>
    <t>https://www.secop.gov.co/CO1BusinessLine/Tendering/ContractNoticeView/Index?prevCtxLbl=Buscar+procesos&amp;prevCtxUrl=https%3a%2f%2fwww.secop.gov.co%3a443%2fCO1BusinessLine%2fTendering%2fContractNoticeManagement%2fIndex&amp;notice=CO1.NTC.3689722</t>
  </si>
  <si>
    <t>29/12/2022 </t>
  </si>
  <si>
    <t>INTERVENTORÍA INTEGRAL PARA EJECUTAR A PRECIOS UNITARIOS LA IMPLEMENTACIÓN DE MOBILIARIO URBANO DE CICLOPARQUEADEROS DE USO OCASIONAL EN BOGOTÁ D.C.</t>
  </si>
  <si>
    <t>2.45, 2.30, 1.10</t>
  </si>
  <si>
    <t>CM-BIF-01-21</t>
  </si>
  <si>
    <t>https://www.secop.gov.co/CO1BusinessLine/Tendering/ContractNoticeView/Index?prevCtxLbl=Buscar+procesos&amp;prevCtxUrl=https%3a%2f%2fwww.secop.gov.co%3a443%2fCO1BusinessLine%2fTendering%2fContractNoticeManagement%2fIndex&amp;notice=CO1.NTC.2219642</t>
  </si>
  <si>
    <t>26/08/2021</t>
  </si>
  <si>
    <t>Floridablanca</t>
  </si>
  <si>
    <t>INTERVENTORIA TECNICA, ADMINISTRATIVA, LEGAL, AMBIEMTAL, CONTABLE Y FINANCIERA PARA LA REPARACIÓN Y MODERNIZACIÓN DE ESCENARIO DEPORTIVO Y RECREATIVO UBICADO EN LA CALLE 34 ENTRE CARRERAS 8E Y 9E DEL BARRIO LA CUMBRE DEL MUNICIPIO DE FLORIDABLANCA.</t>
  </si>
  <si>
    <t xml:space="preserve">No hay personal legal </t>
  </si>
  <si>
    <t>CM-004-2022</t>
  </si>
  <si>
    <t>https://www.secop.gov.co/CO1BusinessLine/Tendering/ContractNoticeView/Index?prevCtxLbl=Buscar+procesos&amp;prevCtxUrl=https%3a%2f%2fwww.secop.gov.co%3a443%2fCO1BusinessLine%2fTendering%2fContractNoticeManagement%2fIndex&amp;notice=CO1.NTC.3061352</t>
  </si>
  <si>
    <t>CONSULTORIA PARA SENTAR LAS BASES DE LA SEGURIDAD HIDRICA EN LOS RÍOS VETAS, MANCO, SUCIO Y QUEBRADA LA ANGULA, A PARTIR DE LA FORMULACIÓN DEL PLAN DE ORDENAMIENTO DEL RECURSO HIDIRICO Y LA GENERACIÓN</t>
  </si>
  <si>
    <t xml:space="preserve">SINF-CM-002-22 </t>
  </si>
  <si>
    <t>https://www.secop.gov.co/CO1BusinessLine/Tendering/ContractNoticeView/Index?prevCtxLbl=Buscar+procesos&amp;prevCtxUrl=https%3a%2f%2fwww.secop.gov.co%3a443%2fCO1BusinessLine%2fTendering%2fContractNoticeManagement%2fIndex&amp;notice=CO1.NTC.2900119</t>
  </si>
  <si>
    <t>Piedecuesta</t>
  </si>
  <si>
    <t>DESARROLLO DE CONSULTORIA PARA ESTUDIOS Y DISEÑO FASE III, ASI COMO LA OBTENSION DE LICENCIAS Y PERMISOS PARA LA CONSTRUCCION DEL CENTRO DEPORTIVO ACUATICO DEL MUNICIPIO DE PIEDECUESTA</t>
  </si>
  <si>
    <t>CM-002-2020</t>
  </si>
  <si>
    <t>https://www.secop.gov.co/CO1BusinessLine/Tendering/ContractNoticeView/Index?prevCtxLbl=Buscar+procesos&amp;prevCtxUrl=https%3a%2f%2fwww.secop.gov.co%3a443%2fCO1BusinessLine%2fTendering%2fContractNoticeManagement%2fIndex&amp;notice=CO1.NTC.1376627</t>
  </si>
  <si>
    <t>CONTRATAR LA CONSULTORIA PARA REALIZAR LOS ESTUDIOS QUE PERMITAN DEFINIR LA AMENAZA A FENÓMENOS DE REMOCIÓN EN MASA Y DISEÑO DE OBRAS DE MITIGACIÓN CON EL FIN DE CONTRIBUIR A LA GESTIÓN DEL RIESGO EN LOS SECTORES CRÍTICOS ESTABLECIDOS POR LA CDMB EN EL ÁREA METROPOLITANA DE BUCARAMAGA</t>
  </si>
  <si>
    <t>DAJ-CM-002-2023</t>
  </si>
  <si>
    <t>https://www.secop.gov.co/CO1BusinessLine/Tendering/ContractNoticeView/Index?prevCtxLbl=Buscar+procesos&amp;prevCtxUrl=https%3a%2f%2fwww.secop.gov.co%3a443%2fCO1BusinessLine%2fTendering%2fContractNoticeManagement%2fIndex&amp;notice=CO1.NTC.4370538</t>
  </si>
  <si>
    <t xml:space="preserve">Armenia </t>
  </si>
  <si>
    <t>Quindío</t>
  </si>
  <si>
    <t>INTERVENTORÍA TÉCNICA, ADMINISTRATIVA, FINANCIERA, AMBIENTAL, SOCIAL, JURÍDICA Y CONTABLE AL CONTRATO DE OBRA PÚBLICA PARA LA CONSTRUCCIÓN DEL MURO EN TIERRA ARMADA, OBRAS DE ESTABILIZACIÓN Y OBRAS COMPLEMENTARIAS PARA LA ESTABILIZACIÓN DE TALUD Y OBRAS DE CONSTRUCCIÓN DE VÍA EN EL SECTOR UBICADO ENTRE LA GLORIETA MALIBÚ Y EL INGRESO AL BARRIO PORTAL DE PINARES EN LA CIUDAD DE ARMENIA QUINDÍO</t>
  </si>
  <si>
    <t>No hay personal juridico</t>
  </si>
  <si>
    <t>ICCU-CM-013 DE 2023 (Presentación de oferta)</t>
  </si>
  <si>
    <t>https://www.secop.gov.co/CO1BusinessLine/Tendering/ContractNoticeView/Index?prevCtxLbl=Buscar+procesos&amp;prevCtxUrl=https%3a%2f%2fwww.secop.gov.co%3a443%2fCO1BusinessLine%2fTendering%2fContractNoticeManagement%2fIndex&amp;notice=CO1.NTC.4094201</t>
  </si>
  <si>
    <t>Bogota</t>
  </si>
  <si>
    <t>NTERVENTORÍA TÉCNICA, ADMINISTRATIVA, FINANCIERA, AMBIENTAL Y LEGAL AL "MANTENIMIENTO Y REHABILITACIÓN DEL PASO URBANO DEL MUNICIPIO DE VILLETA VIA BOGOTÁ - VILLETA, EN EL DEPARTAMENTO DE CUNDINAMARCA</t>
  </si>
  <si>
    <t>AI-CM-1608-2021</t>
  </si>
  <si>
    <t>https://www.secop.gov.co/CO1BusinessLine/Tendering/ContractNoticeView/Index?prevCtxLbl=Buscar+procesos&amp;prevCtxUrl=https%3a%2f%2fwww.secop.gov.co%3a443%2fCO1BusinessLine%2fTendering%2fContractNoticeManagement%2fIndex&amp;notice=CO1.NTC.2055138</t>
  </si>
  <si>
    <t>CONSULTORIA PARA LOS ESTUDIOS Y DISEÑOS DE LA INTERSECCIÓN DE LA CARRERA 5 CON CALLE 60 DEL MUNICIPIO DE IBAGUÉ</t>
  </si>
  <si>
    <t xml:space="preserve">005-2023 CONCURSO DE MERITOS </t>
  </si>
  <si>
    <t>https://www.secop.gov.co/CO1BusinessLine/Tendering/ContractNoticeView/Index?prevCtxLbl=Buscar+procesos&amp;prevCtxUrl=https%3a%2f%2fwww.secop.gov.co%3a443%2fCO1BusinessLine%2fTendering%2fContractNoticeManagement%2fIndex&amp;notice=CO1.NTC.4042321</t>
  </si>
  <si>
    <t xml:space="preserve">Génova </t>
  </si>
  <si>
    <t>INTERVENTORÍA INTEGRAL PARA LOS ESTUDIOS Y DISEÑOS PARA LA IMPLEMENTACIÓN DE LOS SISTEMAS DE ABASTECIMIENTO DE AGUA POTABLE Y SANEAMIENTO BÁSICO EN EL RESGUARDO INDÍGENA KARABIJUA EN EL MUNICIPIO DE CALARCÁ, DEPARTAMENTO DEL QUINDÍO</t>
  </si>
  <si>
    <t>1,79,  1,36</t>
  </si>
  <si>
    <t>Dos factores multiplicadores</t>
  </si>
  <si>
    <t>Hay ingeniero auxiliar mas no residente (2600000)</t>
  </si>
  <si>
    <t>El factor de 1.79 corresponde a personal profesional</t>
  </si>
  <si>
    <t>El factor de 1.36 corresponde a costos indirectos</t>
  </si>
  <si>
    <t>CMA-DEO-SVR-001-2023 (Presentación de oferta)</t>
  </si>
  <si>
    <t>https://www.secop.gov.co/CO1BusinessLine/Tendering/ContractNoticeView/Index?prevCtxLbl=Buscar+procesos&amp;prevCtxUrl=https%3a%2f%2fwww.secop.gov.co%3a443%2fCO1BusinessLine%2fTendering%2fContractNoticeManagement%2fIndex&amp;notice=CO1.NTC.4034074</t>
  </si>
  <si>
    <t>bogota</t>
  </si>
  <si>
    <t>INTERVENTORÍA PARA LA CONSTRUCCIÓN DE PLACA HUELLA DE LA VÍA EL BAHO-PAILITAS, MUNICIPIO DE SARDINATA, DEPARTAMENTO NORTE DE SANTANDER, IDENTIFICADO CON CÓDIGO BPIN No. 20210214000093</t>
  </si>
  <si>
    <t>STM-CM-002-2021</t>
  </si>
  <si>
    <t>https://www.secop.gov.co/CO1BusinessLine/Tendering/ContractNoticeView/Index?prevCtxLbl=Buscar+procesos&amp;prevCtxUrl=https%3a%2f%2fwww.secop.gov.co%3a443%2fCO1BusinessLine%2fTendering%2fContractNoticeManagement%2fIndex&amp;notice=CO1.NTC.2333005</t>
  </si>
  <si>
    <t xml:space="preserve">ACTUALIZACION Y EJECUCION DEL PLAN LOCAL DE SEGURIDAD VIAL PARA LAS VIGENCIAS 2022 Y 2024 DEL MUNICIPIO DE PIEDECUESTA </t>
  </si>
  <si>
    <t>CMA 007-2022</t>
  </si>
  <si>
    <t>Aviso de contrato (secop.gov.co)</t>
  </si>
  <si>
    <t>Ricaurte (Cundinamarca)</t>
  </si>
  <si>
    <t>CONTRATAR LA CONSULTORÍA PARA LA ELABORACIÓN DEL PLAN DE MOVILIDAD SOSTENIBLE Y SEGURA DEL MUNICIPIO DE RICAURTE CUNDINAMARCA</t>
  </si>
  <si>
    <t>No hay residente de interventoria, hay un ingeniero civil (9418418)</t>
  </si>
  <si>
    <t>SVCMIN0015-22</t>
  </si>
  <si>
    <t>Neiva (Huila)</t>
  </si>
  <si>
    <t>INTERVENTORÍA TÉCNICA, ADMINISTRATIVA, FINANCIERA, JURÍDICA, CONTABLE Y AMBIENTAL AL CONTRATO DE OBRA CUYO OBJETO ES MEJORAMIENTO DE VÍAS TERCIARIAS MEDIANTE LA CONSTRUCCIÓN DE 1.5 KM DE PAVIMENTO RÍGIDO EN EL TRAMO DE VÍA IDENTIFICADA CON CÓDIGO 45HL10 QUE DEL CENTRO POBLADO DE GALLARDO CONDUCE AL CRUCE RUTA 20A EN EL MUNICIPIO DE SUAZA, DEPARTAMENTO DEL HUILA</t>
  </si>
  <si>
    <t>003-2023 CONCURSO DE MERITOS (Presentación de oferta)</t>
  </si>
  <si>
    <t>https://www.secop.gov.co/CO1BusinessLine/Tendering/ContractNoticeView/Index?prevCtxLbl=Buscar+procesos&amp;prevCtxUrl=https%3a%2f%2fwww.secop.gov.co%3a443%2fCO1BusinessLine%2fTendering%2fContractNoticeManagement%2fIndex&amp;notice=CO1.NTC.3998751</t>
  </si>
  <si>
    <t>INTERVENTORÍA PARA LOS ESTUDIOS Y DISEÑOS PARA LA OPTIMIZACIÓN DE COLECTOR Y PLANTA DE TRATAMIENTO DE AGUA RESIDUAL, PTAR, SECTOR PORTACHUELO, MUNICIPIO DE FILANDIA, DEPARTAMENTO DEL QUINDÍO</t>
  </si>
  <si>
    <t>1,79, 1,36</t>
  </si>
  <si>
    <t>MP-SI-CM-001-2023</t>
  </si>
  <si>
    <t>https://www.secop.gov.co/CO1BusinessLine/Tendering/ContractNoticeView/Index?prevCtxLbl=Buscar+procesos&amp;prevCtxUrl=https%3a%2f%2fwww.secop.gov.co%3a443%2fCO1BusinessLine%2fTendering%2fContractNoticeManagement%2fIndex&amp;notice=CO1.NTC.4355652</t>
  </si>
  <si>
    <t xml:space="preserve">Pitalito </t>
  </si>
  <si>
    <t>INTERVENTORIA TECNICA, JURIDICA, ADMINISTRATIVA, FINANCIERA Y AMBIENTAL AL MEJORAMIENTO DE VIAS URBANAS A TRAVES DE LA CONSTRUCCION DE PAVIMENTO EN CONCRETO HIDRAULICO PARA VIAS DE LOS BARRIOS DE LA COMUNA UNO (1) DEL MUNICIPIO DE PITALITO, HUILA; código BPIN 2022004410066</t>
  </si>
  <si>
    <t>CAR-CM-09-2022</t>
  </si>
  <si>
    <t>Bogotá (Colombia)</t>
  </si>
  <si>
    <t>CONSULTORÍA PARA EL AJUSTE Y ACTUALIZACIÓN DE ESTUDIOS Y DISEÑOS PARA LA OPTIMIZACIÓN DE LA CONSTRUCCIÓN DE LA PLANTA DE TRATAMIENTO DE AGUAS RESIDUALES DOMÉSTICAS - PTAR DEL MUNICIPIO DE SUESCA - CUNDINAMARCA Y LAS OBRAS COMPLEMENTARIAS REQUERIDAS PARA SU FUNCIONALIDAD Y AUTONOMÍA OPERATIVA Y LA PTAR EN EL MARCO DEL CONVENIO 2594 DE 2021 SUSCRITO ENTRE LA CORPORACIÓN Y EL MUNICIPIO DE SUESCA.</t>
  </si>
  <si>
    <t>El personal contratado corresponde al alcance de la consultoría</t>
  </si>
  <si>
    <t>CAR-CM-08-2022</t>
  </si>
  <si>
    <t>NTERVENTORÍA TÉCNICA, ADMINISTRATIVA, FINANCIERA Y AMBIENTAL PARA EL CONTRATO CUYO OBJETO CORRESPONDE A LA CONSULTORÍA PARA EL AJUSTE Y ACTUALIZACIÓN DE ESTUDIOS Y DISEÑOS PARA LA OPTIMIZACIÓN DE LA CONSTRUCCIÓN DE LA PLANTA DE TRATAMIENTO DE AGUAS RESIDUALES DOMÉSTICAS - PTAR DEL MUNICIPIO DE SUESCA - CUNDINAMARCA Y LAS OBRAS COMPLEMENTARIAS REQUERIDAS PARA SU FUNCIONALIDAD Y AUTONOMÍA OPERATIVA Y LA PTAR EN EL MARCO DEL CONVENIO 2594 DE 2021 SUSCRITO ENTRE LA CORPORACIÓN Y EL MUNICIPIO DE</t>
  </si>
  <si>
    <t>AMJI CMA 008 DE 2022</t>
  </si>
  <si>
    <t>https://community.secop.gov.co/Public/Tendering/ContractNoticeManagement/Index?prevCtxUrl=%2fCO1Marketplace%2f</t>
  </si>
  <si>
    <t>Jagua de Ibirico</t>
  </si>
  <si>
    <t>Cesar</t>
  </si>
  <si>
    <t>INTERVENTORIA TECNICA, ADMINISTRATIVA, FINANCIERA Y AMBIENTAL PARA LAS OBRAS DE CONSTRUCCIÓN DEL ALCANTARILLADO SANITARIO FASE I PARA LOS BARRIOS MANANTIAL, MANO DE DIOS Y EL TOSCANO BAJO, EN EL MUNICIPIO DE LA JAGUA DE IBIRICO, DEPARTAMENTO DEL CESAR</t>
  </si>
  <si>
    <t>No hay personal ambiental</t>
  </si>
  <si>
    <t>CMA-2022-141</t>
  </si>
  <si>
    <t>7/22/2022</t>
  </si>
  <si>
    <t>CONTRATAR LA INTERVENTORIA TÉCNICA ADMINISTRATIVA FINANCIERA Y AMBIENTAL AL CONTRATO DE OBRA CUYO OBJETO ES CONSTRUCCIÓN Y ADECUACIÓN DEL COMPLEJO ACUATICO EN EL PARQUE DEPORTIVO DE LA CIUDAD DE IBAGUE</t>
  </si>
  <si>
    <t>$ 1,048,059,680</t>
  </si>
  <si>
    <t>AMJI CMA 007 DE 2022</t>
  </si>
  <si>
    <t>https://community.secop.gov.co/Public/Tendering/ContractNoticeManagement/Index?prevCtxUrl=%2fCO1Marketplace%2fCommon%2fWorkArea%2fIndex</t>
  </si>
  <si>
    <t>7/25/2022</t>
  </si>
  <si>
    <t>INTERVENTORIA TECNICA, ADMINISTRATIVA, FINANCIERA Y AMBIENTAL PARA LA REPOSICIÓN Y CONSTRUCCIÓN DE PAVIMENTO Y REDES HIDRÁULICAS EN VIAS URBANAS DE LA CABECERA MUNICIPAL DE LA JAGUA DE IBIRICO, DEPARTAMENTO DEL CESAR</t>
  </si>
  <si>
    <t>$ 291,244,194</t>
  </si>
  <si>
    <t>SI-CM-01-2023</t>
  </si>
  <si>
    <t>https://www.secop.gov.co/CO1BusinessLine/Tendering/ContractNoticeView/Index?prevCtxLbl=Buscar+procesos&amp;prevCtxUrl=https%3a%2f%2fwww.secop.gov.co%3a443%2fCO1BusinessLine%2fTendering%2fContractNoticeManagement%2fIndex&amp;notice=CO1.NTC.4209497</t>
  </si>
  <si>
    <t>INTERVENTORIA PARA EL SEGUIMIENTO TECNICO, ADMINISTRATIVO, FINANCIERO, AMBIENTAL, CONTABLE Y JURIDICO PARA LAS OBRAS DE REHABILITACION DE LA VIA CACHIPAY- BALBOA DEL K0+0290 AL K2+590 EN EL DEPARTAMENTO DE RISARALDA.</t>
  </si>
  <si>
    <t>FDLT -CMA-012-2023</t>
  </si>
  <si>
    <t>https://www.secop.gov.co/CO1BusinessLine/Tendering/ContractNoticeView/Index?prevCtxLbl=Buscar+procesos&amp;prevCtxUrl=https%3a%2f%2fwww.secop.gov.co%3a443%2fCO1BusinessLine%2fTendering%2fContractNoticeManagement%2fIndex&amp;notice=CO1.NTC.4189039</t>
  </si>
  <si>
    <t>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Y ESPACIO PUBLICO DE LA LOCALIDAD DE TEUSAQUILLO, EN LA CIUDAD DE BOGOTÁ D.C DE CONFORMIDAD CON LOS ESTUDIOS PREVIOS Y ANEXO TÉCNICO</t>
  </si>
  <si>
    <t>El presupuesto no indica si es un factor prestacional o es un factor multiplicador</t>
  </si>
  <si>
    <t>No hay personal jurídico o financiero</t>
  </si>
  <si>
    <t>CI-460-2022</t>
  </si>
  <si>
    <t>https://community.secop.gov.co/Public/Tendering/ContractNoticeManagement/Index?prevCtxUrl=%2fCO1Marketplace%2fUsers%2fUserSettings%2fIndex%3fstepIdToLoad%3d8525177EA10EFD50F502C1E246E78E30%26prevCtxUrl%3dhttps%253a%252f%252fwww.secop.gov.co%253a443%252fCO1Marketplace%252fUsers%252fUserSettings%252fIndex%253fstepIdToLoad%253dD3BC31BCC4C24733C75A4696219AC527%26prevCtxLbl%3dVer</t>
  </si>
  <si>
    <t>Montería - Córdoba</t>
  </si>
  <si>
    <t>INTERVENTORIA TECNICA, ADMINISTRATIVA, CONTABLE, JURIDICA Y FINANCIERA AL CONTRATO DE OBRA PUBLICA CUYO OBJETO CONSTRUCCION Y DOTACION DE BIBLIOTECA PARA EL FORTALECIMIENTO DE LA EDUCACION SUPERIOR EN EL DEPARTAMENTO DE CORDOBA</t>
  </si>
  <si>
    <t>$ 2,025,035,376.00</t>
  </si>
  <si>
    <t>CMA-007-2022</t>
  </si>
  <si>
    <t>https://www.secop.gov.co/CO1BusinessLine/Tendering/ContractNoticeView/Index?prevCtxLbl=Buscar+procesos&amp;prevCtxUrl=https%3a%2f%2fwww.secop.gov.co%3a443%2fCO1BusinessLine%2fTendering%2fContractNoticeManagement%2fIndex&amp;notice=CO1.NTC.3562793</t>
  </si>
  <si>
    <t>INTERVENTORÍA INTEGRAL AL DRAGADO DE PERFILAMIENTO DE LA ISLA TAMARINDO EN EL RÍO MAGDALENA A LA ALTURA DEL MUNICIPIO DE SALAMINA</t>
  </si>
  <si>
    <t>FGN-NC-CM-0002-2023</t>
  </si>
  <si>
    <t>https://www.secop.gov.co/CO1BusinessLine/Tendering/ContractNoticeView/Index?prevCtxLbl=Buscar+procesos&amp;prevCtxUrl=https%3a%2f%2fwww.secop.gov.co%3a443%2fCO1BusinessLine%2fTendering%2fContractNoticeManagement%2fIndex&amp;notice=CO1.NTC.4233171</t>
  </si>
  <si>
    <t>28/03/2023 </t>
  </si>
  <si>
    <t xml:space="preserve"> Santander</t>
  </si>
  <si>
    <t>REALIZAR LA INTERVENTORÍA TÉCNICA, ADMINISTRATIVA, FINANCIERA, CONTABLE Y JURÍDICA SOBRE LAS OBRAS DE ADECUACIÓN Y REMODELACIÓN DE LAS DEPENDENCIAS DE LA SEDE DEL BUNKER DE LA FISCALIA GENERAL DE LA NACION, EN LA CIUDAD DE BUCARAMANGA - SANTANDER - UBICADO EN LA CARRERA 19 No. 24 - 61 - BAJO LA MODALIDAD DE PRECIOS UNITARIOS SIN FORMULA DE REAJUSTE</t>
  </si>
  <si>
    <t>AHCMA01-023</t>
  </si>
  <si>
    <t>https://www.secop.gov.co/CO1BusinessLine/Tendering/ContractNoticeView/Index?prevCtxLbl=Buscar+procesos&amp;prevCtxUrl=https%3a%2f%2fwww.secop.gov.co%3a443%2fCO1BusinessLine%2fTendering%2fContractNoticeManagement%2fIndex&amp;notice=CO1.NTC.3951438</t>
  </si>
  <si>
    <t xml:space="preserve">Neiva </t>
  </si>
  <si>
    <t>ESTUDIOS Y DISEÑOS PARA LA CONSTRUCCIÓN DEL SISTEMA DE ACUEDUCTO REGIONAL SIETE VEREDAS DEL MUNICIPIO DE GUADALUPE DEPARTAMENTO DEL HUILA</t>
  </si>
  <si>
    <t>No hay personal social ni juridico</t>
  </si>
  <si>
    <t>CMA-SETPSM-001-2022</t>
  </si>
  <si>
    <t>https://www.secop.gov.co/CO1BusinessLine/Tendering/ContractNoticeView/Index?prevCtxLbl=Buscar+procesos&amp;prevCtxUrl=https%3a%2f%2fwww.secop.gov.co%3a443%2fCO1BusinessLine%2fTendering%2fContractNoticeManagement%2fIndex&amp;notice=CO1.NTC.3072549#ContractDocuments</t>
  </si>
  <si>
    <t>6/28/2022</t>
  </si>
  <si>
    <t>Santa Marta</t>
  </si>
  <si>
    <t>Magdalena</t>
  </si>
  <si>
    <t>INTERVENTORÍA TÉCNICA, ADMINISTRATIVA, FINANCIERA, JURÍDICA, AMBIENTAL Y SST DEL CONTRATO DE OBRA CUYO OBJETO CONSISTE EN REALIZAR LAS OBRAS CIVILES, ARQUITECTÓNICAS, HIDRAULICAS Y TODAS AQUELLAS ACTIVIDADES NECESARIAS PARA LA CONSTRUCCIÓN DE LA TERMINAL DE TRANSFERENCIA Y PATIO TALLER MAMATOCO PARA EL SISTEMA ESTRATÉGICO DE TRANSPORTE PUBLICO DE SANTA MARTA S.A.S.</t>
  </si>
  <si>
    <t>$ 1,953,974,855</t>
  </si>
  <si>
    <t>CM-SI-011-2022</t>
  </si>
  <si>
    <t>https://www.secop.gov.co/CO1BusinessLine/Tendering/ContractNoticeView/Index?prevCtxLbl=Buscar+procesos&amp;prevCtxUrl=https%3a%2f%2fwww.secop.gov.co%3a443%2fCO1BusinessLine%2fTendering%2fContractNoticeManagement%2fIndex&amp;notice=CO1.NTC.3950786</t>
  </si>
  <si>
    <t>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FÍSICA DE LOS PARQUES VECINALES, QUE CONFORMAN EL SISTEMA LOCAL DE PARQUES DE LA LOCALIDAD DE TEUSAQUILLO</t>
  </si>
  <si>
    <t>ICCU-CM-016 DE 2023</t>
  </si>
  <si>
    <t>https://www.secop.gov.co/CO1BusinessLine/Tendering/ContractNoticeView/Index?prevCtxLbl=Buscar+procesos&amp;prevCtxUrl=https%3a%2f%2fwww.secop.gov.co%3a443%2fCO1BusinessLine%2fTendering%2fContractNoticeManagement%2fIndex&amp;notice=CO1.NTC.3100380#ContractDocuments</t>
  </si>
  <si>
    <t>INTERVENTORÍA TÉCNICA, ADMINISTRATIVA, FINANCIERA, AMBIENTAL Y LEGAL AL "MEJORAMIENTO Y REHABILITACIÓN DE LAS VÍAS TERCIARIAS DEL MUNICIPIO DE GUADUAS, DEPARTAMENTO DE CUNDINAMARCA</t>
  </si>
  <si>
    <t>No hay persona ambiental</t>
  </si>
  <si>
    <t>CM-008-2022</t>
  </si>
  <si>
    <t>https://www.secop.gov.co/CO1BusinessLine/Tendering/ContractNoticeView/Index?prevCtxLbl=Buscar+procesos&amp;prevCtxUrl=https%3a%2f%2fwww.secop.gov.co%3a443%2fCO1BusinessLine%2fTendering%2fContractNoticeManagement%2fIndex&amp;notice=CO1.NTC.3113914</t>
  </si>
  <si>
    <t>7/18/2022</t>
  </si>
  <si>
    <t>Manizales</t>
  </si>
  <si>
    <t>Caldas</t>
  </si>
  <si>
    <t>INTERVENTORÍA TÉCNICA, ADMINISTRATIVA Y FINANCIERA AL CONTRATO DE OBRA PARA LA REHABILITACIÓN DEL PAVIMENTO VÍA LA FUENTE, TRAMO COMPRENDIDO ENTRE ONDAS DE OTÚN CALLE 38 Y LA CARRERA 41 EN EL PUNTO DE EMPALME CON LA GLORIETA UBICADA SOBRE LA VÍA PANAMERICANA, EN EL MUNICIPIO DE MANIZALES</t>
  </si>
  <si>
    <t>$ 156,737,899</t>
  </si>
  <si>
    <t>DTPA-CM-NACION-2022-001</t>
  </si>
  <si>
    <t>https://www.secop.gov.co/CO1BusinessLine/Tendering/ContractNoticeView/Index?prevCtxLbl=Buscar+procesos&amp;prevCtxUrl=https%3a%2f%2fwww.secop.gov.co%3a443%2fCO1BusinessLine%2fTendering%2fContractNoticeManagement%2fIndex&amp;notice=CO1.NTC.3107426#ContractDocuments</t>
  </si>
  <si>
    <t>Cali</t>
  </si>
  <si>
    <t>INTERVENTORÍA TÉCNICA, ADMINISTRATIVA, FINANCIERA, JURÍDICA Y AMBIENTAL DE LOS CONTRATOS DE OBRA PÚBLICA QUE RESULTEN DE LA LICITACIÓN PÚBLICA NO. DTPA-LIC-NACION-2022-001 “CONSTRUCCIÓN DE INFRAESTRUCTURA Y OBRAS COMPLEMENTARIAS PARA LA SEDE OPERATIVA DEL SANTUARIO DE FAUNA Y FLORA MALPELO. (LOTES I Y II)</t>
  </si>
  <si>
    <t>$ 507,213,045</t>
  </si>
  <si>
    <t>CMA-2022-150</t>
  </si>
  <si>
    <t>https://www.secop.gov.co/CO1BusinessLine/Tendering/ContractNoticeView/Index?prevCtxLbl=Buscar+procesos&amp;prevCtxUrl=https%3a%2f%2fwww.secop.gov.co%3a443%2fCO1BusinessLine%2fTendering%2fContractNoticeManagement%2fIndex&amp;notice=CO1.NTC.3105108#ContractDocuments</t>
  </si>
  <si>
    <t>CONTRATAR LA INTERVENTORIA TÉCNICA, ADMINSITRATIVA, FINANCIERA Y AMBIENTAL PARA LA EJECUCIÓN DEL CONTRATO DE OBRA DE MEJORAMIENTO DE LA VIA AMBALEMA - PALOBAYO EN EL DEPARTAMENTO DEL TOLIMA</t>
  </si>
  <si>
    <t>$ 335,517,882</t>
  </si>
  <si>
    <t>FACATATIVA-CM-01-23</t>
  </si>
  <si>
    <t>https://www.secop.gov.co/CO1BusinessLine/Tendering/ContractNoticeView/Index?prevCtxLbl=Buscar+procesos&amp;prevCtxUrl=https%3a%2f%2fwww.secop.gov.co%3a443%2fCO1BusinessLine%2fTendering%2fContractNoticeManagement%2fIndex&amp;notice=CO1.NTC.3909595</t>
  </si>
  <si>
    <t>Facatativá</t>
  </si>
  <si>
    <t xml:space="preserve"> Cundinamarca</t>
  </si>
  <si>
    <t>INTERVENTORÍA TÉCNICA, ADMINISTRATIVA, FINANCIERA, Y JURÍDICA PARA LA EJECUCIÓN DEL PROYECTO DENOMINADO INFRAESTRUCTURA PARA LA MUSICA BAJO LA MODALIDAD LLAVE EN MANO DE ACUERDO AL DISEÑO TIPO DEL MINISTERIO DE CULTURA EN EL MUNICIPIO DE FACATATIVÁ CUNDINAMARCA. PROTOTIPO B</t>
  </si>
  <si>
    <t>Factor prestacional</t>
  </si>
  <si>
    <t>CMA-010-2022</t>
  </si>
  <si>
    <t>https://www.secop.gov.co/CO1BusinessLine/Tendering/ContractNoticeView/Index?prevCtxLbl=Buscar+procesos&amp;prevCtxUrl=https%3a%2f%2fwww.secop.gov.co%3a443%2fCO1BusinessLine%2fTendering%2fContractNoticeManagement%2fIndex&amp;notice=CO1.NTC.3102742#ContractDocuments</t>
  </si>
  <si>
    <t>Turbo, Antioquia</t>
  </si>
  <si>
    <t>INTERVENTORIA TECNICA, ADMINISTRATIVA Y FINANCIERA PARA LA CONSTRUCCION DE LA PRIMERA ETAPA DEL PLAN MAESTRO DE ACUEDUCTO DEL CORREGIMIENTO DE SAN JOSE DE MULATOS DEL DISTRITO DE TURBO</t>
  </si>
  <si>
    <t>$ 121,000,000</t>
  </si>
  <si>
    <t>CM-03-2022</t>
  </si>
  <si>
    <t>https://www.secop.gov.co/CO1BusinessLine/Tendering/ContractNoticeView/Index?prevCtxLbl=Buscar+procesos&amp;prevCtxUrl=https%3a%2f%2fwww.secop.gov.co%3a443%2fCO1BusinessLine%2fTendering%2fContractNoticeManagement%2fIndex&amp;notice=CO1.NTC.3109943#ContractDocuments</t>
  </si>
  <si>
    <t>Bello, Antioquia</t>
  </si>
  <si>
    <t>Proceso cancelado</t>
  </si>
  <si>
    <t>INTERVENTORÍA INTEGRAL (ADMINISTRATIVA, TÉCNICA, FINANCIERA, CONTABLE, AMBIENTAL Y JURÍDICA) AL CONTRATO DE OBRA PÚBLICA QUE SUSCRIBA EL MUNICIPIO DE BELLO, COMO CONSECUENCIA DE LA LICITACIÓN PÚBLICA LP-07-2022 CUYO OBJETO CONSISTE EN EL "MEJORAMIENTO Y ADECUACIÓN DE LA INFRAESTRUCTURA EN LAS INSTITUCIONES EDUCATIVAS SELECCIONADAS POR LA SECRETARIA DE EDUCACIÓN DEL MUNICIPIO DE BELLO, EN EL MARCO DEL PROGRAMA "ESPACIOS INNOVADORES PARA CRECER Y APRENDER, AMIGABLES, DIGNOS Y SEGUROS.</t>
  </si>
  <si>
    <t>$ 129,971,205</t>
  </si>
  <si>
    <t>CON-13762</t>
  </si>
  <si>
    <t>https://www.secop.gov.co/CO1BusinessLine/Tendering/ContractNoticeView/Index?prevCtxLbl=Buscar+procesos&amp;prevCtxUrl=https%3a%2f%2fwww.secop.gov.co%3a443%2fCO1BusinessLine%2fTendering%2fContractNoticeManagement%2fIndex&amp;notice=CO1.NTC.3110978#ContractDocuments</t>
  </si>
  <si>
    <t>Medellin</t>
  </si>
  <si>
    <t>INTERVENTORÍA TÉCNICA, ADMINISTRATIVA, AMBIENTAL, FINANCIERA Y LEGAL PARA EL MEJORAMIENTO Y RECTIFICACIÓN DE LA VÍA QUE COMUNICA EL MUNICIPIO DE LIBORINA CON EL MUNICIPIO DE SABANALARGA (CÓDIGO: 62AN14-2) DE LA SUBREGIÓN OCCIDENTE DEL DEPARTAMENTO DE ANTIOQUIA ENTRE LAS ABSCISAS K16+495 Y K17+665</t>
  </si>
  <si>
    <t>$ 349,303,280</t>
  </si>
  <si>
    <t>SVCMIN0009-22</t>
  </si>
  <si>
    <t>https://www.secop.gov.co/CO1BusinessLine/Tendering/ContractNoticeView/Index?prevCtxLbl=Buscar+procesos&amp;prevCtxUrl=https%3a%2f%2fwww.secop.gov.co%3a443%2fCO1BusinessLine%2fTendering%2fContractNoticeManagement%2fIndex&amp;notice=CO1.NTC.3034691#ContractDocuments</t>
  </si>
  <si>
    <t>Neiva</t>
  </si>
  <si>
    <t>INTERVENTORÍA TÉCNICA, ADMINISTRATIVA, FINANCIERA, JURÍDICA, CONTABLE Y AMBIENTAL AL MEJORAMIENTO DE VÍAS TERCIARIAS, MEDIANTE LA CONSTRUCCIÓN DE PLACA HUELLA EN SITIOS CRÍTICOS DE LOS MUNICIPIOS DE TELLO, BARAYA Y VILLAVIEJA DEL DEPARTAMENTO DEL HUILA</t>
  </si>
  <si>
    <t>$ 266,460,492</t>
  </si>
  <si>
    <t>CMA-2022-0105</t>
  </si>
  <si>
    <t>https://www.secop.gov.co/CO1BusinessLine/Tendering/ContractNoticeView/Index?prevCtxLbl=Buscar+procesos&amp;prevCtxUrl=https%3a%2f%2fwww.secop.gov.co%3a443%2fCO1BusinessLine%2fTendering%2fContractNoticeManagement%2fIndex&amp;notice=CO1.NTC.3017183</t>
  </si>
  <si>
    <t>6/21/2022</t>
  </si>
  <si>
    <t>CONTRATAR LA "CONSULTORÍA TÉCNICA, ADMINISTRATIVA, FINANCIERA Y AMBIENTAL PARA LA ELABORACIÓN DE LOS ESTUDIOS Y DISEÑOS PARA LA CONSTRUCCIÓN DEL PUENTE VEHICULAR CAÑOFISTO SOBRE EL RIO ATA EN EL MUNICIPIO DE ATACO (VEREDA CAÑOFISTO) EN EL DEPARTAMENTO DEL TOLIMA"</t>
  </si>
  <si>
    <t>$ 215,403,685</t>
  </si>
  <si>
    <t>ICCU-CM-017 DE 2023</t>
  </si>
  <si>
    <t>https://www.secop.gov.co/CO1BusinessLine/Tendering/ContractNoticeView/Index?prevCtxLbl=Buscar+procesos&amp;prevCtxUrl=https%3a%2f%2fwww.secop.gov.co%3a443%2fCO1BusinessLine%2fTendering%2fContractNoticeManagement%2fIndex&amp;notice=CO1.NTC.4179971</t>
  </si>
  <si>
    <t>INTERVENTORÍA TÉCNICA, ADMINISTRATIVA, FINANCIERA, AMBIENTAL Y LEGAL A LA "REHABILITACIÓN Y MANTENIMIENTO DE LAS VÍAS QUE COMUNICAN EL CASCO URBANO DEL MUNICIPIO DE LA MESA CON LAS INSPECCIONES DE SAN JAVIER Y SAN JOAQUÍN, DEPARTAMENTO DE CUNDINAMARCA EN EL MARCO DE PLAN 500"</t>
  </si>
  <si>
    <t>PSCMIPES022022</t>
  </si>
  <si>
    <t>https://www.secop.gov.co/CO1BusinessLine/Tendering/ContractNoticeView/Index?prevCtxLbl=Buscar+procesos&amp;prevCtxUrl=https%3a%2f%2fwww.secop.gov.co%3a443%2fCO1BusinessLine%2fTendering%2fContractNoticeManagement%2fIndex&amp;notice=CO1.NTC.2981835#ContractDocuments</t>
  </si>
  <si>
    <t>REALIZAR LA INTERVENTORIA TECNICA, ADMINISTRATIVA, FINANCIERA Y SOCIO AMBIENTAL AL CONTRATO QUE RESULTE DE LA ADJUDICACIÓN DE LA LICITACIÓN PÚBLICA IPES CUYO OBJETO ES EJECUTAR BAJO LA MODALIDAD DE PRECIOS UNITARIOS FIJOS SIN FÓRMULA DE REAJUSTE LAS OBRAS REQUERIDAS PARA EL MANTENIMIENTO, ADECUACIONES Y ATENCIÓN DE EMERGENCIAS DE LA INFRAESTRUCTURA DE LOS PUNTOS COMERCIALES Y VIVE DIGITAL DEL INSTITUTO PARA LA ECONOMÍA SOCIAL - IPES</t>
  </si>
  <si>
    <t>$ 173,504,448</t>
  </si>
  <si>
    <t>No hay personal social ni ambiental</t>
  </si>
  <si>
    <t>FGN-NC-CM-0001-2022</t>
  </si>
  <si>
    <t>https://www.secop.gov.co/CO1BusinessLine/Tendering/ContractNoticeView/Index?prevCtxLbl=Buscar+procesos&amp;prevCtxUrl=https%3a%2f%2fwww.secop.gov.co%3a443%2fCO1BusinessLine%2fTendering%2fContractNoticeManagement%2fIndex&amp;notice=CO1.NTC.2977135#ContractDocuments</t>
  </si>
  <si>
    <t>5/16/2022</t>
  </si>
  <si>
    <t>REALIZAR LA INTERVENTORÍA TÉCNICA, ADMINISTRATIVA, FINANCIERA, CONTABLE Y JURÍDICA SOBRE LAS OBRAS DE ADECUACIÓN Y MANTENIMIENTO DE ÁREAS DEL NIVEL CENTRAL - PALOQUEMAO, CASONA Y BUNKER DE LA FISCALÍA GENERAL DE LA NACIÓN - PRIMERA FASE, BAJO LA MODALIDAD DE PRECIOS UNITARIOS CENTRAL - PALOQUEMAO, CASONA Y BUNKER DE LA FISCALÍA GENERAL DE LA NACIÓN - PRIMERA FASE, BAJO LA MODALIDAD DE PRECIOS UNITARIOS</t>
  </si>
  <si>
    <t>$ 187,110,435</t>
  </si>
  <si>
    <t>2.75, 2.5</t>
  </si>
  <si>
    <t>dos factores multiplicadores</t>
  </si>
  <si>
    <t>El factor de 2.75 corresponde al director de interventoría</t>
  </si>
  <si>
    <t>El factor de 2.5 corresponde a costos del resto del personal</t>
  </si>
  <si>
    <t>SGCMIN0041-22 </t>
  </si>
  <si>
    <t>https://www.secop.gov.co/CO1BusinessLine/Tendering/ContractNoticeView/Index?prevCtxLbl=Buscar+procesos&amp;prevCtxUrl=https%3a%2f%2fwww.secop.gov.co%3a443%2fCO1BusinessLine%2fTendering%2fContractNoticeManagement%2fIndex&amp;notice=CO1.NTC.4171349</t>
  </si>
  <si>
    <t xml:space="preserve"> Huila</t>
  </si>
  <si>
    <t>INTERVENTORÍA INTEGRAL AL CONTRATO DE CONSULTORÍA PARA REALIZAR LOS ESTUDIOS DE VULNERABILIDAD SÍSMICA Y PATOLOGÍA PARA EL REFORZAMIENTO ESTRUCTURAL DEL EDIFICIO CENTRAL DE LA GOBERNACIÓN DEL HUILA Y LA ASAMBLEA DEPARTAMENTAL DEL HUILA</t>
  </si>
  <si>
    <t>SVCMIN0036-22</t>
  </si>
  <si>
    <t>https://www.secop.gov.co/CO1BusinessLine/Tendering/ContractNoticeView/Index?prevCtxLbl=Buscar+procesos&amp;prevCtxUrl=https%3a%2f%2fwww.secop.gov.co%3a443%2fCO1BusinessLine%2fTendering%2fContractNoticeManagement%2fIndex&amp;notice=CO1.NTC.4166403</t>
  </si>
  <si>
    <t>INTERVENTORÍA TÉCNICA, ADMINISTRATIVA, FINANCIERA, JURÍDICA, CONTABLE Y AMBIENTAL AL MEJORAMIENTO DE VÍAS TERCIARIAS MEDIANTE LA CONSTRUCCIÓN DE PLACA HUELLA EN SITIOS CRÍTICOS DE LOS MUNICIPIOS DE TERUEL, IQUIRA, SANTA MARÍA Y HOBO DEL DEPARTAMENTO DEL HUILA.</t>
  </si>
  <si>
    <t>SVCMIN0017-22</t>
  </si>
  <si>
    <t>https://www.secop.gov.co/CO1BusinessLine/Tendering/ContractNoticeView/Index?prevCtxLbl=Buscar+procesos&amp;prevCtxUrl=https%3a%2f%2fwww.secop.gov.co%3a443%2fCO1BusinessLine%2fTendering%2fContractNoticeManagement%2fIndex&amp;notice=CO1.NTC.3092048</t>
  </si>
  <si>
    <t>INTERVENTORÍA TÉCNICA, ADMINISTRATIVA, FINANCIERA, JURÍDICA, CONTABLE Y AMBIENTAL AL CONTRATO DE OBRA CUYO OBJETO ES MEJORAMIENTO DE VIAS TERCIARIAS MEDIANTE LA CONSTRUCCION DE PLACA HUELLAS EN SITIOS CRITICOS DE LOS MUNICIPIOS DE NEIVA, AIPE, RIVERA Y COLOMBIA DEL DEPARTAMENTO DEL HUILA</t>
  </si>
  <si>
    <t>CORTOLIMA-CMA-0001-2022</t>
  </si>
  <si>
    <t>https://www.secop.gov.co/CO1BusinessLine/Tendering/ContractNoticeView/Index?prevCtxLbl=Buscar+procesos&amp;prevCtxUrl=https%3a%2f%2fwww.secop.gov.co%3a443%2fCO1BusinessLine%2fTendering%2fContractNoticeManagement%2fIndex&amp;notice=CO1.NTC.2896839</t>
  </si>
  <si>
    <t>Ajudicado y Celebrado</t>
  </si>
  <si>
    <t>CONTRATAR LA INTERVENTORÍA TÉCNICA, ADMINISTRATIVA Y FINANCIERA, AL CONTRATO DE OBRA CUYO OBJETO ES EL SUMINISTRO E INSTALACIÓN DE ESTACIONES HIDRO-METEOROLÓGICAS PARA EL MONITOREO DEL RECURSO HÍDRICO EN EL DEPARTAMENTO DEL TOLIMA, EN LAS SUBZONAS HIDROGRÁFICAS SUMAPAZ, CUCUANA, GUARINÓ, AMOYA, RIO PRADO Y DIRECTOS AL MAGDALENA.</t>
  </si>
  <si>
    <t>No hay director de inerventoría</t>
  </si>
  <si>
    <t>CMA-DT-BOL-001-2022</t>
  </si>
  <si>
    <t>https://www.secop.gov.co/CO1BusinessLine/Tendering/ContractNoticeView/Index?prevCtxLbl=Buscar+procesos&amp;prevCtxUrl=https%3a%2f%2fwww.secop.gov.co%3a443%2fCO1BusinessLine%2fTendering%2fContractNoticeManagement%2fIndex&amp;notice=CO1.NTC.3118293</t>
  </si>
  <si>
    <t>Cartagena</t>
  </si>
  <si>
    <t>Bolivar</t>
  </si>
  <si>
    <t>INTERVENTORÍA TECNICA, ADMINISTRATIVA Y FINANCIERA PARA EL MEJORAMIENTO DE VIAS TERCIARIAS EN EL CORREGIMIENTO DE EL SALADO MUNICIPIO DEL CARMEN DE BOLIVAR, DEL PROGRAMA COLOMBIA RURAL</t>
  </si>
  <si>
    <t>CM-PDA-001-2023</t>
  </si>
  <si>
    <t>https://www.secop.gov.co/CO1BusinessLine/Tendering/ContractNoticeView/Index?prevCtxLbl=Buscar+procesos&amp;prevCtxUrl=https%3a%2f%2fwww.secop.gov.co%3a443%2fCO1BusinessLine%2fTendering%2fContractNoticeManagement%2fIndex&amp;notice=CO1.NTC.3894657</t>
  </si>
  <si>
    <t>INTERVENTORÍA INTEGRAL A LA CONSTRUCCIÓN DE LAS OBRAS DEL PLAN MAESTRO DE ACUEDUCTO Y ALCANTARILLADO DEL MUNICIPIOINTERVENTORÍA INTEGRAL A LA CONSTRUCCIÓN DE LAS OBRAS DEL PLAN MAESTRO DE ACUEDUCTO Y ALCANTARILLADO DEL MUNICIPIO DE GRANADA, CUNDINAMARCA DE GRANADA, CUNDINAMARCA</t>
  </si>
  <si>
    <t>MP-STT-CMA-C-084-2022</t>
  </si>
  <si>
    <t>https://www.secop.gov.co/CO1BusinessLine/Tendering/ContractNoticeView/Index?prevCtxLbl=Buscar+procesos&amp;prevCtxUrl=https%3a%2f%2fwww.secop.gov.co%3a443%2fCO1BusinessLine%2fTendering%2fContractNoticeManagement%2fIndex&amp;notice=CO1.NTC.3117067</t>
  </si>
  <si>
    <t>Palmira</t>
  </si>
  <si>
    <t>INTERVENTORÍA INTEGRAL AL CONTRATO DE OBRA CUYO OBJETO ES: "SEÑALIZACIÓN HORIZONTAL, VERTICAL E INSTALACIÓN DE DISPOSITIVOS DE CANALIZACIÓN DEL TRÁFICO EN EL MUNICIPIO DE PALMIRA, VALLE DEL CAUCA.</t>
  </si>
  <si>
    <t xml:space="preserve">CMA 007-2022 </t>
  </si>
  <si>
    <t>https://www.secop.gov.co/CO1BusinessLine/Tendering/ContractNoticeView/Index?prevCtxLbl=Buscar+procesos&amp;prevCtxUrl=https%3a%2f%2fwww.secop.gov.co%3a443%2fCO1BusinessLine%2fTendering%2fContractNoticeManagement%2fIndex&amp;notice=CO1.NTC.3116459</t>
  </si>
  <si>
    <t>Chia</t>
  </si>
  <si>
    <t>INTERVENTORÍA, TÉCNICA, ADMINISTRATIVA, JURÍDICA, FINANCIERA Y AMBIENTAL PARA LOS PROYECTOS "MEJORAMIENTO DEL PARQUE EL PARAÍSO, EN EL MUNICIPIO DE CHIA" Y "MANTENIMIENTO, MEJORAMIENTO Y/O ADECUACIÓN</t>
  </si>
  <si>
    <t>MIN-2022-153</t>
  </si>
  <si>
    <t>https://www.secop.gov.co/CO1BusinessLine/Tendering/ContractNoticeView/Index?prevCtxLbl=Buscar+procesos&amp;prevCtxUrl=https%3a%2f%2fwww.secop.gov.co%3a443%2fCO1BusinessLine%2fTendering%2fContractNoticeManagement%2fIndex&amp;notice=CO1.NTC.3109425</t>
  </si>
  <si>
    <t>CONTRATAR LA INTERVENTORIA TÉCNICA, ADMINSITRATIVA, FINANCIERA Y AMBIENTAL PARA LA CONSULTORÍA TÉCNICA, ADMINSITRATIVA, FINANCIERA Y AMBIENTAL PARA LA ELABORACIÓN DE LOS ESTUDIOS Y DISEÑOS PARA LA CONSTRUCCIÓN DE UN VIADUCTO CON PASO PEATONAL SOBRE EL RIO LUISA EN EL LÍMITE DE LOS MUNICIPIOS DE SAN LUIS Y VALLE DE SAN JUAN EN LA VÍA CARACOLI - VALLE DE SAN JUAN EN EL DEPARTAMENTO DEL TOLIMA</t>
  </si>
  <si>
    <t>CD-037-ESSMAR E.S.P.</t>
  </si>
  <si>
    <t>https://www.secop.gov.co/CO1BusinessLine/Tendering/ContractNoticeView/Index?prevCtxLbl=Buscar+procesos&amp;prevCtxUrl=https%3a%2f%2fwww.secop.gov.co%3a443%2fCO1BusinessLine%2fTendering%2fContractNoticeManagement%2fIndex&amp;notice=CO1.NTC.3106516</t>
  </si>
  <si>
    <t>INTERVENTORIA TECNICA, ADMINISTRATIVA, FINANCIERA, SOCIAL, SG-SST Y AMBIENTAL DE LA CONSTRUCCIÓN DEL COLECTOR TAMACA, UBICADO EN LA CARRERA SEGUNDA ENTRE CALLES 8 Y 10, CALLES 13 Y 14 Y CALLES 19 Y 20, EN DISTRITO DE SANTA MARTA</t>
  </si>
  <si>
    <t>CMA 001-2023</t>
  </si>
  <si>
    <t>https://www.secop.gov.co/CO1BusinessLine/Tendering/ContractNoticeView/Index?prevCtxLbl=Buscar+procesos&amp;prevCtxUrl=https%3a%2f%2fwww.secop.gov.co%3a443%2fCO1BusinessLine%2fTendering%2fContractNoticeManagement%2fIndex&amp;notice=CO1.NTC.3892190</t>
  </si>
  <si>
    <t xml:space="preserve">Chía </t>
  </si>
  <si>
    <t>INTERVENTORÍA, TÉCNICA, ADMINISTRATIVA, JURÍDICA, FINANCIERA Y AMBIENTAL PARA LA CONSTRUCCIÓN DE UN CENTRO DE ATENCIÓN Y PARTICIPACIÓN PARA LAS PERSONAS CON DISCAPACIDAD EN EL PERÍMETRO URBANO DEL MUNICIPIO DE CHÍA</t>
  </si>
  <si>
    <t>044-2022</t>
  </si>
  <si>
    <t>https://www.secop.gov.co/CO1BusinessLine/Tendering/ContractNoticeView/Index?prevCtxLbl=Buscar+procesos&amp;prevCtxUrl=https%3a%2f%2fwww.secop.gov.co%3a443%2fCO1BusinessLine%2fTendering%2fContractNoticeManagement%2fIndex&amp;notice=CO1.NTC.3080207</t>
  </si>
  <si>
    <t>28/07/2022</t>
  </si>
  <si>
    <t>Armenia</t>
  </si>
  <si>
    <t>publicado</t>
  </si>
  <si>
    <t>INTERVENTORIA TÉCNICA, ADMINISTRATIVA, FINANCIERA CONTABLE, AMBIENTAL PARA EL MEJORAMIENTO DE LA VIA TERCIARIA EN LA VEREDA LOS SAUCES MEDIANTE MITIGACION DE RIESGOS CON LA CONSTRUCCIÓN DE MUROS DE CONTENCIÓN EN EL MUNICIPIO DE BUENAVISTA</t>
  </si>
  <si>
    <t>FACATATIVA-CM-010-22</t>
  </si>
  <si>
    <t>https://www.secop.gov.co/CO1BusinessLine/Tendering/ContractNoticeView/Index?prevCtxLbl=Buscar+procesos&amp;prevCtxUrl=https%3a%2f%2fwww.secop.gov.co%3a443%2fCO1BusinessLine%2fTendering%2fContractNoticeManagement%2fIndex&amp;notice=CO1.NTC.3846948</t>
  </si>
  <si>
    <t xml:space="preserve">Facatativá </t>
  </si>
  <si>
    <t>INTERVENTORÍA TÉCNICA, ADMINISTRATIVA, FINANCIERA, Y JURÍDICA PARA LA REMODELACIÓN, MANTENIMIENTO, MEJORAMIENTO Y OBRAS COMPLEMENTARIAS DEL CENTRO DIA LUZ BERZA, DEL MUNICIPIO DE FACATATIVÁ, CUNDINAMARCA</t>
  </si>
  <si>
    <t>CMA-2022-084</t>
  </si>
  <si>
    <t>https://community.secop.gov.co/Public/Tendering/ContractNoticeManagement/Index?Messages=</t>
  </si>
  <si>
    <t>Ibague</t>
  </si>
  <si>
    <t>CONTRATAR LA "CONSULTORÍA TÉCNICA, ADMINISTRATIVA, FINANCIERA Y AMBIENTAL PARA LA REALIZACIÓN DE LOS ESTUDIOS Y DISEÑOS PARA EL MEJORAMIENTO DE LA VÍA ESPINAL - COELLO EN EL DEPARTAMENTO DEL TOLIMA</t>
  </si>
  <si>
    <t>006-2022 CONCURSO DE MERITOS</t>
  </si>
  <si>
    <t>CONSULTORIA PARA EVALUACION DEL RIESGO, ACTUALIZACION Y COMPLEMENTACION ESTUDIOS Y DISEÑOS DE PUENTES EN EL DEPARTAMENTO DEL QUINDIO </t>
  </si>
  <si>
    <t>1,54 , 1,75 Y 1,24</t>
  </si>
  <si>
    <t>Tres factores multiplicadores (Dos FM para personal profesional y el otro para la sumatoria de costo de personal profesional y otros servicios ???)</t>
  </si>
  <si>
    <t>NA</t>
  </si>
  <si>
    <t>ICCU-CM-038</t>
  </si>
  <si>
    <t xml:space="preserve">Bogotá </t>
  </si>
  <si>
    <t>NTERVENTORÍA TÉCNICA, ADMINISTRATIVA, FINANCIERA,
AMBIENTAL Y LEGAL AL “MEJORAMIENTO Y REHABILITACIÓN DE LA VÍA QUE
COMUNICA EL MUNICIPIO DE ZIPAQUIRÁ CON LA INSPECCIÓN DE BRICEÑO
(MUNICIPIO DE SOPÓ), DEPARTAMENTO DE CUNDINAMARCA EN EL MARCO DEL
PLAN 500”</t>
  </si>
  <si>
    <t>SMI-CMA-253-2022</t>
  </si>
  <si>
    <t>“INTERVENTORÍA TÉCNICA, ADMINISTRATIVA, FINANCIERA, LEGAL Y AMBIENTAL PARA LA 
EJECUCION DE LA CONSTRUCCIÓN DE LA CONEXIÓN VIAL ALAMOS PINARES DEL MUNICIPIO 
DE PEREIRA</t>
  </si>
  <si>
    <t>2,3 y 1,29</t>
  </si>
  <si>
    <t xml:space="preserve">El factor de 2.30 corresponde a personal profesional </t>
  </si>
  <si>
    <t>El factor de 1.29 corresponde a costos indirectos y a costos directos reembolsables</t>
  </si>
  <si>
    <t>DC-SI-CMA-002-2023</t>
  </si>
  <si>
    <t>https://www.secop.gov.co/CO1BusinessLine/Tendering/ContractNoticeView/Index?prevCtxLbl=Buscar+procesos&amp;prevCtxUrl=https%3a%2f%2fwww.secop.gov.co%3a443%2fCO1BusinessLine%2fTendering%2fContractNoticeManagement%2fIndex&amp;notice=CO1.NTC.4156380</t>
  </si>
  <si>
    <t xml:space="preserve">Popayán </t>
  </si>
  <si>
    <t>Cauca</t>
  </si>
  <si>
    <t>EL CONTRATISTA SE OBLIGA CON EL DEPARTAMENTO DEL CAUCA A REALIZAR LA INTERVENTORÍA TÉCNICA, ADMINISTRATIVA, FINANCIERA, JURÍDICA Y CONTABLE AL CONTRATO DE OBRA PUBLICA DERIVADO DEL PROYECTO: CONSTRUCCIÓN DE UN POLIDEPORTIVO CUBIERTO, EN LA VEREDA EL PALMAR DEL MUNICIPIO DE SANTANDER DE QUILICHAO, DEPARTAMENTO DEL CAUCA.</t>
  </si>
  <si>
    <t>CM013-2022</t>
  </si>
  <si>
    <t>Pasto</t>
  </si>
  <si>
    <t>CONSULTORIA PARA LA ELABORACION DE LOS ESTUDIOS Y DISEÑOS DEL PUENTE SAN ANTONIO UBICADO EN LA VIA DEPARTAMENTAL 10NR02 CHUCUNES SAN ISIDRO LA PLANADA, SOBRE EL RIO GUIZA EN LOS MUNICIPIOS DE MALLAMA Y RICAURTE DEPARTAMENTO DE NARIÑO</t>
  </si>
  <si>
    <t>SVCMIN0034-22</t>
  </si>
  <si>
    <t>INTERVENTORÍA TÉCNICA, ADMINISTRATIVA, FINANCIERA, JURÍDICA, CONTABLE Y AMBIENTAL AL CONTRATO DE OBRA CUYO OBJETO ES "MEJORAMIENTO DE VÍAS TERCIARIAS MEDIANTE LA CONSTRUCCIÓN DE PLACA HUELLA EN SITIOS CRÍTICOS DE LOS MUNICIPIOS DE LA ARGENTINA, LA PLATA, NÁTAGA, TESALIA Y CAMPOALEGRE DEL DEPARTAMENTO DEL HUILA"</t>
  </si>
  <si>
    <t>No hay personal jurídico ni contable</t>
  </si>
  <si>
    <t>DC-SI-CMA-003-2023</t>
  </si>
  <si>
    <t>https://www.secop.gov.co/CO1BusinessLine/Tendering/ContractNoticeView/Index?prevCtxLbl=Buscar+procesos&amp;prevCtxUrl=https%3a%2f%2fwww.secop.gov.co%3a443%2fCO1BusinessLine%2fTendering%2fContractNoticeManagement%2fIndex&amp;notice=CO1.NTC.4156451</t>
  </si>
  <si>
    <t>10/03/2023 </t>
  </si>
  <si>
    <t>INTERVENTORÍA TÉCNICA, ADMINISTRATIVA, FINANCIERA, JURÍDICA Y CONTABLE DEL PROYECTO CONSTRUCCIÓN DE POLIDEPORTIVOS EN LAS VEREDAS EL CREDO Y PLAN PURETO DEL MUNICIPIO DE BALBOA CAUCA</t>
  </si>
  <si>
    <t>CMA-SIN-0003-2022</t>
  </si>
  <si>
    <t>19/05/2022</t>
  </si>
  <si>
    <t>Valledupar</t>
  </si>
  <si>
    <t>INTERVENTORIA TECNICA, ADMINISTRATIVA, FINANCIERA Y AMBIENTAL PARA EL FORTALECIMIENTO DE LA INFRAESTRUCTURA EDUCATIVA EN ESTABLECIMIENTOS OFICIALES, FASE I, EN LOS MUNICIPIOS DE AGUSTIN CODAZZI, LA PAZ Y LA GLORIA EN EL DEPARTAMENTO DEL CESAR</t>
  </si>
  <si>
    <t>CM-BIF-06-22</t>
  </si>
  <si>
    <t xml:space="preserve">Floridablanca </t>
  </si>
  <si>
    <t>INTERVENTORIA TECNICA, ADMINISTRATIVA, LEGAL, AMBIENTAL, CONTABLE Y FINANCIERA PARA LA CONSTRUCCION DEL MODULO DE INTERACCION SOCIAL EN EL BARRIO EL REPOSO DEL MUNICIPIO DE FLORIDABLANCA SANTANDER</t>
  </si>
  <si>
    <t>2,06 , 1,40</t>
  </si>
  <si>
    <t>No hay personal jurídico ni ambiental ni contable</t>
  </si>
  <si>
    <t>El factor de 2.06 corresponde a costos de personal</t>
  </si>
  <si>
    <t>El factor de 1.40 corresponde a costos de administración</t>
  </si>
  <si>
    <t>CMA-SI-007-2021</t>
  </si>
  <si>
    <t>16/11/2021</t>
  </si>
  <si>
    <t xml:space="preserve">Sibaté </t>
  </si>
  <si>
    <t>CONSULTORIA PARA LA ELABORACIÓN DE ESTUDIOS Y DESEÑOS PARA LA CONSTRUCCIÓN DE INFRAESTRUCTURA DE INTERES PUBLICO EN EL MUNICIPIO DE SIBATÉ</t>
  </si>
  <si>
    <t>FDLSC-CMA-004-2022 </t>
  </si>
  <si>
    <t>CONTRATAR LA ELABORACIÓN DE ESTUDIOS, DISEÑOS Y OBTENCIÓN DE LA LICENCIA DE CONSTRUCCIÓN EN LA MODALIDAD QUE CORRESPONDA Y DISPONIBILIDAD DE SERVICIOS PUBLICOS PARA LA CONSTRUCCIÓN DE SALONES COMUNALES EN LA LOCALIDAD DE SAN CRISTOBAL DE LA CIUDAD DE BOGOTÁ D. C</t>
  </si>
  <si>
    <t>SIM-CMA-004-2022</t>
  </si>
  <si>
    <t>Cucuta</t>
  </si>
  <si>
    <t>INTERVENTORÍA, TÉCNICA, ADMINISTRATIVA, JURÍDICA, FINANCIERA, SOCIAL, AMBIENTAL Y DE SEGURIDAD Y SALUD EN EL TRABAJO AL CONTRATO CUYO OBJETO ES: CONSTRUCCIÓN Y DOTACIÓN DEL CORAZÓN DE BARRIO NIÑA CECI EN EL MUNICIPIO DE SAN JOSÉ DE CÚCUTA, NORTE DE SANTANDER</t>
  </si>
  <si>
    <t>CON-14649</t>
  </si>
  <si>
    <t>https://www.secop.gov.co/CO1BusinessLine/Tendering/ContractNoticeView/Index?prevCtxLbl=Buscar+procesos&amp;prevCtxUrl=https%3a%2f%2fwww.secop.gov.co%3a443%2fCO1BusinessLine%2fTendering%2fContractNoticeManagement%2fIndex&amp;notice=CO1.NTC.4155510</t>
  </si>
  <si>
    <t xml:space="preserve">Medellín </t>
  </si>
  <si>
    <t>INTERVENTORIA TECNICA, ADMINISTRATIVA, AMBIENTAL, FINANCIERA Y LEGAL PARA LA CONSTRUCCIÓN PRIMERA ETAPA DEL MIRADOR EL VAHO Y OBRAS COMPLEMENTARIAS QUE HACE PARTE DEL PROYECTO - CAMINO DE LA LIBERTAD Y LA NO VIOLENCIA - EN LA VIA LA USA (RIO CAUCA) - CAICEDO (25BAN06) EN LA SUBREGIÓN OCCIDENTE DEL DEPARTAMENTO DE ANTIOQUIA</t>
  </si>
  <si>
    <t>DAJ-CM-015 -2022</t>
  </si>
  <si>
    <t>Quindio</t>
  </si>
  <si>
    <t>NTERVENTORÍA TÉCNICA, ADMINISTRATIVA, LEGAL, FINANCIERA, CONTABLE, AMBIENTAL AL CONTRATO DE OBRA PARA LA ADECUACIÓN Y MANTENIMIENTO DE AMBIENTES ESCOLARES EN LAS INSTITUCIONES EDUCTIVAS Y CENTROS DE DESARROLLO INFANTIL OFICIALES DEL MUNICIPIO DE ARMENIA, QUINDÍO</t>
  </si>
  <si>
    <t>CMA-2022-248</t>
  </si>
  <si>
    <t>CONTRATAR LA CONSULTORÍA TÉCNICA, ADMINISTRATIVA, FINANCIERA Y AMBIENTAL PARA LA ELABORACIÓN DE LOS ESTUDIOS Y DISEÑOS PARA EL MEJORAMIENTO Y LA MITIGACIÓN DEL RIESGO EN ZONAS INESTABLES DE LA VÍA ANAIME - VEREDA POTOSI EN EL MUNICIPIO DE CAJAMARCA DEPARTAMENTO DEL TOLIMA</t>
  </si>
  <si>
    <t>PSCMAIPES132022</t>
  </si>
  <si>
    <t>https://www.secop.gov.co/CO1BusinessLine/Tendering/ContractNoticeView/Index?prevCtxLbl=Buscar+procesos&amp;prevCtxUrl=https%3a%2f%2fwww.secop.gov.co%3a443%2fCO1BusinessLine%2fTendering%2fContractNoticeManagement%2fIndex&amp;notice=CO1.NTC.3692291</t>
  </si>
  <si>
    <t>30/12/2022</t>
  </si>
  <si>
    <t>REALIZAR LA INTERVENTORIA TECNICA, ADMINISTRATIVA, FINANCIERA, LEGAL Y SOCIO AMBIENTAL AL CONTRATO QUE RESULTE DE LA ADJUDICACIÓN DE LA LICITACIÓN PÚBLICA IPES CUYO OBJETO ES EJECUTAR BAJO LA MODALIDAD DE PRECIOS UNITARIOS FIJOS SIN FÓRMULA DE REAJUSTE LAS OBRAS DE REFORZAMIENTO ESTRUCTURAL DE LA PLAZA DISTRITAL DE MERCADO ETAPA 1 TRINIDAD GALÁN DEL INSTITUTO PARA LA ECONOMÍA SOCIAL"</t>
  </si>
  <si>
    <t>CMA- 008-2022</t>
  </si>
  <si>
    <t>https://www.secop.gov.co/CO1BusinessLine/Tendering/ContractNoticeView/Index?prevCtxLbl=Buscar+procesos&amp;prevCtxUrl=https%3a%2f%2fwww.secop.gov.co%3a443%2fCO1BusinessLine%2fTendering%2fContractNoticeManagement%2fIndex&amp;notice=CO1.NTC.3645057</t>
  </si>
  <si>
    <t>Soacha</t>
  </si>
  <si>
    <t>CONSULTORÍA PARA LA ELABORACIÓN DE ESTUDIOS Y DISEÑOS PARA LA RESTAURACIÓN DEL BIEN DENOMINADO PREDIO LA CASONA - POTRERO GRANDE DEL MUNICIPIO DE SOACHA</t>
  </si>
  <si>
    <t>NO TIENE FM</t>
  </si>
  <si>
    <t>CM-AIM-CI-002-2023</t>
  </si>
  <si>
    <t>https://www.secop.gov.co/CO1BusinessLine/Tendering/ContractNoticeView/Index?prevCtxLbl=Buscar+procesos&amp;prevCtxUrl=https%3a%2f%2fwww.secop.gov.co%3a443%2fCO1BusinessLine%2fTendering%2fContractNoticeManagement%2fIndex&amp;notice=CO1.NTC.4149045</t>
  </si>
  <si>
    <t>9/03/2023 </t>
  </si>
  <si>
    <t xml:space="preserve">Villavicencio </t>
  </si>
  <si>
    <t>CONTROL MEDIANTE INTERVENTORÍA TÉCNICA, LEGAL, ADMINISTRATIVA, FINANCIERA Y AMBIENTAL A LA CONSTRUCCION PUENTE VEHICULAR SOBRE LA QUEBRADA LA MORENO EN LA VIA QUE COMUNICA AL MUNICIPIO DE SAN JUANITO CON EL MUNICIPIO DE EL CALVARIO, META</t>
  </si>
  <si>
    <t>CME-003-2022</t>
  </si>
  <si>
    <t>https://www.secop.gov.co/CO1BusinessLine/Tendering/ContractNoticeView/Index?prevCtxLbl=Buscar+procesos&amp;prevCtxUrl=https%3a%2f%2fwww.secop.gov.co%3a443%2fCO1BusinessLine%2fTendering%2fContractNoticeManagement%2fIndex&amp;notice=CO1.NTC.3635765</t>
  </si>
  <si>
    <t>Duitama</t>
  </si>
  <si>
    <t>Boyacá</t>
  </si>
  <si>
    <t>REALIZAR ESTUDIOS Y DISEÑOS VIALES EL MEJORAMIENTO Y ADECUACION DE ALGUNOS SECTORES DEL MUNICIPIO DE DUITAMA</t>
  </si>
  <si>
    <t>FDLF CMA 006 2022</t>
  </si>
  <si>
    <t>https://www.secop.gov.co/CO1BusinessLine/Tendering/ContractNoticeView/Index?prevCtxLbl=Buscar+procesos&amp;prevCtxUrl=https%3a%2f%2fwww.secop.gov.co%3a443%2fCO1BusinessLine%2fTendering%2fContractNoticeManagement%2fIndex&amp;notice=CO1.NTC.3619580</t>
  </si>
  <si>
    <t>REALIZAR LA INTERVENTORÍA TÉCNICA, ADMINISTRATIVA, FINANCIERA, JURÍDICA, AMBIENTAL Y SOCIAL A LA ELABORACIÓN DE ESTUDIOS Y DISEÑOS DE LA MALLA VIAL Y ESPACIO PÚBLICO Y OBRAS COMPLEMENTARIAS DE LA LOCALIDAD DE FONTIBÓN</t>
  </si>
  <si>
    <t>2,38 , 1,1</t>
  </si>
  <si>
    <t>El factor de 2.38 corresponde a costos de personal</t>
  </si>
  <si>
    <t>El factor de 1.10 corresponde a alquiler de equipo, suministros y otros elementos</t>
  </si>
  <si>
    <t>C.M.A 001-2023</t>
  </si>
  <si>
    <t>https://www.secop.gov.co/CO1BusinessLine/Tendering/ContractNoticeView/Index?prevCtxLbl=Buscar+procesos&amp;prevCtxUrl=https%3a%2f%2fwww.secop.gov.co%3a443%2fCO1BusinessLine%2fTendering%2fContractNoticeManagement%2fIndex&amp;notice=CO1.NTC.3824683</t>
  </si>
  <si>
    <t xml:space="preserve"> Chinchiná </t>
  </si>
  <si>
    <t>CONTRATAR LA FORMULACIÓN DE LOS ESTUDIOS Y DISEÑOS TECNICOS PARA EL PROYECTO DE CONSTRUCCION DE LA SEGUNDA ETAPA DEL PARQUE LINEAL Y LA PISTA DE PATINAJE DEL MUNICIPIO DE CALDAS</t>
  </si>
  <si>
    <t>CM-019-2021</t>
  </si>
  <si>
    <t>INTERVENTORÍA A LA ADECUACIÓN DEL EQUIPAMIENTO URBANO DEL MUNICIPIO DE BUCARAMANGA, SANTANDER</t>
  </si>
  <si>
    <t>Hay 2 residentes de interventoría</t>
  </si>
  <si>
    <t>CM 004 MT 2023</t>
  </si>
  <si>
    <t>https://www.secop.gov.co/CO1BusinessLine/Tendering/ContractNoticeView/Index?prevCtxLbl=Buscar+procesos&amp;prevCtxUrl=https%3a%2f%2fwww.secop.gov.co%3a443%2fCO1BusinessLine%2fTendering%2fContractNoticeManagement%2fIndex&amp;notice=CO1.NTC.4697887</t>
  </si>
  <si>
    <t xml:space="preserve">Tocancipá </t>
  </si>
  <si>
    <t>INTERVENTORIA TECNICA, ADMINISTRATIVA, FINANCIERA AMBIENTAL Y JURIDICA PARA LA CONSTRUCCION DE LA SEGUNDA ETAPA DEL PARQUE RECREO DEPORTIVO MILENIUM DE LA VEREDA VERGANZO DEL MUNICIPIO DE TOCANCIPÁ</t>
  </si>
  <si>
    <t>No hay personal ambiental ni juridico</t>
  </si>
  <si>
    <t>CAS-OAJ-CMA-034-2021</t>
  </si>
  <si>
    <t>Yopal</t>
  </si>
  <si>
    <t xml:space="preserve">Casanare </t>
  </si>
  <si>
    <t xml:space="preserve">FORTALECER LOS PROCESOS DE APROVISIONAMIENTO DE AGUA PARA CONSUMO ANIMAL EN TRCIENTOS (300) PREDIOS DE PEQUEÑOS Y MEDIANOS PRODUCTORES DEL DEPARTAMENTO DE CASANARE PARA  POTENCIALIZAR LA PRODUCCIÓN GANADERA EN ZONA DE SABANA </t>
  </si>
  <si>
    <t>Hay un profesional con titulo en ingeniería civil</t>
  </si>
  <si>
    <t>CM-04-2021</t>
  </si>
  <si>
    <t>Cota</t>
  </si>
  <si>
    <t>INTERVENTORIA TÉCNICA, ADMINISTRATIVA, FINANCIERA, LEGAL Y AMBIENTAL PARA ADECUACIÓN Y OPTIMIZACIÓN DEL SISTEMA SEMAFÓRICO DEL CASCO URBANO PRINCIPAL EN EL MUNICIPIO DE COTA (CUND.)</t>
  </si>
  <si>
    <t>IDU-CMA-SGDU-043-2021</t>
  </si>
  <si>
    <t>ESTUDIOS Y DISEÑOS PARA CONSTRUCCIÓN DE LA AMPLIACIÓN DE LAS ESTACIONES GRUPO 5, DEL SISTEMA TRANSMILENIO EN TRONCALES EN LA CIUDAD DE BOGOTÁ D.C.</t>
  </si>
  <si>
    <t>2.40, 2.26, 1.10</t>
  </si>
  <si>
    <t xml:space="preserve">Director y coordinador de consultoría </t>
  </si>
  <si>
    <t>El factor de 2.40 corresponde a tarifas de personal técnico</t>
  </si>
  <si>
    <t>El factor de 2.26 corresponde a especialistas y profesionales</t>
  </si>
  <si>
    <t>CMA-DO-SRT-174-2021</t>
  </si>
  <si>
    <t>Uribia</t>
  </si>
  <si>
    <t>Guajira</t>
  </si>
  <si>
    <t>INTERVENTORIA TECNICA, ADMINISTRATIVA, FINANCIERA Y AMBIENTAL PARA EL MEJORAMIENTO DE LA VÍA QUE CONDUCE AL CORREGIMIENTO DE POPORTIN EN EL MUNICPIO DE URIBIA, DEPARTAMENTO DE LA GUAJIRA </t>
  </si>
  <si>
    <t>CM-BIF-07-22</t>
  </si>
  <si>
    <t>INTERVENTORIA TECNICA, ADMINISTRATIVA, LEGAL, AMBIENTAL, CONTABLE Y FINANCIERA PARA LA CONSTRUCCIÓN DE ESPACIOS RECREATIVOS Y DEPORTIVOS EN LOS BARRIOS ALTAMIRA, VILLABEL Y ALARES DEL MUNICIPIO DE FLORIDABLANCA</t>
  </si>
  <si>
    <t>2,5 , 1,5</t>
  </si>
  <si>
    <t>El contrato se divide en 3 presupuestos, por tanto se analizan independientemente como casos aparte.</t>
  </si>
  <si>
    <t>Solamente está contratado el personal, técnico, financiero y administrativo</t>
  </si>
  <si>
    <t>El salario de Director y residente varía en cada Lote</t>
  </si>
  <si>
    <t>El factor de 2.50 corresponde a costos de personal</t>
  </si>
  <si>
    <t>El factor de 1.50 corresponde a gastos reembolsables</t>
  </si>
  <si>
    <t>CMA-DTE-SPI-56-2022</t>
  </si>
  <si>
    <t>INTERVENTORIA A LOS ESTUDIOS Y DISEÑOS PARA LA VARIANTE OCAÑA - PERIMETRAL ORIENTAL Y VARIANTE EL ZULIA, DEPARTAMENTO NORTE DE SANTANDER</t>
  </si>
  <si>
    <t>No hay personal ambiental ni social</t>
  </si>
  <si>
    <t>CMA-DO-SRN-181-2021</t>
  </si>
  <si>
    <t xml:space="preserve">Coveñas </t>
  </si>
  <si>
    <t>INTERVENTORIA PARA MANTENIMIENTO Y REHABILITACION DE LA CARRETERA COVEÑAS-SABANETA (RUTA 90SC02) EN LOS DEPARTAMENTOS DE SUCRE Y CORDOBA </t>
  </si>
  <si>
    <t>CM-DTCA-003-2022</t>
  </si>
  <si>
    <t>https://www.secop.gov.co/CO1BusinessLine/Tendering/ContractNoticeView/Index?prevCtxLbl=Buscar+procesos&amp;prevCtxUrl=https%3a%2f%2fwww.secop.gov.co%3a443%2fCO1BusinessLine%2fTendering%2fContractNoticeManagement%2fIndex&amp;notice=CO1.NTC.3658448</t>
  </si>
  <si>
    <t>19/12/2022</t>
  </si>
  <si>
    <t>Acandí</t>
  </si>
  <si>
    <t xml:space="preserve"> Chocó</t>
  </si>
  <si>
    <t>Contratar la interventoría técnica, administrativa, financiera, ambiental y jurídica sobre el contrato de obra que tiene por objeto: "Obras publicas de construcción de la sede administrativa del Santuario de Fauna Acandí, Playón y Playona, en el Municipio de Acandí, Departamento del Choco</t>
  </si>
  <si>
    <t>NO CUADRA EL PRESUPUESTO</t>
  </si>
  <si>
    <t>IDERMETA-CM-002-2022</t>
  </si>
  <si>
    <t>https://www.secop.gov.co/CO1BusinessLine/Tendering/ContractNoticeView/Index?prevCtxLbl=Buscar+procesos&amp;prevCtxUrl=https%3a%2f%2fwww.secop.gov.co%3a443%2fCO1BusinessLine%2fTendering%2fContractNoticeManagement%2fIndex&amp;notice=CO1.NTC.3650590</t>
  </si>
  <si>
    <t>16/12/2022</t>
  </si>
  <si>
    <t xml:space="preserve"> Meta</t>
  </si>
  <si>
    <t>INTERVENTORIA TÈCNICA, ADMINISTRATIVA, FINANCIERA Y AMBIENTAL PARA EL MEJORAMIENTO DE LA CANCHA DE FUTBOL DEL BARRIO LA ESPERANZA Y ADECUACIÒN DE LOS ESCENARIOS DEPORTIVOS DEL PARQUE SIKUANY</t>
  </si>
  <si>
    <t xml:space="preserve">El presupuesto del secop es diferente al calculado </t>
  </si>
  <si>
    <t>CM-SI-003-2022</t>
  </si>
  <si>
    <t>https://www.secop.gov.co/CO1BusinessLine/Tendering/ContractNoticeView/Index?prevCtxLbl=Buscar+procesos&amp;prevCtxUrl=https%3a%2f%2fwww.secop.gov.co%3a443%2fCO1BusinessLine%2fTendering%2fContractNoticeManagement%2fIndex&amp;notice=CO1.NTC.3629607</t>
  </si>
  <si>
    <t>Buga</t>
  </si>
  <si>
    <t>INTERVENTORÍA TÉCNICA, ADMINISTRATIVA, FINANCIERA, CONTABLE, SOCIAL, AMBIENTAL Y JURÍDICA PARA EL MEJORAMIENTO MEDIANTE PUENTE Y OBRAS COMPLEMENTARIAS DE LAS VÍAS CARRERA 1 Y 5 SUR, MUNICIPIO DE BUGA, DEPARTAMENTO DEL VALLE DEL CAUCA.</t>
  </si>
  <si>
    <t>CMA-DEO-SVR-002-2023</t>
  </si>
  <si>
    <t>https://www.secop.gov.co/CO1BusinessLine/Tendering/ContractNoticeView/Index?prevCtxLbl=Buscar+procesos&amp;prevCtxUrl=https%3a%2f%2fwww.secop.gov.co%3a443%2fCO1BusinessLine%2fTendering%2fContractNoticeManagement%2fIndex&amp;notice=CO1.NTC.4142158</t>
  </si>
  <si>
    <t>INTERVENTORÍA PARA LA PAVIMENTACIÓN EN CONCRETO RÍGIDO EN LOS CENTROS POBLADOS DE GAITÁN, MARACAIBO, QUEBRADON, LAS JUNTAS Y LA LLANETA ZONA RURAL DEL MUNICIPIO DE RIOBLANCO TOLIMA, IDENTIFICADO CON CÓDIGO BPIN No. 20210214000057</t>
  </si>
  <si>
    <t>CMA-DEO-SMCN-005-2023</t>
  </si>
  <si>
    <t>https://www.secop.gov.co/CO1BusinessLine/Tendering/ContractNoticeView/Index?prevCtxLbl=Buscar+procesos&amp;prevCtxUrl=https%3a%2f%2fwww.secop.gov.co%3a443%2fCO1BusinessLine%2fTendering%2fContractNoticeManagement%2fIndex&amp;notice=CO1.NTC.4115112</t>
  </si>
  <si>
    <t>INTERVENTORÍA PARA LA GESTION INTEGRAL, OPERACIÓN Y CONSTRUCCIÓN DE OBRAS DE CONTENCIÓN Y ESTABILIZACIÓN EN EL CORREDOR VIAL CRUCE DE LA CORDILLERA CENTRAL</t>
  </si>
  <si>
    <t>CM-BIF-08-22</t>
  </si>
  <si>
    <t>https://www.secop.gov.co/CO1BusinessLine/Tendering/ContractNoticeView/Index?prevCtxLbl=Buscar+procesos&amp;prevCtxUrl=https%3a%2f%2fwww.secop.gov.co%3a443%2fCO1BusinessLine%2fTendering%2fContractNoticeManagement%2fIndex&amp;notice=CO1.NTC.3640533</t>
  </si>
  <si>
    <t>10/11/2022 </t>
  </si>
  <si>
    <t>INTERVENTORIA TECNICA, ADMINISTRATIVA, LEGAL, AMBIENTAL, CONTABLE Y FINANCIERA PARA LA CONSTRUCCIÓN DE PARQUES RECREATIVOS EN LOS BARRIOS VILLAS DE SAN FRANCISCO, LAS VILLAS, VILLA PIEDRA DEL SOL Y CAÑAVERAL DEL MUNICIPIO DE FLORIDABLANCA</t>
  </si>
  <si>
    <t>CM-PDA-023- 2022</t>
  </si>
  <si>
    <t>https://www.secop.gov.co/CO1BusinessLine/Tendering/ContractNoticeView/Index?prevCtxLbl=Buscar+procesos&amp;prevCtxUrl=https%3a%2f%2fwww.secop.gov.co%3a443%2fCO1BusinessLine%2fTendering%2fContractNoticeManagement%2fIndex&amp;notice=CO1.NTC.3630422</t>
  </si>
  <si>
    <t>LOTE No. 1. INTERVENTORÍA INTEGRAL A LA OPTIMIZACIÓN OPERACIONAL Y CONTROL DE PÉRDIDAS EN EL SISTEMA URBANO DE AGUAPOTABLE, MUNICIPIO DE LA PALMA. LOTE No. 2. - INTERVENTORÍA INTEGRAL A CONSTRUCCIÓN DE LAS OBRAS DE ADECUACIÓN DE LA INFRAESTRUCTURA DE LOS ACUEDUCTOS DE LA MESA Y ANAPOIMA CON EL NUEVO ESQUEMA DE ABASTECIMIENTO DE AGUA EN GRANDES VOLÚMENES. LOTE No. 3. - INTERVENTORÍA INTEGRAL A LA CONSTRUCCIÓN Y/O OPTIMIZACIÓN DE SISTEMA DE ALCANTARILLADO Y EMISARIO FINAL DEL SECTOR EL HATO</t>
  </si>
  <si>
    <t>2,4 , 2,2</t>
  </si>
  <si>
    <t>El presupuesto total, está dividido en 3 interventorías independientes, por tanto se analizaran como casos aparte.</t>
  </si>
  <si>
    <t>CM-PDA-023- 2023</t>
  </si>
  <si>
    <t>https://www.secop.gov.co/CO1BusinessLine/Tendering/ContractNoticeView/Index?prevCtxLbl=Buscar+procesos&amp;prevCtxUrl=https%3a%2f%2fwww.secop.gov.co%3a443%2fCO1BusinessLine%2fTendering%2fContractNoticeManagement%2fIndex&amp;notice=CO1.NTC.3630423</t>
  </si>
  <si>
    <t>La Palma</t>
  </si>
  <si>
    <t>LOTE No. 1. INTERVENTORÍA INTEGRAL A LA OPTIMIZACIÓN OPERACIONAL Y CONTROL DE PÉRDIDAS EN EL SISTEMA URBANO DE AGUAPOTABLE, MUNICIPIO DE LA PALMA.</t>
  </si>
  <si>
    <t>Solamente está contratado el director, el residente y un trabajador social</t>
  </si>
  <si>
    <t>CM-PDA-023- 2024</t>
  </si>
  <si>
    <t>https://www.secop.gov.co/CO1BusinessLine/Tendering/ContractNoticeView/Index?prevCtxLbl=Buscar+procesos&amp;prevCtxUrl=https%3a%2f%2fwww.secop.gov.co%3a443%2fCO1BusinessLine%2fTendering%2fContractNoticeManagement%2fIndex&amp;notice=CO1.NTC.3630424</t>
  </si>
  <si>
    <t>Anapoima</t>
  </si>
  <si>
    <t xml:space="preserve"> LOTE No. 2. - INTERVENTORÍA INTEGRAL A CONSTRUCCIÓN DE LAS OBRAS DE ADECUACIÓN DE LA INFRAESTRUCTURA DE LOS ACUEDUCTOS DE LA MESA Y ANAPOIMA CON EL NUEVO ESQUEMA DE ABASTECIMIENTO DE AGUA EN GRANDES VOLÚMENES</t>
  </si>
  <si>
    <t>No hay personal Jurídico o social</t>
  </si>
  <si>
    <t>CM-PDA-023- 2025</t>
  </si>
  <si>
    <t>https://www.secop.gov.co/CO1BusinessLine/Tendering/ContractNoticeView/Index?prevCtxLbl=Buscar+procesos&amp;prevCtxUrl=https%3a%2f%2fwww.secop.gov.co%3a443%2fCO1BusinessLine%2fTendering%2fContractNoticeManagement%2fIndex&amp;notice=CO1.NTC.3630425</t>
  </si>
  <si>
    <t>La Mesa</t>
  </si>
  <si>
    <t xml:space="preserve"> LOTE No. 3. - INTERVENTORÍA INTEGRAL A LA CONSTRUCCIÓN Y/O OPTIMIZACIÓN DE SISTEMA DE ALCANTARILLADO Y EMISARIO FINAL DEL SECTOR EL HATO.</t>
  </si>
  <si>
    <t>CM-001-2023</t>
  </si>
  <si>
    <t>https://www.secop.gov.co/CO1BusinessLine/Tendering/ContractNoticeView/Index?prevCtxLbl=Buscar+procesos&amp;prevCtxUrl=https%3a%2f%2fwww.secop.gov.co%3a443%2fCO1BusinessLine%2fTendering%2fContractNoticeManagement%2fIndex&amp;notice=CO1.NTC.4112656</t>
  </si>
  <si>
    <t xml:space="preserve">Amagá </t>
  </si>
  <si>
    <t>CONSULTORÍA PARA LA "REVISIÓN Y AJUSTE AL PLAN BÁSICO DE ORDENAMIENTO TERRITORIAL" DEL MUNICIPIO DE AMAGÁ, ANTIOQUIA</t>
  </si>
  <si>
    <t>SI-SI-CMA-016-2022</t>
  </si>
  <si>
    <t>https://www.secop.gov.co/CO1BusinessLine/Tendering/ContractNoticeView/Index?prevCtxLbl=Buscar+procesos&amp;prevCtxUrl=https%3a%2f%2fwww.secop.gov.co%3a443%2fCO1BusinessLine%2fTendering%2fContractNoticeManagement%2fIndex&amp;notice=CO1.NTC.3617983</t>
  </si>
  <si>
    <t xml:space="preserve">Bucaramanga </t>
  </si>
  <si>
    <t xml:space="preserve">INTERVENTORIA AL MANTENIMIENTO Y RECUPERACIÓN DEL EQUIPAMIENTO URBANO EN PARQUES, ESCENARIOS DEPORTIVOS Y ESPACIO PÚBLICO DEL MUNICIPIO DE BUCARAMANGA </t>
  </si>
  <si>
    <t>SI-SI-CMA-014-2022</t>
  </si>
  <si>
    <t>https://www.secop.gov.co/CO1BusinessLine/Tendering/ContractNoticeView/Index?prevCtxLbl=Buscar+procesos&amp;prevCtxUrl=https%3a%2f%2fwww.secop.gov.co%3a443%2fCO1BusinessLine%2fTendering%2fContractNoticeManagement%2fIndex&amp;notice=CO1.NTC.3569997</t>
  </si>
  <si>
    <t>13/12/2022</t>
  </si>
  <si>
    <t>INTERVENTORIA A LA ADECUACION DE ANDENES, ESCALERAS Y PASAMANOS, DEL MUNICIPIO DE BUCARAMANGA SANTANDER (Presentación de oferta)</t>
  </si>
  <si>
    <t>IDU-CMA-SGDU-028-2022</t>
  </si>
  <si>
    <t>31/10/2022</t>
  </si>
  <si>
    <t>NTERVENTORIA TECNICA, ADMINISTRATIVA, FINANCIERA, LEGAL, SOCIAL Y SST-SGA PARA DEMOLICIÓN, LIMPIEZA, CERRAMIENTO Y MANTENIMIENTO DE PREDIOS ADQUIRIDOS POR EL INSTITUTO DE DESARROLLO URBANO - IDU, PARA LA EJECUCIÓN DE LA TRONCAL CENTENARIO DESDE EL LÍMITE OCCIDENTAL DEL DISTRITO HASTA LA TRONCAL AMÉRICAS CON CARRERA 50, EN BOGOTA D.C.</t>
  </si>
  <si>
    <t>tres factores multiplicadores</t>
  </si>
  <si>
    <t>El factor de 2.45 corresponde a tarifas de personal técnico</t>
  </si>
  <si>
    <t>El factor de 2.30 corresponde a especialistas y profesionales</t>
  </si>
  <si>
    <t>FDLE-CMA-499-2022</t>
  </si>
  <si>
    <t>31/10/2023</t>
  </si>
  <si>
    <t>REALIZAR LA INTERVENTORÍA TÉCNICA, LEGAL, ADMINISTRATIVA, FINANCIERA Y AMBIENTAL AL CONTRATO QUE TIENE POR OBJETO "REALIZAR LAS OBRAS DE ADECUACIÓN, REMODELACIÓN, MANTENIMIENTO DE LA INFRAESTRUCTURA FÍSICA Y SUMINISTRO E INSTALACIÓN DE MOBILIARIO, EQUIPOS Y ENSERES PARA EL EDIFICIO CENTRO ADMINISTRATIVO LOCAL (CALE) Y EDIFICACIONES DE PROPIEDAD O TENENCIA DEL FONDO DE DESARROLLO LOCAL DE ENGATIVÁ</t>
  </si>
  <si>
    <t>CMA-2022-181</t>
  </si>
  <si>
    <t>https://www.secop.gov.co/CO1BusinessLine/Tendering/ContractNoticeView/Index?prevCtxLbl=Buscar+procesos&amp;prevCtxUrl=https%3a%2f%2fwww.secop.gov.co%3a443%2fCO1BusinessLine%2fTendering%2fContractNoticeManagement%2fIndex&amp;notice=CO1.NTC.3346479</t>
  </si>
  <si>
    <t>21/09/2022</t>
  </si>
  <si>
    <t> INTERVENTORIA TECNICA, ADMINISTRATIVA, FINANCIERA Y AMBIENTAL AL CONTRATO DE OBRA CUYO OBJETO ES: "EL MEJORAMIENTO DE LA VIA MURILLO-EL BOSQUE- RIO LA YUCA, EN EL MUNICIPIO DE MURILLO, TOLIMA</t>
  </si>
  <si>
    <t xml:space="preserve">No hay personal ambiental </t>
  </si>
  <si>
    <t>CMA-2022-152</t>
  </si>
  <si>
    <t>CONSULTORÍA TÉCNICA, ADMINSITRATIVA, FINANCIERA Y AMBIENTAL PARA LA ELABORACIÓN DE ESTUDIOS Y DISEÑOS PARA EL MEJORAMIENTO Y ATENCION A PUNTOS CRITICOS DE LA VIA QUE CONDUCE DEL SECTOR CABECERA EL LLANO HASTA EL MUNICIPIO DE ANZOATEGUI - DEPARTAMENTO DEL TOLIMA</t>
  </si>
  <si>
    <t>No hay residente de interventoría, hay ingeniero de apoyo</t>
  </si>
  <si>
    <t>SVCMCN0013-21</t>
  </si>
  <si>
    <t>30/12/2021</t>
  </si>
  <si>
    <t>CONSULTORIA PARA REALIZAR LOS ESTUDIOS Y DISEÑOS PARA EL MEJORAMIENTO MEDIANTE PLACA HUELLA DE 11,5 KM EN EL SECTOR VEREDA PIRAVANTE BAJO - BEJUCAL BAJO, MUNICIPIO DE CAMPOALEGRE, DEPARTAMENTO DEL HUILA</t>
  </si>
  <si>
    <t>Ingeniero de campo</t>
  </si>
  <si>
    <t>CSA-394-2022</t>
  </si>
  <si>
    <t>22/12/2022</t>
  </si>
  <si>
    <t>San Carlos</t>
  </si>
  <si>
    <t xml:space="preserve"> Antioquia</t>
  </si>
  <si>
    <t>INTERVENTORÍA TÉCNICA, ADMINISTRATIVA, FINANCIERA Y AMBIENTAL AL CONTRATO INTERADMINISTRATIVO CSA-393-2022 QUE TIENE POR OBJETO "DISMINUIR LA CONTAMINACION POR VERTIMIENTOS DE AGUAS RESIDUALES DOMESTICAS EN EL CORREGIMIENTO DEL JORDAN DEL MUNICIPIO DE SAN CARLOS MEDIANTE LA CONSTRUCCION DE 620 METROS LINEALES DE ALCANTARILLADO, EN CUMPLIMIENTO DEL CONTRATO DE DONACION N° 33/1661 DE 2022 SUSCRITO ENTRE ISAGEN S.A. E.S.P. Y EL MUNICIPIO DE SAN CARLOS ANTIOQUIA, SEGÚN PRESUPUESTO ANEXO".</t>
  </si>
  <si>
    <t>CM 009 MT 2022</t>
  </si>
  <si>
    <t>https://www.secop.gov.co/CO1BusinessLine/Tendering/ContractNoticeView/Index?prevCtxLbl=Buscar+procesos&amp;prevCtxUrl=https%3a%2f%2fwww.secop.gov.co%3a443%2fCO1BusinessLine%2fTendering%2fContractNoticeManagement%2fIndex&amp;notice=CO1.NTC.3256523</t>
  </si>
  <si>
    <t>INTERVENTORIA TECNICA, ADMINISTRATIVA, FINANCIERA AMBIENTAL Y JURIDICA PARA LA CONSTRUCCIÓN DE LA PRIMERA ETAPA DEL CENTRO CULTURAL DE LA VEREDA VERGANZO DEL MUNICIPIO DE TOCANCIPÁ.</t>
  </si>
  <si>
    <t>INTERVENTORIA TÉCNICA, ADMINISTRATIVA, FINANCIERA Y LEGAL PARA LA CONSTRUCCIÓN DEL MULTIDEPORTIVO DEL MUNICIPIO DE SIBATÉ CUNDINAMARCA.</t>
  </si>
  <si>
    <t>CMA-001-FLOR-CAU-2022</t>
  </si>
  <si>
    <t>30/11/2022</t>
  </si>
  <si>
    <t>Florencia</t>
  </si>
  <si>
    <t>INTERVENTORIA TECNICA, ADMINISTRATIVA Y FINANCIERA DEL PROYECTO CONSTRUCCION DE PAVIMENTO RIGIDO EN LA ENTRADA PRINCIPAL DEL BARRIO EL MANANTIAL, SECTOR HOSPITAL DE LA CABECERA MUNICIPAL DE FLORENCIA, CAUCA</t>
  </si>
  <si>
    <t>SI-SI-CMA-022-2022</t>
  </si>
  <si>
    <t>INTERVENTORIA A LA CONSTRUCCION CENTRO VIDA Y ESPACIOS COMPLEMENTARIOS ANTONIA SANTOS EN EL MUNICIPIO DE BUCARAMANGA</t>
  </si>
  <si>
    <t>CAS-FS-CMA-001-2022</t>
  </si>
  <si>
    <t>INTERVENTORIA TÉCNICA, ADMINISTRATIVA, JURÍDICA, FINANCIERA, CONTABLE Y AMBIENTAL AL CONTRATO CUYO OBJETO ES: CONSTRUCCION Y ADECUACION DE LA INFRAESTRUCTURA DEL CENTRO DE COMANDO Y CONTROL DE OPERACIONES AÉREAS CONJUNTO E INTERAGENCIAL DEL DEPARTAMENTO DE CASANARE</t>
  </si>
  <si>
    <t>SI-SI-CMA-019-2022</t>
  </si>
  <si>
    <t>https://www.secop.gov.co/CO1BusinessLine/Tendering/ContractNoticeView/Index?prevCtxLbl=Buscar+procesos&amp;prevCtxUrl=https%3a%2f%2fwww.secop.gov.co%3a443%2fCO1BusinessLine%2fTendering%2fContractNoticeManagement%2fIndex&amp;notice=CO1.NTC.3613588</t>
  </si>
  <si>
    <t>INTERVENTORIA AL MEJORAMIENTO DEL ESPACIO PÚBLICO EXISTENTE EN LA PLAZOLETA LUIS CARLOS GALÁN Y PARQUE GARCIA ROVIRA ENMARCADOS DENTRO DE LA ESTRATEGIA "PLAN CENTRO" EN EL MUNICIPIO DE BUCARAMANGA, SANTANDER</t>
  </si>
  <si>
    <t>SMDR-CM-245-2022</t>
  </si>
  <si>
    <t xml:space="preserve"> Risaralda</t>
  </si>
  <si>
    <t>INTERVENTORIA TECNICA, ADMINISTRATIVA, FINANCIERA, AMBIENTAL Y LEGAL PARA EL CONTRATO CUYO OBJETO ES: CONSTRUCCIÓN E INSTALACIÓN DE SISTEMAS SÉPTICOS PARA EL TRATAMIENTO DE AGUAS RESIDUALES DOMÉSTICAS EN LA ZONA RURAL DEL MUNICIPIO DE PEREIRA</t>
  </si>
  <si>
    <t>2023-05-01-001</t>
  </si>
  <si>
    <t>https://www.secop.gov.co/CO1BusinessLine/Tendering/ContractNoticeView/Index?prevCtxLbl=Buscar+procesos&amp;prevCtxUrl=https%3a%2f%2fwww.secop.gov.co%3a443%2fCO1BusinessLine%2fTendering%2fContractNoticeManagement%2fIndex&amp;notice=CO1.NTC.3821622</t>
  </si>
  <si>
    <t>Puerto Colombia</t>
  </si>
  <si>
    <t xml:space="preserve"> Atlántico</t>
  </si>
  <si>
    <t>INTERVENTORÍA TECNICA, ADMINISTRATIVA, FINANCIERA, AMBIENTAL Y SOCIAL PARA LA CONSTRUCCION DE MURO DE CONTENCION SOLYMAR-SALGAR FASE I MUNICIPIO DE PUERTO COLOMBIA DPTO DEL ATLANTICO</t>
  </si>
  <si>
    <t>SVCMIN0001-23</t>
  </si>
  <si>
    <t>https://www.secop.gov.co/CO1BusinessLine/Tendering/ContractNoticeView/Index?prevCtxLbl=Buscar+procesos&amp;prevCtxUrl=https%3a%2f%2fwww.secop.gov.co%3a443%2fCO1BusinessLine%2fTendering%2fContractNoticeManagement%2fIndex&amp;notice=CO1.NTC.4110263</t>
  </si>
  <si>
    <t>INTERVENTORÍA TÉCNICA, ADMINISTRATIVA, FINANCIERA, JURÍDICA, CONTABLE Y AMBIENTAL AL MEJORAMIENTO DE 2,65 KM MEDIANTE LA CONSTRUCCION DE PAVIMENTO FLEXIBLE EN CORREDOR VIAL PITALITO - PALESTINA IDENTIFICADO CON EL CÓDIGO VIAL NO. 45HL07, PERTENECIENTE A LA RED DE SEGUNDO ORDEN A CARGO DEL DEPARTAMENTO DEL HUILA</t>
  </si>
  <si>
    <t>https://www.secop.gov.co/CO1BusinessLine/Tendering/ContractNoticeView/Index?prevCtxLbl=Buscar+procesos&amp;prevCtxUrl=https%3a%2f%2fwww.secop.gov.co%3a443%2fCO1BusinessLine%2fTendering%2fContractNoticeManagement%2fIndex&amp;notice=CO1.NTC.3042535</t>
  </si>
  <si>
    <t xml:space="preserve">Interventoría integral a estudios y diseños para la atención de sitios críticos en el Distrito Especial de Medellín </t>
  </si>
  <si>
    <t>2,28 , 2,21</t>
  </si>
  <si>
    <t>002-00-A-COFAC-DIFRA-2023</t>
  </si>
  <si>
    <t>https://www.secop.gov.co/CO1BusinessLine/Tendering/ContractNoticeView/Index?prevCtxLbl=Buscar+procesos&amp;prevCtxUrl=https%3a%2f%2fwww.secop.gov.co%3a443%2fCO1BusinessLine%2fTendering%2fContractNoticeManagement%2fIndex&amp;notice=CO1.NTC.4102026</t>
  </si>
  <si>
    <t>1/03/2023 </t>
  </si>
  <si>
    <t>INTERVENTORÍA TÉCNICA, ECONÓMICA, JURÍDICA, FINANCIERA, ADMINISTRATIVA Y CONTABLE DE LA OBRA PÚBLICA PARA LA CONSTRUCCIÓN DE LA FASE II DE LA TORRE DE CONTROL DEL COMANDO AÉREO DE COMBATE No. 1 EN PUERTO SALGAR - CUNDINAMARCA</t>
  </si>
  <si>
    <t xml:space="preserve">PROMEDIAN LAS COTIZACIONES </t>
  </si>
  <si>
    <t>JBB-CMA-001-2023</t>
  </si>
  <si>
    <t>https://www.secop.gov.co/CO1BusinessLine/Tendering/ContractNoticeView/Index?prevCtxLbl=Buscar+procesos&amp;prevCtxUrl=https%3a%2f%2fwww.secop.gov.co%3a443%2fCO1BusinessLine%2fTendering%2fContractNoticeManagement%2fIndex&amp;notice=CO1.NTC.3802007</t>
  </si>
  <si>
    <t xml:space="preserve"> 19/01/2023</t>
  </si>
  <si>
    <t>REALIZAR LA INTERVENTORÍA TÉCNICA, ADMINISTRATIVA, FINANCIERA, CONTABLE, JURÍDICA Y AMBIENTAL AL CONTRATO CUYO OBJETO CONSISTE EN "CONTRATAR LAS OBRAS CIVILES PARA LA CONSTRUCCION DE NUEVAS EDIFICACIONES PARA EL FUNCIONAMIENTO DEL JARDÍN BOTÁNICO JOSÉ CELESTINO MUTIS, POR EL SISTEMA DE PRECIOS UNITARIOS FIJOS SIN FORMULA DE REAJUSTE</t>
  </si>
  <si>
    <t>No hay personal jurídico, contable, ni personal ambiental</t>
  </si>
  <si>
    <t>CMA 002-2023</t>
  </si>
  <si>
    <t>https://www.secop.gov.co/CO1BusinessLine/Tendering/ContractNoticeView/Index?prevCtxLbl=Buscar+procesos&amp;prevCtxUrl=https%3a%2f%2fwww.secop.gov.co%3a443%2fCO1BusinessLine%2fTendering%2fContractNoticeManagement%2fIndex&amp;notice=CO1.NTC.4068857</t>
  </si>
  <si>
    <t xml:space="preserve">Ricaurte </t>
  </si>
  <si>
    <t>INTERVENTORIA TECNICA ADMINISTRATIVA Y FINANCIERA PARA LAS OBRAS DE PAVIMENTACION DE LAS VIAS DEL CASCO URBANO DE LA CALLE 8 DESDE LA CARRERA 5 HASTA EL SECTOR LA FORTALEZA DEL BARRIO ISLA DEL SOL Y CALZADA COMPLEMENTARIA EN PAVIMENTO FLEXIBLE DE LA CRA 18 ENTRE LA CALLE 1 Y LA CALLE 2 Y DE LA CALLE 2 ENTRE CARRERAS 16A Y CRA 18 DEL MUNICIPIO DE RICUARTE, CUNDINAMARCA</t>
  </si>
  <si>
    <t>SA-CMA-006-2022</t>
  </si>
  <si>
    <t>https://www.secop.gov.co/CO1BusinessLine/Tendering/ContractNoticeView/Index?prevCtxLbl=Buscar+procesos&amp;prevCtxUrl=https%3a%2f%2fwww.secop.gov.co%3a443%2fCO1BusinessLine%2fTendering%2fContractNoticeManagement%2fIndex&amp;notice=CO1.NTC.3748533</t>
  </si>
  <si>
    <t xml:space="preserve">Barbosa </t>
  </si>
  <si>
    <t>NTERVENTORÍA TÉCNICA, ADMINISTRATIVA, AMBIENTAL, FINANCIERA Y JURÍDICA PARA LA INSTALACIÓN, SUMINISTRO Y TRANSPORTE DE POZOS SÉPTICOS EN FIBRA DE VIDRIO (PRFV) PARA EL MEJORAMIENTO Y OPTIMIZACIÓN DEL SANEAMIENTO BÁSICO AMBIENTAL EN LA ZONA RURAL (INFLUENCIA DEL RELLENO SANITARIO) DEL MUNICIPIO DE BARBOSA, ANTIOQUIA, A TODO COSTO, INCLUYE SUMINISTRO, TRANSPORTE, MATERIALES, MANO DE OBRA CALIFICADA Y DEMÁS GASTOS LEGALES</t>
  </si>
  <si>
    <t>No hay personal jurídico, ni personal ambiental (sin embargo es un contrato pequeño así que el personal contratado puede suplir esto)</t>
  </si>
  <si>
    <t>No hay residente de interventoría contratado</t>
  </si>
  <si>
    <t>IDU-CMA-SGDU-044-2021</t>
  </si>
  <si>
    <t>https://www.secop.gov.co/CO1BusinessLine/Tendering/ContractNoticeView/Index?prevCtxLbl=Buscar+procesos&amp;prevCtxUrl=https%3a%2f%2fwww.secop.gov.co%3a443%2fCO1BusinessLine%2fTendering%2fContractNoticeManagement%2fIndex&amp;notice=CO1.NTC.2373483</t>
  </si>
  <si>
    <t>INTERVENTORÍA INTEGRAL PARA LA ACTUALIZACIÓN Y/O COMPLEMENTACIÓN A LOS ESTUDIOS Y DISEÑOS Y CONSTRUCCIÓN DE LA AMPLIACIÓN DE LAS ESTACIONES GRUPO 4, DEL SISTEMA TRANSMILENIO EN TRONCALES EN LA CIUDAD DE BOGOTÁ D.C</t>
  </si>
  <si>
    <t>2,36 , 2,23 , 1,1</t>
  </si>
  <si>
    <t>El factor de 2.36 corresponde a tarifas de personal técnico</t>
  </si>
  <si>
    <t>El factor de 2.23 corresponde a especialistas y profesionales</t>
  </si>
  <si>
    <t>IDU-CMA-SGDU-059-2021</t>
  </si>
  <si>
    <t>https://www.secop.gov.co/CO1BusinessLine/Tendering/ContractNoticeView/Index?prevCtxLbl=Buscar+procesos&amp;prevCtxUrl=https%3a%2f%2fwww.secop.gov.co%3a443%2fCO1BusinessLine%2fTendering%2fContractNoticeManagement%2fIndex&amp;notice=CO1.NTC.2373286</t>
  </si>
  <si>
    <t>INTERVENTORÍA INTEGRAL PARA LOS ESTUDIOS Y DISEÑOS PARA CONSTRUCCIÓN DE LA AMPLIACIÓN DE LAS ESTACIONES GRUPO 5, DEL SISTEMA TRANSMILENIO EN TRONCALES EN LA CIUDAD DE BOGOTÁ D.C.</t>
  </si>
  <si>
    <t>2,3 , 2,45 , 1,1</t>
  </si>
  <si>
    <t>No hay residente de interventoría contratado, por tanto se tomó el salario del coordinador</t>
  </si>
  <si>
    <t>El factor de 2.45 corresponde a especialistas y profesionales</t>
  </si>
  <si>
    <t>El factor de 2.30 corresponde a tarifas de personal técnico</t>
  </si>
  <si>
    <t>1CM-013-2022</t>
  </si>
  <si>
    <t>https://www.secop.gov.co/CO1BusinessLine/Tendering/ContractNoticeView/Index?prevCtxLbl=Buscar+procesos&amp;prevCtxUrl=https%3a%2f%2fwww.secop.gov.co%3a443%2fCO1BusinessLine%2fTendering%2fContractNoticeManagement%2fIndex&amp;notice=CO1.NTC.3692800</t>
  </si>
  <si>
    <t xml:space="preserve">Arauca </t>
  </si>
  <si>
    <t>Arauca</t>
  </si>
  <si>
    <t>INTERVENTORIA TECNICA, ADMINISTRATIVA, FINANCIERA Y AMBIENTAL PARA LA CONSTRUCCIÓN DE OBRAS DE URBANISMO, ESPACIO PÚBLICO, PAISAJISMO Y AMOBLAMIENTO URBANO EN LA CARRERA 20 EN EL MUNICIPIO DE ARAUCA, DEPARTAMENTO DE ARAUCA</t>
  </si>
  <si>
    <t>ALPA-CMA-026-2021</t>
  </si>
  <si>
    <t>https://www.secop.gov.co/CO1BusinessLine/Tendering/ContractNoticeView/Index?prevCtxLbl=Buscar+procesos&amp;prevCtxUrl=https%3a%2f%2fwww.secop.gov.co%3a443%2fCO1BusinessLine%2fTendering%2fContractNoticeManagement%2fIndex&amp;notice=CO1.NTC.2427525</t>
  </si>
  <si>
    <t>Realizar la interventoría tecnica, administrativa, legal, financiera, social, ambiental y SST para el contrato de obra publica resultante del proceso de licitacion publica FDLPA-LP-017-2021  cuyo objeto es Ejecutar a precios unitarios fijos y a monto agotable las actividades y obras requeridas para la conservación del espacio publico peatonal y de los puentes peatonales sobre cuerpos de agua en la localidad de Puente Aranda en la ciudad de Bogotá D.C</t>
  </si>
  <si>
    <t>El personal contratado corresponde al alcance de la interventoría (asumiendo que el personal PMT está contratado como profesional legal)</t>
  </si>
  <si>
    <t xml:space="preserve">011-2021 CONCURSO DE MERITOS </t>
  </si>
  <si>
    <t>https://www.secop.gov.co/CO1BusinessLine/Tendering/ContractNoticeView/Index?prevCtxLbl=Buscar+procesos&amp;prevCtxUrl=https%3a%2f%2fwww.secop.gov.co%3a443%2fCO1BusinessLine%2fTendering%2fContractNoticeManagement%2fIndex&amp;notice=CO1.NTC.2471045</t>
  </si>
  <si>
    <t xml:space="preserve"> Armenia </t>
  </si>
  <si>
    <t>ESTUDIOS Y DISEÑOS PARA LA OPTIMIZACIÓN DE LA LÍNEA DE ADUCCIÓN Y CONDUCCIÓN DEL SISTEMA DE ACUEDUCTO DEL MUNICIPIO DE LA TEBAIDA, DEPARTAMENTO DEL QUINDÍO</t>
  </si>
  <si>
    <t>1,79 , 1,36</t>
  </si>
  <si>
    <t>No hay residente contratado, solo especialistas y ese fue el valor asignado para dicho presupuesto</t>
  </si>
  <si>
    <t xml:space="preserve">CM-08-03-2021 </t>
  </si>
  <si>
    <t>https://www.secop.gov.co/CO1BusinessLine/Tendering/ContractNoticeView/Index?prevCtxLbl=Buscar+procesos&amp;prevCtxUrl=https%3a%2f%2fwww.secop.gov.co%3a443%2fCO1BusinessLine%2fTendering%2fContractNoticeManagement%2fIndex&amp;notice=CO1.NTC.2444646</t>
  </si>
  <si>
    <t>INTERVENTORIA TECNICA AL APOYO A LA EJECUCION DEL PLAN DE MASIFICACION DEL SERVICIO PUBLICO DOMICILIARIO DE GAS COMBUSTIBLE POR REDES EN LOS MUNICIPIOS DEL DEPARTAMENTO DE ARAUCA (MUNICIPIO DE ARAUQUITA Y FORTUL)</t>
  </si>
  <si>
    <t>NO HAY CLARIDAD SI ES CONSULTORÍA O INTERVENTORÍA (SECOP dice que es consultoría, pero el objetivo dice que es interventoría)</t>
  </si>
  <si>
    <t>No hay director de interventoría contratado</t>
  </si>
  <si>
    <t>4CM-014-2022</t>
  </si>
  <si>
    <t>https://www.secop.gov.co/CO1BusinessLine/Tendering/ContractNoticeView/Index?prevCtxLbl=Buscar+procesos&amp;prevCtxUrl=https%3a%2f%2fwww.secop.gov.co%3a443%2fCO1BusinessLine%2fTendering%2fContractNoticeManagement%2fIndex&amp;notice=CO1.NTC.3693150</t>
  </si>
  <si>
    <t xml:space="preserve"> Arauca</t>
  </si>
  <si>
    <t>INTERVENTORÍA TÉCNICA, ADMINISTRATIVA, FINANCIERA Y AMBIENTAL PARA EL MEJORAMIENTO Y ADECUACIÓN DE PARQUES RECREATIVOS EN EL ÁREA URBANA DEL MUNICIPIO DE ARAUCA</t>
  </si>
  <si>
    <t xml:space="preserve">CMA-IMVY-005-2022 </t>
  </si>
  <si>
    <t>https://www.secop.gov.co/CO1BusinessLine/Tendering/ContractNoticeView/Index?prevCtxLbl=Buscar+procesos&amp;prevCtxUrl=https%3a%2f%2fwww.secop.gov.co%3a443%2fCO1BusinessLine%2fTendering%2fContractNoticeManagement%2fIndex&amp;notice=CO1.NTC.3499742</t>
  </si>
  <si>
    <t xml:space="preserve">Yumbo </t>
  </si>
  <si>
    <t>Valle del Cauca</t>
  </si>
  <si>
    <t>INTERVENTORIA TECNICA, ADMINISTRATIVA, FINANCIERA Y AMBIENTAL PARA LA CONSTRUCCIÓN DEL PARQUE LINEAL RIO YUMBO TRAMO II ZONA 3 LOCALIZADO EN LA CARRERA 2 ENTRE CALLES 4 Y 7 COMUNA 2.</t>
  </si>
  <si>
    <t>IDU-CMA-SGDU-038-2022</t>
  </si>
  <si>
    <t>https://www.secop.gov.co/CO1BusinessLine/Tendering/ContractNoticeView/Index?prevCtxLbl=Buscar+procesos&amp;prevCtxUrl=https%3a%2f%2fwww.secop.gov.co%3a443%2fCO1BusinessLine%2fTendering%2fContractNoticeManagement%2fIndex&amp;notice=CO1.NTC.3688162</t>
  </si>
  <si>
    <t>INTERVENTORÍA INTEGRAL A LOS ESTUDIOS Y DISEÑOS PARA LA ACTUALIZACIÓN SÍSMICA, REFORZAMIENTO ESTRUCTURAL, REHABILITACIÓN Y MANTENIMIENTO DEL PUENTE PEATONAL ATIRANTADO LOCALIZADO EN LA AVENIDA LUIS CARLOS GALÁN SARMIENTO (AV. CALLE 24) POR AV. AVENIDA DEL CONGRESO EUCARÍSTICO (AV. CARRERA 68), EN BOGOTÁ D.C.</t>
  </si>
  <si>
    <t>2,45 , 1,1</t>
  </si>
  <si>
    <t>SI-SI-CMA-017-2022</t>
  </si>
  <si>
    <t>https://www.secop.gov.co/CO1BusinessLine/Tendering/ContractNoticeView/Index?prevCtxLbl=Buscar+procesos&amp;prevCtxUrl=https%3a%2f%2fwww.secop.gov.co%3a443%2fCO1BusinessLine%2fTendering%2fContractNoticeManagement%2fIndex&amp;notice=CO1.NTC.3606243</t>
  </si>
  <si>
    <t>Interventoria al mejoramiento y mantenimiento de la red vial urbana del municipio de bucaramanga, santander.</t>
  </si>
  <si>
    <t>IDU-CMA-DTC-033-2022</t>
  </si>
  <si>
    <t>https://www.secop.gov.co/CO1BusinessLine/Tendering/ContractNoticeView/Index?prevCtxLbl=Buscar+procesos&amp;prevCtxUrl=https%3a%2f%2fwww.secop.gov.co%3a443%2fCO1BusinessLine%2fTendering%2fContractNoticeManagement%2fIndex&amp;notice=CO1.NTC.3689733</t>
  </si>
  <si>
    <t>INTERVENTORÍA INTEGRAL A LA EJECUCIÓN DE LAS OBRAS Y ACTIVIDADES COMPLEMENTARIAS PARA EL REFORZAMIENTO ESTRUCTURAL DEL PUENTE VEHICULAR AV. MEDELLÍN (CALLE 80) POR AV. NQS (CRA. 30) EN BOGOTÁ D.C.</t>
  </si>
  <si>
    <t>2,26 , 2,40 , 1,1</t>
  </si>
  <si>
    <t>El factor de 2.40 corresponde a especialistas y profesionales</t>
  </si>
  <si>
    <t>El factor de 2.26 corresponde a tarifas de personal técnico</t>
  </si>
  <si>
    <t>CONCURSO DE MERITOS N. 001 DE 2022</t>
  </si>
  <si>
    <t>https://www.secop.gov.co/CO1BusinessLine/Tendering/ContractNoticeView/Index?prevCtxLbl=Buscar+procesos&amp;prevCtxUrl=https%3a%2f%2fwww.secop.gov.co%3a443%2fCO1BusinessLine%2fTendering%2fContractNoticeManagement%2fIndex&amp;notice=CO1.NTC.2948105</t>
  </si>
  <si>
    <t>Viterbo</t>
  </si>
  <si>
    <t>Interventoria técnica, administrativa y financiera a la construcción y adecuación de una planta regional eje cafetero de evisceración para el proceso y comercialización de pescado</t>
  </si>
  <si>
    <t>016-2022 CONCURSO DE MERITOS</t>
  </si>
  <si>
    <t>https://www.secop.gov.co/CO1BusinessLine/Tendering/ContractNoticeView/Index?prevCtxLbl=Buscar+procesos&amp;prevCtxUrl=https%3a%2f%2fwww.secop.gov.co%3a443%2fCO1BusinessLine%2fTendering%2fContractNoticeManagement%2fIndex&amp;notice=CO1.NTC.3332458</t>
  </si>
  <si>
    <t>Actualización de estudios y diseños para la optimización del alcantarillado sanitario y pluvial, corregimiento pueblo tapao, municipio de montenegro, departamento del quindío</t>
  </si>
  <si>
    <t>IDU-CMA-DTC-034-2022</t>
  </si>
  <si>
    <t>https://www.secop.gov.co/CO1BusinessLine/Tendering/ContractNoticeView/Index?prevCtxLbl=Buscar+procesos&amp;prevCtxUrl=https%3a%2f%2fwww.secop.gov.co%3a443%2fCO1BusinessLine%2fTendering%2fContractNoticeManagement%2fIndex&amp;notice=CO1.NTC.3689554</t>
  </si>
  <si>
    <t>INTERVENTORÍA INTEGRAL PARA EL REFORZAMIENTO ESTRUCTURAL, REHABILITACIÓN Y MANTENIMIENTO DEL PUENTE PEATONAL ATIRANTADO LOCALIZADO EN LA CALLE 174 POR AV. PASEO DE LOS LIBERTADORES, EN BOGOTÁ D.C</t>
  </si>
  <si>
    <t>IDU-CMA-SGDU-034-2021</t>
  </si>
  <si>
    <t>https://www.secop.gov.co/CO1BusinessLine/Tendering/ContractNoticeView/Index?prevCtxLbl=Buscar+procesos&amp;prevCtxUrl=https%3a%2f%2fwww.secop.gov.co%3a443%2fCO1BusinessLine%2fTendering%2fContractNoticeManagement%2fIndex&amp;notice=CO1.NTC.2449267</t>
  </si>
  <si>
    <t>INTERVENTORIA TECNICA, ADMINISTRATIVA, FINANCIERA, LEGAL, SOCIAL Y SST-SGA PARA LA DEMOLICIÓN, LIMPIEZA, CERRAMIENTO Y MANTENIMIENTO DE PREDIOS ADQUIRIDOS POR EL INSTITUTO DE DESARROLLO URBANO – IDU, PARA LA EJECUCIÓN DE LA INTERSECCIÓN A DESNIVEL AUTOPISTA SUR (NQS) CON AVENIDA BOSA QUE SE ENCUENTRAN EN ADMINISTRACIÓN A CARGO DE LA DIRECCION TECNICA DE PREDIOS, EN BOGOTA D.C.</t>
  </si>
  <si>
    <t>IDU-CMA-DTC-035-2022</t>
  </si>
  <si>
    <t>https://www.secop.gov.co/CO1BusinessLine/Tendering/ContractNoticeView/Index?prevCtxLbl=Buscar+procesos&amp;prevCtxUrl=https%3a%2f%2fwww.secop.gov.co%3a443%2fCO1BusinessLine%2fTendering%2fContractNoticeManagement%2fIndex&amp;notice=CO1.NTC.3689398</t>
  </si>
  <si>
    <t>INTERVENTORÍA INTEGRAL PARA CONSTRUCCIÓN DEL PUENTE SAN AGUSTÍN LOCALIDAD RAFAEL URIBE URIBE EN LA CIUDAD DE BOGOTÁ D.C.</t>
  </si>
  <si>
    <t>4181.010.26.1.011- 2023</t>
  </si>
  <si>
    <t>https://www.secop.gov.co/CO1BusinessLine/Tendering/ContractNoticeView/Index?prevCtxLbl=Buscar+procesos&amp;prevCtxUrl=https%3a%2f%2fwww.secop.gov.co%3a443%2fCO1BusinessLine%2fTendering%2fContractNoticeManagement%2fIndex&amp;notice=CO1.NTC.3914844</t>
  </si>
  <si>
    <t>Realizar la interventoría técnica, administrativa, financiera, jurídica y ambiental del contrato de obra que resulte de la licitación pública que tiene por objeto: contratar la obra civil para la rehabilitación y distribución de espacios, del BLOQUE COMPLEMENTARIO de infraestructura educativa Barrio el Lido para la integración Ambiental, social y cultural con escenarios de Encuentro y Exhibición de la cultura y el arte popular ubicada en la Calle 2ª No.47-150</t>
  </si>
  <si>
    <t>No hay personal ambiental, ni jurídico</t>
  </si>
  <si>
    <t>ICCU-CM-036 DE 2022</t>
  </si>
  <si>
    <t>https://www.secop.gov.co/CO1BusinessLine/Tendering/ContractNoticeView/Index?prevCtxLbl=Buscar+procesos&amp;prevCtxUrl=https%3a%2f%2fwww.secop.gov.co%3a443%2fCO1BusinessLine%2fTendering%2fContractNoticeManagement%2fIndex&amp;notice=CO1.NTC.3689526</t>
  </si>
  <si>
    <t>INTERVENTORÍA, TÉCNICA, ADMINISTRATIVA, FINANCIERA Y LEGAL AL MANTENIMIENTO RUTINARIO PARA LOS CORREDORES VIALES NO CONCESIONADOS CON CASETA DE RECAUDO EN EL DEPARTAMENTO DE CUNDINAMARCA</t>
  </si>
  <si>
    <t>DC-SI-CMA-012-2021</t>
  </si>
  <si>
    <t>https://www.secop.gov.co/CO1BusinessLine/Tendering/ContractNoticeView/Index?prevCtxLbl=Buscar+procesos&amp;prevCtxUrl=https%3a%2f%2fwww.secop.gov.co%3a443%2fCO1BusinessLine%2fTendering%2fContractNoticeManagement%2fIndex&amp;notice=CO1.NTC.2800918</t>
  </si>
  <si>
    <t xml:space="preserve">Popayan </t>
  </si>
  <si>
    <t>INTERVENTORIA TECNICA, ADMINISTRATIVA, FINANCIERA, JURIDICA Y CONTABLE PARA LA CONSTRUCCION DE OBRAS CIVILES PARA LA ATENCION DEL TRAMO CRITICO SOBRE LA VIA 25CC03, EN EL SECTOR HOMBRE FELIZ Y CURVA DEL AMOR, EN EL MARCO DEL DECRETO 54 POR EL CUAL SE DECLARA LA CALAMIDAD PUBLICA, MUNICIPIO DE ARGELIA, DEPARTAMENTO DEL CAUCA</t>
  </si>
  <si>
    <t>No hay personal jurídico, ni personal contable (a menos que este último lo supla el director de interventoría)</t>
  </si>
  <si>
    <t>IDU-CMA-SGI-032-2022</t>
  </si>
  <si>
    <t>https://www.secop.gov.co/CO1BusinessLine/Tendering/ContractNoticeView/Index?prevCtxLbl=Buscar+procesos&amp;prevCtxUrl=https%3a%2f%2fwww.secop.gov.co%3a443%2fCO1BusinessLine%2fTendering%2fContractNoticeManagement%2fIndex&amp;notice=CO1.NTC.3685651</t>
  </si>
  <si>
    <t>INTERVENTORÍA INTEGRAL AL DISEÑO, SUMINISTRO, MONTAJE, PUESTA EN FUNCIONAMIENTO Y MANTENIMIENTO DEL COMPONENTE ELECTROMECÁNICO, Y OBRA CIVIL DE UN SISTEMA DE TRANSPORTE DE PASAJEROS POR CABLE AÉREO TIPO MONOCABLE DESENGANCHABLE EN LA LOCALIDAD DE SAN CRISTÓBAL EN BOGOTÁ D.C.</t>
  </si>
  <si>
    <t>2,14 , 2,28 , 1,1</t>
  </si>
  <si>
    <t>CMA-DT-SEI-179-2021</t>
  </si>
  <si>
    <t>https://www.secop.gov.co/CO1BusinessLine/Tendering/ContractNoticeView/Index?prevCtxLbl=Buscar+procesos&amp;prevCtxUrl=https%3a%2f%2fwww.secop.gov.co%3a443%2fCO1BusinessLine%2fTendering%2fContractNoticeManagement%2fIndex&amp;notice=CO1.NTC.2422514</t>
  </si>
  <si>
    <t>INTERVENTORIA PARA LOS ESTUDIOS Y DISEÑOS DE LA VARIANTE SAMPUÉS, DEPARTAMENTO DE SUCRE</t>
  </si>
  <si>
    <t>No hay residente contratado, solo un ingeniero auxiliar y ese fue el valor asignado para dicho presupuesto</t>
  </si>
  <si>
    <t>MP-SI-CM-003-2021</t>
  </si>
  <si>
    <t>https://www.secop.gov.co/CO1BusinessLine/Tendering/ContractNoticeView/Index?prevCtxLbl=Buscar+procesos&amp;prevCtxUrl=https%3a%2f%2fwww.secop.gov.co%3a443%2fCO1BusinessLine%2fTendering%2fContractNoticeManagement%2fIndex&amp;notice=CO1.NTC.2457274</t>
  </si>
  <si>
    <t>Popayán</t>
  </si>
  <si>
    <t>INTERVENTORIA TÉCNICA, ADMINISTRATIVA, FINANCIERA Y AMBIENTAL, EN EL MARCO DEL PROYECTO DENOMINADO "DESARROLLO DE LAS OBRAS DE INFRAESTRUCTURA EN EL CENTRO DE BIENESTAR ANIMAL DEL MUNICIPIO DE POPAYÁN</t>
  </si>
  <si>
    <t>CM-002-2022</t>
  </si>
  <si>
    <t>https://www.secop.gov.co/CO1BusinessLine/Tendering/ContractNoticeView/Index?prevCtxLbl=Buscar+procesos&amp;prevCtxUrl=https%3a%2f%2fwww.secop.gov.co%3a443%2fCO1BusinessLine%2fTendering%2fContractNoticeManagement%2fIndex&amp;notice=CO1.NTC.1601996</t>
  </si>
  <si>
    <t>INTERVENTORÍA TÉCNICA, ADMINISTRATIVA Y FINANCIERA A LOS CONTRATOS DE OBRA PARA EL MANTENIMIENTO Y REHABILITACIÓN DE VÍAS URBANAS, MEDIANTE LA REPARACIÓN Y CONSTRUCCIÓN DE PAVIMENTOS Y PEATONALES EN LA COMUNA 5 CIUDADELA DEL NORTE; COMUNA 6 ECOTURÍSTICO CERRO DE ORO; COMUNA 7 TESORITO Y COMUNA 12 NUEVO HORIZONTE; EN LA CIUDAD DE MANIZALES</t>
  </si>
  <si>
    <t>El personal contratado corresponde al alcance de la interventoría, adicionalmente está contratado un profesional SISO, un trabajador social y un ingeniero ambiental (no está contemplado en el alcance)</t>
  </si>
  <si>
    <t>CP-CI-EAAR-022023</t>
  </si>
  <si>
    <t>https://www.secop.gov.co/CO1BusinessLine/Tendering/ContractNoticeView/Index?prevCtxLbl=Buscar+procesos&amp;prevCtxUrl=https%3a%2f%2fwww.secop.gov.co%3a443%2fCO1BusinessLine%2fTendering%2fContractNoticeManagement%2fIndex&amp;notice=CO1.NTC.3799553</t>
  </si>
  <si>
    <t>INTERVENTORÍA TÉCNICA ADMINISTRATIVA Y FINANCIERA A LA OPTIMIZACIÓN DEL SISTEMA DE ACUEDUCTO DE LA VEREDA BUENOS AIRES DEL MUNICIPIO DE MISTRATÓ AFECTADO POR LA RECURRENCIA DE LA TEMPORADA INVERNAL</t>
  </si>
  <si>
    <t>Caso de estudio: sacan el presupuesto de la interventoría como un porcentaje del costo del proyecto</t>
  </si>
  <si>
    <t>El personal contratado corresponde al alcance de la interventoría, adicionalmente hay un asesor ambiental, social y SISO (no está contemplado en el alcance)</t>
  </si>
  <si>
    <t>FDLSF-MC-017-2022</t>
  </si>
  <si>
    <t>https://www.secop.gov.co/CO1BusinessLine/Tendering/ContractNoticeView/Index?prevCtxLbl=Buscar+procesos&amp;prevCtxUrl=https%3a%2f%2fwww.secop.gov.co%3a443%2fCO1BusinessLine%2fTendering%2fContractNoticeManagement%2fIndex&amp;notice=CO1.NTC.3649238</t>
  </si>
  <si>
    <t>INTERVENTORÍA TÉCNICA AL CONTRATO DE OBRA PUBLICA RESULTANTE DEL PROCESO DE LICITACION PUBLICA CUYO OBJETO ES: "CONTRATAR POR EL SISTEMA DE PRECIOS UNITARIOS FIJOS A MONTO AGOTABLE, EL DIAGNOSTICO Y LAS OBRAS DE REPARACIÓN, MANTENIMIENTO Y/O MEJORAMIENTO, REQUERIDAS EN LOS SALONES COMUNALES DE LA LOCALIDAD DE SANTA FE - ALCALDÍA LOCAL DE SANTA FE</t>
  </si>
  <si>
    <t>En secop tiene una duración de 7 meses, pero el proceso solo dura 2 meses en el ppto</t>
  </si>
  <si>
    <t>CMA-EAAR-21-2022</t>
  </si>
  <si>
    <t>https://www.secop.gov.co/CO1BusinessLine/Tendering/ContractNoticeView/Index?prevCtxLbl=Buscar+procesos&amp;prevCtxUrl=https%3a%2f%2fwww.secop.gov.co%3a443%2fCO1BusinessLine%2fTendering%2fContractNoticeManagement%2fIndex&amp;notice=CO1.NTC.3685952</t>
  </si>
  <si>
    <t xml:space="preserve">Pereira </t>
  </si>
  <si>
    <t>INTERVENTORIA TÉCNICA ADMINISTRATIVA Y FINANCIERA A LA OPTIMIZACIÓN DE LAS REDES DE ACUEDUCTO Y ALCANTARILLADO UBICADOS EN LA CARRERA 14 ENTRE CALLES 16 Y 20, DEL MUNICIPIO DE SANTA ROSA DE CABAL DEPARTAMENTO DE RISARALDA</t>
  </si>
  <si>
    <t>2,5 , 1,79</t>
  </si>
  <si>
    <t>CMA-002-2021</t>
  </si>
  <si>
    <t>https://www.secop.gov.co/CO1BusinessLine/Tendering/ContractNoticeView/Index?prevCtxLbl=Buscar+procesos&amp;prevCtxUrl=https%3a%2f%2fwww.secop.gov.co%3a443%2fCO1BusinessLine%2fTendering%2fContractNoticeManagement%2fIndex&amp;notice=CO1.NTC.1948508</t>
  </si>
  <si>
    <t>CONTRATAR LA INTERVENTORIA TÉCNICA, ADMINISTRATIVA, FINANCIERA, CONTABLE, AMBIENTAL Y JURÍDICA PARA LA ADECUACION FUNCIONAL DE LOS EDIFICIOS 1 Y 2 ASÍ COMO LAS OBRAS DE INFRAESTRUCTURA EN EL ESPACIO PÚBLICO DEL BIEN INMUEBLE “PANÓPTICO “PANÓPTICO” DEL MUNICIPIO DE IBAGUÉ</t>
  </si>
  <si>
    <t>Solamente está contratado el personal técnico y el personal administrativo</t>
  </si>
  <si>
    <t>FDLCB-CMA-006-2022_1</t>
  </si>
  <si>
    <t>https://www.secop.gov.co/CO1BusinessLine/Tendering/ContractNoticeView/Index?prevCtxLbl=Buscar+procesos&amp;prevCtxUrl=https%3a%2f%2fwww.secop.gov.co%3a443%2fCO1BusinessLine%2fTendering%2fContractNoticeManagement%2fIndex&amp;notice=CO1.NTC.3644099</t>
  </si>
  <si>
    <t>Interventoría técnica, administrativa, financiera (contable), jurídica (legal), ambiental, social y SST (SISO) al contrato de obra pública cuyo objeto es: "EJECUTAR A PRECIOS UNITARIOS Y A MONTO AGOTABLE LA ACTUALIZACIÓN Y/O COMPLEMENTACIÓN Y/O AJUSTES A LOS ESTUDIOS Y DISEÑOS, Y LAS OBRAS DE CONSTRUCCIÓN DE LAS VIAS Y ESPACIO PÚBLICO ASOCIADO A LA INFRAESTRUCTURA DE TRANSPORTE DE LA LOCALIDAD DE CIUDAD BOLIVAR, PRIORIZADOS PARA LA VIGENCIA FISCAL 2022, DE CONFORMIDAD CON LOS PLIEGOS DE CONDICIO</t>
  </si>
  <si>
    <t>Tiene factor prestacional, pero no FM</t>
  </si>
  <si>
    <t>CM2-013-2022</t>
  </si>
  <si>
    <t>https://www.secop.gov.co/CO1BusinessLine/Tendering/ContractNoticeView/Index?notice=CO1.NTC.3687327</t>
  </si>
  <si>
    <t>San Gil</t>
  </si>
  <si>
    <t xml:space="preserve">Proceso adjudicado y celebrado </t>
  </si>
  <si>
    <t>INTERVENTORIA TÉCNICA, ADMINISTRATIVA, FINANCIERA, CONTABLE Y JURIDICA PARA EL CONTRATO DE OBRA CUYO OBJETO ES REMODELACION Y ADECUACION DE LA SEDE PRINCIPAL DE LA CORPORACION AUTONOMA REGIONAL DE SANTANDER UBICADA EN LA CIUDAD DE SAN GIL SANTANDER ETAPA 1</t>
  </si>
  <si>
    <t>CMA-009-2022</t>
  </si>
  <si>
    <t>https://www.secop.gov.co/CO1BusinessLine/Tendering/ContractNoticeView/Index?notice=CO1.NTC.3678994</t>
  </si>
  <si>
    <t xml:space="preserve">Zipaquira </t>
  </si>
  <si>
    <t>CONSULTORIA PARA LA ELABORACION DEL INVENTARIO DE LA RED VIAL TERCIARIA DEL MUNICIPIO DE ZIPAQUIRÁ PARA EL REPORTE DE LA INFORMACION EN EL SISTEMA INTEGRAL NACIONAL DE INFORMACIÓN DE CARRETERAS (SINC), EN CUMPLIMIENTO DE LA NORMATIVIDAD VIGENTE DEL MINISTERIO DE TRANSPORTE</t>
  </si>
  <si>
    <t>IDU-CMA-SGDU-029-2022</t>
  </si>
  <si>
    <t>https://www.secop.gov.co/CO1BusinessLine/Tendering/ContractNoticeView/Index?notice=CO1.NTC.3560044</t>
  </si>
  <si>
    <t>INTERVENTORIA INTEGRAL A LA ELABORACIÓN DE LA FACTIBILIDAD PARA EL INTERCAMBIADOR VIAL EN LA INTERSECCIÓN DE LA AVENIDA MEDELLÍN (CALLE 80) CON AVENIDA LAS QUINTAS (CARRERA 119) Y LA CARRERA 120 EN BOGOTÁ D.C.</t>
  </si>
  <si>
    <t>2.30, 2.45, 1.10</t>
  </si>
  <si>
    <t>IDU-CMA-SGDU-037-2022</t>
  </si>
  <si>
    <t>https://www.secop.gov.co/CO1BusinessLine/Tendering/ContractNoticeView/Index?notice=CO1.NTC.3689274</t>
  </si>
  <si>
    <t>INTERVENTORIA INTEGRAL A LA COMPLEMENTACIÓN, AJUSTE Y/O ELABORACIÓN DE LOS ESTUDIOS Y DISEÑOS, Y LA EJECUCIÓN DE LAS OBRAS DE LOS TRAMOS 1 Y 2 DE LA CICLO ALAMEDA MEDIO MILENIO ENTRE LA AV BOYACÁ Y LA CALLE 24 EN BOGOTÁ D.C.</t>
  </si>
  <si>
    <t>2.18, 2.32, 1.10</t>
  </si>
  <si>
    <t>El factor de 2.32 corresponde a especialistas y profesionales</t>
  </si>
  <si>
    <t>El factor de 2.18 corresponde a tarifas de personal técnico</t>
  </si>
  <si>
    <t xml:space="preserve">9CM-009-2022 </t>
  </si>
  <si>
    <t>https://www.secop.gov.co/CO1BusinessLine/Tendering/ContractNoticeView/Index?prevCtxLbl=Buscar+procesos&amp;prevCtxUrl=https%3a%2f%2fwww.secop.gov.co%3a443%2fCO1BusinessLine%2fTendering%2fContractNoticeManagement%2fIndex&amp;notice=CO1.NTC.3618380</t>
  </si>
  <si>
    <t>INTERVENTORIA TECNICA, ADMINISTRATIVA Y FINANCIERA AL PROYECTO CONSTRUCCIÓN DE VIVIENDA NUEVA NUCLEADA Y/O EN SITIO PROPIO, VIS O VIP, EN EL MUNICIPIO DE ARAUC</t>
  </si>
  <si>
    <t>Solamente está contratado un residente de interventoría</t>
  </si>
  <si>
    <t>CMA-003-2022</t>
  </si>
  <si>
    <t>https://www.secop.gov.co/CO1BusinessLine/Tendering/ContractNoticeView/Index?prevCtxLbl=Buscar+procesos&amp;prevCtxUrl=https%3a%2f%2fwww.secop.gov.co%3a443%2fCO1BusinessLine%2fTendering%2fContractNoticeManagement%2fIndex&amp;notice=CO1.NTC.2908571</t>
  </si>
  <si>
    <t>Zipaquirá</t>
  </si>
  <si>
    <t>INTERVENTORIA TECNICA, ADMINISTRATIVA, FINANCIERA Y AMBIENTAL PARA LA ADECUACION DE LA PLAZA DE MERCADO VILLA DE LA SAL DEL MUNICIPIO DE ZIPAQUIRA, CUNDINAMARCA DENTRO DEL MARCO DEL CONVENIO 754 DE 2021 FIRMADO ENTRE EL ICCU Y EL MUNICIPIO DE ZIPAQUIRA</t>
  </si>
  <si>
    <t>https://www.secop.gov.co/CO1BusinessLine/Tendering/ContractNoticeView/Index?prevCtxLbl=Buscar+procesos&amp;prevCtxUrl=https%3a%2f%2fwww.secop.gov.co%3a443%2fCO1BusinessLine%2fTendering%2fContractNoticeManagement%2fIndex&amp;notice=CO1.NTC.2947233</t>
  </si>
  <si>
    <t>Espinal</t>
  </si>
  <si>
    <t>INTERVENTORIA TECNICA, ADMINISTRATIVA Y FINANCIERA PARA LA CONSTRUCCION DE CUBIERTA UNIFICADA PARA ESCENARIOS DEPORTIVOS DE LA INSTITUCION EDUCATIVA SAN ISIDORO DEL MUNICIPIO DE EL ESPINAL - TOLIMA</t>
  </si>
  <si>
    <t>El presupuesto tiene toda la estructura pero no tiene valores</t>
  </si>
  <si>
    <t>23/01/2023</t>
  </si>
  <si>
    <t>Atlántico</t>
  </si>
  <si>
    <t>En SECOP II dice que la duración del contrato es de 5 meses pero en el presupuesto son 6</t>
  </si>
  <si>
    <t>FDLSC-CMA-003-2022</t>
  </si>
  <si>
    <t>https://www.secop.gov.co/CO1BusinessLine/Tendering/ContractNoticeView/Index?prevCtxLbl=Buscar+procesos&amp;prevCtxUrl=https%3a%2f%2fwww.secop.gov.co%3a443%2fCO1BusinessLine%2fTendering%2fContractNoticeManagement%2fIndex&amp;notice=CO1.NTC.2979231</t>
  </si>
  <si>
    <t>REALIZAR LA INTERVENTORÍA TÉCNICA, ADMINISTRATIVA, FINANCIERA, JURÍDICA, SOCIAL, AMBIENTAL Y SISO AL CONTRATO DE OBRA CUYO OBJETO ES EJECUTAR A PRECIOS UNITARIOS SIN FORMULA DE REAJUSTE Y A MONTO AGOTABLE, LAS ACTIVIDADES NECESARIAS PARA EL DESARROLLO DE LAS OBRAS INTERVENCIÓN DE PUENTES VEHICULARES Y PEATONALES SOBRE CUERPOS DE AGUA EN LA LOCALIDAD DE SAN CRISTÓBAL EN LA CIUDAD DE BOGOTÁ D.C</t>
  </si>
  <si>
    <t>No hay personal jurídico, ni personal ambiental</t>
  </si>
  <si>
    <t>CMA-AT-APSB-N°009-2021</t>
  </si>
  <si>
    <t>https://www.secop.gov.co/CO1BusinessLine/Tendering/ContractNoticeView/Index?prevCtxLbl=Buscar+procesos&amp;prevCtxUrl=https%3a%2f%2fwww.secop.gov.co%3a443%2fCO1BusinessLine%2fTendering%2fContractNoticeManagement%2fIndex&amp;notice=CO1.NTC.2697852</t>
  </si>
  <si>
    <t xml:space="preserve">Riohacha </t>
  </si>
  <si>
    <t>Interventoría técnica, administrativa, financiera, jurídica, social, siso y ambiental del proyecto denominado construcción de obras en el punto de producción, sistema de tratamiento de osmosis inversa</t>
  </si>
  <si>
    <t>FDLCB-CMA-003-2022</t>
  </si>
  <si>
    <t>https://www.secop.gov.co/CO1BusinessLine/Tendering/ContractNoticeView/Index?prevCtxLbl=Buscar+procesos&amp;prevCtxUrl=https%3a%2f%2fwww.secop.gov.co%3a443%2fCO1BusinessLine%2fTendering%2fContractNoticeManagement%2fIndex&amp;notice=CO1.NTC.3306977</t>
  </si>
  <si>
    <t>REALIZAR LA INTERVENTORÍA TÉCNICA, ADMINISTRATIVA, JURÍDICA, FINANCIERA, ECONÓMICA, SOCIAL, AMBIENTAL, Y SST, DEL CONTRATO CUYO OBJETO ES REALIZAR A PRECIOS UNITARIOS SIN FÓRMULA DE REAJUSTE Y A MONTO AGOTABLE EL MANTENIMIENTO, MEJORAMIENTO, ADECUACIÓN Y/O DOTACIÓN DE LOS PARQUES VECINALES Y DE BOLSILLO DE LA LOCALIDAD DE CIUDAD BOLÍVAR</t>
  </si>
  <si>
    <t>CM-008-2021</t>
  </si>
  <si>
    <t>https://www.secop.gov.co/CO1BusinessLine/Tendering/ContractNoticeView/Index?prevCtxLbl=Buscar+procesos&amp;prevCtxUrl=https%3a%2f%2fwww.secop.gov.co%3a443%2fCO1BusinessLine%2fTendering%2fContractNoticeManagement%2fIndex&amp;notice=CO1.NTC.2648450</t>
  </si>
  <si>
    <t xml:space="preserve">Madrid </t>
  </si>
  <si>
    <t>INTERVENTORÍA TÉCNICA, ADMINISTRATIVA, FINANCIERA, LEGAL Y AMBIENTAL PARA ACOMPAÑAR LA CONSTRUCCIÓN CENTRO DE DESARROLLO INFANTIL DEL MUNICIPIO DE MADRID, LA CONSTRUCCION COLEGIO EN LA VEREDA PUENTE PIEDRA DEL MUNICIPIO DE MADRID CUNDINAMARCA, LA ADECUACIÓN A LA INSTITUCIÓN EDUCATIVA DEPARTAMENTAL TECNOLÓGICO SEDE PRINCIPAL DEL MUNICIPIO DE MADRID CUNDINAMARCA Y MANTENIMIENTO Y MEJORAMIENTO DE LA INFRAESTRUCTURA EDUCATIVA DEL MUNICIPIO DE MADRID</t>
  </si>
  <si>
    <t>Solamente está contratado el personal técnico, el personal administrativo y el personal financiero</t>
  </si>
  <si>
    <t>GCSJ-CM-001-2022</t>
  </si>
  <si>
    <t>https://www.secop.gov.co/CO1BusinessLine/Tendering/ContractNoticeView/Index?prevCtxLbl=Buscar+procesos&amp;prevCtxUrl=https%3a%2f%2fwww.secop.gov.co%3a443%2fCO1BusinessLine%2fTendering%2fContractNoticeManagement%2fIndex&amp;notice=CO1.NTC.2703472</t>
  </si>
  <si>
    <t>17/01/2022</t>
  </si>
  <si>
    <t>INTERVENTORÍA TÉCNICA, ADMINISTRATIVA, LEGAL (JURÍDICA) Y FINANCIERA A LOS CONTRATOS DE TRANSPORTE ESCOLAR Y OPERATIVIDAD DE VEHÍCULOS ESCOLARES PROPIOS A FIN DE GARANTIZAR EL SERVICIO DE RUTAS ESCOLARES A ESTUDIANTES DURANTE EL CALENDARIO ESCOLAR COMO ESTRATEGIA DE ACCESO Y PERMANENCIA</t>
  </si>
  <si>
    <t>No especifica el personal contratado (descripción demasiado general)</t>
  </si>
  <si>
    <t>No especifica el personal contratado</t>
  </si>
  <si>
    <t>No hay residente contratado, solo Profesionales y ese fue el valor asignado para dicho presupuesto</t>
  </si>
  <si>
    <t>JBB-CMA-003-2022</t>
  </si>
  <si>
    <t>https://www.secop.gov.co/CO1BusinessLine/Tendering/ContractNoticeView/Index?prevCtxLbl=Buscar+procesos&amp;prevCtxUrl=https%3a%2f%2fwww.secop.gov.co%3a443%2fCO1BusinessLine%2fTendering%2fContractNoticeManagement%2fIndex&amp;notice=CO1.NTC.2707291</t>
  </si>
  <si>
    <t>8461-10-7683 "REALIZAR LA INTERVENTORÍA TÉCNICA, ADMINISTRATIVA, FINANCIERA, CONTABLE, JURÍDICA Y AMBIENTAL AL CONTRATO CUYO OBJETO CONSISTE EN "CONTRATAR LAS OBRAS CIVILES PARA LA CONSTRUCCIÓN DEL CENTRO DE ATENCIÓN AL VISITANTE, PARA EL FORTALECIMIENTO CON INFRAESTRUCTURA DEL JARDÍN BOTÁNICO JOSÉ CELESTINO MUTIS, COMO ATRACTIVO TURÍSTICO EN LA CIUDAD DE BOGOTÁ, POR EL SISTEMA DE PRECIOS UNITARIOS FIJOS</t>
  </si>
  <si>
    <t>No hay personal jurídico, ni personal contable</t>
  </si>
  <si>
    <t>CMA-002-2022</t>
  </si>
  <si>
    <t>https://www.secop.gov.co/CO1BusinessLine/Tendering/ContractNoticeView/Index?prevCtxLbl=Buscar+procesos&amp;prevCtxUrl=https%3a%2f%2fwww.secop.gov.co%3a443%2fCO1BusinessLine%2fTendering%2fContractNoticeManagement%2fIndex&amp;notice=CO1.NTC.2829396</t>
  </si>
  <si>
    <t>INTERVENTORIA TECNICA, ADMINISTRATIVA, CONTABLE, FINANCIERA Y JURIDICA AL CONTRATO DE OBRA PUBLICA CUYO OBJETO ES REHABILITACION Y MANTENIMIENTO DE LA VIA DE LA GLORIETA ( CALLE 4) QUE COMUNICA EL SECTOR PASOANCHO DEL MUNICIPIO DE ZIPAQUIRA Y REHABILITACION Y MANTENIMIENTO DE LA VIA QUE DEL SECTOR LA PAZ COMUNICA AL CASCO URBANO DEL MUNICIPIO DE NEMOCON DEL ZIPAQUIRA CUNDINAMARCA, DENTRO DEL MARCO DEL CONVENIO ICCU 759 DE 2021</t>
  </si>
  <si>
    <t>No hay personal contable, ni personal jurídico, adicionalmente está contratado un especialista ambiental, un profesional SISO y un gestor social (no está contemplado en el alcance)</t>
  </si>
  <si>
    <t>DAJ-CM-014-2022</t>
  </si>
  <si>
    <t>https://www.secop.gov.co/CO1BusinessLine/Tendering/ContractNoticeView/Index?prevCtxLbl=Buscar+procesos&amp;prevCtxUrl=https%3a%2f%2fwww.secop.gov.co%3a443%2fCO1BusinessLine%2fTendering%2fContractNoticeManagement%2fIndex&amp;notice=CO1.NTC.3621792</t>
  </si>
  <si>
    <t>INTERVENTORÍA TÉCNICA, ADMINISTRATIVA, LEGAL, FINANCIERA, CONTABLE, AMBIENTAL AL CONTRATO DE OBRA PARA LA ADECUACIÓN DEL BLOQUE DOS DE LA INSTITUCIÓN EDUCATIVA CIUDADELA DEL SUR PARA TECNOACADEMIA</t>
  </si>
  <si>
    <t>No hay personal jurídico, personal ambiental, ni personal contable (por el tamaño del contrato el personal contable puede estar suplido por el director de interventoría)</t>
  </si>
  <si>
    <t>REST-CMA-004-2021</t>
  </si>
  <si>
    <t>https://www.secop.gov.co/CO1BusinessLine/Tendering/ContractNoticeView/Index?prevCtxLbl=Buscar+procesos&amp;prevCtxUrl=https%3a%2f%2fwww.secop.gov.co%3a443%2fCO1BusinessLine%2fTendering%2fContractNoticeManagement%2fIndex&amp;notice=CO1.NTC.2410714</t>
  </si>
  <si>
    <t>Restrepo</t>
  </si>
  <si>
    <t>INTERVENTORIA, TECNICA, ADMINISTRATIVA, FINANCIERA, JURIDICA, AMBIENTAL Y CONTABLE A LA EJECUCION DEL CONTRATO DE OBRA PUBLICA, MANTENIMIENTO DE LAS VIAS URBANAS DEL MUNICIPIO DE RESTREPO-META</t>
  </si>
  <si>
    <t>https://www.secop.gov.co/CO1BusinessLine/Tendering/ContractNoticeView/Index?prevCtxLbl=Buscar+procesos&amp;prevCtxUrl=https%3a%2f%2fwww.secop.gov.co%3a443%2fCO1BusinessLine%2fTendering%2fContractNoticeManagement%2fIndex&amp;notice=CO1.NTC.2933448</t>
  </si>
  <si>
    <t>INTERVENTORIA TÉCNICA, ADMINISTRATIVA, FINANCIERA, CONTABLE, JURÍDICA Y AMBIENTAL AL DISEÑO DE LA INFRAESTRUCTURA REQUERIDA PARA LA ADECUACION FÍSICA DE ACUERDO CON LA ACTUALIZACION DE LOS ESCENARIOS DE RIESGO DE LA PLANTA DE PRODUCCIÓN DE LA UNIDAD ADMINISTRATIVA ESPECIAL DE REHABILITACIÓN Y MANTENIMIENTO VIAL - UAERMV, A CARGO DEL PROYECTO 7858 (METAS 1, 2, 4 Y 5).</t>
  </si>
  <si>
    <t>Obtienen el FM por promedio</t>
  </si>
  <si>
    <t>No hay personal contable, ni personal jurídico</t>
  </si>
  <si>
    <t>CAR-CM-40-2021</t>
  </si>
  <si>
    <t>https://www.secop.gov.co/CO1BusinessLine/Tendering/ContractNoticeView/Index?prevCtxLbl=Buscar+procesos&amp;prevCtxUrl=https%3a%2f%2fwww.secop.gov.co%3a443%2fCO1BusinessLine%2fTendering%2fContractNoticeManagement%2fIndex&amp;notice=CO1.NTC.2483102#ContractDocuments</t>
  </si>
  <si>
    <t>REALIZAR LA INTERVENTORIA TÉCNICA, ADMINISTRATIVA, FINANCIERA, JURIDICA Y CONTABLE DEL CONTRATO QUE TIENE COMO OBJETO LA ADECUACION HIDROGEOMORFOLOGICA DE LAS ZONAS DE INUNDACION NATURAL DENOMINADAS AREAS MULTIFUNCIONALES EN LA CUENCA MEDIA DEL RIO BOGOTA</t>
  </si>
  <si>
    <t>No hay personal jurídico, ni personal contable, adicionalmente está contratado personal social, personal SISO y perosnal ambiental (no está contemplado en el alcance)</t>
  </si>
  <si>
    <t>https://www.secop.gov.co/CO1BusinessLine/Tendering/ContractNoticeView/Index?prevCtxLbl=Buscar+procesos&amp;prevCtxUrl=https%3a%2f%2fwww.secop.gov.co%3a443%2fCO1BusinessLine%2fTendering%2fContractNoticeManagement%2fIndex&amp;notice=CO1.NTC.3636665</t>
  </si>
  <si>
    <t>GDCH-CMA-01-02-20-001-SIVM-2022</t>
  </si>
  <si>
    <t>https://www.secop.gov.co/CO1BusinessLine/Tendering/ContractNoticeView/Index?prevCtxLbl=Buscar+procesos&amp;prevCtxUrl=https%3a%2f%2fwww.secop.gov.co%3a443%2fCO1BusinessLine%2fTendering%2fContractNoticeManagement%2fIndex&amp;notice=CO1.NTC.3652584</t>
  </si>
  <si>
    <t>Quibdó</t>
  </si>
  <si>
    <t>Chocó</t>
  </si>
  <si>
    <t>INTERVENTORIA TECNICA, ADMINISTRATIVA Y FINANCIERA PARA EL MEJORAMIENTO Y MANTENIMIENTO VÍA PLAYA DE ORO - BAGADÓ SECTOR DEL PR3+500 AL PR09+200</t>
  </si>
  <si>
    <t>El personal contratado corresponde al alcance de la interventoría, adicionalmente está contratado un profesional ambiental, un trabajador social y un profesional SISO (no está contemplado en el alcance)</t>
  </si>
  <si>
    <t>CAR-CM-30-2022</t>
  </si>
  <si>
    <t>https://www.secop.gov.co/CO1BusinessLine/Tendering/ContractNoticeView/Index?prevCtxLbl=Buscar+procesos&amp;prevCtxUrl=https%3a%2f%2fwww.secop.gov.co%3a443%2fCO1BusinessLine%2fTendering%2fContractNoticeManagement%2fIndex&amp;notice=CO1.NTC.3685360</t>
  </si>
  <si>
    <t>INTERVENTORIA TÉCNICA, ADMINISTRATIVA, FINANCIERA Y AMBIENTAL A LAS OBRAS DE ADECUACIÓN HIDRÁULICA EN EL RÍO SOACHA EN EL MUNICIPIO DE SOACHA, CUNDINAMARCA DE LA JURISDCCIÓN CAR, EN EL MARCO DE LA ESTRATEGIA DE SANEAMIENTO INTEGRAL Y RECUPERACIÓN DEL RÍO BOGOTÁ FASE 1</t>
  </si>
  <si>
    <t>CM-006-2022 IND</t>
  </si>
  <si>
    <t>https://www.secop.gov.co/CO1BusinessLine/Tendering/ContractNoticeView/Index?prevCtxLbl=Buscar+procesos&amp;prevCtxUrl=https%3a%2f%2fwww.secop.gov.co%3a443%2fCO1BusinessLine%2fTendering%2fContractNoticeManagement%2fIndex&amp;notice=CO1.NTC.3649273</t>
  </si>
  <si>
    <t>Tame</t>
  </si>
  <si>
    <t>INTERVENTORÍA TÉCNICA, ADMINISTRATIVA Y FINANCIERA AL MEJORAMIENTO Y MANTENIMIENTO DE LA INFRAESTRUCTURA DEPORTIVA DEL COLISEO CUBIERTO LOS LIBERTADORES DEL MUNICIPIO DE TAME, DEPARTAMENTO DE ARAUCA</t>
  </si>
  <si>
    <t>No hacen uso del FM en el presupuesto, pero si lo calculan</t>
  </si>
  <si>
    <t>Solamente está contratado un residente de interventoría (por el tamaño del contrato este puede suplir las necesidades de la interventoría)</t>
  </si>
  <si>
    <t>CMA-DTE-SPI-58-2022</t>
  </si>
  <si>
    <t>https://www.secop.gov.co/CO1BusinessLine/Tendering/ContractNoticeView/Index?prevCtxLbl=Buscar+procesos&amp;prevCtxUrl=https%3a%2f%2fwww.secop.gov.co%3a443%2fCO1BusinessLine%2fTendering%2fContractNoticeManagement%2fIndex&amp;notice=CO1.NTC.3636483</t>
  </si>
  <si>
    <t>INTERVENTORIA A LOS ESTUDIOS PARA LA SOLUCIÓN DEFINITIVA A LA PROBLEMÁTICA QUE SE PRESENTA EN EL SECTOR COMPRENDIDO ENTRE CURISÍ - PAJARITO, DEPARTAMENTO DE BOYACÁ</t>
  </si>
  <si>
    <t>FDLCB-CMA-002-2022</t>
  </si>
  <si>
    <t>https://www.secop.gov.co/CO1BusinessLine/Tendering/ContractNoticeView/Index?prevCtxLbl=Buscar+procesos&amp;prevCtxUrl=https%3a%2f%2fwww.secop.gov.co%3a443%2fCO1BusinessLine%2fTendering%2fContractNoticeManagement%2fIndex&amp;notice=CO1.NTC.3218643</t>
  </si>
  <si>
    <t>REALIZAR LA INTERVENTORÍA TÉCNICA, ADMINISTRATIVA, FINANCIERA, JURÍDICA, SOCIAL, AMBIENTAL Y SISO AL CONTRATO DE OBRA PUBLICA QUE TENDRÁ POR OBJETO EJECUTAR A MONTO AGOTABLE POR EL SISTEMA DE PRECIOS UNITARIOS FIJOS LAS OBRAS Y ACTIVIDADES PARA LA CONSERVACIÓN DE PUENTES VEHICULARES Y PEATONALES SOBRE CUERPOS DE AGUA EN LA LOCALIDAD DE CIUDAD BOLÍVAR, EN BOGOTÁ D.C.</t>
  </si>
  <si>
    <t>CM-AMT-0092022</t>
  </si>
  <si>
    <t>https://www.secop.gov.co/CO1BusinessLine/Tendering/ContractNoticeView/Index?prevCtxLbl=Buscar+procesos&amp;prevCtxUrl=https%3a%2f%2fwww.secop.gov.co%3a443%2fCO1BusinessLine%2fTendering%2fContractNoticeManagement%2fIndex&amp;notice=CO1.NTC.3075533</t>
  </si>
  <si>
    <t>Tunja</t>
  </si>
  <si>
    <t>INTERVENTORIA TECNICA, ADMINISTRATIVA, FINANCIERA, LEGAL, AMBIENTAL Y SOCIAL AL PROYECTO: ADECUACIONES Y MANTENIMIENTO A LA INFRAESTRUCTURA Y LA CANCHA DE BALONCESTO DEL COLISEO SAN ANTONIO DE TUNJA</t>
  </si>
  <si>
    <t>CMA-SICC-001-2022</t>
  </si>
  <si>
    <t>https://www.secop.gov.co/CO1BusinessLine/Tendering/ContractNoticeView/Index?prevCtxLbl=Buscar+procesos&amp;prevCtxUrl=https%3a%2f%2fwww.secop.gov.co%3a443%2fCO1BusinessLine%2fTendering%2fContractNoticeManagement%2fIndex&amp;notice=CO1.NTC.3649507</t>
  </si>
  <si>
    <t>CONTRATAR LA CONSULTORÍA PARA REALIZAR LOS ESTUDIOS Y DISEÑOS PARA LA CONSTRUCCIÓN Y DEMÁS TRÁMITES, INCLUIDO LA OBTENCIÓN DE LA LICENCIA DE CONSTRUCCIÓN DE LA ESTACIÓN DE BOMBEROS DE BOCAGRANDE, ADECUADA PARA BRINDAR RESPUESTAS TERRESTRES Y ACUÁTICAS DEL DISTRITO DE CARTAGENA</t>
  </si>
  <si>
    <t>No hay residente de interventoría contratado, solamente especialistas</t>
  </si>
  <si>
    <t>FDLAN-CMA-002-2022</t>
  </si>
  <si>
    <t>https://www.secop.gov.co/CO1BusinessLine/Tendering/ContractNoticeView/Index?prevCtxLbl=Buscar+procesos&amp;prevCtxUrl=https%3a%2f%2fwww.secop.gov.co%3a443%2fCO1BusinessLine%2fTendering%2fContractNoticeManagement%2fIndex&amp;notice=CO1.NTC.3263847</t>
  </si>
  <si>
    <t>REALIZAR LA INTERVENTORÍA TÉCNICA, ADMINISTRATIVA, JURÍDICA (LEGAL), FINANCIERA (CONTABLE), AMBIENTAL, SOCIAL Y SST AL CONTRATO QUE TIENE POR OBJETO: "CONTRATAR BAJO LA MODALIDAD DE PRECIOS UNITARIOS FIJOS Y A MONTO AGOTABLE LAS OBRAS PARA EL MANTENIMIENTO, ADECUACIÓN, REHABILITACIÓN Y RECUPERACIÓN DE PARQUES VECINALES Y DE BOLSILLO UBICADOS EN LA LOCALIDAD ANTONIO NARIÑO</t>
  </si>
  <si>
    <t>No hay personal jurídico, ni personal social</t>
  </si>
  <si>
    <t>SVP-CMA-002-2022</t>
  </si>
  <si>
    <t>https://www.secop.gov.co/CO1BusinessLine/Tendering/ContractNoticeView/Index?prevCtxLbl=Buscar+procesos&amp;prevCtxUrl=https%3a%2f%2fwww.secop.gov.co%3a443%2fCO1BusinessLine%2fTendering%2fContractNoticeManagement%2fIndex&amp;notice=CO1.NTC.3600941</t>
  </si>
  <si>
    <t>Norte De Santander</t>
  </si>
  <si>
    <t>2022-S63 -CONSULTORÍA PARA REALIZAR LOS ESTUDIOS REQUERIDOS PARA LOS DISEÑOS DEL PROYECTO URBANÍSTICO CANAL BOGOTÁ.</t>
  </si>
  <si>
    <t>SCJ-CMA-002-2022 </t>
  </si>
  <si>
    <t>https://www.secop.gov.co/CO1BusinessLine/Tendering/ContractNoticeView/Index?prevCtxLbl=Buscar+procesos&amp;prevCtxUrl=https%3a%2f%2fwww.secop.gov.co%3a443%2fCO1BusinessLine%2fTendering%2fContractNoticeManagement%2fIndex&amp;notice=CO1.NTC.3553990</t>
  </si>
  <si>
    <t>REALIZAR INTERVENTORÍA TÉCNICA, ADMINISTRATIVA, FINANCIERA, JURÍDICA Y AMBIENTAL AL CONTRATO DE OBRA MEDIANTE EL QUE SE REALICE EL MANTENIMIENTO PREVENTIVO Y CORRECTIVO DE INFRAESTRUCTURA FÍSICA Y EQUIPOS DE LA CÁRCEL DISTRITAL DE VARONES Y ANEXO DE MUJERES ADMINISTRADA POR LA SDSCJ.</t>
  </si>
  <si>
    <t>El factor multiplicador se obtiene promediando los calculos realizados con un F.M de 2.37 y 2.35</t>
  </si>
  <si>
    <t>IDU-CMA-SGDU-031-2022</t>
  </si>
  <si>
    <t>https://www.secop.gov.co/CO1BusinessLine/Tendering/ContractNoticeView/Index?prevCtxLbl=Buscar+procesos&amp;prevCtxUrl=https%3a%2f%2fwww.secop.gov.co%3a443%2fCO1BusinessLine%2fTendering%2fContractNoticeManagement%2fIndex&amp;notice=CO1.NTC.3672191</t>
  </si>
  <si>
    <t>ESTUDIOS Y DISEÑOS PARA LA ACTUALIZACIÓN SÍSMICA, REFORZAMIENTO ESTRUCTURAL, REHABILITACIÓN Y MANTENIMIENTO DEL PUENTE PEATONAL ATIRANTADO LOCALIZADO EN LA AVENIDA LUIS CARLOS GALÁN SARMIENTO (Av. Calle 24) POR AV. AVENIDA DEL CONGRESO EUCARÍSTICO (Av. Carrera 68), EN BOGOTÁ D.C</t>
  </si>
  <si>
    <t>2,26 , 2,4 , 1,1</t>
  </si>
  <si>
    <t>IDU-CMA-SGI-003-2022</t>
  </si>
  <si>
    <t>https://www.secop.gov.co/CO1BusinessLine/Tendering/ContractNoticeView/Index?prevCtxLbl=Buscar+procesos&amp;prevCtxUrl=https%3a%2f%2fwww.secop.gov.co%3a443%2fCO1BusinessLine%2fTendering%2fContractNoticeManagement%2fIndex&amp;notice=CO1.NTC.2948168</t>
  </si>
  <si>
    <t>INTERVENTORÍA INTEGRAL A LA CONSTRUCCIÓN DE LA INTERSECCIÓN A DESNIVEL DE LA AUTOPISTA SUR (NQS) CON AVENIDA BOSA Y PROLONGACIÓN DE LA AVENIDA LAS TORRES HASTA LA CONEXIÓN DE CALLE 59 SUR (AVENIDA BOSA).</t>
  </si>
  <si>
    <t>2.14, 2.28, 1.10</t>
  </si>
  <si>
    <t>Tres factores multiplicadores y el presupuesto no coincide con lo registrado en SECOP II</t>
  </si>
  <si>
    <t>El personal contratado corresponde al alcance de la interventoría, adicionalmente está contrado personal social y personal contable (no está contemplado en el alcance)</t>
  </si>
  <si>
    <t>El factor de 2.28 corresponde a especialistas y profesionales</t>
  </si>
  <si>
    <t>El factor de 2.14 corresponde a tarifas de personal técnico</t>
  </si>
  <si>
    <t xml:space="preserve">FDLT-CMA-012-2022 </t>
  </si>
  <si>
    <t>https://www.secop.gov.co/CO1BusinessLine/Tendering/ContractNoticeView/Index?prevCtxLbl=Buscar+procesos&amp;prevCtxUrl=https%3a%2f%2fwww.secop.gov.co%3a443%2fCO1BusinessLine%2fTendering%2fContractNoticeManagement%2fIndex&amp;notice=CO1.NTC.2945617</t>
  </si>
  <si>
    <t>CM-003-2022</t>
  </si>
  <si>
    <t>https://www.secop.gov.co/CO1BusinessLine/Tendering/ContractNoticeView/Index?prevCtxLbl=Buscar+procesos&amp;prevCtxUrl=https%3a%2f%2fwww.secop.gov.co%3a443%2fCO1BusinessLine%2fTendering%2fContractNoticeManagement%2fIndex&amp;notice=CO1.NTC.2945904</t>
  </si>
  <si>
    <t>INTERVENTORÍA, TÉCNICA, ADMINISTRATIVA Y FINANCIERA AL CONTRATO DE OBRA PARA LA CONSTRUCCIÓN DEL CENTRO DE ALTO RENDIMIENTO, UNIDADES TECNOLÓGICAS DE SANTANDER, SEDE BUCARAMANGA</t>
  </si>
  <si>
    <t>2.4, 1.0</t>
  </si>
  <si>
    <t>El personal contratado corresponde al alcance de la interventoría, adicionalmente está contratado un profesional SISO (no está contemplado en el alcance)</t>
  </si>
  <si>
    <t>El factor de 2.4 corresponde a costos de personal</t>
  </si>
  <si>
    <t>El factor de 1.0 corresponde a costos generales</t>
  </si>
  <si>
    <t>CM 005 DE 2022</t>
  </si>
  <si>
    <t>https://www.secop.gov.co/CO1BusinessLine/Tendering/ContractNoticeView/Index?prevCtxLbl=Buscar+procesos&amp;prevCtxUrl=https%3a%2f%2fwww.secop.gov.co%3a443%2fCO1BusinessLine%2fTendering%2fContractNoticeManagement%2fIndex&amp;notice=CO1.NTC.3593515</t>
  </si>
  <si>
    <t>INTERVENTORÍA ADMINISTRATIVA, TÉCNICA, JURÍDICA, FINANCIERA Y AMBIENTAL A LAS OBRAS DE MANTENIMIENTO HIDRAULICO DEL CAÑO CLARIN VIEJO COMO APORTE A LA RECUPERACION DE LAS CONDICIONES AMBIENTALES DEL VIA PARQUE ISLA SALAMANCA EN EL DEPARTAMENTO DEL MAGDALENA</t>
  </si>
  <si>
    <t>No hay personal jurídico, adicionalemente está contrado un especialista SST</t>
  </si>
  <si>
    <t>SI-SI-CMA-005-2022</t>
  </si>
  <si>
    <t>https://www.secop.gov.co/CO1BusinessLine/Tendering/ContractNoticeView/Index?prevCtxLbl=Buscar+procesos&amp;prevCtxUrl=https%3a%2f%2fwww.secop.gov.co%3a443%2fCO1BusinessLine%2fTendering%2fContractNoticeManagement%2fIndex&amp;notice=CO1.NTC.2979118</t>
  </si>
  <si>
    <t>INTERVENTORÍA A LA ADECUACIÓN DEL PARQUE EL CENTENARIO DEL MUNICIPIO DE BUCARAMANGA, SANTANDER</t>
  </si>
  <si>
    <t>CAS-DTV-CMA-002-2022</t>
  </si>
  <si>
    <t>https://www.secop.gov.co/CO1BusinessLine/Tendering/ContractNoticeView/Index?prevCtxLbl=Buscar+procesos&amp;prevCtxUrl=https%3a%2f%2fwww.secop.gov.co%3a443%2fCO1BusinessLine%2fTendering%2fContractNoticeManagement%2fIndex&amp;notice=CO1.NTC.3613584</t>
  </si>
  <si>
    <t>INTERVENTORIA TÉCNICA, ADMINISTRATIVA, FINANCIERA, CONTABLE, JURÍDICA Y AMBIENTAL PARA LA CONSTRUCCIÓN DE 15 VIVIENDAS NUEVAS MEDIANTE LA APLICACIÓN DE SUBSIDIOS DE VIVIENDA EN EL ÁREA URBANA DEL MUNICIPIO DE MANÍ, DEPARTAMENTO DE CASANARE</t>
  </si>
  <si>
    <t>Tiene el cálculo del factor multiplicador pero no hacen uso de el</t>
  </si>
  <si>
    <t>CONCURSO DE MERITOS 001 - 2022</t>
  </si>
  <si>
    <t>https://www.secop.gov.co/CO1BusinessLine/Tendering/ContractNoticeView/Index?prevCtxLbl=Buscar+procesos&amp;prevCtxUrl=https%3a%2f%2fwww.secop.gov.co%3a443%2fCO1BusinessLine%2fTendering%2fContractNoticeManagement%2fIndex&amp;notice=CO1.NTC.3647979</t>
  </si>
  <si>
    <t>INTERVENTORIA TECNICA, ADMINISTRATIVA, FINANCIERA, JURIDICA Y AMBIENTAL DE LA CONSTRUCCIÓN DE COLECTORES SANITARIO Y PLUVIAL SOBRE LA CALLE 5 ENTRE CARRERA 38 Y QUEBRADA PUBUS MUNICIPIO DE POPAYAN CAUCA</t>
  </si>
  <si>
    <t>No hay personal jurídico, ni ambiental</t>
  </si>
  <si>
    <t>FDLM-CMA-002-2022</t>
  </si>
  <si>
    <t>REALIZAR LA INTERVENTORÍA TÉCNICA, ADMINISTRATIVA, FINANCIERA, JURÍDICA, SOCIAL, AMBIENTAL Y SISO AL CONTRATO DE OBRA PUBLICA QUE TENDRÁ POR OBJETO CONTRATAR LOS ESTUDIOS Y DISEÑOS DE LA MALLA VIAL DE LA LOCALIDAD DE LOS MÁRTIRES</t>
  </si>
  <si>
    <t>2.20, 1.10</t>
  </si>
  <si>
    <t>Dos factores multiplicadores y el presupuesto no coincide con lo registrado en SECOP II</t>
  </si>
  <si>
    <t>Se tomó como sueldo de residente el sueldo del coordinador</t>
  </si>
  <si>
    <t>El factor de 2.20 corresponde a costos de personal</t>
  </si>
  <si>
    <t>El factor de 1.10 corresponde a costos operacionales</t>
  </si>
  <si>
    <t>https://www.secop.gov.co/CO1BusinessLine/Tendering/ContractNoticeView/Index?prevCtxLbl=Buscar+procesos&amp;prevCtxUrl=https%3a%2f%2fwww.secop.gov.co%3a443%2fCO1BusinessLine%2fTendering%2fContractNoticeManagement%2fIndex&amp;notice=CO1.NTC.2890780</t>
  </si>
  <si>
    <t>INTERVENTORÍA TÉCNICA, ADMINISTRATIVA Y FINANCIERA A LA CONSTRUCCIÓN DE UN PARTIDOR, CERRAMIENTO PERIMETRAL, CAPA DE RODADURA, ÁREA DE LLAMADO, DRENAJES, ESTANCIA Y OTRAS ADECUACIONES PARA LA PISTA DE BMX DEL BOSQUE POPULAR EL PRADO DE LA CIUDAD DE MANIZALES</t>
  </si>
  <si>
    <t>USPEC-CM-035-2020</t>
  </si>
  <si>
    <t>https://www.secop.gov.co/CO1BusinessLine/Tendering/ContractNoticeView/Index?prevCtxLbl=Buscar+procesos&amp;prevCtxUrl=https%3a%2f%2fwww.secop.gov.co%3a443%2fCO1BusinessLine%2fTendering%2fContractNoticeManagement%2fIndex&amp;notice=CO1.NTC.1543091</t>
  </si>
  <si>
    <t>Consultoría para la elaboración de estudios, diseños, valoración, tramites y permisos que faciliten la construcción del epmsc “establecimiento penitenciario de mediana seguridad y carcelario” de cali, valle del cauca.</t>
  </si>
  <si>
    <t>CMA-2022-266</t>
  </si>
  <si>
    <t>https://www.secop.gov.co/CO1BusinessLine/Tendering/ContractNoticeView/Index?prevCtxLbl=Buscar+procesos&amp;prevCtxUrl=https%3a%2f%2fwww.secop.gov.co%3a443%2fCO1BusinessLine%2fTendering%2fContractNoticeManagement%2fIndex&amp;notice=CO1.NTC.3640620</t>
  </si>
  <si>
    <t>13/12/2022 </t>
  </si>
  <si>
    <t xml:space="preserve">Ibagué </t>
  </si>
  <si>
    <t>CONTRATAR LA INTERVENTORIA TECNICA, ADMINISTRATIVA, FINANCIERA Y AMBIENTAL AL CONTRATO DE OBRA CUYO OBJETO ES: "LA PAVIMENTACIÒN EN CONCRETO HIDRAULICO DE LA VIA VILLA MARIA - CAY - LA CASCADA DEL MUNICIPIO DE IBAGUÉ DEPARTAMENTO DEL TOLIMA".</t>
  </si>
  <si>
    <t xml:space="preserve">1CM-011-2022 </t>
  </si>
  <si>
    <t>https://www.secop.gov.co/CO1BusinessLine/Tendering/ContractNoticeView/Index?prevCtxLbl=Buscar+procesos&amp;prevCtxUrl=https%3a%2f%2fwww.secop.gov.co%3a443%2fCO1BusinessLine%2fTendering%2fContractNoticeManagement%2fIndex&amp;notice=CO1.NTC.3640421</t>
  </si>
  <si>
    <t>ESTUDIOS Y DISEÑOS PARA VIVIENDAS DE INTERES SOCIAL EN EL SECTOR BRISAS DEL LLANO</t>
  </si>
  <si>
    <t>1CM-010-2022</t>
  </si>
  <si>
    <t>https://www.secop.gov.co/CO1BusinessLine/Tendering/ContractNoticeView/Index?prevCtxLbl=Buscar+procesos&amp;prevCtxUrl=https%3a%2f%2fwww.secop.gov.co%3a443%2fCO1BusinessLine%2fTendering%2fContractNoticeManagement%2fIndex&amp;notice=CO1.NTC.3640171</t>
  </si>
  <si>
    <t>ESTUDIOS Y DISEÑOS DE INFRAESTRUCTURA FISICA DE VIAS URBANAS EN EL MUNICIPIO DE ARAUCA</t>
  </si>
  <si>
    <t>DAJ-CM-016- 2022</t>
  </si>
  <si>
    <t>https://www.secop.gov.co/CO1BusinessLine/Tendering/ContractNoticeView/Index?prevCtxLbl=Buscar+procesos&amp;prevCtxUrl=https%3a%2f%2fwww.secop.gov.co%3a443%2fCO1BusinessLine%2fTendering%2fContractNoticeManagement%2fIndex&amp;notice=CO1.NTC.3637991</t>
  </si>
  <si>
    <t>INTERVENTORÍA CONTRACTUAL TÉCNICA, JURÍDICA, ADMINISTRATIVA, FINANCIERA, SOCIAL Y AMBIENTAL PARA LA EJECUCIÓN DE LOS ESTUDIOS Y DISEÑOS, CONSTRUCCIÓN Y ADECUACIÓN DE ESCENARIOS DEPORTIVOS COMPROMETIDOS PARA EL DESARROLLO DE LOS XXII JUEGOS DEPORTIVOS NACIONALES Y VI JUEGOS DEPORTIVOS PARANACIONALES 2023</t>
  </si>
  <si>
    <t>No hay personal social</t>
  </si>
  <si>
    <t>https://www.secop.gov.co/CO1BusinessLine/Tendering/ContractNoticeView/Index?prevCtxLbl=Buscar+procesos&amp;prevCtxUrl=https%3a%2f%2fwww.secop.gov.co%3a443%2fCO1BusinessLine%2fTendering%2fContractNoticeManagement%2fIndex&amp;notice=CO1.NTC.3242969</t>
  </si>
  <si>
    <t>Cajicá</t>
  </si>
  <si>
    <t>INTERVENTORÍA TÉCNICA, ADMINISTRATIVA, AMBIENTAL FINANCIERA, CONTABLE, JURÍDICA, SOCIAL Y DE SEGURIDAD Y SALUD OCUPACIONAL PARA LA OBRA CUYO OBJETO ES MANTENIMIENTO Y ADECUACIÓN DE ANDENES Y VÍAS DENTRO DEL CUMPLIMIENTO DE LOS PRESUPUESTOS PARTICIPATIVOS (ACUERDO No 02 DE 2017) EN EL MUNICIPIO DE CAJICÁ, CUNDINAMARCA.</t>
  </si>
  <si>
    <t>Solamente está contratado el personal técnico, el personal adminsitrativo, el personal financiero y el personal SISO</t>
  </si>
  <si>
    <t>SP-CM-003-2022 </t>
  </si>
  <si>
    <t>https://www.secop.gov.co/CO1BusinessLine/Tendering/ContractNoticeView/Index?prevCtxLbl=Buscar+procesos&amp;prevCtxUrl=https%3a%2f%2fwww.secop.gov.co%3a443%2fCO1BusinessLine%2fTendering%2fContractNoticeManagement%2fIndex&amp;notice=CO1.NTC.3431052</t>
  </si>
  <si>
    <t>CONSULTORIA PARA LA ELABORACIÓN DE ESTUDIOS DETALLADOS DE AMENAZA, VULNERABILIDAD Y RIESGO POR MOVIMIENTOS EN MASA, INUNDACIÓN, Y AVENIDAS TORRENCIALES EN SECTORES PRIORIZADOS EN LAS COMUNAS UNO (CAMINOS DE PAZ I, CAMINOS DE PAZ II, LUZ DE ESPERANZA, CERVIUNIÓN) Y DOS (PUNTA BETTIM, MONEQUE) DEL MUNICIPIO DE BUCARAMANGA</t>
  </si>
  <si>
    <t>MP-SI-CM-003-2022</t>
  </si>
  <si>
    <t>https://www.secop.gov.co/CO1BusinessLine/Tendering/ContractNoticeView/Index?prevCtxLbl=Buscar+procesos&amp;prevCtxUrl=https%3a%2f%2fwww.secop.gov.co%3a443%2fCO1BusinessLine%2fTendering%2fContractNoticeManagement%2fIndex&amp;notice=CO1.NTC.3626305</t>
  </si>
  <si>
    <t>INTERVENTORIA PARA LAS OBRAS DE INFRAESTRUCTURA Y MANTENIMIENTO PARA EL MEJORAMIENTO DE LA CENTRAL DE SACRIFICIO DEL MUNICIPIO DE POPAYAN EN EL MARCO DEL PROYECTO DENOMINADO: "DESARROLLO DE OBRAS PARA EL MEJORAMIENTO DE LA INFRAESTRUCTURA DEL CENTRO DE BENEFICIO ANIMAL DEL MUNICIPIO DE POPAYÁN</t>
  </si>
  <si>
    <t>El presupuesto oficial está por meses pero no tiene valores parciales</t>
  </si>
  <si>
    <t>IT-CM-22-10</t>
  </si>
  <si>
    <t>https://www.secop.gov.co/CO1BusinessLine/Tendering/ContractNoticeView/Index?prevCtxLbl=Buscar+procesos&amp;prevCtxUrl=https%3a%2f%2fwww.secop.gov.co%3a443%2fCO1BusinessLine%2fTendering%2fContractNoticeManagement%2fIndex&amp;notice=CO1.NTC.3444402</t>
  </si>
  <si>
    <t>25/10/2022</t>
  </si>
  <si>
    <t>Interventoria tecnica administrativa y financiera para la construccion colegio integrado lucas caballero,municipio de suaita</t>
  </si>
  <si>
    <t>El factor de 1.0 corresponde a costos directos</t>
  </si>
  <si>
    <t>SP-CM-005-2022</t>
  </si>
  <si>
    <t>https://www.secop.gov.co/CO1BusinessLine/Tendering/ContractNoticeView/Index?prevCtxLbl=Buscar+procesos&amp;prevCtxUrl=https%3a%2f%2fwww.secop.gov.co%3a443%2fCO1BusinessLine%2fTendering%2fContractNoticeManagement%2fIndex&amp;notice=CO1.NTC.3456695</t>
  </si>
  <si>
    <t>28/10/2022</t>
  </si>
  <si>
    <t>Consultoria para laelaboración de estudios detallados de amenaza, vulnerabilidad y riesgo por movimientos en masa, inundación, y avenidas torrenciales en sectores priorizados en las comunas cuatro (camilo torres, cuyanita, milagro de dios, zarabanda, y ciudad perdida) y cinco (pantano i, pantano ii, y pantano iii) del municipio de bucaramanga</t>
  </si>
  <si>
    <t>https://www.secop.gov.co/CO1BusinessLine/Tendering/ContractNoticeView/Index?prevCtxLbl=Buscar+procesos&amp;prevCtxUrl=https%3a%2f%2fwww.secop.gov.co%3a443%2fCO1BusinessLine%2fTendering%2fContractNoticeManagement%2fIndex&amp;notice=CO1.NTC.3640408</t>
  </si>
  <si>
    <t>INTERVENTORIA INTERVENTORÍA TÉCNICA, ADMINISTRATIVA, FINANCIERA Y AMBIENTAL PARA EL MEJORAMIENTO Y PAVIMENTACIÓN CON ESTRUCTURA EN CONCRETO RÍGIDO DE LAS VÍAS CARRERA 7F ENTRE CALLES 29 Y 30 CIUDAD BLANCA, CALLE 23 ENTRE CARRERAS 15 Y 19 BETANIA Y LA CARRERA 19 ENTRE CALLE 10 Y EMPALME CIUDADELA DE LOS CERROS DEL MUNICIPIO DE SAN GIL y MEJORAMIENTO Y CONSTRUCCIÓN DE PAVIMENTOS RIGIDO Y ASFALTICO DE VIAS URBANAS EN EL MUNICIPIO DE SAN GIL, SANTANDER</t>
  </si>
  <si>
    <t>1.75, 1.0, 1.93, 1.1</t>
  </si>
  <si>
    <t>La interventoría se realiza en dos lotes y tiene dos presupuesto con dos salarios para residente distintos</t>
  </si>
  <si>
    <t>Analisis para F.M 1.75 para Lote 1</t>
  </si>
  <si>
    <t>Analisis para F.M 1.0 para Lote 1</t>
  </si>
  <si>
    <t>Analisis para F.M 1.93 para Lote 2</t>
  </si>
  <si>
    <t>Analisis para F.M 1.10 para Lote 2</t>
  </si>
  <si>
    <t>UARIV-CM-002-2022</t>
  </si>
  <si>
    <t>https://www.secop.gov.co/CO1BusinessLine/Tendering/ContractNoticeView/Index?prevCtxLbl=Buscar+procesos&amp;prevCtxUrl=https%3a%2f%2fwww.secop.gov.co%3a443%2fCO1BusinessLine%2fTendering%2fContractNoticeManagement%2fIndex&amp;notice=CO1.NTC.3186022</t>
  </si>
  <si>
    <t>23/08/2022</t>
  </si>
  <si>
    <t>Realizar interventoría técnica, administrativa, financiera, contable y jurídica al contrato de obra que resulte del proceso de Licitación Pública No. UARIV-LP-003-2022 cuyo objeto consiste en "Realizar el mantenimiento locativo, preventivo y correctivo a todo costo incluido, a los bienes que tiene en uso la Unidad y los inmuebles donde funciona, ubicados en las sedes del Territorio Nacional esto es, Sedes Administrativas, Centros Regionales y Puntos de Atención de conformidad con el Anexo No. 1</t>
  </si>
  <si>
    <t>https://www.secop.gov.co/CO1BusinessLine/Tendering/ContractNoticeView/Index?prevCtxLbl=Buscar+procesos&amp;prevCtxUrl=https%3a%2f%2fwww.secop.gov.co%3a443%2fCO1BusinessLine%2fTendering%2fContractNoticeManagement%2fIndex&amp;notice=CO1.NTC.3057979</t>
  </si>
  <si>
    <t>21/07/2022</t>
  </si>
  <si>
    <t>Mosquera</t>
  </si>
  <si>
    <t>INTERVENTORÍA TÉCNICA ADMINISTRATIVA, FINANCIERA, AMBIENTAL, LEGAL Y CONTABLE PARA LA CONSTRUCCIÓN DE LOS SIGUIENTES PROYECTOS: CONSTRUCCIÓN DEL NUEVO ESTADIO MUNICIPAL DE MOSQUERA, CONSTRUCCIÓN DE LA PLAZA DE MERCADO; CONSTRUCCIÓN, RESTAURACIÓN, REMODELACIÓN Y ADECUACIÓN DEL CENTRO CULTURAL ZONA CENTRO; RESTAURACIÓN, REMODELACIÓN Y ADECUACIÓN DEL TEATRO MUNICIPAL Y OTROS.</t>
  </si>
  <si>
    <t>Existe un cargo llamado gerente de interventoría ???</t>
  </si>
  <si>
    <t>CMA-DTE-SPI-57-2022</t>
  </si>
  <si>
    <t>https://www.secop.gov.co/CO1BusinessLine/Tendering/ContractNoticeView/Index?prevCtxLbl=Buscar+procesos&amp;prevCtxUrl=https%3a%2f%2fwww.secop.gov.co%3a443%2fCO1BusinessLine%2fTendering%2fContractNoticeManagement%2fIndex&amp;notice=CO1.NTC.3636560</t>
  </si>
  <si>
    <t>ESTUDIOS PARA LA SOLUCIÓN DEFINITIVA A LA PROBLEMÁTICA QUE SE PRESENTA EN EL SECTOR COMPRENDIDO ENTRE CURISÍ - PAJARITO, DEPARTAMENTO DE BOYACÁ</t>
  </si>
  <si>
    <t>MDC-SI-CM-003-20222</t>
  </si>
  <si>
    <t>https://www.secop.gov.co/CO1BusinessLine/Tendering/ContractNoticeView/Index?prevCtxLbl=Buscar+procesos&amp;prevCtxUrl=https%3a%2f%2fwww.secop.gov.co%3a443%2fCO1BusinessLine%2fTendering%2fContractNoticeManagement%2fIndex&amp;notice=CO1.NTC.3647985</t>
  </si>
  <si>
    <t>La Candelaria</t>
  </si>
  <si>
    <t>INTERVENTORIA TECNICA, ADMINISTRATIVA, FINANCIERA, AMBIENTAL Y LEGAL AL CONTRATO DE OBRA DE MEJORAMIENTO RIGIDO Y FLEXIBLE EN LA CABECERA Y CORREGIMIENTO DEL MUNICIPIO DE CANDELARIA-VALLE DEL CAUCA</t>
  </si>
  <si>
    <t>Tiene presupuesto por actividades y por tiempo (se agregó el IVA a cada uno)</t>
  </si>
  <si>
    <t>1CM-004-2022</t>
  </si>
  <si>
    <t>https://www.secop.gov.co/CO1BusinessLine/Tendering/ContractNoticeView/Index?prevCtxLbl=Buscar+procesos&amp;prevCtxUrl=https%3a%2f%2fwww.secop.gov.co%3a443%2fCO1BusinessLine%2fTendering%2fContractNoticeManagement%2fIndex&amp;notice=CO1.NTC.3179876</t>
  </si>
  <si>
    <t>INTERVENTORIA TECNICA, ADMINISTRATIVA, FINANCIERA Y AMBIENTAL PARA LA CONSTRUCCIÓN DE OBRAS COMPLEMENTARIAS A NIVEL DE PAVIMENTO ASFALTICO Y ESPACIO PUBLICO DE LA CARRERA 22 ENTRE CALLES 13 Y 19 DEL MUNICIPIO DE ARAUCA, DEPARTAMENTO DE ARAUCA</t>
  </si>
  <si>
    <t>No existe factor multiplicador y el análisis de presupuesto es supremamente pobre</t>
  </si>
  <si>
    <t>CM-AMT0082021</t>
  </si>
  <si>
    <t>https://www.secop.gov.co/CO1BusinessLine/Tendering/ContractNoticeView/Index?prevCtxLbl=Buscar+procesos&amp;prevCtxUrl=https%3a%2f%2fwww.secop.gov.co%3a443%2fCO1BusinessLine%2fTendering%2fContractNoticeManagement%2fIndex&amp;notice=CO1.NTC.2499797</t>
  </si>
  <si>
    <t>INTERVENTORIA TECNICA, ADMINISTRATIVA, FINANCIERA, LEGAL, AMBIENTAL Y SOCIAL AL PROYECTO: CONSTRUCCIÓN DEL SISTEMA DE ALCANTARILLADO SECTOR RUNTA, Y OPTIMIZACIÓN Y MANTENIMIENTO DE LOS SISTEMAS DE ACUEDUCTOS RURALES (PIRGUA, BARON GALLERO SAN ANTONIO, BARON GALLERO SIMON BOLIVAR Y RUNTA) DEL MUNICIPIO DE TUNJA</t>
  </si>
  <si>
    <t>Se tomó como sueldo de residente el sueldo del personal de categoría 5</t>
  </si>
  <si>
    <t>C.M.A 002-2021</t>
  </si>
  <si>
    <t>https://www.secop.gov.co/CO1BusinessLine/Tendering/ContractNoticeView/Index?prevCtxLbl=Buscar+procesos&amp;prevCtxUrl=https%3a%2f%2fwww.secop.gov.co%3a443%2fCO1BusinessLine%2fTendering%2fContractNoticeManagement%2fIndex&amp;notice=CO1.NTC.2547555</t>
  </si>
  <si>
    <t>13/01/2022</t>
  </si>
  <si>
    <t xml:space="preserve">Chinchiná </t>
  </si>
  <si>
    <t>SELECCIONAR AL CONTRATISTA QUE REALICE LA INTERVENTORIA INTEGRAL DEL CONTRATO DE OBRA PUBLICA QUE RESULTE DEL PROCESO DE LICITACION PUBLICA LP- 005-2021, QUE TIENE POR OBJETO CONTRATAR LAS OBRAS CORRESPONDIENTES AL MEJORAMIENTO E INTERVENCION URBANISTICA Y ESTRUCTURAL DE LAS VIAS Y ACERAS CORRESPONDIENTES AL BULEVAR DE LA CARRERA 7 ENTRE CALLES 9 Y 13 Y DE LA CARRERA 5 ENTRE CALLES 7 Y 8 EN EL CASCO URBANO DEL MUNICIPIO DE CHINCHINA - CALDAS</t>
  </si>
  <si>
    <t>1.55, 1.48, 1.63</t>
  </si>
  <si>
    <t>https://www.secop.gov.co/CO1BusinessLine/Tendering/ContractNoticeView/Index?prevCtxLbl=Buscar+procesos&amp;prevCtxUrl=https%3a%2f%2fwww.secop.gov.co%3a443%2fCO1BusinessLine%2fTendering%2fContractNoticeManagement%2fIndex&amp;notice=CO1.NTC.2943027</t>
  </si>
  <si>
    <t>INTERVENTORIA TÉCNICA ADMINISTRATIVA Y FINANCIERA AL CONTRATO DE OBRA PUBLICA PARA EL MEJORAMIENTO Y ADECUACIÓN DE LA INFRAESTRUCTURA FÍSICA DE LAS REGIONALES VELEZ Y BARRANCABERMEJA DE LAS UNIDADES TECNOLÓGICAS DE SANTANDER, EN EL MARCO DEL PROYECTO DE INVERSIÓN 05-2022</t>
  </si>
  <si>
    <t>2.4, 1.1</t>
  </si>
  <si>
    <t>El factor de 2.40 corresponde a costos de personal</t>
  </si>
  <si>
    <t>El factor de 1.10 corresponde a costos directos</t>
  </si>
  <si>
    <t>CMA-DTE-SEP-196-2021</t>
  </si>
  <si>
    <t>https://www.secop.gov.co/CO1BusinessLine/Tendering/ContractNoticeView/Index?prevCtxLbl=Buscar+procesos&amp;prevCtxUrl=https%3a%2f%2fwww.secop.gov.co%3a443%2fCO1BusinessLine%2fTendering%2fContractNoticeManagement%2fIndex&amp;notice=CO1.NTC.2484042</t>
  </si>
  <si>
    <t>31/12/2021</t>
  </si>
  <si>
    <t>INTERVENTORÍA TÉCNICA,ADMINISTRATIVA,FINANCIERA Y AMBIENTAL PARA EL MANTENIMIENTO Y MEJORAMIENTO DE VÍAS TERCIARIAS MUNICIPIOS DEL NOROCCIDENTE DE COLOMBIA DEL PROGRAMA "COLOMBIA RURAL" - LOTES 1 AL 13</t>
  </si>
  <si>
    <t>El contrato se divide en 13 lotes, por tanto se analizan independientemente como casos aparte.</t>
  </si>
  <si>
    <t>CMA-DTE-SEP-196-2022</t>
  </si>
  <si>
    <t>https://www.secop.gov.co/CO1BusinessLine/Tendering/ContractNoticeView/Index?prevCtxLbl=Buscar+procesos&amp;prevCtxUrl=https%3a%2f%2fwww.secop.gov.co%3a443%2fCO1BusinessLine%2fTendering%2fContractNoticeManagement%2fIndex&amp;notice=CO1.NTC.2484043</t>
  </si>
  <si>
    <t>INTERVENTORIA TECNICA, ADMINISTRATIVA, FINANCIERA Y AMBIENTAL, PARA EL MEJORAMIENTO Y MANTENIMIENTO DE VIAS TERCIARIAS DEL PROGRAMA COLOMBIA RURAL EN LOS MUNICIPIOS DEL DEPARTAMENTO DE ANTIOQUIA  - LOTE 1</t>
  </si>
  <si>
    <t>CMA-DTE-SEP-196-2023</t>
  </si>
  <si>
    <t>https://www.secop.gov.co/CO1BusinessLine/Tendering/ContractNoticeView/Index?prevCtxLbl=Buscar+procesos&amp;prevCtxUrl=https%3a%2f%2fwww.secop.gov.co%3a443%2fCO1BusinessLine%2fTendering%2fContractNoticeManagement%2fIndex&amp;notice=CO1.NTC.2484044</t>
  </si>
  <si>
    <t>INTERVENTORIA TECNICA, ADMINISTRATIVA, FINANCIERA Y AMBIENTAL, PARA EL MEJORAMIENTO Y MANTENIMIENTO DE VIAS TERCIARIAS DEL PROGRAMA COLOMBIA RURAL EN LOS MUNICIPIOS DEL DEPARTAMENTO DE CÓRDOBA  - LOTE 2</t>
  </si>
  <si>
    <t>CMA-DTE-SEP-196-2024</t>
  </si>
  <si>
    <t>https://www.secop.gov.co/CO1BusinessLine/Tendering/ContractNoticeView/Index?prevCtxLbl=Buscar+procesos&amp;prevCtxUrl=https%3a%2f%2fwww.secop.gov.co%3a443%2fCO1BusinessLine%2fTendering%2fContractNoticeManagement%2fIndex&amp;notice=CO1.NTC.2484045</t>
  </si>
  <si>
    <t>Barranquilla</t>
  </si>
  <si>
    <t>INTERVENTORIA TECNICA, ADMINISTRATIVA, FINANCIERA Y AMBIENTAL, PARA EL MEJORAMIENTO Y MANTENIMIENTO DE VIAS TERCIARIAS DEL PROGRAMA COLOMBIA RURAL EN LOS MUNICIPIOS DEL DEPARTAMENTO DEL ATLANTICO - LOTE 3</t>
  </si>
  <si>
    <t>CMA-DTE-SEP-196-2025</t>
  </si>
  <si>
    <t>https://www.secop.gov.co/CO1BusinessLine/Tendering/ContractNoticeView/Index?prevCtxLbl=Buscar+procesos&amp;prevCtxUrl=https%3a%2f%2fwww.secop.gov.co%3a443%2fCO1BusinessLine%2fTendering%2fContractNoticeManagement%2fIndex&amp;notice=CO1.NTC.2484046</t>
  </si>
  <si>
    <t>INTERVENTORIA TECNICA, ADMINISTRATIVA, FINANCIERA Y AMBIENTAL, PARA EL MEJORAMIENTO Y MANTENIMIENTO DE VIAS TERCIARIAS DEL PROGRAMA COLOMBIA RURAL EN LOS MUNICIPIOS DEL DEPARTAMENTO DE BOLIVAR  - LOTE 4</t>
  </si>
  <si>
    <t>CMA-DTE-SEP-196-2026</t>
  </si>
  <si>
    <t>https://www.secop.gov.co/CO1BusinessLine/Tendering/ContractNoticeView/Index?prevCtxLbl=Buscar+procesos&amp;prevCtxUrl=https%3a%2f%2fwww.secop.gov.co%3a443%2fCO1BusinessLine%2fTendering%2fContractNoticeManagement%2fIndex&amp;notice=CO1.NTC.2484047</t>
  </si>
  <si>
    <t>INTERVENTORIA TECNICA, ADMINISTRATIVA, FINANCIERA Y AMBIENTAL, PARA EL MEJORAMIENTO Y MANTENIMIENTO DE VIAS TERCIARIAS DEL PROGRAMA COLOMBIA RURAL EN LOS MUNICIPIOS DEL DEPARTAMENTO DE CÓRDOBA  - LOTE 5</t>
  </si>
  <si>
    <t>CMA-DTE-SEP-196-2027</t>
  </si>
  <si>
    <t>https://www.secop.gov.co/CO1BusinessLine/Tendering/ContractNoticeView/Index?prevCtxLbl=Buscar+procesos&amp;prevCtxUrl=https%3a%2f%2fwww.secop.gov.co%3a443%2fCO1BusinessLine%2fTendering%2fContractNoticeManagement%2fIndex&amp;notice=CO1.NTC.2484048</t>
  </si>
  <si>
    <t>INTERVENTORIA TECNICA, ADMINISTRATIVA, FINANCIERA Y AMBIENTAL, PARA EL MEJORAMIENTO Y MANTENIMIENTO DE VIAS TERCIARIAS DEL PROGRAMA COLOMBIA RURAL EN LOS MUNICIPIOS DEL DEPARTAMENTO DE BOLIVAR  - LOTE 6</t>
  </si>
  <si>
    <t>CMA-DTE-SEP-196-2028</t>
  </si>
  <si>
    <t>https://www.secop.gov.co/CO1BusinessLine/Tendering/ContractNoticeView/Index?prevCtxLbl=Buscar+procesos&amp;prevCtxUrl=https%3a%2f%2fwww.secop.gov.co%3a443%2fCO1BusinessLine%2fTendering%2fContractNoticeManagement%2fIndex&amp;notice=CO1.NTC.2484049</t>
  </si>
  <si>
    <t>Sincelejo</t>
  </si>
  <si>
    <t>INTERVENTORIA TECNICA, ADMINISTRATIVA, FINANCIERA Y AMBIENTAL PARA EL MANTENIMIENTO Y MEJORAMIENTO DE VIAS TERCIARIAS DEL PROGRAMA "COLOMBIA RURAL" EN LOS MUNICIPIOS DEL DEPARTAMENTO DE SUCRE LOTE 7</t>
  </si>
  <si>
    <t>CMA-DTE-SEP-196-2029</t>
  </si>
  <si>
    <t>https://www.secop.gov.co/CO1BusinessLine/Tendering/ContractNoticeView/Index?prevCtxLbl=Buscar+procesos&amp;prevCtxUrl=https%3a%2f%2fwww.secop.gov.co%3a443%2fCO1BusinessLine%2fTendering%2fContractNoticeManagement%2fIndex&amp;notice=CO1.NTC.2484050</t>
  </si>
  <si>
    <t>INTERVENTORIA TECNICA, ADMINISTRATIVA, FINANCIERA Y AMBIENTAL, PARA EL MEJORAMIENTO Y MANTENIMIENTO DE VIAS TERCIARIAS DEL PROGRAMA COLOMBIA RURAL EN LOS MUNICIPIOS DEL DEPARTAMENTO DEL MAGDALENA- LOTE 8</t>
  </si>
  <si>
    <t>CMA-DTE-SEP-196-2030</t>
  </si>
  <si>
    <t>https://www.secop.gov.co/CO1BusinessLine/Tendering/ContractNoticeView/Index?prevCtxLbl=Buscar+procesos&amp;prevCtxUrl=https%3a%2f%2fwww.secop.gov.co%3a443%2fCO1BusinessLine%2fTendering%2fContractNoticeManagement%2fIndex&amp;notice=CO1.NTC.2484051</t>
  </si>
  <si>
    <t xml:space="preserve">INTERVENTORIA TECNICA, ADMINISTRATIVA, FINANCIERA Y AMBIENTAL, PARA EL MEJORAMIENTO Y MANTENIMIENTO DE VIAS TERCIARIAS DEL PROGRAMA COLOMBIA RURAL EN LOS MUNICIPIOS DEL DEPARTAMENTO DEL MAGDALENA- LOTE 9 </t>
  </si>
  <si>
    <t>CMA-DTE-SEP-196-2031</t>
  </si>
  <si>
    <t>https://www.secop.gov.co/CO1BusinessLine/Tendering/ContractNoticeView/Index?prevCtxLbl=Buscar+procesos&amp;prevCtxUrl=https%3a%2f%2fwww.secop.gov.co%3a443%2fCO1BusinessLine%2fTendering%2fContractNoticeManagement%2fIndex&amp;notice=CO1.NTC.2484052</t>
  </si>
  <si>
    <t>INTERVENTORIA TECNICA, ADMINISTRATIVA, FINANCIERA Y AMBIENTAL, PARA EL MEJORAMIENTO Y MANTENIMIENTO DE VIAS TERCIARIAS DEL PROGRAMA COLOMBIA RURAL EN LOS MUNICIPIOS DEL DEPARTAMENTO DE ANTIOQUIA  - LOTE 10</t>
  </si>
  <si>
    <t>CMA-DTE-SEP-196-2032</t>
  </si>
  <si>
    <t>https://www.secop.gov.co/CO1BusinessLine/Tendering/ContractNoticeView/Index?prevCtxLbl=Buscar+procesos&amp;prevCtxUrl=https%3a%2f%2fwww.secop.gov.co%3a443%2fCO1BusinessLine%2fTendering%2fContractNoticeManagement%2fIndex&amp;notice=CO1.NTC.2484053</t>
  </si>
  <si>
    <t>INTERVENTORIA TECNICA, ADMINISTRATIVA, FINANCIERA Y AMBIENTAL, PARA EL MEJORAMIENTO Y MANTENIMIENTO DE VIAS TERCIARIAS DEL PROGRAMA COLOMBIA RURAL EN LOS MUNICIPIOS DEL DEPARTAMENTO DE CÓRDOBA  - LOTE 11</t>
  </si>
  <si>
    <t>CMA-DTE-SEP-196-2033</t>
  </si>
  <si>
    <t>https://www.secop.gov.co/CO1BusinessLine/Tendering/ContractNoticeView/Index?prevCtxLbl=Buscar+procesos&amp;prevCtxUrl=https%3a%2f%2fwww.secop.gov.co%3a443%2fCO1BusinessLine%2fTendering%2fContractNoticeManagement%2fIndex&amp;notice=CO1.NTC.2484054</t>
  </si>
  <si>
    <t>INTERVENTORIA TECNICA, ADMINISTRATIVA, FINANCIERA Y AMBIENTAL, PARA EL MEJORAMIENTO Y MANTENIMIENTO DE VIAS TERCIARIAS DEL PROGRAMA COLOMBIA RURAL EN LOS MUNICIPIOS DEL DEPARTAMENTO DE LA GUAJIRA  - LOTE 12</t>
  </si>
  <si>
    <t>CMA-DTE-SEP-196-2034</t>
  </si>
  <si>
    <t>https://www.secop.gov.co/CO1BusinessLine/Tendering/ContractNoticeView/Index?prevCtxLbl=Buscar+procesos&amp;prevCtxUrl=https%3a%2f%2fwww.secop.gov.co%3a443%2fCO1BusinessLine%2fTendering%2fContractNoticeManagement%2fIndex&amp;notice=CO1.NTC.2484055</t>
  </si>
  <si>
    <t>INTERVENTORIA TECNICA, ADMINISTRATIVA, FINANCIERA Y AMBIENTAL, PARA EL MEJORAMIENTO Y MANTENIMIENTO DE VIAS TERCIARIAS DEL PROGRAMA COLOMBIA RURAL EN LOS MUNICIPIOS DEL DEPARTAMENTO DEL MAGDALENA- LOTE 13</t>
  </si>
  <si>
    <t>DAJ-CM-002-2022</t>
  </si>
  <si>
    <t>https://www.secop.gov.co/CO1BusinessLine/Tendering/ContractNoticeView/Index?prevCtxLbl=Buscar+procesos&amp;prevCtxUrl=https%3a%2f%2fwww.secop.gov.co%3a443%2fCO1BusinessLine%2fTendering%2fContractNoticeManagement%2fIndex&amp;notice=CO1.NTC.2961222</t>
  </si>
  <si>
    <t>INTERVENTORIA CONTRACTUAL, TECNICA, JURIDICA, ADMINISTRATIVA, FINANCIERA, SOCIAL Y AMBIENTAL PARA LA EJECUCION DEL PROYECTO DENOMINADO MANTENIMIENTO DE LA MALLA VIAL EN ASFALTO Y EN PAVIMENTO RIGIDO EN DIFERENTES SECTORES DE LA CIUDAD</t>
  </si>
  <si>
    <t>CMA-DTE-SPI-55-2022</t>
  </si>
  <si>
    <t>https://www.secop.gov.co/CO1BusinessLine/Tendering/ContractNoticeView/Index?prevCtxLbl=Buscar+procesos&amp;prevCtxUrl=https%3a%2f%2fwww.secop.gov.co%3a443%2fCO1BusinessLine%2fTendering%2fContractNoticeManagement%2fIndex&amp;notice=CO1.NTC.3636738</t>
  </si>
  <si>
    <t>INTERVENTORIA EJECUCIÓN DE ACTIVIDADES Y PRODUCTOS REQUERIDOS PARA EL FORTALECIMIENTO Y APOYO TECNICO ESPECIALIZADO DEL INVÍAS, MEDIANTE EL MODELO DE FÁBRICA DE DISEÑOS Y ESTUDIOS TÉCNICOS, DE ACUERDO CON LAS ESPECIFICACIONES DEFINIDAS POR LA ENTIDAD</t>
  </si>
  <si>
    <t>MVCT-CM-002-2022</t>
  </si>
  <si>
    <t>https://www.secop.gov.co/CO1BusinessLine/Tendering/ContractNoticeView/Index?prevCtxLbl=Buscar+procesos&amp;prevCtxUrl=https%3a%2f%2fwww.secop.gov.co%3a443%2fCO1BusinessLine%2fTendering%2fContractNoticeManagement%2fIndex&amp;notice=CO1.NTC.2963207</t>
  </si>
  <si>
    <t>REALIZAR LA INTERVENTORÍA TÉCNICA, ADMINISTRATIVA, FINANCIERA Y JURÍDICA DE LA EJECUCIÓN DE LAS OBRAS DE REFORZAMIENTO ESTRUCTURAL Y LAS ADECUACIONES FÍSICAS Y ELÉCTRICAS DE LA SEDE FRAGUA UBICADA EN LA CALLE 17 SUR NO. 30 - 04, DEL MINISTERIO DE VIVIENDA, CIUDAD Y TERRITORIO EN LA CIUDAD DE BOGOTÁ D.C</t>
  </si>
  <si>
    <t>https://www.secop.gov.co/CO1BusinessLine/Tendering/ContractNoticeView/Index?prevCtxLbl=Buscar+procesos&amp;prevCtxUrl=https%3a%2f%2fwww.secop.gov.co%3a443%2fCO1BusinessLine%2fTendering%2fContractNoticeManagement%2fIndex&amp;notice=CO1.NTC.3195849</t>
  </si>
  <si>
    <t>INTERVENTORÍA TÉCNICA, ADMINISTRATIVA, AMBIENTAL, FINANCIERA, CONTABLE, JURÍDICA, SOCIAL Y DE SEGURIDAD Y SALUD EN EL TRABAJO PARA LA OBRA CUYO OBJETO ES: CONSTRUCCIÓN DE LA PLAZA CAMPESINA Y DE ARTESANOS Y DEL EDIFICIO DE FORTALECIMIENTO EMPRESARIAL Y DESARROLLO ECONÓMICO EN EL MUNICIPIO DE CAJICÁ.</t>
  </si>
  <si>
    <t>No hay personal contable, personal jurídico, ni personal social</t>
  </si>
  <si>
    <t>SP-CM-002-2022</t>
  </si>
  <si>
    <t>https://www.secop.gov.co/CO1BusinessLine/Tendering/ContractNoticeView/Index?prevCtxLbl=Buscar+procesos&amp;prevCtxUrl=https%3a%2f%2fwww.secop.gov.co%3a443%2fCO1BusinessLine%2fTendering%2fContractNoticeManagement%2fIndex&amp;notice=CO1.NTC.3381135</t>
  </si>
  <si>
    <t>CONSULTORIA PARA LA ELABORACIÓN DE ESTUDIOS DETALLADOS DE AMENAZA, VULNERABILIDAD Y RIESGO POR MOVIMIENTOS EN MASA, INUNDACIÓN, Y AVENIDAS TORRENCIALES EN EL SECTOR DE MANZANA 10 EN LA COMUNA OCHO DEL MUNICIPIO DE BUCARAMANGA</t>
  </si>
  <si>
    <t>No hay residente, solo especialistas y ese fue el valor asignado para dicho presupuesto</t>
  </si>
  <si>
    <t>https://www.secop.gov.co/CO1BusinessLine/Tendering/ContractNoticeView/Index?prevCtxLbl=Buscar+procesos&amp;prevCtxUrl=https%3a%2f%2fwww.secop.gov.co%3a443%2fCO1BusinessLine%2fTendering%2fContractNoticeManagement%2fIndex&amp;notice=CO1.NTC.3692836</t>
  </si>
  <si>
    <t>INTERVENTORIA TECNICA, ADMINISTRATIVA, FINANCIERA, JURIDICA Y CONTABLE AL CONTRATO DE OBRA CUYO OBJETO ES: CONSTRUCCIÓN DE VÍAS Y ANDENES DEL CORREDOR VIAL ARGELIA, PERTENECIENTE AL SISTEMA ESTRATÉGICO DE TRANSPORTE PÚBLICO DE PASAJEROS DE LA CIUDAD DE SINCELEJO FASE II</t>
  </si>
  <si>
    <t>El personal contratado corresponde al alcance de la interventoría, adicionalmente está contratado un especialista ambiental, un trabajador social y un especialista SISO (no está contemplado en el alcance)</t>
  </si>
  <si>
    <t>CM-011-2022</t>
  </si>
  <si>
    <t>https://www.secop.gov.co/CO1BusinessLine/Tendering/ContractNoticeView/Index?prevCtxLbl=Buscar+procesos&amp;prevCtxUrl=https%3a%2f%2fwww.secop.gov.co%3a443%2fCO1BusinessLine%2fTendering%2fContractNoticeManagement%2fIndex&amp;notice=CO1.NTC.3581972#ContractDocuments</t>
  </si>
  <si>
    <t xml:space="preserve">INTERVENTORÍA TÉCNICA, ADMINISTRATIVA Y FINANCIERA PARA LA CONSTRUCCION DE CICLORUTA, BULEVARES Y MEJORAMIENTO DEL ESPACIO PÚBLICO EN LA CALLE 19 ENTRE CARRERA 9 (UNIVERSIDAD DE MANIZALES) Y CARRERA 19 (PLAZA ALFONSO LÓPEZ, EN LA CIUDAD DE MANIZALES	 </t>
  </si>
  <si>
    <t>El personal contratado corresponde al alcance de la interventoría, adicionalmente está contratado un ingeniero ambiental y un profesional SST)</t>
  </si>
  <si>
    <t>MR-USPD-CMA-002-2022</t>
  </si>
  <si>
    <t>https://www.secop.gov.co/CO1BusinessLine/Tendering/ContractNoticeView/Index?prevCtxLbl=Buscar+procesos&amp;prevCtxUrl=https%3a%2f%2fwww.secop.gov.co%3a443%2fCO1BusinessLine%2fTendering%2fContractNoticeManagement%2fIndex&amp;notice=CO1.NTC.3564455#ContractDocuments</t>
  </si>
  <si>
    <t>Ramiriquí</t>
  </si>
  <si>
    <t xml:space="preserve"> Boyacá</t>
  </si>
  <si>
    <t>INTERVENTORIA ADMINISTRATIVA, TÉCNICA, FINANCIERA, AMBIENTAL Y SOCIAL AL CONTRATO CUYO OBJETO ES LA CONSTRUCCIÓN DE SISTEMA DE ALCANTARILLADO CONSTITUIDO POR UNA RED DE AGUAS LLUVIAS Y UNA DE AGUAS RESIDUALES DESDE LA PLAZA DE FERIAS A VÍA LA ESMERALDA DEL MUNICIPIO DE RAMIRIQUÍ BOYACÁ</t>
  </si>
  <si>
    <t>Factor multiplicador utilizado 2.17 y el cálculado es 2.22</t>
  </si>
  <si>
    <t>CAM-2022-198</t>
  </si>
  <si>
    <t>https://www.secop.gov.co/CO1BusinessLine/Tendering/ContractNoticeView/Index?prevCtxLbl=Buscar+procesos&amp;prevCtxUrl=https%3a%2f%2fwww.secop.gov.co%3a443%2fCO1BusinessLine%2fTendering%2fContractNoticeManagement%2fIndex&amp;notice=CO1.NTC.3447604</t>
  </si>
  <si>
    <t>ESTUDIOS Y DISEÑOS PARA LA CONSTRUCCIÓN DE PUENTE VEHICULAR SOBRE LA QUEBRADA LA RUIDOSA UBICADO EN EL CENTRO POBLADO LOS ALPES DEL MUNICIPIO DE VILLARRICA-TOLIMA</t>
  </si>
  <si>
    <t>CVC CM 23 2022</t>
  </si>
  <si>
    <t>https://www.secop.gov.co/CO1BusinessLine/Tendering/ContractNoticeView/Index?prevCtxLbl=Buscar+procesos&amp;prevCtxUrl=https%3a%2f%2fwww.secop.gov.co%3a443%2fCO1BusinessLine%2fTendering%2fContractNoticeManagement%2fIndex&amp;notice=CO1.NTC.3391121</t>
  </si>
  <si>
    <t xml:space="preserve">Cali </t>
  </si>
  <si>
    <t>REALIZAR LA INTERVENTORIA INTEGRAL AL CONTRATO RESULTANTE DEL CONCURSO DE MÉRITOS CUYO OBJETO ES REALIZAR LOS ESTUDIOS Y DISEÑOS DE LA PLANTA DE TRATAMIENTO DE AGUAS RESIDUALES PTAR DEL CENTRO POBLADO DEL CORREGIMIENTO DEL EL QUEREMAL, MUNICIPIO DE DAGUA-VALLE DEL CAUCA</t>
  </si>
  <si>
    <t>El presupuesto solo indica el valor total del personal, no desagrega por cargo</t>
  </si>
  <si>
    <t>IDU-CMA-DTCI-005-2022</t>
  </si>
  <si>
    <t>https://www.secop.gov.co/CO1BusinessLine/Tendering/ContractNoticeView/Index?prevCtxLbl=Buscar+procesos&amp;prevCtxUrl=https%3a%2f%2fwww.secop.gov.co%3a443%2fCO1BusinessLine%2fTendering%2fContractNoticeManagement%2fIndex&amp;notice=CO1.NTC.3478409</t>
  </si>
  <si>
    <t>INTERVENTORÍA A LA EJECUCIÓN DE LAS OBRAS Y ACTIVIDADES NECESARIAS PARA LA CONSERVACIÓN DE LA MALLA VIAL ARTERIAL NO TRONCAL, EN LA CIUDAD DE BOGOTÁ D.C., GRUPO 4 Y GRUPO 5</t>
  </si>
  <si>
    <t>2.43, 2.40, 1.10</t>
  </si>
  <si>
    <t>El factor de 2.43 corresponde a especialistas y profesionales</t>
  </si>
  <si>
    <t>FDLSUBACMA-7-2022(79283)</t>
  </si>
  <si>
    <t>https://www.secop.gov.co/CO1BusinessLine/Tendering/ContractNoticeView/Index?prevCtxLbl=Buscar+procesos&amp;prevCtxUrl=https%3a%2f%2fwww.secop.gov.co%3a443%2fCO1BusinessLine%2fTendering%2fContractNoticeManagement%2fIndex&amp;notice=CO1.NTC.3572695</t>
  </si>
  <si>
    <t>INTERVENTORÍA INTEGRAL PARA LAS ACTIVIDADES DE CONSERVACIÓN DE LA MALLA VIAL LOCAL E INTERMEDIA, PUENTES Y ESPACIO PÚBLICO EN LA LOCALIDAD DE SUBA EN LA CIUDAD DE BOGOTA D.C.</t>
  </si>
  <si>
    <t>4.3, 3.3, 2.45, 2.30, 1.10</t>
  </si>
  <si>
    <t>Cinco factores multiplicadores (Tres factores distintos para personal, uno para tarifas y uno para alquier de equipo y suministros)</t>
  </si>
  <si>
    <t>El factor de 4.30 corresponde al residente de maquinaria y equipos</t>
  </si>
  <si>
    <t>El factor de 3.30 corresponde al residente forestal</t>
  </si>
  <si>
    <t>SIM-CMA-001-2022</t>
  </si>
  <si>
    <t>https://www.secop.gov.co/CO1BusinessLine/Tendering/ContractNoticeView/Index?prevCtxLbl=Buscar+procesos&amp;prevCtxUrl=https%3a%2f%2fwww.secop.gov.co%3a443%2fCO1BusinessLine%2fTendering%2fContractNoticeManagement%2fIndex&amp;notice=CO1.NTC.3092713</t>
  </si>
  <si>
    <t>INTERVENTORÍA, TÉCNICA, ADMINISTRATIVA, JURÍDICA, FINANCIERA, SOCIAL, AMBIENTAL Y DE SEGURIDAD Y SALUD EN EL TRABAJO AL CONTRATO CUYO OBJETO ES: DIAGNOSTICO Y/O MANTENIMIENTO DE LA MALLA VIAL URBANA DEL MUNICIPIO DE SAN JOSE DE CUCUTA FASE III</t>
  </si>
  <si>
    <t>CM-BIF-03-22</t>
  </si>
  <si>
    <t>https://www.secop.gov.co/CO1BusinessLine/Tendering/ContractNoticeView/Index?prevCtxLbl=Buscar+procesos&amp;prevCtxUrl=https%3a%2f%2fwww.secop.gov.co%3a443%2fCO1BusinessLine%2fTendering%2fContractNoticeManagement%2fIndex&amp;notice=CO1.NTC.3100380</t>
  </si>
  <si>
    <t>INTERVENTORIA TECNICA, ADMINISTRATIVA, LEGAL, AMBIENTAL, CONTABLE Y FINANCIERA PARA LA CONSTRUCCIÓN DE PARQUES RECREATIVOS EN EL BARRIO LAGOS II DEL MUNICIPIO FLORIDABLANCA</t>
  </si>
  <si>
    <t>TMSA-CM-03-2022</t>
  </si>
  <si>
    <t>https://www.secop.gov.co/CO1BusinessLine/Tendering/ContractNoticeView/Index?prevCtxLbl=Buscar+procesos&amp;prevCtxUrl=https%3a%2f%2fwww.secop.gov.co%3a443%2fCO1BusinessLine%2fTendering%2fContractNoticeManagement%2fIndex&amp;notice=CO1.NTC.3115892</t>
  </si>
  <si>
    <t>Realizar la interventoría técnica, administrativa y financiera del contrato mediante el cual se realizará el mantenimiento, rehabilitación y mejoramiento de la infraestructura del componente BRT del sistema de transporte masivo de la ciudad de Bogotá D.C., a cargo de la empresa de transporte del tercer milenio - TRANSMILENIO S.A.</t>
  </si>
  <si>
    <t>1.857, 1.7, 1.828</t>
  </si>
  <si>
    <t>El personal contratado corresponde al alcance de la interventoría, adicionalemte está contratado un ingeniero ambiental, un profesional en SST (no está contemplado en el alcance)</t>
  </si>
  <si>
    <t>CM 006 MT 2022</t>
  </si>
  <si>
    <t>https://www.secop.gov.co/CO1BusinessLine/Tendering/ContractNoticeView/Index?prevCtxLbl=Buscar+procesos&amp;prevCtxUrl=https%3a%2f%2fwww.secop.gov.co%3a443%2fCO1BusinessLine%2fTendering%2fContractNoticeManagement%2fIndex&amp;notice=CO1.NTC.3112149</t>
  </si>
  <si>
    <t>Tocancipá</t>
  </si>
  <si>
    <t>INTERVENTORÍA TÉCNICA, ADMINISTRATIVA, FINANCIERA JURIDICA Y AMBIENTAL PARA LA CONSTRUCCIÓN DEL SALÓN COMUNAL TORRES DE SAN JUAN DEL MUNICIPIO DE TOCANCIPA</t>
  </si>
  <si>
    <t>SP-CM-001-2022</t>
  </si>
  <si>
    <t>https://www.secop.gov.co/CO1BusinessLine/Tendering/ContractNoticeView/Index?prevCtxLbl=Buscar+procesos&amp;prevCtxUrl=https%3a%2f%2fwww.secop.gov.co%3a443%2fCO1BusinessLine%2fTendering%2fContractNoticeManagement%2fIndex&amp;notice=CO1.NTC.2968344</t>
  </si>
  <si>
    <t>CONSULTORIA PARA LA ACTUALIZACION DEL ESTUDIO DETALLADO DE AMENAZA, VULNERABILIDAD Y RIESGO POR FENÓMENOS DE REMOCIÓN EN MASA E INUNDACIÓN (EDARFRI 2015) SEGÚN DECRETO 1807/2014, INCLUIDO AMENAZA, VULNERABILIDAD Y RIESGO POR FENOMENO DE AVENIDAS TORRENCIALES PARA SECTORES PRIORIZADOS (LUZ DE SALVACIÓN 1 Y 2, BRISAS DE PROVENZA, BALCONES DEL SUR, BRISAS DEL PALMAR, GRANJAS REAGAN, VILLAS DEL NOGAL, VILLA REAL) DEL MUNICIPIO DE BUCARAMANGA</t>
  </si>
  <si>
    <t>CM-SI-004-2022 </t>
  </si>
  <si>
    <t>https://www.secop.gov.co/CO1BusinessLine/Tendering/ContractNoticeView/Index?prevCtxLbl=Buscar+procesos&amp;prevCtxUrl=https%3a%2f%2fwww.secop.gov.co%3a443%2fCO1BusinessLine%2fTendering%2fContractNoticeManagement%2fIndex&amp;notice=CO1.NTC.3097827</t>
  </si>
  <si>
    <t>Sibate</t>
  </si>
  <si>
    <t>INTERVENTORIA TÉCNICA, ADMINISTRATIVA, LEGAL, FINANCIERA Y CONTABLE PARA LA CONSTRUCCIÓN DE INFRAESTRUCTURA LÚDICA PARA EL DESARROLLO MOTRIZ DE LA PRIMERA INFANCIA EN SIBATE CUNDINAMARCA</t>
  </si>
  <si>
    <t>CM 002 DE 2022 </t>
  </si>
  <si>
    <t>https://www.secop.gov.co/CO1BusinessLine/Tendering/ContractNoticeView/Index?prevCtxLbl=Buscar+procesos&amp;prevCtxUrl=https%3a%2f%2fwww.secop.gov.co%3a443%2fCO1BusinessLine%2fTendering%2fContractNoticeManagement%2fIndex&amp;notice=CO1.NTC.3102603</t>
  </si>
  <si>
    <t>INTERVENTORÍA ADMINISTRATIVA, TÉCNICA, JURÍDICA, FINANCIERA Y AMBIENTAL A LAS OBRAS DE RECUPERACIÓN HIDRÁULICA Y AMBIENTAL DEL CAÑO LOS MICOS, MUNICIPIO DE PUEBLOVIEJO, DEPARTAMENTO DEL MAGDALENA</t>
  </si>
  <si>
    <t>CM 001 DE 2022</t>
  </si>
  <si>
    <t>https://www.secop.gov.co/CO1BusinessLine/Tendering/ContractNoticeView/Index?prevCtxLbl=Buscar+procesos&amp;prevCtxUrl=https%3a%2f%2fwww.secop.gov.co%3a443%2fCO1BusinessLine%2fTendering%2fContractNoticeManagement%2fIndex&amp;notice=CO1.NTC.3077141</t>
  </si>
  <si>
    <t>Interventoría legal, técnica, administrativa, financiera y ambiental para la construcción de la segunda fase del bloque de bienestar y áreas complementarias de la Institución Universitaria Pascual Bravo.</t>
  </si>
  <si>
    <t>https://www.secop.gov.co/CO1BusinessLine/Tendering/ContractNoticeView/Index?prevCtxLbl=Buscar+procesos&amp;prevCtxUrl=https%3a%2f%2fwww.secop.gov.co%3a443%2fCO1BusinessLine%2fTendering%2fContractNoticeManagement%2fIndex&amp;notice=CO1.NTC.3077021</t>
  </si>
  <si>
    <t>Interventoría integral a la construcción de la ampliación del alcantarillado de la vereda Montañita, sector El Chorizo, San Antonio de Prado.</t>
  </si>
  <si>
    <t>No hay personal contable, ni personal jurídico, adicionalmente está contratado un técnologo ambiental y uno de SST (no está contemplado en el alcance)</t>
  </si>
  <si>
    <t>CMA-SIM-018-2022</t>
  </si>
  <si>
    <t>https://www.secop.gov.co/CO1BusinessLine/Tendering/ContractNoticeView/Index?prevCtxLbl=Buscar+procesos&amp;prevCtxUrl=https%3a%2f%2fwww.secop.gov.co%3a443%2fCO1BusinessLine%2fTendering%2fContractNoticeManagement%2fIndex&amp;notice=CO1.NTC.3076835</t>
  </si>
  <si>
    <t>Interventoría técnica, administrativa, financiera y jurídica del proyecto cuyo objeto es contratar bajo la modalidad de precios unitarios fijos y monto agotable, la adecuación y mejoramiento de la infraestructura física de parques en el municipio de Montería</t>
  </si>
  <si>
    <t>MNSMIACMCN007-2021</t>
  </si>
  <si>
    <t>https://www.secop.gov.co/CO1BusinessLine/Tendering/ContractNoticeView/Index?prevCtxLbl=Buscar+procesos&amp;prevCtxUrl=https%3a%2f%2fwww.secop.gov.co%3a443%2fCO1BusinessLine%2fTendering%2fContractNoticeManagement%2fIndex&amp;notice=CO1.NTC.2296631</t>
  </si>
  <si>
    <t>Interventoría técnica, administrativa, juridica, finaciera y ambiental al contrato de obra que tiene como objeto de adecuación y mejoramiento de la casa de mujeres empoderadas del municipio de Neiva – Huila</t>
  </si>
  <si>
    <t>Solamente está contratado el personal técnico, el personal administrativo y el personal jurídico</t>
  </si>
  <si>
    <t>CM-SED-0002-2022</t>
  </si>
  <si>
    <t>https://www.secop.gov.co/CO1BusinessLine/Tendering/ContractNoticeView/Index?prevCtxLbl=Buscar+procesos&amp;prevCtxUrl=https%3a%2f%2fwww.secop.gov.co%3a443%2fCO1BusinessLine%2fTendering%2fContractNoticeManagement%2fIndex&amp;notice=CO1.NTC.3076444</t>
  </si>
  <si>
    <t>San Andrés</t>
  </si>
  <si>
    <t>San Andrés, Providencia y Santa Catalina</t>
  </si>
  <si>
    <t>Interventoría financiera, técnica, administrativa y ambiental de la construcción y adecuación de cancha multifuncional y obras de urbanismo para la ie phillip beackman, en San Andres isla</t>
  </si>
  <si>
    <t>CM-2022-0004</t>
  </si>
  <si>
    <t>https://www.secop.gov.co/CO1BusinessLine/Tendering/ContractNoticeView/Index?prevCtxLbl=Buscar+procesos&amp;prevCtxUrl=https%3a%2f%2fwww.secop.gov.co%3a443%2fCO1BusinessLine%2fTendering%2fContractNoticeManagement%2fIndex&amp;notice=CO1.NTC.3053068</t>
  </si>
  <si>
    <t>Interventoría técnica, administrativa y financiera del contrato cuyo objeto es mantenimiento, limpieza, rectificación de cauce y protección de talud del k0+000 al k1 + 300 del canal de aguas lluvias "el pantano" en el municipio de Manatí - Atlántico</t>
  </si>
  <si>
    <t>CM-OAP-003-2022</t>
  </si>
  <si>
    <t>https://www.secop.gov.co/CO1BusinessLine/Tendering/ContractNoticeView/Index?prevCtxLbl=Buscar+procesos&amp;prevCtxUrl=https%3a%2f%2fwww.secop.gov.co%3a443%2fCO1BusinessLine%2fTendering%2fContractNoticeManagement%2fIndex&amp;notice=CO1.NTC.3041145</t>
  </si>
  <si>
    <t>Interventoría a la implementación del plan de aseguramiento de la prestación de los servicios públicos de acueducto, alcantarillado y aseo en el marco de los pda 2021 - 2022 en el departamento del Meta</t>
  </si>
  <si>
    <t>SVCMIN0008-22</t>
  </si>
  <si>
    <t>https://www.secop.gov.co/CO1BusinessLine/Tendering/ContractNoticeView/Index?prevCtxLbl=Buscar+procesos&amp;prevCtxUrl=https%3a%2f%2fwww.secop.gov.co%3a443%2fCO1BusinessLine%2fTendering%2fContractNoticeManagement%2fIndex&amp;notice=CO1.NTC.3022015</t>
  </si>
  <si>
    <t>23/07/2022 </t>
  </si>
  <si>
    <t>Interventoría técnica, administrativa, financiera, jurídica, contable y ambiental a la rehabilitación de pavimento flexible vía código 43hl02, fase iii, palermo - la y, en el departamento del Huila</t>
  </si>
  <si>
    <t>007-CMA-2022</t>
  </si>
  <si>
    <t>https://www.secop.gov.co/CO1BusinessLine/Tendering/ContractNoticeView/Index?prevCtxLbl=Buscar+procesos&amp;prevCtxUrl=https%3a%2f%2fwww.secop.gov.co%3a443%2fCO1BusinessLine%2fTendering%2fContractNoticeManagement%2fIndex&amp;notice=CO1.NTC.3093150</t>
  </si>
  <si>
    <t>INTERVENTORÍA TÉCNICA, ADMINISTRATIVA, LEGAL, FINANCIERA, AMBIENTAL SOCIAL Y SST PARA EL SUMINISTRO E INSTALACIÓN DE PARADEROS TIPO M - 10 PARA EL SETP DE LA CIUDAD DE PASTO.</t>
  </si>
  <si>
    <t>CAS-DTV-CMA-001-2022</t>
  </si>
  <si>
    <t>https://www.secop.gov.co/CO1BusinessLine/Tendering/ContractNoticeView/Index?prevCtxLbl=Buscar+procesos&amp;prevCtxUrl=https%3a%2f%2fwww.secop.gov.co%3a443%2fCO1BusinessLine%2fTendering%2fContractNoticeManagement%2fIndex&amp;notice=CO1.NTC.3162208</t>
  </si>
  <si>
    <t>INTERVENTORIA TÉCNICA, ADMINISTRATIVA, FINANCIERA, CONTABLE, JURÍDICA Y AMBIENTAL PARA LA CONSTRUCCIÓN DE VIVIENDA NUEVA EN SITIO PROPIO MEDIANTE LA APLICACIÓN DE SUBSIDIO DE VIVIENDA PARA 62 NÚCLEOS FAMILIARES DISPERSOS EN EL ÁREA URBANA DE LOS MUNICIPIOS DE YOPAL Y AGUAZUL, DEPARTAMENTO DE CASANARE</t>
  </si>
  <si>
    <t>SI-SI-CMA-007-2022</t>
  </si>
  <si>
    <t>https://www.secop.gov.co/CO1BusinessLine/Tendering/ContractNoticeView/Index?prevCtxLbl=Buscar+procesos&amp;prevCtxUrl=https%3a%2f%2fwww.secop.gov.co%3a443%2fCO1BusinessLine%2fTendering%2fContractNoticeManagement%2fIndex&amp;notice=CO1.NTC.2972819</t>
  </si>
  <si>
    <t>INTERVENTORIA DE MEJORAMIENTO DE LA SEÑALIZACION HORIZONTAL Y OBRAS COMPLEMENTARIAS EN TRAMOS VIALES DEL MUNICIPIO DE BUCARAMANGA, SANTANDER.</t>
  </si>
  <si>
    <t>SGCMIN0004-23 </t>
  </si>
  <si>
    <t>https://www.secop.gov.co/CO1BusinessLine/Tendering/ContractNoticeView/Index?prevCtxLbl=Buscar+procesos&amp;prevCtxUrl=https%3a%2f%2fwww.secop.gov.co%3a443%2fCO1BusinessLine%2fTendering%2fContractNoticeManagement%2fIndex&amp;notice=CO1.NTC.4230735</t>
  </si>
  <si>
    <t>INTERVENTORÍA TÉCNICA, ADMINISTRATIVA, FINANCIERA Y AMBIENTAL AL CONTRATO DE OBRA CUYO OBJETO ES "CONTRATO DE OBRA A PRECIO UNITARIO FIJO PARA REALIZAR LA EJECUCIÓN DEL PROYECTO "MODERNIZACIÓN DE TECNOLOGÍA EN LA PRESTACIÓN DE SERVICIOS AL CIUDADANO EN LA GOBERNACIÓN DEL HUILA</t>
  </si>
  <si>
    <t>Falta el personal ambiental en el presupuesto (a menos que el ingeniero civil contratado cumpla sus obligaciones)</t>
  </si>
  <si>
    <t>IT-CM-23-02</t>
  </si>
  <si>
    <t>https://www.secop.gov.co/CO1BusinessLine/Tendering/ContractNoticeView/Index?prevCtxLbl=Buscar+procesos&amp;prevCtxUrl=https%3a%2f%2fwww.secop.gov.co%3a443%2fCO1BusinessLine%2fTendering%2fContractNoticeManagement%2fIndex&amp;notice=CO1.NTC.4211380</t>
  </si>
  <si>
    <t>INTERVENTORIA TECNICA, ADMINISTRATIVA Y FINANCIERA PARA LAS OBRAS RELACIONADAS CON EL MEJORAMIENTO DE ESCENARIO DEPORTIVO EN EL CORREGIMIENTO DE SAN PABLO MUNICIPIO DE CONTRATACIÓN, SANTANDER / CONSTRUCCIÓN DE CUBIERTAS, CERRAMIENTOS Y PISOS PARA ESCENARIOS DEPORTIVOS EN SABANAGRANDE, MUNICIPIO DE SUCRE, DEPARTAMENTO DE SANTANDER / CONSTRUCCIÓN DE CANCHA MULTIFUNCIONAL PARA LA VEREDA CARRIZAL SECTOR CORTADERAS MUNICIPIO DE ENCISO, SANTANDER</t>
  </si>
  <si>
    <t>El presupuesto global está compuesto por 3 interventorías distintas, por tanto se analizarán de manera independiente</t>
  </si>
  <si>
    <t>La interventoría abarca 3 municipios con salarios distintos para residente y director de interventoría</t>
  </si>
  <si>
    <t>IT-CM-23-03</t>
  </si>
  <si>
    <t>https://www.secop.gov.co/CO1BusinessLine/Tendering/ContractNoticeView/Index?prevCtxLbl=Buscar+procesos&amp;prevCtxUrl=https%3a%2f%2fwww.secop.gov.co%3a443%2fCO1BusinessLine%2fTendering%2fContractNoticeManagement%2fIndex&amp;notice=CO1.NTC.4211381</t>
  </si>
  <si>
    <t>Contratación</t>
  </si>
  <si>
    <t>IT-CM-23-04</t>
  </si>
  <si>
    <t>https://www.secop.gov.co/CO1BusinessLine/Tendering/ContractNoticeView/Index?prevCtxLbl=Buscar+procesos&amp;prevCtxUrl=https%3a%2f%2fwww.secop.gov.co%3a443%2fCO1BusinessLine%2fTendering%2fContractNoticeManagement%2fIndex&amp;notice=CO1.NTC.4211382</t>
  </si>
  <si>
    <t>INTERVENTORIA TECNICA, ADMINISTRATIVA, FINANCIERA Y AMBIENTAL PARA LA “CONSTRUCCION DE CUBIERTAS, CERRAMIENTOS Y PISOS PARA ESCENARIOS DEPORTIVOS EN SABANAGRANDE, MUNICIPIO DE SUCRE – DEPARTAMENTO DE SANTANDER”</t>
  </si>
  <si>
    <t>Falta el personal ambiental en el presupuesto</t>
  </si>
  <si>
    <t>IT-CM-23-05</t>
  </si>
  <si>
    <t>https://www.secop.gov.co/CO1BusinessLine/Tendering/ContractNoticeView/Index?prevCtxLbl=Buscar+procesos&amp;prevCtxUrl=https%3a%2f%2fwww.secop.gov.co%3a443%2fCO1BusinessLine%2fTendering%2fContractNoticeManagement%2fIndex&amp;notice=CO1.NTC.4211383</t>
  </si>
  <si>
    <t>Enciso</t>
  </si>
  <si>
    <t>INTERVENTORIA TECNICA, ADMINISTRATIVA Y FINANCIERA PARA LA CONSTRUCCIÓN DE CANCHA MULTIFUNCIONAL PARA LA VEREDA CARRIZAL SECTOR CORTADERAS MUNICIPIO DE ENCISO, SANTANDER</t>
  </si>
  <si>
    <t>El personal contratado corresponde al alcance de la interventoría, sin embargo está contratado un ingeniero ambiental (no contemplado en el alcance del contrato)</t>
  </si>
  <si>
    <t>CM-2023-2</t>
  </si>
  <si>
    <t>https://www.secop.gov.co/CO1BusinessLine/Tendering/ContractNoticeView/Index?prevCtxLbl=Buscar+procesos&amp;prevCtxUrl=https%3a%2f%2fwww.secop.gov.co%3a443%2fCO1BusinessLine%2fTendering%2fContractNoticeManagement%2fIndex&amp;notice=CO1.NTC.4156312</t>
  </si>
  <si>
    <t>El Contratista se compromete para con el Municipio de Pasto - Secretaría de Planeación, a realizar la INTERVENTORÍA TÉCNICA, ADMINISTRATIVA, FINANCIERA Y AMBIENTAL PARA LA EJECUCIÓN DEL CONTRATO DE OBRA CUYO OBJETO ES: "CONSTRUCCIÓN PARQUE QUEBRADA GUACHUCAL -MUNICIPIO DE PASTO A PRECIOS FIJOS UNITARIOS" (SPM23_68)</t>
  </si>
  <si>
    <t>Utilizan valores exactos en cada item el presupuesto. No desagregan ni por tiempo, ni por actividades.</t>
  </si>
  <si>
    <t>El valor de ambos salarios se obtuvo dividiendo el valor total parcial sobre la duración del contrato</t>
  </si>
  <si>
    <t>CMA-014-2023</t>
  </si>
  <si>
    <t>https://www.secop.gov.co/CO1BusinessLine/Tendering/ContractNoticeView/Index?prevCtxLbl=Buscar+procesos&amp;prevCtxUrl=https%3a%2f%2fwww.secop.gov.co%3a443%2fCO1BusinessLine%2fTendering%2fContractNoticeManagement%2fIndex&amp;notice=CO1.NTC.4148357</t>
  </si>
  <si>
    <t>CONTRATAR LA INTERVENTORIA TÉCNICA, ADMINISTRATIVA, FINANCIERA Y AMBIENTAL AL CONVENIO INTERINSTITUCIONAL No. 4268 DEL 1 DE NOVIEMBRE DE 2022 CUYO OBJETO ES: AUNAR ESFUERZOS TECNICOS, ADMINISTRATIVOS Y FINANCIEROS CON LA EMPRESA OP&amp;S CONSTRUCCIONES S.A. E.S.P, PARA EL DESARROLLO DEL PROYECTO CONSTRUCCIÓN DE LA RED DE DISTRIBUCIÓN Y CONEXIONES DOMICILIARIAS DE GAS GLP PARA LAS VEREDAS BUENAVISTA (ALTA, BAJA, SEDALIA, Y ALEGRÍA), EL NEME, EL IMAN, TIERRAS BLANCAS, SAN JACINTO, TASAJERAS (...)</t>
  </si>
  <si>
    <t>008-2023 CONCURSO DE MERITOS</t>
  </si>
  <si>
    <t>https://www.secop.gov.co/CO1BusinessLine/Tendering/ContractNoticeView/Index?prevCtxLbl=Buscar+procesos&amp;prevCtxUrl=https%3a%2f%2fwww.secop.gov.co%3a443%2fCO1BusinessLine%2fTendering%2fContractNoticeManagement%2fIndex&amp;notice=CO1.NTC.4147960</t>
  </si>
  <si>
    <t>INTERVENTORÍA TECNICA, ADMINISTRATIVA, JURIDICA ,FINANCIERA Y AMBIENTAL AL CONTRATO DE OBRA CONSTRUCCIÓN, SUMINISTRO E INSTALACIÓN DE PARQUES BIOSALUDABLES Y PARQUES INFANTILES EN DIFERENTES MUNICIPIOS DEL DEPARTAMENTO DEL QUINDÍO</t>
  </si>
  <si>
    <t>1.54, 1.75, 1.2410</t>
  </si>
  <si>
    <t>002-C.M.A-2023</t>
  </si>
  <si>
    <t>https://www.secop.gov.co/CO1BusinessLine/Tendering/ContractNoticeView/Index?prevCtxLbl=Buscar+procesos&amp;prevCtxUrl=https%3a%2f%2fwww.secop.gov.co%3a443%2fCO1BusinessLine%2fTendering%2fContractNoticeManagement%2fIndex&amp;notice=CO1.NTC.4148077</t>
  </si>
  <si>
    <t>CONSULTORIA DE ESTUDIOS Y DISEÑOS PARA LA ADECUACION DE VIAS Y ESPACIO PÚBLICO EN EL CORREGIMIENTO DE CATAMBUCO FASE II</t>
  </si>
  <si>
    <t>No hay director, ni residente contratados</t>
  </si>
  <si>
    <t>CM-002-2023</t>
  </si>
  <si>
    <t>https://www.secop.gov.co/CO1BusinessLine/Tendering/ContractNoticeView/Index?prevCtxLbl=Buscar+procesos&amp;prevCtxUrl=https%3a%2f%2fwww.secop.gov.co%3a443%2fCO1BusinessLine%2fTendering%2fContractNoticeManagement%2fIndex&amp;notice=CO1.NTC.4146695</t>
  </si>
  <si>
    <t>Sincé</t>
  </si>
  <si>
    <t>INTERVENTORIA TECNICA, ADMINISTRATIVA, FINANCIERA Y AMBIENTAL PARA LA CONSTRUCCION DE PAVIMENTO EN CONCRETO HIDRAULICO DE LA CALLE 15 ENTRE CARRERAS 6 Y 9 DEL BARRIO EL BOSQUE, MUNICIPIO DE SINCÉ, DEPARTAMENTO DE SUCRE</t>
  </si>
  <si>
    <t>CM-SI-002-202</t>
  </si>
  <si>
    <t>https://www.secop.gov.co/CO1BusinessLine/Tendering/ContractNoticeView/Index?prevCtxLbl=Buscar+procesos&amp;prevCtxUrl=https%3a%2f%2fwww.secop.gov.co%3a443%2fCO1BusinessLine%2fTendering%2fContractNoticeManagement%2fIndex&amp;notice=CO1.NTC.4141593</t>
  </si>
  <si>
    <t>INTERVENTORÍA TÉCNICA, ADMINISTRATIVA, FINANCIERA, Y AMBIENTAL AL CONTRATO DE OBRA RESULTANTE DEL PROCESO DE LICITACIÓN LP-SI-024-2022</t>
  </si>
  <si>
    <t>1.9, 2.2, 1.0</t>
  </si>
  <si>
    <t>No hay personal administrativo, ni personal financiero, y existe un profesional social (no está contemplado en el alcance)</t>
  </si>
  <si>
    <t>FDLUSA-CMA-002-2023 </t>
  </si>
  <si>
    <t>https://www.secop.gov.co/CO1BusinessLine/Tendering/ContractNoticeView/Index?prevCtxLbl=Buscar+procesos&amp;prevCtxUrl=https%3a%2f%2fwww.secop.gov.co%3a443%2fCO1BusinessLine%2fTendering%2fContractNoticeManagement%2fIndex&amp;notice=CO1.NTC.4126585</t>
  </si>
  <si>
    <t>INTERVENTORÍA TÉCNICA, ADMINISTRATIVA, FINANCIERA, JURÍDICA, AMBIENTAL Y SOCIAL AL CONTRATO DE OBRA PUBLICA RESULTANTE DEL PROCESO DE LICITACION PUBLICA CUYO OBJETO ES: CONTRATAR A PRECIOS UNITARIOS FIJOS, A MONTO AGOTABLE, EL DIAGNÓSTICO, MEJORAMIENTO, MANTENIMIENTO Y/O DOTACIÓN DEL MOBILIARIO DE LOS PARQUES CATALOGADOS COMO VECINALES Y DE BOLSILLO, DE LA LOCALIDAD DE USAQUÉN EN BOGOTÁ D.C.</t>
  </si>
  <si>
    <t>No hay personal financiero, ni personal jurídico</t>
  </si>
  <si>
    <t>CMA-DEO-SGI-003-2023</t>
  </si>
  <si>
    <t>https://www.secop.gov.co/CO1BusinessLine/Tendering/ContractNoticeView/Index?prevCtxLbl=Buscar+procesos&amp;prevCtxUrl=https%3a%2f%2fwww.secop.gov.co%3a443%2fCO1BusinessLine%2fTendering%2fContractNoticeManagement%2fIndex&amp;notice=CO1.NTC.4118508</t>
  </si>
  <si>
    <t>3/03/2023 </t>
  </si>
  <si>
    <t>Guaduas</t>
  </si>
  <si>
    <t>INTERVENTORÍA PARA LA GESTIÓN Y MANTENIMIENTO VIAL INTEGRAL DEL CORREDOR RUTA DEL SOL SECTOR 1, EN EL DEPARTAMENTO DE CUNDINAMARCA</t>
  </si>
  <si>
    <t>https://www.secop.gov.co/CO1BusinessLine/Tendering/ContractNoticeView/Index?prevCtxLbl=Buscar+procesos&amp;prevCtxUrl=https%3a%2f%2fwww.secop.gov.co%3a443%2fCO1BusinessLine%2fTendering%2fContractNoticeManagement%2fIndex&amp;notice=CO1.NTC.4101695</t>
  </si>
  <si>
    <t>INTERVENTORÍA TÉCNICA, ADMINISTRATIVA, AMBIENTAL, FINANCIERA, CONTABLE, JURÍDICA, SOCIAL Y DE SEGURIDAD Y SALUD EN EL TRABAJO PARA LA OBRA CUYO OBJETO CONSTRUCCIÓN, REHABILITACIÓN, MEJORAMIENTO Y MANTENIMIENTO DE VÍAS EN DIFERENTES SECTORES EN EL MUNICIPIO DE CAJICÁ, CUNDINAMARCA.</t>
  </si>
  <si>
    <t>CM 013 MT 2022</t>
  </si>
  <si>
    <t>https://www.secop.gov.co/CO1BusinessLine/Tendering/ContractNoticeView/Index?prevCtxLbl=Buscar+procesos&amp;prevCtxUrl=https%3a%2f%2fwww.secop.gov.co%3a443%2fCO1BusinessLine%2fTendering%2fContractNoticeManagement%2fIndex&amp;notice=CO1.NTC.4101805</t>
  </si>
  <si>
    <t>ESTUDIOS Y DISEÑOS DEL CENTRO DE ATENCIÓN INTEGRAL EN LA VEREDA VERGANZO, CERRAMIENTO PERIMETRAL Y OBRAS COMPLEMENTARIAS DEL POLIDEPORTIVO TORRES DE SAN JUAN DEL MUNICIPIO DE TOCANCIPÁ</t>
  </si>
  <si>
    <t>CMA-009-2023</t>
  </si>
  <si>
    <t>https://www.secop.gov.co/CO1BusinessLine/Tendering/ContractNoticeView/Index?prevCtxLbl=Buscar+procesos&amp;prevCtxUrl=https%3a%2f%2fwww.secop.gov.co%3a443%2fCO1BusinessLine%2fTendering%2fContractNoticeManagement%2fIndex&amp;notice=CO1.NTC.4098106</t>
  </si>
  <si>
    <t>Chaparral</t>
  </si>
  <si>
    <t>CONTRATAR LA INTERVENTORÍA TÉCNICA, ADMINISTRATIVA, FINANCIERA Y AMBIENTAL AL CONTRATO DE CONSULTORÍA CUYO OBJETO ES "CONTRATAR LA CONSULTORÍA TÉCNICA, ADMINISTRATIVA, FINANCIERA Y AMBIENTAL PARA LA REALIZACIÓN DE LOS ESTUDIOS Y DISEÑOS PARA LA ATENCIÓN DE PUNTOS CRÍTICOS Y EL MEJORAMIENTO DE LA VÍA CHAPARRAL - SAN ANTONIO EN EL DEPARTAMENTO DEL TOLIMA</t>
  </si>
  <si>
    <t>GENERALES</t>
  </si>
  <si>
    <t>ADMINISTRATIVO</t>
  </si>
  <si>
    <t>TÉCNICO</t>
  </si>
  <si>
    <t>FINANCIERO Y CONTABLE</t>
  </si>
  <si>
    <t>JURÍDICO</t>
  </si>
  <si>
    <t>Conocer y entender los términos y condiciones del contrato.</t>
  </si>
  <si>
    <t>Revisar que el expediente electrónico o físico del contrato esté completo, sea actualizado constantemente y cumpla con la normativa aplicable.</t>
  </si>
  <si>
    <t>Revisar que las personas que conforman el equipo del contratista cumpla las condiciones ofrecidas de acuerdo con lo previsto en el contrato y exigir su reemplazo en condiciones equivalentes cuando fuere necesario.</t>
  </si>
  <si>
    <t>Hacer seguimiento de la gestión financiera del contrato por parte de la Entidad Estatal, incluyendo el registro presupuestal, la planeación de los pagos previstos y la disponibilidad de caja.</t>
  </si>
  <si>
    <t>Requerir por escrito al contratista por todos los hechos que constituyan incumplimiento del contrato, cuya información servirá de sustento para la posible aplicación de multas o sobre la materialización de las causales de terminación, modificación e interpretación unilateral, para proceder a la aplicación de las sanciones a que haya lugar o a la Terminación bilateral del contrato</t>
  </si>
  <si>
    <t xml:space="preserve">Advertir oportunamente los Riesgos que puedan afectar la eficacia del contrato y tomar las medidas necesarias para mitigarlos. </t>
  </si>
  <si>
    <t>Coordinar con el responsable en la Entidad Estatal la revisión y aprobación de garantías, la revisión de los soportes de cumplimiento de las obligaciones laborales, la revisión de las garantías.</t>
  </si>
  <si>
    <t>Identificar las necesidades de cambio o ajuste y revisar el curso de acción con las partes.</t>
  </si>
  <si>
    <t>Revisar los documentos necesarios para efectuar los pagos al contratista, incluyendo el recibo a satisfacción de los bienes o servicios objeto del contrato.</t>
  </si>
  <si>
    <t>Verificar la aprobación de pólizas y que las mismas se encuentren vigentes durante su ejecución, sus adiciones, suspensiones y prórrogas si es el caso y constancia del cumplimiento de las prestaciones sociales con el fin de autorizar la cancelación del saldo adeudado a la terminación del contrato.</t>
  </si>
  <si>
    <t>Hacer seguimiento del cumplimiento del plazo del contrato y de los cronogramas previstos en el contrato.</t>
  </si>
  <si>
    <t>Preparar y entregar los informes previstos y los que soliciten los organismos de control.</t>
  </si>
  <si>
    <t>Estudiar las solicitudes y requerimientos técnicos del contratista y dar recomendaciones a la Entidad Estatal sobre el particular.</t>
  </si>
  <si>
    <t>Documentar los pagos y ajustes que se hagan al contrato y controlar el balance presupuestal del contrato para efecto de pagos y de liquidación del mismo.</t>
  </si>
  <si>
    <t>Dar rápida y oportuna información a los organismos de control, a los superiores jerárquicos y organismos competentes acerca del proceso contractual</t>
  </si>
  <si>
    <t xml:space="preserve">Identificar las necesidades de cambio o ajuste, Manejar la relación con el proveedor o contratista. </t>
  </si>
  <si>
    <t>Revisar que la Entidad Estatal cumpla con los principios de publicidad de los Procesos de Contratación y de los Documentos del Proceso.</t>
  </si>
  <si>
    <t xml:space="preserve">Elaborar la documentación y el soporte necesario frente a la necesidad de hacer efectivas las garantías del contrato </t>
  </si>
  <si>
    <t>Verificar la entrega de los anticipos pactados al contratista, y la adecuada amortización del mismo, en los términos de la ley y del contrato.</t>
  </si>
  <si>
    <t>Exigir periódicamente al contratista la acreditación de los pagos a seguridad social y parafiscal durante la ejecución del contrato y antes de su liquidación. Para los contratos de prestación de servicios con persona natural, verificar que durante el término de ejecución, el contratista haya realizado los aportes al sistema de seguridad social. (Salud, Pensiones y ARL).</t>
  </si>
  <si>
    <t>Manejar la relación con el proveedor o contratista</t>
  </si>
  <si>
    <t>Verificar el cumplimiento de las obligaciones del contratista en materia de seguridad social, salud ocupacional, planes de contingencia, normas ambientales, y cualquier otra norma aplicable de acuerdo con la naturaleza del contrato</t>
  </si>
  <si>
    <t>Verificar que las actividades adicionales que impliquen aumento del valor o modificación del objeto del contrato cuenten con autorización y se encuentren justificados técnica, presupuestal y jurídicamente.</t>
  </si>
  <si>
    <t xml:space="preserve">Administrar e intentar solucionar las controversias entre las partes. </t>
  </si>
  <si>
    <t>Coordinar las instancias necesarias para adelantar los trámites para la liquidación del contrato y entregar los documentos soporte que le correspondan para efectuarla.</t>
  </si>
  <si>
    <t xml:space="preserve">Organizar y administrar el recibo de bienes, obras o servicios, su cantidad, calidad, especificaciones y demás atributos establecidos en los Documentos del Proceso. </t>
  </si>
  <si>
    <t>Revisar si la ejecución del contrato cumple con los términos del mismo y las necesidades de la Entidad Estatal</t>
  </si>
  <si>
    <t xml:space="preserve"> Aprobar o rechazar oportuna y de forma justificada el recibo de bienes y servicio </t>
  </si>
  <si>
    <t xml:space="preserve">Informar a la Entidad Estatal de posibles incumplimientos del proveedor o contratista, elaborar y presentar los soportes correspondientes. </t>
  </si>
  <si>
    <t>Solicitar los informes necesarios y convocar a las reuniones requeridas para cumplir con su función.</t>
  </si>
  <si>
    <t>Informar y denunciar a las autoridades competentes cualquier acto u omisión que afecte la moralidad pública</t>
  </si>
  <si>
    <t xml:space="preserve">Suscribir las actas generadas durante la ejecución del contrato para documentar las reuniones, acuerdos y controversias entre las partes, así como las actas parciales de avance, actas parciales de recibo y actas de recibo final. </t>
  </si>
  <si>
    <t>Código</t>
  </si>
  <si>
    <t>Tipo de contrato</t>
  </si>
  <si>
    <t>Técnica</t>
  </si>
  <si>
    <t>Integral</t>
  </si>
  <si>
    <t>Explícita (jurídica, financiera, ambiental, etc.)</t>
  </si>
  <si>
    <t>Colombia, Indice de Precios al Consumidor (IPC)</t>
  </si>
  <si>
    <t>Variaciones porcentuales
2003 - 2023</t>
  </si>
  <si>
    <t>AÑO 2023, MES 12</t>
  </si>
  <si>
    <t>Base Diciembre de 2018 = 100,00</t>
  </si>
  <si>
    <t>Mes</t>
  </si>
  <si>
    <t>Enero</t>
  </si>
  <si>
    <t>Febrero</t>
  </si>
  <si>
    <t>Marzo</t>
  </si>
  <si>
    <t>Abril</t>
  </si>
  <si>
    <t>Mayo</t>
  </si>
  <si>
    <t>Junio</t>
  </si>
  <si>
    <t>Julio</t>
  </si>
  <si>
    <t>Agosto</t>
  </si>
  <si>
    <t>Septiembre</t>
  </si>
  <si>
    <t>Octubre</t>
  </si>
  <si>
    <t>Noviembre</t>
  </si>
  <si>
    <t>Diciembre</t>
  </si>
  <si>
    <t>En año corrido</t>
  </si>
  <si>
    <r>
      <rPr>
        <b/>
        <sz val="8"/>
        <color theme="1"/>
        <rFont val="Segoe UI"/>
      </rPr>
      <t>Fuente:</t>
    </r>
    <r>
      <rPr>
        <sz val="8"/>
        <color theme="1"/>
        <rFont val="Segoe UI"/>
      </rPr>
      <t xml:space="preserve"> DANE.</t>
    </r>
  </si>
  <si>
    <r>
      <rPr>
        <b/>
        <sz val="8"/>
        <color theme="1"/>
        <rFont val="Segoe UI"/>
      </rPr>
      <t>Nota:</t>
    </r>
    <r>
      <rPr>
        <sz val="8"/>
        <color theme="1"/>
        <rFont val="Segoe UI"/>
      </rPr>
      <t xml:space="preserve"> La diferencia en la suma de las variables, obedece al sistema de aproximación y redondeo.</t>
    </r>
  </si>
  <si>
    <t>Actualizado el 09 de enero de 2024</t>
  </si>
  <si>
    <t>93.A</t>
  </si>
  <si>
    <t>93.A.1</t>
  </si>
  <si>
    <t>93.A.2</t>
  </si>
  <si>
    <t>93.B</t>
  </si>
  <si>
    <t>93.B.1</t>
  </si>
  <si>
    <t>93.B.2</t>
  </si>
  <si>
    <t>93.C</t>
  </si>
  <si>
    <t>93.C.1</t>
  </si>
  <si>
    <t>93.C.2</t>
  </si>
  <si>
    <t>102.A</t>
  </si>
  <si>
    <t>102.B</t>
  </si>
  <si>
    <t>102.C</t>
  </si>
  <si>
    <t>214.A</t>
  </si>
  <si>
    <t>214.B</t>
  </si>
  <si>
    <t>214.C</t>
  </si>
  <si>
    <t>214.D</t>
  </si>
  <si>
    <t>214.E</t>
  </si>
  <si>
    <t>214.F</t>
  </si>
  <si>
    <t>214.G</t>
  </si>
  <si>
    <t>214.H</t>
  </si>
  <si>
    <t>214.I</t>
  </si>
  <si>
    <t>214.J</t>
  </si>
  <si>
    <t>214.K</t>
  </si>
  <si>
    <t>214.L</t>
  </si>
  <si>
    <t>214.M</t>
  </si>
  <si>
    <t>246.A</t>
  </si>
  <si>
    <t>246.B</t>
  </si>
  <si>
    <t>246.C</t>
  </si>
  <si>
    <t>Tipo de presupuesto</t>
  </si>
  <si>
    <t>Tiempo</t>
  </si>
  <si>
    <t>Actividad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</si>
</sst>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0.0"/>
    <numFmt numFmtId="165" formatCode="&quot;$&quot;#,##0.00"/>
    <numFmt numFmtId="166" formatCode="d/m/yyyy"/>
    <numFmt numFmtId="167" formatCode="_-&quot;$&quot;\ * #,##0_-;\-&quot;$&quot;\ * #,##0_-;_-&quot;$&quot;\ * &quot;-&quot;_-;_-@"/>
    <numFmt numFmtId="168" formatCode="&quot;$&quot;\ #,##0.00"/>
    <numFmt numFmtId="169" formatCode="_([$$-409]* #,##0_);_([$$-409]* \(#,##0\);_([$$-409]* &quot;-&quot;??_);_(@_)"/>
    <numFmt numFmtId="170" formatCode="_(&quot;$&quot;* #,##0_);_(&quot;$&quot;* \(#,##0\);_(&quot;$&quot;* &quot;-&quot;??_);_(@_)"/>
  </numFmts>
  <fonts count="20" x14ac:knownFonts="1">
    <font>
      <sz val="11"/>
      <color theme="1"/>
      <name val="Calibri"/>
      <scheme val="minor"/>
    </font>
    <font>
      <sz val="11"/>
      <color theme="1"/>
      <name val="Calibri"/>
    </font>
    <font>
      <u/>
      <sz val="11"/>
      <color rgb="FF0000FF"/>
      <name val="Calibri"/>
    </font>
    <font>
      <u/>
      <sz val="11"/>
      <color theme="1"/>
      <name val="Calibri"/>
    </font>
    <font>
      <u/>
      <sz val="11"/>
      <color rgb="FF0000FF"/>
      <name val="Calibri"/>
    </font>
    <font>
      <b/>
      <sz val="11"/>
      <color theme="1"/>
      <name val="Arial Narrow"/>
    </font>
    <font>
      <sz val="11"/>
      <name val="Calibri"/>
    </font>
    <font>
      <sz val="11"/>
      <color theme="1"/>
      <name val="Arial Narrow"/>
    </font>
    <font>
      <b/>
      <sz val="11"/>
      <color theme="1"/>
      <name val="Calibri"/>
    </font>
    <font>
      <b/>
      <sz val="14"/>
      <color theme="0"/>
      <name val="Quattrocento Sans"/>
    </font>
    <font>
      <b/>
      <sz val="9"/>
      <color theme="1"/>
      <name val="Quattrocento Sans"/>
    </font>
    <font>
      <b/>
      <sz val="9"/>
      <color theme="1"/>
      <name val="Arial"/>
    </font>
    <font>
      <sz val="9"/>
      <color theme="1"/>
      <name val="Arial"/>
    </font>
    <font>
      <sz val="9"/>
      <color theme="1"/>
      <name val="Quattrocento Sans"/>
    </font>
    <font>
      <sz val="8"/>
      <color theme="1"/>
      <name val="Quattrocento Sans"/>
    </font>
    <font>
      <b/>
      <sz val="8"/>
      <color theme="1"/>
      <name val="Quattrocento Sans"/>
    </font>
    <font>
      <b/>
      <sz val="8"/>
      <color theme="1"/>
      <name val="Segoe UI"/>
    </font>
    <font>
      <sz val="8"/>
      <color theme="1"/>
      <name val="Segoe UI"/>
    </font>
    <font>
      <b/>
      <sz val="11"/>
      <color theme="1"/>
      <name val="Calibri"/>
      <family val="2"/>
      <scheme val="minor"/>
    </font>
    <font>
      <b/>
      <sz val="11"/>
      <color theme="1"/>
      <name val="Calibri"/>
      <family val="2"/>
    </font>
  </fonts>
  <fills count="7">
    <fill>
      <patternFill patternType="none"/>
    </fill>
    <fill>
      <patternFill patternType="gray125"/>
    </fill>
    <fill>
      <patternFill patternType="solid">
        <fgColor rgb="FFFFE598"/>
        <bgColor rgb="FFFFE598"/>
      </patternFill>
    </fill>
    <fill>
      <patternFill patternType="solid">
        <fgColor rgb="FF9CC2E5"/>
        <bgColor rgb="FF9CC2E5"/>
      </patternFill>
    </fill>
    <fill>
      <patternFill patternType="solid">
        <fgColor rgb="FFB6004B"/>
        <bgColor rgb="FFB6004B"/>
      </patternFill>
    </fill>
    <fill>
      <patternFill patternType="solid">
        <fgColor rgb="FFF2F2F2"/>
        <bgColor rgb="FFF2F2F2"/>
      </patternFill>
    </fill>
    <fill>
      <patternFill patternType="solid">
        <fgColor theme="0"/>
        <bgColor theme="0"/>
      </patternFill>
    </fill>
  </fills>
  <borders count="31">
    <border>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bottom/>
      <diagonal/>
    </border>
    <border>
      <left/>
      <right/>
      <top/>
      <bottom/>
      <diagonal/>
    </border>
    <border>
      <left/>
      <right/>
      <top/>
      <bottom/>
      <diagonal/>
    </border>
    <border>
      <left style="thin">
        <color rgb="FF000000"/>
      </left>
      <right/>
      <top/>
      <bottom/>
      <diagonal/>
    </border>
    <border>
      <left/>
      <right/>
      <top style="thin">
        <color rgb="FF000000"/>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s>
  <cellStyleXfs count="1">
    <xf numFmtId="0" fontId="0" fillId="0" borderId="0"/>
  </cellStyleXfs>
  <cellXfs count="87">
    <xf numFmtId="0" fontId="0" fillId="0" borderId="0" xfId="0"/>
    <xf numFmtId="0" fontId="1" fillId="0" borderId="0" xfId="0" applyFont="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2" fillId="0" borderId="4" xfId="0" applyFont="1" applyBorder="1" applyAlignment="1">
      <alignment horizontal="center" vertical="center"/>
    </xf>
    <xf numFmtId="166" fontId="1" fillId="0" borderId="4" xfId="0" applyNumberFormat="1" applyFont="1" applyBorder="1" applyAlignment="1">
      <alignment horizontal="center" vertical="center"/>
    </xf>
    <xf numFmtId="164" fontId="1" fillId="0" borderId="4" xfId="0" applyNumberFormat="1" applyFont="1" applyBorder="1" applyAlignment="1">
      <alignment horizontal="center" vertical="center"/>
    </xf>
    <xf numFmtId="165" fontId="1" fillId="0" borderId="4" xfId="0" applyNumberFormat="1" applyFont="1" applyBorder="1" applyAlignment="1">
      <alignment horizontal="center" vertical="center"/>
    </xf>
    <xf numFmtId="167" fontId="1" fillId="0" borderId="4" xfId="0" applyNumberFormat="1" applyFont="1" applyBorder="1" applyAlignment="1">
      <alignment horizontal="center" vertical="center"/>
    </xf>
    <xf numFmtId="2" fontId="1" fillId="0" borderId="4" xfId="0" applyNumberFormat="1" applyFont="1" applyBorder="1" applyAlignment="1">
      <alignment horizontal="center" vertical="center"/>
    </xf>
    <xf numFmtId="1" fontId="1" fillId="0" borderId="4" xfId="0" applyNumberFormat="1" applyFont="1" applyBorder="1" applyAlignment="1">
      <alignment horizontal="center" vertical="center"/>
    </xf>
    <xf numFmtId="0" fontId="1" fillId="0" borderId="4" xfId="0" applyFont="1" applyBorder="1" applyAlignment="1">
      <alignment horizontal="center" vertical="center" wrapText="1"/>
    </xf>
    <xf numFmtId="0" fontId="3" fillId="0" borderId="4" xfId="0" applyFont="1" applyBorder="1" applyAlignment="1">
      <alignment horizontal="center" vertical="center"/>
    </xf>
    <xf numFmtId="165" fontId="1" fillId="0" borderId="4" xfId="0" applyNumberFormat="1" applyFont="1" applyBorder="1" applyAlignment="1">
      <alignment horizontal="center" vertical="center" wrapText="1"/>
    </xf>
    <xf numFmtId="168" fontId="1" fillId="0" borderId="4" xfId="0" applyNumberFormat="1" applyFont="1" applyBorder="1" applyAlignment="1">
      <alignment horizontal="center" vertical="center"/>
    </xf>
    <xf numFmtId="1" fontId="1" fillId="0" borderId="4" xfId="0" applyNumberFormat="1" applyFont="1" applyBorder="1" applyAlignment="1">
      <alignment horizontal="center" vertical="center" wrapText="1"/>
    </xf>
    <xf numFmtId="169" fontId="1" fillId="0" borderId="4" xfId="0" applyNumberFormat="1" applyFont="1" applyBorder="1" applyAlignment="1">
      <alignment horizontal="center" vertical="center"/>
    </xf>
    <xf numFmtId="170" fontId="1" fillId="0" borderId="4" xfId="0" applyNumberFormat="1"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4" fillId="0" borderId="6" xfId="0" applyFont="1" applyBorder="1" applyAlignment="1">
      <alignment horizontal="center" vertical="center"/>
    </xf>
    <xf numFmtId="166" fontId="1" fillId="0" borderId="6" xfId="0" applyNumberFormat="1" applyFont="1" applyBorder="1" applyAlignment="1">
      <alignment horizontal="center" vertical="center"/>
    </xf>
    <xf numFmtId="164" fontId="1" fillId="0" borderId="6" xfId="0" applyNumberFormat="1" applyFont="1" applyBorder="1" applyAlignment="1">
      <alignment horizontal="center" vertical="center"/>
    </xf>
    <xf numFmtId="165" fontId="1" fillId="0" borderId="6" xfId="0" applyNumberFormat="1" applyFont="1" applyBorder="1" applyAlignment="1">
      <alignment horizontal="center" vertical="center"/>
    </xf>
    <xf numFmtId="2" fontId="1" fillId="0" borderId="6" xfId="0" applyNumberFormat="1" applyFont="1" applyBorder="1" applyAlignment="1">
      <alignment horizontal="center" vertical="center"/>
    </xf>
    <xf numFmtId="1" fontId="1" fillId="0" borderId="6" xfId="0" applyNumberFormat="1" applyFont="1" applyBorder="1" applyAlignment="1">
      <alignment horizontal="center" vertical="center"/>
    </xf>
    <xf numFmtId="164" fontId="1" fillId="0" borderId="0" xfId="0" applyNumberFormat="1" applyFont="1" applyAlignment="1">
      <alignment horizontal="center" vertical="center"/>
    </xf>
    <xf numFmtId="2" fontId="1" fillId="0" borderId="0" xfId="0" applyNumberFormat="1" applyFont="1" applyAlignment="1">
      <alignment horizontal="center" vertical="center"/>
    </xf>
    <xf numFmtId="165" fontId="1" fillId="0" borderId="0" xfId="0" applyNumberFormat="1" applyFont="1" applyAlignment="1">
      <alignment horizontal="center" vertical="center"/>
    </xf>
    <xf numFmtId="165" fontId="1" fillId="0" borderId="7" xfId="0" applyNumberFormat="1" applyFont="1" applyBorder="1" applyAlignment="1">
      <alignment horizontal="center" vertical="center"/>
    </xf>
    <xf numFmtId="0" fontId="7" fillId="0" borderId="4" xfId="0" applyFont="1" applyBorder="1" applyAlignment="1">
      <alignment horizontal="center" vertical="center"/>
    </xf>
    <xf numFmtId="0" fontId="7" fillId="0" borderId="4" xfId="0" applyFont="1" applyBorder="1" applyAlignment="1">
      <alignment vertical="center" wrapText="1"/>
    </xf>
    <xf numFmtId="0" fontId="7" fillId="0" borderId="4" xfId="0" applyFont="1" applyBorder="1" applyAlignment="1">
      <alignment vertical="center"/>
    </xf>
    <xf numFmtId="0" fontId="1" fillId="0" borderId="4" xfId="0" applyFont="1" applyBorder="1"/>
    <xf numFmtId="0" fontId="8" fillId="3" borderId="4" xfId="0" applyFont="1" applyFill="1" applyBorder="1" applyAlignment="1">
      <alignment horizontal="center"/>
    </xf>
    <xf numFmtId="0" fontId="1" fillId="0" borderId="4" xfId="0" applyFont="1" applyBorder="1" applyAlignment="1">
      <alignment horizontal="center"/>
    </xf>
    <xf numFmtId="0" fontId="11" fillId="0" borderId="18" xfId="0" applyFont="1" applyBorder="1" applyAlignment="1">
      <alignment horizontal="left"/>
    </xf>
    <xf numFmtId="0" fontId="12" fillId="0" borderId="0" xfId="0" applyFont="1"/>
    <xf numFmtId="0" fontId="11" fillId="0" borderId="0" xfId="0" applyFont="1" applyAlignment="1">
      <alignment horizontal="left"/>
    </xf>
    <xf numFmtId="0" fontId="11" fillId="0" borderId="0" xfId="0" applyFont="1" applyAlignment="1">
      <alignment horizontal="right"/>
    </xf>
    <xf numFmtId="0" fontId="10" fillId="0" borderId="0" xfId="0" applyFont="1" applyAlignment="1">
      <alignment horizontal="right"/>
    </xf>
    <xf numFmtId="0" fontId="11" fillId="0" borderId="4" xfId="0" applyFont="1" applyBorder="1" applyAlignment="1">
      <alignment horizontal="center"/>
    </xf>
    <xf numFmtId="0" fontId="10" fillId="0" borderId="8" xfId="0" applyFont="1" applyBorder="1" applyAlignment="1">
      <alignment horizontal="center"/>
    </xf>
    <xf numFmtId="0" fontId="10" fillId="0" borderId="19" xfId="0" applyFont="1" applyBorder="1" applyAlignment="1">
      <alignment horizontal="center"/>
    </xf>
    <xf numFmtId="0" fontId="10" fillId="0" borderId="3" xfId="0" applyFont="1" applyBorder="1" applyAlignment="1">
      <alignment horizontal="center"/>
    </xf>
    <xf numFmtId="164" fontId="13" fillId="0" borderId="20" xfId="0" applyNumberFormat="1" applyFont="1" applyBorder="1" applyAlignment="1">
      <alignment horizontal="left"/>
    </xf>
    <xf numFmtId="2" fontId="13" fillId="0" borderId="18" xfId="0" applyNumberFormat="1" applyFont="1" applyBorder="1" applyAlignment="1">
      <alignment horizontal="center"/>
    </xf>
    <xf numFmtId="2" fontId="13" fillId="0" borderId="0" xfId="0" applyNumberFormat="1" applyFont="1" applyAlignment="1">
      <alignment horizontal="center"/>
    </xf>
    <xf numFmtId="2" fontId="13" fillId="0" borderId="21" xfId="0" applyNumberFormat="1" applyFont="1" applyBorder="1" applyAlignment="1">
      <alignment horizontal="center"/>
    </xf>
    <xf numFmtId="164" fontId="13" fillId="5" borderId="22" xfId="0" applyNumberFormat="1" applyFont="1" applyFill="1" applyBorder="1" applyAlignment="1">
      <alignment horizontal="left"/>
    </xf>
    <xf numFmtId="2" fontId="13" fillId="5" borderId="23" xfId="0" applyNumberFormat="1" applyFont="1" applyFill="1" applyBorder="1" applyAlignment="1">
      <alignment horizontal="center"/>
    </xf>
    <xf numFmtId="2" fontId="13" fillId="5" borderId="24" xfId="0" applyNumberFormat="1" applyFont="1" applyFill="1" applyBorder="1" applyAlignment="1">
      <alignment horizontal="center"/>
    </xf>
    <xf numFmtId="2" fontId="13" fillId="5" borderId="25" xfId="0" applyNumberFormat="1" applyFont="1" applyFill="1" applyBorder="1" applyAlignment="1">
      <alignment horizontal="center"/>
    </xf>
    <xf numFmtId="2" fontId="10" fillId="5" borderId="25" xfId="0" applyNumberFormat="1" applyFont="1" applyFill="1" applyBorder="1" applyAlignment="1">
      <alignment horizontal="center"/>
    </xf>
    <xf numFmtId="164" fontId="13" fillId="0" borderId="2" xfId="0" applyNumberFormat="1" applyFont="1" applyBorder="1" applyAlignment="1">
      <alignment horizontal="left"/>
    </xf>
    <xf numFmtId="2" fontId="13" fillId="0" borderId="26" xfId="0" applyNumberFormat="1" applyFont="1" applyBorder="1" applyAlignment="1">
      <alignment horizontal="center"/>
    </xf>
    <xf numFmtId="2" fontId="13" fillId="0" borderId="27" xfId="0" applyNumberFormat="1" applyFont="1" applyBorder="1" applyAlignment="1">
      <alignment horizontal="center"/>
    </xf>
    <xf numFmtId="2" fontId="10" fillId="0" borderId="1" xfId="0" applyNumberFormat="1" applyFont="1" applyBorder="1" applyAlignment="1">
      <alignment horizontal="center"/>
    </xf>
    <xf numFmtId="0" fontId="14" fillId="0" borderId="28" xfId="0" applyFont="1" applyBorder="1" applyAlignment="1">
      <alignment vertical="center" wrapText="1"/>
    </xf>
    <xf numFmtId="0" fontId="14" fillId="0" borderId="29" xfId="0" applyFont="1" applyBorder="1" applyAlignment="1">
      <alignment vertical="center" wrapText="1"/>
    </xf>
    <xf numFmtId="0" fontId="1" fillId="0" borderId="29" xfId="0" applyFont="1" applyBorder="1"/>
    <xf numFmtId="0" fontId="1" fillId="0" borderId="5" xfId="0" applyFont="1" applyBorder="1"/>
    <xf numFmtId="0" fontId="14" fillId="0" borderId="18" xfId="0" applyFont="1" applyBorder="1" applyAlignment="1">
      <alignment vertical="center"/>
    </xf>
    <xf numFmtId="0" fontId="14" fillId="0" borderId="0" xfId="0" applyFont="1" applyAlignment="1">
      <alignment vertical="center" wrapText="1"/>
    </xf>
    <xf numFmtId="0" fontId="1" fillId="0" borderId="21" xfId="0" applyFont="1" applyBorder="1"/>
    <xf numFmtId="3" fontId="15" fillId="6" borderId="30" xfId="0" applyNumberFormat="1" applyFont="1" applyFill="1" applyBorder="1" applyAlignment="1">
      <alignment vertical="center"/>
    </xf>
    <xf numFmtId="0" fontId="15" fillId="0" borderId="27" xfId="0" applyFont="1" applyBorder="1" applyAlignment="1">
      <alignment vertical="center" wrapText="1"/>
    </xf>
    <xf numFmtId="0" fontId="1" fillId="0" borderId="27" xfId="0" applyFont="1" applyBorder="1"/>
    <xf numFmtId="0" fontId="1" fillId="0" borderId="1" xfId="0" applyFont="1" applyBorder="1"/>
    <xf numFmtId="0" fontId="19" fillId="0" borderId="1" xfId="0" applyFont="1" applyBorder="1" applyAlignment="1">
      <alignment horizontal="center" vertical="center"/>
    </xf>
    <xf numFmtId="0" fontId="19" fillId="0" borderId="2" xfId="0" applyFont="1" applyBorder="1" applyAlignment="1">
      <alignment horizontal="center" vertical="center"/>
    </xf>
    <xf numFmtId="164" fontId="19" fillId="0" borderId="2" xfId="0" applyNumberFormat="1" applyFont="1" applyBorder="1" applyAlignment="1">
      <alignment horizontal="center" vertical="center"/>
    </xf>
    <xf numFmtId="2" fontId="19" fillId="0" borderId="2" xfId="0" applyNumberFormat="1" applyFont="1" applyBorder="1" applyAlignment="1">
      <alignment horizontal="center" vertical="center"/>
    </xf>
    <xf numFmtId="165" fontId="19" fillId="0" borderId="2" xfId="0" applyNumberFormat="1" applyFont="1" applyBorder="1" applyAlignment="1">
      <alignment horizontal="center" vertical="center"/>
    </xf>
    <xf numFmtId="0" fontId="19" fillId="0" borderId="0" xfId="0" applyFont="1" applyAlignment="1">
      <alignment horizontal="center" vertical="center"/>
    </xf>
    <xf numFmtId="0" fontId="18" fillId="0" borderId="0" xfId="0" applyFont="1"/>
    <xf numFmtId="0" fontId="5" fillId="2" borderId="8" xfId="0" applyFont="1" applyFill="1" applyBorder="1" applyAlignment="1">
      <alignment horizontal="center"/>
    </xf>
    <xf numFmtId="0" fontId="6" fillId="0" borderId="3" xfId="0" applyFont="1" applyBorder="1"/>
    <xf numFmtId="0" fontId="9" fillId="4" borderId="9" xfId="0" applyFont="1" applyFill="1" applyBorder="1" applyAlignment="1">
      <alignment horizontal="center" vertical="center"/>
    </xf>
    <xf numFmtId="0" fontId="6" fillId="0" borderId="10" xfId="0" applyFont="1" applyBorder="1"/>
    <xf numFmtId="0" fontId="6" fillId="0" borderId="11" xfId="0" applyFont="1" applyBorder="1"/>
    <xf numFmtId="0" fontId="6" fillId="0" borderId="12" xfId="0" applyFont="1" applyBorder="1"/>
    <xf numFmtId="0" fontId="6" fillId="0" borderId="13" xfId="0" applyFont="1" applyBorder="1"/>
    <xf numFmtId="0" fontId="6" fillId="0" borderId="14" xfId="0" applyFont="1" applyBorder="1"/>
    <xf numFmtId="0" fontId="10" fillId="5" borderId="15" xfId="0" applyFont="1" applyFill="1" applyBorder="1" applyAlignment="1">
      <alignment horizontal="center" vertical="center" wrapText="1"/>
    </xf>
    <xf numFmtId="0" fontId="6" fillId="0" borderId="16" xfId="0" applyFont="1" applyBorder="1"/>
    <xf numFmtId="0" fontId="6" fillId="0" borderId="17" xfId="0" applyFont="1" applyBorder="1"/>
  </cellXfs>
  <cellStyles count="1">
    <cellStyle name="Normal" xfId="0" builtinId="0"/>
  </cellStyles>
  <dxfs count="5">
    <dxf>
      <font>
        <b val="0"/>
        <i val="0"/>
        <strike val="0"/>
        <condense val="0"/>
        <extend val="0"/>
        <outline val="0"/>
        <shadow val="0"/>
        <u val="none"/>
        <vertAlign val="baseline"/>
        <sz val="11"/>
        <color theme="1"/>
        <name val="Calibri"/>
        <scheme val="none"/>
      </font>
      <numFmt numFmtId="165" formatCode="&quot;$&quot;#,##0.00"/>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family val="2"/>
      </font>
    </dxf>
    <dxf>
      <fill>
        <patternFill patternType="solid">
          <fgColor rgb="FFBDD6EE"/>
          <bgColor rgb="FFBDD6EE"/>
        </patternFill>
      </fill>
    </dxf>
    <dxf>
      <fill>
        <patternFill patternType="solid">
          <fgColor rgb="FFD9E2F3"/>
          <bgColor rgb="FFD9E2F3"/>
        </patternFill>
      </fill>
    </dxf>
    <dxf>
      <fill>
        <patternFill patternType="solid">
          <fgColor theme="0"/>
          <bgColor theme="0"/>
        </patternFill>
      </fill>
    </dxf>
  </dxfs>
  <tableStyles count="1">
    <tableStyle name="Base de datos-style" pivot="0" count="3" xr9:uid="{00000000-0011-0000-FFFF-FFFF00000000}">
      <tableStyleElement type="headerRow" dxfId="4"/>
      <tableStyleElement type="firstRowStripe" dxfId="3"/>
      <tableStyleElement type="secondRowStripe" dxfId="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Y393" headerRowDxfId="1">
  <tableColumns count="25">
    <tableColumn id="1" xr3:uid="{00000000-0010-0000-0000-000001000000}" name="iD"/>
    <tableColumn id="4" xr3:uid="{00000000-0010-0000-0000-000004000000}" name="N Proceso"/>
    <tableColumn id="5" xr3:uid="{00000000-0010-0000-0000-000005000000}" name="Vínculo"/>
    <tableColumn id="6" xr3:uid="{00000000-0010-0000-0000-000006000000}" name="Fecha Publicación"/>
    <tableColumn id="7" xr3:uid="{00000000-0010-0000-0000-000007000000}" name="Año de publicación"/>
    <tableColumn id="8" xr3:uid="{00000000-0010-0000-0000-000008000000}" name="Lugar Ejecución"/>
    <tableColumn id="9" xr3:uid="{00000000-0010-0000-0000-000009000000}" name="Departamento"/>
    <tableColumn id="10" xr3:uid="{00000000-0010-0000-0000-00000A000000}" name="Estado"/>
    <tableColumn id="11" xr3:uid="{00000000-0010-0000-0000-00000B000000}" name="Objeto"/>
    <tableColumn id="12" xr3:uid="{00000000-0010-0000-0000-00000C000000}" name="Plazo (meses)"/>
    <tableColumn id="13" xr3:uid="{00000000-0010-0000-0000-00000D000000}" name="PptoOficial"/>
    <tableColumn id="3" xr3:uid="{CD69B626-7CCF-40E9-9F6E-1C547F886E55}" name="Tipo de presupuesto" dataDxfId="0"/>
    <tableColumn id="16" xr3:uid="{00000000-0010-0000-0000-000010000000}" name="FM"/>
    <tableColumn id="17" xr3:uid="{00000000-0010-0000-0000-000011000000}" name="Precio año corrido 2023"/>
    <tableColumn id="18" xr3:uid="{00000000-0010-0000-0000-000012000000}" name="Detalle FM"/>
    <tableColumn id="19" xr3:uid="{00000000-0010-0000-0000-000013000000}" name="Tipo Contrato"/>
    <tableColumn id="20" xr3:uid="{00000000-0010-0000-0000-000014000000}" name="Tipo de interventoría"/>
    <tableColumn id="21" xr3:uid="{00000000-0010-0000-0000-000015000000}" name="Número de actividades"/>
    <tableColumn id="22" xr3:uid="{00000000-0010-0000-0000-000016000000}" name="Nota"/>
    <tableColumn id="23" xr3:uid="{00000000-0010-0000-0000-000017000000}" name="Notas tipo de interventoría"/>
    <tableColumn id="24" xr3:uid="{00000000-0010-0000-0000-000018000000}" name="Salario Director"/>
    <tableColumn id="25" xr3:uid="{00000000-0010-0000-0000-000019000000}" name="Salario Director (precio corrido 2023)"/>
    <tableColumn id="26" xr3:uid="{00000000-0010-0000-0000-00001A000000}" name="Salario Residente"/>
    <tableColumn id="27" xr3:uid="{00000000-0010-0000-0000-00001B000000}" name="Salario Residente (precio corrido 2023)"/>
    <tableColumn id="28" xr3:uid="{00000000-0010-0000-0000-00001C000000}" name="Nota de presupuestos director y residente"/>
  </tableColumns>
  <tableStyleInfo name="Base de dato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secop.gov.co/CO1BusinessLine/Tendering/ContractNoticeView/Index?notice=CO1.NTC.3689274" TargetMode="External"/><Relationship Id="rId2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94288" TargetMode="External"/><Relationship Id="rId4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179971" TargetMode="External"/><Relationship Id="rId63" Type="http://schemas.openxmlformats.org/officeDocument/2006/relationships/hyperlink" Target="https://community.secop.gov.co/Public/Tendering/ContractNoticeManagement/Index?currentLanguage=es-CO&amp;Page=login&amp;Country=CO&amp;SkinName=CCE" TargetMode="External"/><Relationship Id="rId8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30422" TargetMode="External"/><Relationship Id="rId13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30422" TargetMode="External"/><Relationship Id="rId15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961222" TargetMode="External"/><Relationship Id="rId17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12149" TargetMode="External"/><Relationship Id="rId19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147960" TargetMode="External"/><Relationship Id="rId10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06243" TargetMode="External"/><Relationship Id="rId1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03485" TargetMode="External"/><Relationship Id="rId3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72549" TargetMode="External"/><Relationship Id="rId5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80207" TargetMode="External"/><Relationship Id="rId74" Type="http://schemas.openxmlformats.org/officeDocument/2006/relationships/hyperlink" Target="https://community.secop.gov.co/Public/Tendering/ContractNoticeManagement/Index?currentLanguage=es-CO&amp;Page=login&amp;Country=CO&amp;SkinName=CCE" TargetMode="External"/><Relationship Id="rId12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52584" TargetMode="External"/><Relationship Id="rId14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5" Type="http://schemas.openxmlformats.org/officeDocument/2006/relationships/hyperlink" Target="https://community.secop.gov.co/Public/Tendering/ContractNoticeManagement/Index?currentLanguage=es-CO&amp;Page=login&amp;Country=CO&amp;SkinName=CCE" TargetMode="External"/><Relationship Id="rId95" Type="http://schemas.openxmlformats.org/officeDocument/2006/relationships/hyperlink" Target="https://community.secop.gov.co/Public/Tendering/ContractNoticeManagement/Index?currentLanguage=es-CO&amp;Page=login&amp;Country=CO&amp;SkinName=CCE" TargetMode="External"/><Relationship Id="rId16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95849" TargetMode="External"/><Relationship Id="rId18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93150" TargetMode="External"/><Relationship Id="rId2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92922" TargetMode="External"/><Relationship Id="rId4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981835" TargetMode="External"/><Relationship Id="rId64" Type="http://schemas.openxmlformats.org/officeDocument/2006/relationships/hyperlink" Target="https://community.secop.gov.co/Public/Tendering/ContractNoticeManagement/Index?currentLanguage=es-CO&amp;Page=login&amp;Country=CO&amp;SkinName=CCE" TargetMode="External"/><Relationship Id="rId11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947233" TargetMode="External"/><Relationship Id="rId13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890780" TargetMode="External"/><Relationship Id="rId85"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30422" TargetMode="External"/><Relationship Id="rId15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17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97827" TargetMode="External"/><Relationship Id="rId19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148077" TargetMode="External"/><Relationship Id="rId1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1629362" TargetMode="External"/><Relationship Id="rId3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00380" TargetMode="External"/><Relationship Id="rId10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948105" TargetMode="External"/><Relationship Id="rId12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49273" TargetMode="External"/><Relationship Id="rId5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846948" TargetMode="External"/><Relationship Id="rId75" Type="http://schemas.openxmlformats.org/officeDocument/2006/relationships/hyperlink" Target="https://community.secop.gov.co/Public/Tendering/ContractNoticeManagement/Index?currentLanguage=es-CO&amp;Page=login&amp;Country=CO&amp;SkinName=CCE" TargetMode="External"/><Relationship Id="rId96" Type="http://schemas.openxmlformats.org/officeDocument/2006/relationships/hyperlink" Target="https://community.secop.gov.co/Public/Tendering/ContractNoticeManagement/Index?currentLanguage=es-CO&amp;Page=login&amp;Country=CO&amp;SkinName=CCE" TargetMode="External"/><Relationship Id="rId14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26305" TargetMode="External"/><Relationship Id="rId16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581972" TargetMode="External"/><Relationship Id="rId18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62208" TargetMode="External"/><Relationship Id="rId6" Type="http://schemas.openxmlformats.org/officeDocument/2006/relationships/hyperlink" Target="https://community.secop.gov.co/Public/Tendering/ContractNoticeManagement/Index?currentLanguage=es-CO&amp;Page=login&amp;Country=CO&amp;SkinName=CCE" TargetMode="External"/><Relationship Id="rId2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95060" TargetMode="External"/><Relationship Id="rId11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821622" TargetMode="External"/><Relationship Id="rId4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977135" TargetMode="External"/><Relationship Id="rId65" Type="http://schemas.openxmlformats.org/officeDocument/2006/relationships/hyperlink" Target="https://community.secop.gov.co/Public/Tendering/ContractNoticeManagement/Index?currentLanguage=es-CO&amp;Page=login&amp;Country=CO&amp;SkinName=CCE" TargetMode="External"/><Relationship Id="rId8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17983" TargetMode="External"/><Relationship Id="rId13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36483" TargetMode="External"/><Relationship Id="rId15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17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02603" TargetMode="External"/><Relationship Id="rId19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146695" TargetMode="External"/><Relationship Id="rId1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1986145" TargetMode="External"/><Relationship Id="rId10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332458" TargetMode="External"/><Relationship Id="rId3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13914" TargetMode="External"/><Relationship Id="rId55" Type="http://schemas.openxmlformats.org/officeDocument/2006/relationships/hyperlink" Target="https://community.secop.gov.co/Public/Tendering/ContractNoticeManagement/Index?Messages=" TargetMode="External"/><Relationship Id="rId76" Type="http://schemas.openxmlformats.org/officeDocument/2006/relationships/hyperlink" Target="https://community.secop.gov.co/Public/Tendering/ContractNoticeManagement/Index?currentLanguage=es-CO&amp;Page=login&amp;Country=CO&amp;SkinName=CCE" TargetMode="External"/><Relationship Id="rId97" Type="http://schemas.openxmlformats.org/officeDocument/2006/relationships/hyperlink" Target="https://community.secop.gov.co/Public/Tendering/ContractNoticeManagement/Index?currentLanguage=es-CO&amp;Page=login&amp;Country=CO&amp;SkinName=CCE" TargetMode="External"/><Relationship Id="rId12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697852" TargetMode="External"/><Relationship Id="rId14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40408" TargetMode="External"/><Relationship Id="rId7" Type="http://schemas.openxmlformats.org/officeDocument/2006/relationships/hyperlink" Target="https://community.secop.gov.co/Public/Tendering/ContractNoticeManagement/Index?currentLanguage=es-CO&amp;Page=login&amp;Country=CO&amp;SkinName=CCE" TargetMode="External"/><Relationship Id="rId16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564455" TargetMode="External"/><Relationship Id="rId18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972819" TargetMode="External"/><Relationship Id="rId2" Type="http://schemas.openxmlformats.org/officeDocument/2006/relationships/hyperlink" Target="https://community.secop.gov.co/Public/Tendering/ContractNoticeManagement/Index?currentLanguage=es-CO&amp;Page=login&amp;Country=CO&amp;SkinName=CCE" TargetMode="External"/><Relationship Id="rId29" Type="http://schemas.openxmlformats.org/officeDocument/2006/relationships/hyperlink" Target="https://community.secop.gov.co/Public/Tendering/ContractNoticeManagement/Index?prevCtxUrl=%2fCO1Marketplace%2fUsers%2fUserSettings%2fIndex%3fstepIdToLoad%3d8525177EA10EFD50F502C1E246E78E30%26prevCtxUrl%3dhttps%253a%252f%252fwww.secop.gov.co%253a443%252fCO1Marketplace%252fUsers%252fUserSettings%252fIndex%253fstepIdToLoad%253dD3BC31BCC4C24733C75A4696219AC527%26prevCtxLbl%3dVer" TargetMode="External"/><Relationship Id="rId2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94850" TargetMode="External"/><Relationship Id="rId4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34691" TargetMode="External"/><Relationship Id="rId45"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92048" TargetMode="External"/><Relationship Id="rId66" Type="http://schemas.openxmlformats.org/officeDocument/2006/relationships/hyperlink" Target="https://community.secop.gov.co/Public/Tendering/ContractNoticeManagement/Index?currentLanguage=es-CO&amp;Page=login&amp;Country=CO&amp;SkinName=CCE" TargetMode="External"/><Relationship Id="rId8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569997" TargetMode="External"/><Relationship Id="rId11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49267" TargetMode="External"/><Relationship Id="rId115" Type="http://schemas.openxmlformats.org/officeDocument/2006/relationships/hyperlink" Target="https://www.secop.gov.co/CO1BusinessLine/Tendering/ContractNoticeView/Index?notice=CO1.NTC.3678994" TargetMode="External"/><Relationship Id="rId13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218643" TargetMode="External"/><Relationship Id="rId13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945904" TargetMode="External"/><Relationship Id="rId15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17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53068" TargetMode="External"/><Relationship Id="rId61" Type="http://schemas.openxmlformats.org/officeDocument/2006/relationships/hyperlink" Target="https://community.secop.gov.co/Public/Tendering/ContractNoticeManagement/Index?currentLanguage=es-CO&amp;Page=login&amp;Country=CO&amp;SkinName=CCE" TargetMode="External"/><Relationship Id="rId8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30422" TargetMode="External"/><Relationship Id="rId15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17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77141" TargetMode="External"/><Relationship Id="rId19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141593" TargetMode="External"/><Relationship Id="rId19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098106" TargetMode="External"/><Relationship Id="rId1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055138" TargetMode="External"/><Relationship Id="rId1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89722" TargetMode="External"/><Relationship Id="rId3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562793" TargetMode="External"/><Relationship Id="rId35"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07426" TargetMode="External"/><Relationship Id="rId56" Type="http://schemas.openxmlformats.org/officeDocument/2006/relationships/hyperlink" Target="https://community.secop.gov.co/Public/Tendering/ContractNoticeManagement/Index?Messages=" TargetMode="External"/><Relationship Id="rId77" Type="http://schemas.openxmlformats.org/officeDocument/2006/relationships/hyperlink" Target="https://community.secop.gov.co/Public/Tendering/ContractNoticeManagement/Index?currentLanguage=es-CO&amp;Page=login&amp;Country=CO&amp;SkinName=CCE" TargetMode="External"/><Relationship Id="rId10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42535" TargetMode="External"/><Relationship Id="rId105"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44646" TargetMode="External"/><Relationship Id="rId12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10714" TargetMode="External"/><Relationship Id="rId14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16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00380" TargetMode="External"/><Relationship Id="rId8" Type="http://schemas.openxmlformats.org/officeDocument/2006/relationships/hyperlink" Target="https://community.secop.gov.co/Public/Tendering/ContractNoticeManagement/Index?currentLanguage=es-CO&amp;Page=login&amp;Country=CO&amp;SkinName=CCE" TargetMode="External"/><Relationship Id="rId5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09425" TargetMode="External"/><Relationship Id="rId7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824683" TargetMode="External"/><Relationship Id="rId93" Type="http://schemas.openxmlformats.org/officeDocument/2006/relationships/hyperlink" Target="https://community.secop.gov.co/Public/Tendering/ContractNoticeManagement/Index?currentLanguage=es-CO&amp;Page=login&amp;Country=CO&amp;SkinName=CCE" TargetMode="External"/><Relationship Id="rId9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13588" TargetMode="External"/><Relationship Id="rId12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306977" TargetMode="External"/><Relationship Id="rId14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86022" TargetMode="External"/><Relationship Id="rId16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447604" TargetMode="External"/><Relationship Id="rId18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230735" TargetMode="External"/><Relationship Id="rId18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156312" TargetMode="External"/><Relationship Id="rId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244583" TargetMode="External"/><Relationship Id="rId25" Type="http://schemas.openxmlformats.org/officeDocument/2006/relationships/hyperlink" Target="https://community.secop.gov.co/Public/Tendering/ContractNoticeManagement/Index?prevCtxUrl=%2fCO1Marketplace%2f" TargetMode="External"/><Relationship Id="rId4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896839" TargetMode="External"/><Relationship Id="rId67" Type="http://schemas.openxmlformats.org/officeDocument/2006/relationships/hyperlink" Target="https://community.secop.gov.co/Public/Tendering/ContractNoticeManagement/Index?currentLanguage=es-CO&amp;Page=login&amp;Country=CO&amp;SkinName=CCE" TargetMode="External"/><Relationship Id="rId116" Type="http://schemas.openxmlformats.org/officeDocument/2006/relationships/hyperlink" Target="https://www.secop.gov.co/CO1BusinessLine/Tendering/ContractNoticeView/Index?notice=CO1.NTC.3560044" TargetMode="External"/><Relationship Id="rId13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13584" TargetMode="External"/><Relationship Id="rId15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2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333005" TargetMode="External"/><Relationship Id="rId4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17183" TargetMode="External"/><Relationship Id="rId62" Type="http://schemas.openxmlformats.org/officeDocument/2006/relationships/hyperlink" Target="https://community.secop.gov.co/Public/Tendering/ContractNoticeManagement/Index?currentLanguage=es-CO&amp;Page=login&amp;Country=CO&amp;SkinName=CCE" TargetMode="External"/><Relationship Id="rId8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30422" TargetMode="External"/><Relationship Id="rId88" Type="http://schemas.openxmlformats.org/officeDocument/2006/relationships/hyperlink" Target="https://community.secop.gov.co/Public/Tendering/ContractNoticeManagement/Index?currentLanguage=es-CO&amp;Page=login&amp;Country=CO&amp;SkinName=CCE" TargetMode="External"/><Relationship Id="rId11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914844" TargetMode="External"/><Relationship Id="rId13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00941" TargetMode="External"/><Relationship Id="rId15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17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77021" TargetMode="External"/><Relationship Id="rId17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41145" TargetMode="External"/><Relationship Id="rId195"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126585" TargetMode="External"/><Relationship Id="rId19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148357" TargetMode="External"/><Relationship Id="rId15"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219642" TargetMode="External"/><Relationship Id="rId3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05108" TargetMode="External"/><Relationship Id="rId57" Type="http://schemas.openxmlformats.org/officeDocument/2006/relationships/hyperlink" Target="https://community.secop.gov.co/Public/Tendering/ContractNoticeManagement/Index?currentLanguage=es-CO&amp;Page=login&amp;Country=CO&amp;SkinName=CCE" TargetMode="External"/><Relationship Id="rId10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499742" TargetMode="External"/><Relationship Id="rId12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3102" TargetMode="External"/><Relationship Id="rId1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03274" TargetMode="External"/><Relationship Id="rId3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233171" TargetMode="External"/><Relationship Id="rId5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06516" TargetMode="External"/><Relationship Id="rId7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820218" TargetMode="External"/><Relationship Id="rId7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58448" TargetMode="External"/><Relationship Id="rId94" Type="http://schemas.openxmlformats.org/officeDocument/2006/relationships/hyperlink" Target="https://community.secop.gov.co/Public/Tendering/ContractNoticeManagement/Index?currentLanguage=es-CO&amp;Page=login&amp;Country=CO&amp;SkinName=CCE" TargetMode="External"/><Relationship Id="rId99" Type="http://schemas.openxmlformats.org/officeDocument/2006/relationships/hyperlink" Target="https://community.secop.gov.co/Public/Tendering/ContractNoticeManagement/Index?currentLanguage=es-CO&amp;Page=login&amp;Country=CO&amp;SkinName=CCE" TargetMode="External"/><Relationship Id="rId10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373483" TargetMode="External"/><Relationship Id="rId12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648450" TargetMode="External"/><Relationship Id="rId14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99797" TargetMode="External"/><Relationship Id="rId14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16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391121" TargetMode="External"/><Relationship Id="rId16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15892" TargetMode="External"/><Relationship Id="rId185"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211380" TargetMode="External"/><Relationship Id="rId4" Type="http://schemas.openxmlformats.org/officeDocument/2006/relationships/hyperlink" Target="https://community.secop.gov.co/Public/Tendering/ContractNoticeManagement/Index?currentLanguage=es-CO&amp;Page=login&amp;Country=CO&amp;SkinName=CCE" TargetMode="External"/><Relationship Id="rId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42120" TargetMode="External"/><Relationship Id="rId18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22015" TargetMode="External"/><Relationship Id="rId26" Type="http://schemas.openxmlformats.org/officeDocument/2006/relationships/hyperlink" Target="https://community.secop.gov.co/Public/Tendering/ContractNoticeManagement/Index?prevCtxUrl=%2fCO1Marketplace%2f" TargetMode="External"/><Relationship Id="rId4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18293" TargetMode="External"/><Relationship Id="rId6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92291" TargetMode="External"/><Relationship Id="rId89" Type="http://schemas.openxmlformats.org/officeDocument/2006/relationships/hyperlink" Target="https://community.secop.gov.co/Public/Tendering/ContractNoticeManagement/Index?currentLanguage=es-CO&amp;Page=login&amp;Country=CO&amp;SkinName=CCE" TargetMode="External"/><Relationship Id="rId11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800918" TargetMode="External"/><Relationship Id="rId13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553990" TargetMode="External"/><Relationship Id="rId15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175"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76835" TargetMode="External"/><Relationship Id="rId19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118508" TargetMode="External"/><Relationship Id="rId200" Type="http://schemas.openxmlformats.org/officeDocument/2006/relationships/vmlDrawing" Target="../drawings/vmlDrawing1.vml"/><Relationship Id="rId1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61352" TargetMode="External"/><Relationship Id="rId3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02742" TargetMode="External"/><Relationship Id="rId58" Type="http://schemas.openxmlformats.org/officeDocument/2006/relationships/hyperlink" Target="https://community.secop.gov.co/Public/Tendering/ContractNoticeManagement/Index?currentLanguage=es-CO&amp;Page=login&amp;Country=CO&amp;SkinName=CCE" TargetMode="External"/><Relationship Id="rId7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50590" TargetMode="External"/><Relationship Id="rId102"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373286" TargetMode="External"/><Relationship Id="rId12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703472" TargetMode="External"/><Relationship Id="rId14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547555" TargetMode="External"/><Relationship Id="rId9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346479" TargetMode="External"/><Relationship Id="rId165"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478409" TargetMode="External"/><Relationship Id="rId18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211380" TargetMode="External"/><Relationship Id="rId27" Type="http://schemas.openxmlformats.org/officeDocument/2006/relationships/hyperlink" Target="https://community.secop.gov.co/Public/Tendering/ContractNoticeManagement/Index?prevCtxUrl=%2fCO1Marketplace%2fCommon%2fWorkArea%2fIndex" TargetMode="External"/><Relationship Id="rId4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894657" TargetMode="External"/><Relationship Id="rId6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45057" TargetMode="External"/><Relationship Id="rId113"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799553" TargetMode="External"/><Relationship Id="rId13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948168" TargetMode="External"/><Relationship Id="rId8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29607" TargetMode="External"/><Relationship Id="rId155"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17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296631" TargetMode="External"/><Relationship Id="rId19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101695" TargetMode="External"/><Relationship Id="rId201" Type="http://schemas.openxmlformats.org/officeDocument/2006/relationships/table" Target="../tables/table1.xml"/><Relationship Id="rId1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900119" TargetMode="External"/><Relationship Id="rId3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09943" TargetMode="External"/><Relationship Id="rId59" Type="http://schemas.openxmlformats.org/officeDocument/2006/relationships/hyperlink" Target="https://community.secop.gov.co/Public/Tendering/ContractNoticeManagement/Index?currentLanguage=es-CO&amp;Page=login&amp;Country=CO&amp;SkinName=CCE" TargetMode="External"/><Relationship Id="rId103" Type="http://schemas.openxmlformats.org/officeDocument/2006/relationships/hyperlink" Target="https://community.secop.gov.co/Public/Tendering/ContractNoticeManagement/Index?currentLanguage=es-CO&amp;Page=login&amp;Country=CO&amp;SkinName=CCE" TargetMode="External"/><Relationship Id="rId12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707291" TargetMode="External"/><Relationship Id="rId7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35765" TargetMode="External"/><Relationship Id="rId91" Type="http://schemas.openxmlformats.org/officeDocument/2006/relationships/hyperlink" Target="https://community.secop.gov.co/Public/Tendering/ContractNoticeManagement/Index?currentLanguage=es-CO&amp;Page=login&amp;Country=CO&amp;SkinName=CCE" TargetMode="External"/><Relationship Id="rId145"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16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572695" TargetMode="External"/><Relationship Id="rId18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211380" TargetMode="External"/><Relationship Id="rId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993726" TargetMode="External"/><Relationship Id="rId2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209497" TargetMode="External"/><Relationship Id="rId4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17067" TargetMode="External"/><Relationship Id="rId114" Type="http://schemas.openxmlformats.org/officeDocument/2006/relationships/hyperlink" Target="https://www.secop.gov.co/CO1BusinessLine/Tendering/ContractNoticeView/Index?notice=CO1.NTC.3687327" TargetMode="External"/><Relationship Id="rId60" Type="http://schemas.openxmlformats.org/officeDocument/2006/relationships/hyperlink" Target="https://community.secop.gov.co/Public/Tendering/ContractNoticeManagement/Index?currentLanguage=es-CO&amp;Page=login&amp;Country=CO&amp;SkinName=CCE" TargetMode="External"/><Relationship Id="rId8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40533" TargetMode="External"/><Relationship Id="rId135"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945617" TargetMode="External"/><Relationship Id="rId15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17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76444" TargetMode="External"/><Relationship Id="rId19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101805" TargetMode="External"/><Relationship Id="rId202" Type="http://schemas.openxmlformats.org/officeDocument/2006/relationships/comments" Target="../comments1.xml"/><Relationship Id="rId1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1376627" TargetMode="External"/><Relationship Id="rId39"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10978" TargetMode="External"/><Relationship Id="rId50"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116459" TargetMode="External"/><Relationship Id="rId104"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92800" TargetMode="External"/><Relationship Id="rId125"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21792" TargetMode="External"/><Relationship Id="rId146"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2484042" TargetMode="External"/><Relationship Id="rId167"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092713" TargetMode="External"/><Relationship Id="rId188"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4211380" TargetMode="External"/><Relationship Id="rId71" Type="http://schemas.openxmlformats.org/officeDocument/2006/relationships/hyperlink" Target="https://www.secop.gov.co/CO1BusinessLine/Tendering/ContractNoticeView/Index?prevCtxLbl=Buscar+procesos&amp;prevCtxUrl=https%3a%2f%2fwww.secop.gov.co%3a443%2fCO1BusinessLine%2fTendering%2fContractNoticeManagement%2fIndex&amp;notice=CO1.NTC.3619580" TargetMode="External"/><Relationship Id="rId92" Type="http://schemas.openxmlformats.org/officeDocument/2006/relationships/hyperlink" Target="https://community.secop.gov.co/Public/Tendering/ContractNoticeManagement/Index?currentLanguage=es-CO&amp;Page=login&amp;Country=CO&amp;SkinName=CC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82"/>
  <sheetViews>
    <sheetView showGridLines="0" tabSelected="1" workbookViewId="0">
      <selection activeCell="J1" sqref="J1:J1048576"/>
    </sheetView>
  </sheetViews>
  <sheetFormatPr defaultColWidth="14.44140625" defaultRowHeight="15" customHeight="1" outlineLevelRow="1" x14ac:dyDescent="0.3"/>
  <cols>
    <col min="1" max="1" width="9.109375" customWidth="1"/>
    <col min="2" max="2" width="50.5546875" bestFit="1" customWidth="1"/>
    <col min="3" max="3" width="53.44140625" customWidth="1"/>
    <col min="4" max="4" width="19.33203125" customWidth="1"/>
    <col min="5" max="5" width="22.5546875" customWidth="1"/>
    <col min="6" max="7" width="25.6640625" customWidth="1"/>
    <col min="8" max="8" width="34.88671875" customWidth="1"/>
    <col min="9" max="9" width="255.6640625" customWidth="1"/>
    <col min="10" max="10" width="20.88671875" customWidth="1"/>
    <col min="11" max="11" width="20.5546875" customWidth="1"/>
    <col min="12" max="12" width="18" customWidth="1"/>
    <col min="13" max="13" width="20.5546875" customWidth="1"/>
    <col min="14" max="14" width="27" customWidth="1"/>
    <col min="15" max="15" width="15" customWidth="1"/>
    <col min="16" max="16" width="15.88671875" customWidth="1"/>
    <col min="17" max="17" width="18.21875" bestFit="1" customWidth="1"/>
    <col min="18" max="18" width="26.44140625" customWidth="1"/>
    <col min="19" max="19" width="122" bestFit="1" customWidth="1"/>
    <col min="20" max="20" width="170.6640625" bestFit="1" customWidth="1"/>
    <col min="21" max="21" width="14.44140625" customWidth="1"/>
    <col min="22" max="22" width="32.6640625" customWidth="1"/>
    <col min="23" max="23" width="15.6640625" customWidth="1"/>
    <col min="24" max="24" width="34.109375" customWidth="1"/>
    <col min="25" max="25" width="88.77734375" bestFit="1" customWidth="1"/>
    <col min="26" max="26" width="37" customWidth="1"/>
  </cols>
  <sheetData>
    <row r="1" spans="1:26" s="75" customFormat="1" ht="14.25" customHeight="1" x14ac:dyDescent="0.3">
      <c r="A1" s="69" t="s">
        <v>0</v>
      </c>
      <c r="B1" s="70" t="s">
        <v>1</v>
      </c>
      <c r="C1" s="70" t="s">
        <v>2</v>
      </c>
      <c r="D1" s="70" t="s">
        <v>3</v>
      </c>
      <c r="E1" s="70" t="s">
        <v>4</v>
      </c>
      <c r="F1" s="70" t="s">
        <v>5</v>
      </c>
      <c r="G1" s="70" t="s">
        <v>6</v>
      </c>
      <c r="H1" s="70" t="s">
        <v>7</v>
      </c>
      <c r="I1" s="70" t="s">
        <v>8</v>
      </c>
      <c r="J1" s="71" t="s">
        <v>9</v>
      </c>
      <c r="K1" s="70" t="s">
        <v>10</v>
      </c>
      <c r="L1" s="70" t="s">
        <v>1323</v>
      </c>
      <c r="M1" s="72" t="s">
        <v>11</v>
      </c>
      <c r="N1" s="73" t="s">
        <v>12</v>
      </c>
      <c r="O1" s="70" t="s">
        <v>13</v>
      </c>
      <c r="P1" s="70" t="s">
        <v>14</v>
      </c>
      <c r="Q1" s="70" t="s">
        <v>15</v>
      </c>
      <c r="R1" s="70" t="s">
        <v>16</v>
      </c>
      <c r="S1" s="70" t="s">
        <v>17</v>
      </c>
      <c r="T1" s="70" t="s">
        <v>18</v>
      </c>
      <c r="U1" s="70" t="s">
        <v>19</v>
      </c>
      <c r="V1" s="70" t="s">
        <v>20</v>
      </c>
      <c r="W1" s="70" t="s">
        <v>21</v>
      </c>
      <c r="X1" s="70" t="s">
        <v>22</v>
      </c>
      <c r="Y1" s="70" t="s">
        <v>23</v>
      </c>
      <c r="Z1" s="74"/>
    </row>
    <row r="2" spans="1:26" ht="14.25" customHeight="1" x14ac:dyDescent="0.3">
      <c r="A2" s="2">
        <v>1</v>
      </c>
      <c r="B2" s="3" t="s">
        <v>24</v>
      </c>
      <c r="C2" s="4" t="s">
        <v>25</v>
      </c>
      <c r="D2" s="5">
        <v>44721</v>
      </c>
      <c r="E2" s="3">
        <v>2022</v>
      </c>
      <c r="F2" s="3" t="s">
        <v>26</v>
      </c>
      <c r="G2" s="3" t="s">
        <v>26</v>
      </c>
      <c r="H2" s="3" t="s">
        <v>27</v>
      </c>
      <c r="I2" s="3" t="s">
        <v>28</v>
      </c>
      <c r="J2" s="6">
        <v>4.5</v>
      </c>
      <c r="K2" s="7">
        <v>150410070</v>
      </c>
      <c r="L2" s="8" t="s">
        <v>1324</v>
      </c>
      <c r="M2" s="9">
        <v>2.02</v>
      </c>
      <c r="N2" s="7">
        <f>IF('Base de datos'!$E2=2023,'Base de datos'!$K2,IF('Base de datos'!$E2=2022,'Base de datos'!$K2*'IPC DANE'!$V$18/'IPC DANE'!$U$18,IF('Base de datos'!$E2=2021,'Base de datos'!$K2*'IPC DANE'!$V$18/'IPC DANE'!$T$18,IF('Base de datos'!$E2=2020,'Base de datos'!$K2*'IPC DANE'!$V$18/'IPC DANE'!$S$18))))</f>
        <v>106387610.48780487</v>
      </c>
      <c r="O2" s="3" t="s">
        <v>29</v>
      </c>
      <c r="P2" s="3" t="s">
        <v>30</v>
      </c>
      <c r="Q2" s="3">
        <v>1</v>
      </c>
      <c r="R2" s="10">
        <v>32</v>
      </c>
      <c r="S2" s="3"/>
      <c r="T2" s="3" t="s">
        <v>31</v>
      </c>
      <c r="U2" s="7">
        <v>5336129.3499999996</v>
      </c>
      <c r="V2" s="7">
        <f>IF('Base de datos'!$E2=2023,'Base de datos'!$U2,IF('Base de datos'!$E2=2022,'Base de datos'!$U2*'IPC DANE'!$V$18/'IPC DANE'!$U$18,IF('Base de datos'!$E2=2021,'Base de datos'!$U2*'IPC DANE'!$V$18/'IPC DANE'!$T$18,IF('Base de datos'!$E2=2020,'Base de datos'!$U2*'IPC DANE'!$V$18/'IPC DANE'!$S$18))))</f>
        <v>3774335.3939024387</v>
      </c>
      <c r="W2" s="7">
        <v>4759632.22</v>
      </c>
      <c r="X2" s="7">
        <f>IF('Base de datos'!$E2=2023,'Base de datos'!$W2,IF('Base de datos'!$E2=2022,'Base de datos'!$W2*'IPC DANE'!$V$18/'IPC DANE'!$U$18,IF('Base de datos'!$E2=2021,'Base de datos'!$W2*'IPC DANE'!$V$18/'IPC DANE'!$T$18,IF('Base de datos'!$E2=2020,'Base de datos'!$W2*'IPC DANE'!$V$18/'IPC DANE'!$S$18))))</f>
        <v>3366569.1312195123</v>
      </c>
      <c r="Y2" s="3"/>
      <c r="Z2" s="1"/>
    </row>
    <row r="3" spans="1:26" ht="14.25" customHeight="1" x14ac:dyDescent="0.3">
      <c r="A3" s="2">
        <v>2</v>
      </c>
      <c r="B3" s="3">
        <v>20005030</v>
      </c>
      <c r="C3" s="4" t="s">
        <v>32</v>
      </c>
      <c r="D3" s="5">
        <v>44755</v>
      </c>
      <c r="E3" s="3">
        <v>2022</v>
      </c>
      <c r="F3" s="3" t="s">
        <v>33</v>
      </c>
      <c r="G3" s="3" t="s">
        <v>34</v>
      </c>
      <c r="H3" s="3" t="s">
        <v>35</v>
      </c>
      <c r="I3" s="11" t="s">
        <v>36</v>
      </c>
      <c r="J3" s="6">
        <v>6.5</v>
      </c>
      <c r="K3" s="7">
        <v>322500000</v>
      </c>
      <c r="L3" s="8" t="s">
        <v>1324</v>
      </c>
      <c r="M3" s="9">
        <v>2.21</v>
      </c>
      <c r="N3" s="7">
        <f>IF('Base de datos'!$E3=2023,'Base de datos'!$K3,IF('Base de datos'!$E3=2022,'Base de datos'!$K3*'IPC DANE'!$V$18/'IPC DANE'!$U$18,IF('Base de datos'!$E3=2021,'Base de datos'!$K3*'IPC DANE'!$V$18/'IPC DANE'!$T$18,IF('Base de datos'!$E3=2020,'Base de datos'!$K3*'IPC DANE'!$V$18/'IPC DANE'!$S$18))))</f>
        <v>228109756.097561</v>
      </c>
      <c r="O3" s="3" t="s">
        <v>29</v>
      </c>
      <c r="P3" s="3" t="s">
        <v>30</v>
      </c>
      <c r="Q3" s="3">
        <v>2</v>
      </c>
      <c r="R3" s="10">
        <v>32</v>
      </c>
      <c r="S3" s="3"/>
      <c r="T3" s="3" t="s">
        <v>31</v>
      </c>
      <c r="U3" s="7" t="s">
        <v>37</v>
      </c>
      <c r="V3" s="7" t="s">
        <v>37</v>
      </c>
      <c r="W3" s="7">
        <v>4500000</v>
      </c>
      <c r="X3" s="7">
        <f>IF('Base de datos'!$E3=2023,'Base de datos'!$W3,IF('Base de datos'!$E3=2022,'Base de datos'!$W3*'IPC DANE'!$V$18/'IPC DANE'!$U$18,IF('Base de datos'!$E3=2021,'Base de datos'!$W3*'IPC DANE'!$V$18/'IPC DANE'!$T$18,IF('Base de datos'!$E3=2020,'Base de datos'!$W3*'IPC DANE'!$V$18/'IPC DANE'!$S$18))))</f>
        <v>3182926.829268293</v>
      </c>
      <c r="Y3" s="3" t="s">
        <v>38</v>
      </c>
      <c r="Z3" s="1"/>
    </row>
    <row r="4" spans="1:26" ht="14.25" customHeight="1" x14ac:dyDescent="0.3">
      <c r="A4" s="2">
        <v>3</v>
      </c>
      <c r="B4" s="3" t="s">
        <v>39</v>
      </c>
      <c r="C4" s="4" t="s">
        <v>40</v>
      </c>
      <c r="D4" s="5">
        <v>45015</v>
      </c>
      <c r="E4" s="3">
        <v>2023</v>
      </c>
      <c r="F4" s="3" t="s">
        <v>41</v>
      </c>
      <c r="G4" s="3" t="s">
        <v>42</v>
      </c>
      <c r="H4" s="3" t="s">
        <v>43</v>
      </c>
      <c r="I4" s="3" t="s">
        <v>44</v>
      </c>
      <c r="J4" s="6">
        <v>8</v>
      </c>
      <c r="K4" s="7">
        <v>888575464</v>
      </c>
      <c r="L4" s="8" t="s">
        <v>1324</v>
      </c>
      <c r="M4" s="9">
        <v>2.2000000000000002</v>
      </c>
      <c r="N4" s="7">
        <f>IF('Base de datos'!$E4=2023,'Base de datos'!$K4,IF('Base de datos'!$E4=2022,'Base de datos'!$K4*'IPC DANE'!$V$18/'IPC DANE'!$U$18,IF('Base de datos'!$E4=2021,'Base de datos'!$K4*'IPC DANE'!$V$18/'IPC DANE'!$T$18,IF('Base de datos'!$E4=2020,'Base de datos'!$K4*'IPC DANE'!$V$18/'IPC DANE'!$S$18))))</f>
        <v>888575464</v>
      </c>
      <c r="O4" s="3" t="s">
        <v>45</v>
      </c>
      <c r="P4" s="3" t="s">
        <v>30</v>
      </c>
      <c r="Q4" s="3">
        <v>2</v>
      </c>
      <c r="R4" s="10">
        <v>32</v>
      </c>
      <c r="S4" s="3"/>
      <c r="T4" s="3" t="s">
        <v>46</v>
      </c>
      <c r="U4" s="7">
        <v>6136494.9800000004</v>
      </c>
      <c r="V4" s="7">
        <f>IF('Base de datos'!$E4=2023,'Base de datos'!$U4,IF('Base de datos'!$E4=2022,'Base de datos'!$U4*'IPC DANE'!$V$18/'IPC DANE'!$U$18,IF('Base de datos'!$E4=2021,'Base de datos'!$U4*'IPC DANE'!$V$18/'IPC DANE'!$T$18,IF('Base de datos'!$E4=2020,'Base de datos'!$U4*'IPC DANE'!$V$18/'IPC DANE'!$S$18))))</f>
        <v>6136494.9800000004</v>
      </c>
      <c r="W4" s="7">
        <v>4202854.1500000004</v>
      </c>
      <c r="X4" s="7">
        <f>IF('Base de datos'!$E4=2023,'Base de datos'!$W4,IF('Base de datos'!$E4=2022,'Base de datos'!$W4*'IPC DANE'!$V$18/'IPC DANE'!$U$18,IF('Base de datos'!$E4=2021,'Base de datos'!$W4*'IPC DANE'!$V$18/'IPC DANE'!$T$18,IF('Base de datos'!$E4=2020,'Base de datos'!$W4*'IPC DANE'!$V$18/'IPC DANE'!$S$18))))</f>
        <v>4202854.1500000004</v>
      </c>
      <c r="Y4" s="3"/>
      <c r="Z4" s="1"/>
    </row>
    <row r="5" spans="1:26" ht="14.25" customHeight="1" x14ac:dyDescent="0.3">
      <c r="A5" s="2">
        <v>4</v>
      </c>
      <c r="B5" s="3" t="s">
        <v>47</v>
      </c>
      <c r="C5" s="4" t="s">
        <v>32</v>
      </c>
      <c r="D5" s="5">
        <v>44749</v>
      </c>
      <c r="E5" s="3">
        <v>2022</v>
      </c>
      <c r="F5" s="3" t="s">
        <v>48</v>
      </c>
      <c r="G5" s="3" t="s">
        <v>49</v>
      </c>
      <c r="H5" s="3" t="s">
        <v>35</v>
      </c>
      <c r="I5" s="3" t="s">
        <v>50</v>
      </c>
      <c r="J5" s="6">
        <v>2</v>
      </c>
      <c r="K5" s="7">
        <v>212294767</v>
      </c>
      <c r="L5" s="8" t="s">
        <v>1324</v>
      </c>
      <c r="M5" s="9">
        <v>2.06</v>
      </c>
      <c r="N5" s="7">
        <f>IF('Base de datos'!$E5=2023,'Base de datos'!$K5,IF('Base de datos'!$E5=2022,'Base de datos'!$K5*'IPC DANE'!$V$18/'IPC DANE'!$U$18,IF('Base de datos'!$E5=2021,'Base de datos'!$K5*'IPC DANE'!$V$18/'IPC DANE'!$T$18,IF('Base de datos'!$E5=2020,'Base de datos'!$K5*'IPC DANE'!$V$18/'IPC DANE'!$S$18))))</f>
        <v>150159713.24390242</v>
      </c>
      <c r="O5" s="3" t="s">
        <v>29</v>
      </c>
      <c r="P5" s="3" t="s">
        <v>30</v>
      </c>
      <c r="Q5" s="3">
        <v>2</v>
      </c>
      <c r="R5" s="10">
        <v>28</v>
      </c>
      <c r="S5" s="3"/>
      <c r="T5" s="3" t="s">
        <v>51</v>
      </c>
      <c r="U5" s="7">
        <v>6000000</v>
      </c>
      <c r="V5" s="7">
        <f>IF('Base de datos'!$E5=2023,'Base de datos'!$U5,IF('Base de datos'!$E5=2022,'Base de datos'!$U5*'IPC DANE'!$V$18/'IPC DANE'!$U$18,IF('Base de datos'!$E5=2021,'Base de datos'!$U5*'IPC DANE'!$V$18/'IPC DANE'!$T$18,IF('Base de datos'!$E5=2020,'Base de datos'!$U5*'IPC DANE'!$V$18/'IPC DANE'!$S$18))))</f>
        <v>4243902.4390243897</v>
      </c>
      <c r="W5" s="7" t="s">
        <v>37</v>
      </c>
      <c r="X5" s="7" t="s">
        <v>37</v>
      </c>
      <c r="Y5" s="3" t="s">
        <v>52</v>
      </c>
      <c r="Z5" s="1"/>
    </row>
    <row r="6" spans="1:26" ht="15.75" customHeight="1" x14ac:dyDescent="0.3">
      <c r="A6" s="2">
        <v>5</v>
      </c>
      <c r="B6" s="3" t="s">
        <v>53</v>
      </c>
      <c r="C6" s="4" t="s">
        <v>32</v>
      </c>
      <c r="D6" s="5">
        <v>44523</v>
      </c>
      <c r="E6" s="3">
        <v>2021</v>
      </c>
      <c r="F6" s="3" t="s">
        <v>54</v>
      </c>
      <c r="G6" s="3" t="s">
        <v>55</v>
      </c>
      <c r="H6" s="3" t="s">
        <v>43</v>
      </c>
      <c r="I6" s="3" t="s">
        <v>56</v>
      </c>
      <c r="J6" s="6">
        <v>5</v>
      </c>
      <c r="K6" s="7">
        <v>916779620</v>
      </c>
      <c r="L6" s="8" t="s">
        <v>1324</v>
      </c>
      <c r="M6" s="9">
        <v>2.4</v>
      </c>
      <c r="N6" s="7">
        <f>IF('Base de datos'!$E6=2023,'Base de datos'!$K6,IF('Base de datos'!$E6=2022,'Base de datos'!$K6*'IPC DANE'!$V$18/'IPC DANE'!$U$18,IF('Base de datos'!$E6=2021,'Base de datos'!$K6*'IPC DANE'!$V$18/'IPC DANE'!$T$18,IF('Base de datos'!$E6=2020,'Base de datos'!$K6*'IPC DANE'!$V$18/'IPC DANE'!$S$18))))</f>
        <v>1513828269.3238432</v>
      </c>
      <c r="O6" s="3" t="s">
        <v>29</v>
      </c>
      <c r="P6" s="3" t="s">
        <v>57</v>
      </c>
      <c r="Q6" s="3" t="s">
        <v>58</v>
      </c>
      <c r="R6" s="10">
        <v>17</v>
      </c>
      <c r="S6" s="3"/>
      <c r="T6" s="3"/>
      <c r="U6" s="7">
        <v>7840000</v>
      </c>
      <c r="V6" s="7">
        <f>IF('Base de datos'!$E6=2023,'Base de datos'!$U6,IF('Base de datos'!$E6=2022,'Base de datos'!$U6*'IPC DANE'!$V$18/'IPC DANE'!$U$18,IF('Base de datos'!$E6=2021,'Base de datos'!$U6*'IPC DANE'!$V$18/'IPC DANE'!$T$18,IF('Base de datos'!$E6=2020,'Base de datos'!$U6*'IPC DANE'!$V$18/'IPC DANE'!$S$18))))</f>
        <v>12945765.124555159</v>
      </c>
      <c r="W6" s="7" t="s">
        <v>37</v>
      </c>
      <c r="X6" s="7" t="s">
        <v>37</v>
      </c>
      <c r="Y6" s="3" t="s">
        <v>52</v>
      </c>
      <c r="Z6" s="1"/>
    </row>
    <row r="7" spans="1:26" ht="14.25" customHeight="1" x14ac:dyDescent="0.3">
      <c r="A7" s="2">
        <v>6</v>
      </c>
      <c r="B7" s="3" t="s">
        <v>59</v>
      </c>
      <c r="C7" s="4" t="s">
        <v>32</v>
      </c>
      <c r="D7" s="5">
        <v>44524</v>
      </c>
      <c r="E7" s="3">
        <v>2021</v>
      </c>
      <c r="F7" s="3" t="s">
        <v>60</v>
      </c>
      <c r="G7" s="3" t="s">
        <v>61</v>
      </c>
      <c r="H7" s="3" t="s">
        <v>43</v>
      </c>
      <c r="I7" s="3" t="s">
        <v>62</v>
      </c>
      <c r="J7" s="6">
        <v>5</v>
      </c>
      <c r="K7" s="7">
        <v>246597800</v>
      </c>
      <c r="L7" s="8" t="s">
        <v>1324</v>
      </c>
      <c r="M7" s="9">
        <v>2.4</v>
      </c>
      <c r="N7" s="7">
        <f>IF('Base de datos'!$E7=2023,'Base de datos'!$K7,IF('Base de datos'!$E7=2022,'Base de datos'!$K7*'IPC DANE'!$V$18/'IPC DANE'!$U$18,IF('Base de datos'!$E7=2021,'Base de datos'!$K7*'IPC DANE'!$V$18/'IPC DANE'!$T$18,IF('Base de datos'!$E7=2020,'Base de datos'!$K7*'IPC DANE'!$V$18/'IPC DANE'!$S$18))))</f>
        <v>407193520.28469747</v>
      </c>
      <c r="O7" s="3" t="s">
        <v>29</v>
      </c>
      <c r="P7" s="3" t="s">
        <v>30</v>
      </c>
      <c r="Q7" s="3">
        <v>1</v>
      </c>
      <c r="R7" s="10">
        <v>32</v>
      </c>
      <c r="S7" s="3"/>
      <c r="T7" s="3" t="s">
        <v>51</v>
      </c>
      <c r="U7" s="7">
        <v>7840000</v>
      </c>
      <c r="V7" s="7">
        <f>IF('Base de datos'!$E7=2023,'Base de datos'!$U7,IF('Base de datos'!$E7=2022,'Base de datos'!$U7*'IPC DANE'!$V$18/'IPC DANE'!$U$18,IF('Base de datos'!$E7=2021,'Base de datos'!$U7*'IPC DANE'!$V$18/'IPC DANE'!$T$18,IF('Base de datos'!$E7=2020,'Base de datos'!$U7*'IPC DANE'!$V$18/'IPC DANE'!$S$18))))</f>
        <v>12945765.124555159</v>
      </c>
      <c r="W7" s="7">
        <v>4480000</v>
      </c>
      <c r="X7" s="7" t="s">
        <v>37</v>
      </c>
      <c r="Y7" s="3"/>
      <c r="Z7" s="1"/>
    </row>
    <row r="8" spans="1:26" ht="14.25" customHeight="1" x14ac:dyDescent="0.3">
      <c r="A8" s="2">
        <v>7</v>
      </c>
      <c r="B8" s="3" t="s">
        <v>63</v>
      </c>
      <c r="C8" s="4" t="s">
        <v>32</v>
      </c>
      <c r="D8" s="5">
        <v>44524</v>
      </c>
      <c r="E8" s="3">
        <v>2021</v>
      </c>
      <c r="F8" s="3" t="s">
        <v>64</v>
      </c>
      <c r="G8" s="3" t="s">
        <v>65</v>
      </c>
      <c r="H8" s="3" t="s">
        <v>43</v>
      </c>
      <c r="I8" s="3" t="s">
        <v>66</v>
      </c>
      <c r="J8" s="6">
        <v>5</v>
      </c>
      <c r="K8" s="7">
        <v>302502760</v>
      </c>
      <c r="L8" s="8" t="s">
        <v>1324</v>
      </c>
      <c r="M8" s="9">
        <v>2.4</v>
      </c>
      <c r="N8" s="7">
        <f>IF('Base de datos'!$E8=2023,'Base de datos'!$K8,IF('Base de datos'!$E8=2022,'Base de datos'!$K8*'IPC DANE'!$V$18/'IPC DANE'!$U$18,IF('Base de datos'!$E8=2021,'Base de datos'!$K8*'IPC DANE'!$V$18/'IPC DANE'!$T$18,IF('Base de datos'!$E8=2020,'Base de datos'!$K8*'IPC DANE'!$V$18/'IPC DANE'!$S$18))))</f>
        <v>499506336.79715294</v>
      </c>
      <c r="O8" s="3" t="s">
        <v>29</v>
      </c>
      <c r="P8" s="3" t="s">
        <v>30</v>
      </c>
      <c r="Q8" s="3">
        <v>1</v>
      </c>
      <c r="R8" s="10">
        <v>32</v>
      </c>
      <c r="S8" s="3"/>
      <c r="T8" s="3" t="s">
        <v>51</v>
      </c>
      <c r="U8" s="7">
        <v>7840000</v>
      </c>
      <c r="V8" s="7">
        <f>IF('Base de datos'!$E8=2023,'Base de datos'!$U8,IF('Base de datos'!$E8=2022,'Base de datos'!$U8*'IPC DANE'!$V$18/'IPC DANE'!$U$18,IF('Base de datos'!$E8=2021,'Base de datos'!$U8*'IPC DANE'!$V$18/'IPC DANE'!$T$18,IF('Base de datos'!$E8=2020,'Base de datos'!$U8*'IPC DANE'!$V$18/'IPC DANE'!$S$18))))</f>
        <v>12945765.124555159</v>
      </c>
      <c r="W8" s="7">
        <v>4480000</v>
      </c>
      <c r="X8" s="7" t="s">
        <v>37</v>
      </c>
      <c r="Y8" s="3"/>
      <c r="Z8" s="1"/>
    </row>
    <row r="9" spans="1:26" ht="14.25" customHeight="1" x14ac:dyDescent="0.3">
      <c r="A9" s="2">
        <v>8</v>
      </c>
      <c r="B9" s="3" t="s">
        <v>67</v>
      </c>
      <c r="C9" s="12" t="s">
        <v>68</v>
      </c>
      <c r="D9" s="5">
        <v>44925</v>
      </c>
      <c r="E9" s="3">
        <v>2022</v>
      </c>
      <c r="F9" s="3" t="s">
        <v>26</v>
      </c>
      <c r="G9" s="3" t="s">
        <v>26</v>
      </c>
      <c r="H9" s="3" t="s">
        <v>43</v>
      </c>
      <c r="I9" s="3" t="s">
        <v>69</v>
      </c>
      <c r="J9" s="6">
        <v>41</v>
      </c>
      <c r="K9" s="7">
        <v>87361031727</v>
      </c>
      <c r="L9" s="8" t="s">
        <v>1324</v>
      </c>
      <c r="M9" s="3" t="s">
        <v>70</v>
      </c>
      <c r="N9" s="7">
        <f>IF('Base de datos'!$E9=2023,'Base de datos'!$K9,IF('Base de datos'!$E9=2022,'Base de datos'!$K9*'IPC DANE'!$V$18/'IPC DANE'!$U$18,IF('Base de datos'!$E9=2021,'Base de datos'!$K9*'IPC DANE'!$V$18/'IPC DANE'!$T$18,IF('Base de datos'!$E9=2020,'Base de datos'!$K9*'IPC DANE'!$V$18/'IPC DANE'!$S$18))))</f>
        <v>61791949270.31707</v>
      </c>
      <c r="O9" s="3" t="s">
        <v>29</v>
      </c>
      <c r="P9" s="3" t="s">
        <v>30</v>
      </c>
      <c r="Q9" s="3">
        <v>1</v>
      </c>
      <c r="R9" s="10">
        <v>32</v>
      </c>
      <c r="S9" s="3" t="s">
        <v>71</v>
      </c>
      <c r="T9" s="3" t="s">
        <v>51</v>
      </c>
      <c r="U9" s="7">
        <v>9695000</v>
      </c>
      <c r="V9" s="7">
        <f>IF('Base de datos'!$E9=2023,'Base de datos'!$U9,IF('Base de datos'!$E9=2022,'Base de datos'!$U9*'IPC DANE'!$V$18/'IPC DANE'!$U$18,IF('Base de datos'!$E9=2021,'Base de datos'!$U9*'IPC DANE'!$V$18/'IPC DANE'!$T$18,IF('Base de datos'!$E9=2020,'Base de datos'!$U9*'IPC DANE'!$V$18/'IPC DANE'!$S$18))))</f>
        <v>6857439.0243902439</v>
      </c>
      <c r="W9" s="7">
        <v>6967000</v>
      </c>
      <c r="X9" s="7" t="s">
        <v>37</v>
      </c>
      <c r="Y9" s="3"/>
      <c r="Z9" s="1"/>
    </row>
    <row r="10" spans="1:26" ht="14.25" customHeight="1" x14ac:dyDescent="0.3">
      <c r="A10" s="2" t="s">
        <v>72</v>
      </c>
      <c r="B10" s="3" t="s">
        <v>67</v>
      </c>
      <c r="C10" s="12" t="s">
        <v>68</v>
      </c>
      <c r="D10" s="5">
        <v>44925</v>
      </c>
      <c r="E10" s="3">
        <v>2022</v>
      </c>
      <c r="F10" s="3" t="s">
        <v>26</v>
      </c>
      <c r="G10" s="3" t="s">
        <v>26</v>
      </c>
      <c r="H10" s="3" t="s">
        <v>43</v>
      </c>
      <c r="I10" s="3" t="s">
        <v>69</v>
      </c>
      <c r="J10" s="6">
        <v>34</v>
      </c>
      <c r="K10" s="7">
        <v>26413119484</v>
      </c>
      <c r="L10" s="8" t="s">
        <v>1324</v>
      </c>
      <c r="M10" s="3" t="s">
        <v>70</v>
      </c>
      <c r="N10" s="7">
        <f>IF('Base de datos'!$E10=2023,'Base de datos'!$K10,IF('Base de datos'!$E10=2022,'Base de datos'!$K10*'IPC DANE'!$V$18/'IPC DANE'!$U$18,IF('Base de datos'!$E10=2021,'Base de datos'!$K10*'IPC DANE'!$V$18/'IPC DANE'!$T$18,IF('Base de datos'!$E10=2020,'Base de datos'!$K10*'IPC DANE'!$V$18/'IPC DANE'!$S$18))))</f>
        <v>18682450366.731709</v>
      </c>
      <c r="O10" s="3" t="s">
        <v>29</v>
      </c>
      <c r="P10" s="3" t="s">
        <v>30</v>
      </c>
      <c r="Q10" s="3">
        <v>1</v>
      </c>
      <c r="R10" s="10">
        <v>32</v>
      </c>
      <c r="S10" s="3" t="s">
        <v>73</v>
      </c>
      <c r="T10" s="3" t="s">
        <v>51</v>
      </c>
      <c r="U10" s="7">
        <v>9695000</v>
      </c>
      <c r="V10" s="7">
        <f>IF('Base de datos'!$E10=2023,'Base de datos'!$U10,IF('Base de datos'!$E10=2022,'Base de datos'!$U10*'IPC DANE'!$V$18/'IPC DANE'!$U$18,IF('Base de datos'!$E10=2021,'Base de datos'!$U10*'IPC DANE'!$V$18/'IPC DANE'!$T$18,IF('Base de datos'!$E10=2020,'Base de datos'!$U10*'IPC DANE'!$V$18/'IPC DANE'!$S$18))))</f>
        <v>6857439.0243902439</v>
      </c>
      <c r="W10" s="7">
        <v>6967000</v>
      </c>
      <c r="X10" s="7" t="s">
        <v>37</v>
      </c>
      <c r="Y10" s="3"/>
      <c r="Z10" s="1"/>
    </row>
    <row r="11" spans="1:26" ht="14.25" hidden="1" customHeight="1" outlineLevel="1" x14ac:dyDescent="0.3">
      <c r="A11" s="2" t="s">
        <v>74</v>
      </c>
      <c r="B11" s="3"/>
      <c r="C11" s="12"/>
      <c r="D11" s="5"/>
      <c r="E11" s="3"/>
      <c r="F11" s="3"/>
      <c r="G11" s="3"/>
      <c r="H11" s="3"/>
      <c r="I11" s="3"/>
      <c r="J11" s="6"/>
      <c r="K11" s="7">
        <v>1474968057.6400001</v>
      </c>
      <c r="L11" s="8" t="s">
        <v>1324</v>
      </c>
      <c r="M11" s="3">
        <v>2.19</v>
      </c>
      <c r="N11" s="7" t="b">
        <f>IF('Base de datos'!$E11=2023,'Base de datos'!$K11,IF('Base de datos'!$E11=2022,'Base de datos'!$K11*'IPC DANE'!$V$18/'IPC DANE'!$U$18,IF('Base de datos'!$E11=2021,'Base de datos'!$K11*'IPC DANE'!$V$18/'IPC DANE'!$T$18,IF('Base de datos'!$E11=2020,'Base de datos'!$K11*'IPC DANE'!$V$18/'IPC DANE'!$S$18))))</f>
        <v>0</v>
      </c>
      <c r="O11" s="3"/>
      <c r="P11" s="3"/>
      <c r="Q11" s="3"/>
      <c r="R11" s="10"/>
      <c r="S11" s="3"/>
      <c r="T11" s="3"/>
      <c r="U11" s="7"/>
      <c r="V11" s="7" t="b">
        <f>IF('Base de datos'!$E11=2023,'Base de datos'!$U11,IF('Base de datos'!$E11=2022,'Base de datos'!$U11*'IPC DANE'!$V$18/'IPC DANE'!$U$18,IF('Base de datos'!$E11=2021,'Base de datos'!$U11*'IPC DANE'!$V$18/'IPC DANE'!$T$18,IF('Base de datos'!$E11=2020,'Base de datos'!$U11*'IPC DANE'!$V$18/'IPC DANE'!$S$18))))</f>
        <v>0</v>
      </c>
      <c r="W11" s="7"/>
      <c r="X11" s="7" t="s">
        <v>37</v>
      </c>
      <c r="Y11" s="3"/>
      <c r="Z11" s="1"/>
    </row>
    <row r="12" spans="1:26" ht="14.25" hidden="1" customHeight="1" outlineLevel="1" x14ac:dyDescent="0.3">
      <c r="A12" s="2" t="s">
        <v>75</v>
      </c>
      <c r="B12" s="3"/>
      <c r="C12" s="12"/>
      <c r="D12" s="5"/>
      <c r="E12" s="3"/>
      <c r="F12" s="3"/>
      <c r="G12" s="3"/>
      <c r="H12" s="3"/>
      <c r="I12" s="3"/>
      <c r="J12" s="6"/>
      <c r="K12" s="7">
        <v>16810951071.6</v>
      </c>
      <c r="L12" s="8" t="s">
        <v>1324</v>
      </c>
      <c r="M12" s="3">
        <v>2.06</v>
      </c>
      <c r="N12" s="7" t="b">
        <f>IF('Base de datos'!$E12=2023,'Base de datos'!$K12,IF('Base de datos'!$E12=2022,'Base de datos'!$K12*'IPC DANE'!$V$18/'IPC DANE'!$U$18,IF('Base de datos'!$E12=2021,'Base de datos'!$K12*'IPC DANE'!$V$18/'IPC DANE'!$T$18,IF('Base de datos'!$E12=2020,'Base de datos'!$K12*'IPC DANE'!$V$18/'IPC DANE'!$S$18))))</f>
        <v>0</v>
      </c>
      <c r="O12" s="3"/>
      <c r="P12" s="3"/>
      <c r="Q12" s="3"/>
      <c r="R12" s="10"/>
      <c r="S12" s="3"/>
      <c r="T12" s="3"/>
      <c r="U12" s="7"/>
      <c r="V12" s="7" t="b">
        <f>IF('Base de datos'!$E12=2023,'Base de datos'!$U12,IF('Base de datos'!$E12=2022,'Base de datos'!$U12*'IPC DANE'!$V$18/'IPC DANE'!$U$18,IF('Base de datos'!$E12=2021,'Base de datos'!$U12*'IPC DANE'!$V$18/'IPC DANE'!$T$18,IF('Base de datos'!$E12=2020,'Base de datos'!$U12*'IPC DANE'!$V$18/'IPC DANE'!$S$18))))</f>
        <v>0</v>
      </c>
      <c r="W12" s="7"/>
      <c r="X12" s="7" t="s">
        <v>37</v>
      </c>
      <c r="Y12" s="3"/>
      <c r="Z12" s="1"/>
    </row>
    <row r="13" spans="1:26" ht="14.25" hidden="1" customHeight="1" outlineLevel="1" x14ac:dyDescent="0.3">
      <c r="A13" s="2" t="s">
        <v>76</v>
      </c>
      <c r="B13" s="3"/>
      <c r="C13" s="12"/>
      <c r="D13" s="5"/>
      <c r="E13" s="3"/>
      <c r="F13" s="3"/>
      <c r="G13" s="3"/>
      <c r="H13" s="3"/>
      <c r="I13" s="3"/>
      <c r="J13" s="6"/>
      <c r="K13" s="7">
        <v>871931742.5</v>
      </c>
      <c r="L13" s="8" t="s">
        <v>1324</v>
      </c>
      <c r="M13" s="3">
        <v>1.1000000000000001</v>
      </c>
      <c r="N13" s="7" t="b">
        <f>IF('Base de datos'!$E13=2023,'Base de datos'!$K13,IF('Base de datos'!$E13=2022,'Base de datos'!$K13*'IPC DANE'!$V$18/'IPC DANE'!$U$18,IF('Base de datos'!$E13=2021,'Base de datos'!$K13*'IPC DANE'!$V$18/'IPC DANE'!$T$18,IF('Base de datos'!$E13=2020,'Base de datos'!$K13*'IPC DANE'!$V$18/'IPC DANE'!$S$18))))</f>
        <v>0</v>
      </c>
      <c r="O13" s="3"/>
      <c r="P13" s="3"/>
      <c r="Q13" s="3"/>
      <c r="R13" s="10"/>
      <c r="S13" s="3"/>
      <c r="T13" s="3"/>
      <c r="U13" s="7"/>
      <c r="V13" s="7" t="b">
        <f>IF('Base de datos'!$E13=2023,'Base de datos'!$U13,IF('Base de datos'!$E13=2022,'Base de datos'!$U13*'IPC DANE'!$V$18/'IPC DANE'!$U$18,IF('Base de datos'!$E13=2021,'Base de datos'!$U13*'IPC DANE'!$V$18/'IPC DANE'!$T$18,IF('Base de datos'!$E13=2020,'Base de datos'!$U13*'IPC DANE'!$V$18/'IPC DANE'!$S$18))))</f>
        <v>0</v>
      </c>
      <c r="W13" s="7"/>
      <c r="X13" s="7" t="s">
        <v>37</v>
      </c>
      <c r="Y13" s="3"/>
      <c r="Z13" s="1"/>
    </row>
    <row r="14" spans="1:26" ht="14.25" customHeight="1" collapsed="1" x14ac:dyDescent="0.3">
      <c r="A14" s="2" t="s">
        <v>77</v>
      </c>
      <c r="B14" s="3" t="s">
        <v>67</v>
      </c>
      <c r="C14" s="12" t="s">
        <v>68</v>
      </c>
      <c r="D14" s="5">
        <v>44925</v>
      </c>
      <c r="E14" s="3">
        <v>2022</v>
      </c>
      <c r="F14" s="3" t="s">
        <v>26</v>
      </c>
      <c r="G14" s="3" t="s">
        <v>26</v>
      </c>
      <c r="H14" s="3" t="s">
        <v>43</v>
      </c>
      <c r="I14" s="3" t="s">
        <v>78</v>
      </c>
      <c r="J14" s="6">
        <v>36</v>
      </c>
      <c r="K14" s="7">
        <v>28417681377</v>
      </c>
      <c r="L14" s="8" t="s">
        <v>1324</v>
      </c>
      <c r="M14" s="3" t="s">
        <v>70</v>
      </c>
      <c r="N14" s="7">
        <f>IF('Base de datos'!$E14=2023,'Base de datos'!$K14,IF('Base de datos'!$E14=2022,'Base de datos'!$K14*'IPC DANE'!$V$18/'IPC DANE'!$U$18,IF('Base de datos'!$E14=2021,'Base de datos'!$K14*'IPC DANE'!$V$18/'IPC DANE'!$T$18,IF('Base de datos'!$E14=2020,'Base de datos'!$K14*'IPC DANE'!$V$18/'IPC DANE'!$S$18))))</f>
        <v>20100311217.878048</v>
      </c>
      <c r="O14" s="3" t="s">
        <v>29</v>
      </c>
      <c r="P14" s="3" t="s">
        <v>30</v>
      </c>
      <c r="Q14" s="3">
        <v>1</v>
      </c>
      <c r="R14" s="10">
        <v>32</v>
      </c>
      <c r="S14" s="3" t="s">
        <v>73</v>
      </c>
      <c r="T14" s="3" t="s">
        <v>51</v>
      </c>
      <c r="U14" s="7">
        <v>9695000</v>
      </c>
      <c r="V14" s="7">
        <f>IF('Base de datos'!$E14=2023,'Base de datos'!$U14,IF('Base de datos'!$E14=2022,'Base de datos'!$U14*'IPC DANE'!$V$18/'IPC DANE'!$U$18,IF('Base de datos'!$E14=2021,'Base de datos'!$U14*'IPC DANE'!$V$18/'IPC DANE'!$T$18,IF('Base de datos'!$E14=2020,'Base de datos'!$U14*'IPC DANE'!$V$18/'IPC DANE'!$S$18))))</f>
        <v>6857439.0243902439</v>
      </c>
      <c r="W14" s="7">
        <v>6967000</v>
      </c>
      <c r="X14" s="7" t="s">
        <v>37</v>
      </c>
      <c r="Y14" s="3"/>
      <c r="Z14" s="1"/>
    </row>
    <row r="15" spans="1:26" ht="14.25" hidden="1" customHeight="1" outlineLevel="1" x14ac:dyDescent="0.3">
      <c r="A15" s="2" t="s">
        <v>79</v>
      </c>
      <c r="B15" s="3"/>
      <c r="C15" s="12"/>
      <c r="D15" s="5"/>
      <c r="E15" s="3"/>
      <c r="F15" s="3"/>
      <c r="G15" s="3"/>
      <c r="H15" s="3"/>
      <c r="I15" s="3"/>
      <c r="J15" s="6"/>
      <c r="K15" s="7">
        <v>1799853344.3800001</v>
      </c>
      <c r="L15" s="8" t="s">
        <v>1324</v>
      </c>
      <c r="M15" s="3">
        <v>2.19</v>
      </c>
      <c r="N15" s="7" t="b">
        <f>IF('Base de datos'!$E15=2023,'Base de datos'!$K15,IF('Base de datos'!$E15=2022,'Base de datos'!$K15*'IPC DANE'!$V$18/'IPC DANE'!$U$18,IF('Base de datos'!$E15=2021,'Base de datos'!$K15*'IPC DANE'!$V$18/'IPC DANE'!$T$18,IF('Base de datos'!$E15=2020,'Base de datos'!$K15*'IPC DANE'!$V$18/'IPC DANE'!$S$18))))</f>
        <v>0</v>
      </c>
      <c r="O15" s="3"/>
      <c r="P15" s="3"/>
      <c r="Q15" s="3"/>
      <c r="R15" s="10"/>
      <c r="S15" s="3"/>
      <c r="T15" s="3"/>
      <c r="U15" s="7"/>
      <c r="V15" s="7" t="b">
        <f>IF('Base de datos'!$E15=2023,'Base de datos'!$U15,IF('Base de datos'!$E15=2022,'Base de datos'!$U15*'IPC DANE'!$V$18/'IPC DANE'!$U$18,IF('Base de datos'!$E15=2021,'Base de datos'!$U15*'IPC DANE'!$V$18/'IPC DANE'!$T$18,IF('Base de datos'!$E15=2020,'Base de datos'!$U15*'IPC DANE'!$V$18/'IPC DANE'!$S$18))))</f>
        <v>0</v>
      </c>
      <c r="W15" s="7"/>
      <c r="X15" s="7" t="s">
        <v>37</v>
      </c>
      <c r="Y15" s="3"/>
      <c r="Z15" s="1"/>
    </row>
    <row r="16" spans="1:26" ht="14.25" hidden="1" customHeight="1" outlineLevel="1" x14ac:dyDescent="0.3">
      <c r="A16" s="2" t="s">
        <v>80</v>
      </c>
      <c r="B16" s="3"/>
      <c r="C16" s="12"/>
      <c r="D16" s="5"/>
      <c r="E16" s="3"/>
      <c r="F16" s="3"/>
      <c r="G16" s="3"/>
      <c r="H16" s="3"/>
      <c r="I16" s="3"/>
      <c r="J16" s="6"/>
      <c r="K16" s="7">
        <v>17717573353.759998</v>
      </c>
      <c r="L16" s="8" t="s">
        <v>1324</v>
      </c>
      <c r="M16" s="3">
        <v>2.06</v>
      </c>
      <c r="N16" s="7" t="b">
        <f>IF('Base de datos'!$E16=2023,'Base de datos'!$K16,IF('Base de datos'!$E16=2022,'Base de datos'!$K16*'IPC DANE'!$V$18/'IPC DANE'!$U$18,IF('Base de datos'!$E16=2021,'Base de datos'!$K16*'IPC DANE'!$V$18/'IPC DANE'!$T$18,IF('Base de datos'!$E16=2020,'Base de datos'!$K16*'IPC DANE'!$V$18/'IPC DANE'!$S$18))))</f>
        <v>0</v>
      </c>
      <c r="O16" s="3"/>
      <c r="P16" s="3"/>
      <c r="Q16" s="3"/>
      <c r="R16" s="10"/>
      <c r="S16" s="3"/>
      <c r="T16" s="3"/>
      <c r="U16" s="7"/>
      <c r="V16" s="7" t="b">
        <f>IF('Base de datos'!$E16=2023,'Base de datos'!$U16,IF('Base de datos'!$E16=2022,'Base de datos'!$U16*'IPC DANE'!$V$18/'IPC DANE'!$U$18,IF('Base de datos'!$E16=2021,'Base de datos'!$U16*'IPC DANE'!$V$18/'IPC DANE'!$T$18,IF('Base de datos'!$E16=2020,'Base de datos'!$U16*'IPC DANE'!$V$18/'IPC DANE'!$S$18))))</f>
        <v>0</v>
      </c>
      <c r="W16" s="7"/>
      <c r="X16" s="7" t="s">
        <v>37</v>
      </c>
      <c r="Y16" s="3"/>
      <c r="Z16" s="1"/>
    </row>
    <row r="17" spans="1:26" ht="14.25" hidden="1" customHeight="1" outlineLevel="1" x14ac:dyDescent="0.3">
      <c r="A17" s="2" t="s">
        <v>81</v>
      </c>
      <c r="B17" s="3"/>
      <c r="C17" s="12"/>
      <c r="D17" s="5"/>
      <c r="E17" s="3"/>
      <c r="F17" s="3"/>
      <c r="G17" s="3"/>
      <c r="H17" s="3"/>
      <c r="I17" s="3"/>
      <c r="J17" s="6"/>
      <c r="K17" s="7">
        <v>941034209.5</v>
      </c>
      <c r="L17" s="8" t="s">
        <v>1324</v>
      </c>
      <c r="M17" s="3">
        <v>1.1000000000000001</v>
      </c>
      <c r="N17" s="7" t="b">
        <f>IF('Base de datos'!$E17=2023,'Base de datos'!$K17,IF('Base de datos'!$E17=2022,'Base de datos'!$K17*'IPC DANE'!$V$18/'IPC DANE'!$U$18,IF('Base de datos'!$E17=2021,'Base de datos'!$K17*'IPC DANE'!$V$18/'IPC DANE'!$T$18,IF('Base de datos'!$E17=2020,'Base de datos'!$K17*'IPC DANE'!$V$18/'IPC DANE'!$S$18))))</f>
        <v>0</v>
      </c>
      <c r="O17" s="3"/>
      <c r="P17" s="3"/>
      <c r="Q17" s="3"/>
      <c r="R17" s="10"/>
      <c r="S17" s="3"/>
      <c r="T17" s="3"/>
      <c r="U17" s="7"/>
      <c r="V17" s="7" t="b">
        <f>IF('Base de datos'!$E17=2023,'Base de datos'!$U17,IF('Base de datos'!$E17=2022,'Base de datos'!$U17*'IPC DANE'!$V$18/'IPC DANE'!$U$18,IF('Base de datos'!$E17=2021,'Base de datos'!$U17*'IPC DANE'!$V$18/'IPC DANE'!$T$18,IF('Base de datos'!$E17=2020,'Base de datos'!$U17*'IPC DANE'!$V$18/'IPC DANE'!$S$18))))</f>
        <v>0</v>
      </c>
      <c r="W17" s="7"/>
      <c r="X17" s="7" t="s">
        <v>37</v>
      </c>
      <c r="Y17" s="3"/>
      <c r="Z17" s="1"/>
    </row>
    <row r="18" spans="1:26" ht="15" customHeight="1" collapsed="1" x14ac:dyDescent="0.3">
      <c r="A18" s="2" t="s">
        <v>82</v>
      </c>
      <c r="B18" s="3" t="s">
        <v>67</v>
      </c>
      <c r="C18" s="12" t="s">
        <v>68</v>
      </c>
      <c r="D18" s="5">
        <v>44925</v>
      </c>
      <c r="E18" s="3">
        <v>2022</v>
      </c>
      <c r="F18" s="3" t="s">
        <v>26</v>
      </c>
      <c r="G18" s="3" t="s">
        <v>26</v>
      </c>
      <c r="H18" s="3" t="s">
        <v>43</v>
      </c>
      <c r="I18" s="3" t="s">
        <v>78</v>
      </c>
      <c r="J18" s="6">
        <v>36</v>
      </c>
      <c r="K18" s="7">
        <v>32530230866</v>
      </c>
      <c r="L18" s="8" t="s">
        <v>1324</v>
      </c>
      <c r="M18" s="3" t="s">
        <v>70</v>
      </c>
      <c r="N18" s="7">
        <f>IF('Base de datos'!$E18=2023,'Base de datos'!$K18,IF('Base de datos'!$E18=2022,'Base de datos'!$K18*'IPC DANE'!$V$18/'IPC DANE'!$U$18,IF('Base de datos'!$E18=2021,'Base de datos'!$K18*'IPC DANE'!$V$18/'IPC DANE'!$T$18,IF('Base de datos'!$E18=2020,'Base de datos'!$K18*'IPC DANE'!$V$18/'IPC DANE'!$S$18))))</f>
        <v>23009187685.707317</v>
      </c>
      <c r="O18" s="3" t="s">
        <v>29</v>
      </c>
      <c r="P18" s="3" t="s">
        <v>30</v>
      </c>
      <c r="Q18" s="3">
        <v>1</v>
      </c>
      <c r="R18" s="10">
        <v>32</v>
      </c>
      <c r="S18" s="3" t="s">
        <v>73</v>
      </c>
      <c r="T18" s="3" t="s">
        <v>51</v>
      </c>
      <c r="U18" s="7">
        <v>9695000</v>
      </c>
      <c r="V18" s="7">
        <f>IF('Base de datos'!$E18=2023,'Base de datos'!$U18,IF('Base de datos'!$E18=2022,'Base de datos'!$U18*'IPC DANE'!$V$18/'IPC DANE'!$U$18,IF('Base de datos'!$E18=2021,'Base de datos'!$U18*'IPC DANE'!$V$18/'IPC DANE'!$T$18,IF('Base de datos'!$E18=2020,'Base de datos'!$U18*'IPC DANE'!$V$18/'IPC DANE'!$S$18))))</f>
        <v>6857439.0243902439</v>
      </c>
      <c r="W18" s="7">
        <v>6967000</v>
      </c>
      <c r="X18" s="7" t="s">
        <v>37</v>
      </c>
      <c r="Y18" s="3"/>
      <c r="Z18" s="1"/>
    </row>
    <row r="19" spans="1:26" ht="14.25" hidden="1" customHeight="1" outlineLevel="1" x14ac:dyDescent="0.3">
      <c r="A19" s="2" t="s">
        <v>83</v>
      </c>
      <c r="B19" s="3"/>
      <c r="C19" s="12"/>
      <c r="D19" s="5"/>
      <c r="E19" s="3"/>
      <c r="F19" s="3"/>
      <c r="G19" s="3"/>
      <c r="H19" s="3"/>
      <c r="I19" s="3"/>
      <c r="J19" s="6"/>
      <c r="K19" s="7">
        <v>2837054927.4899998</v>
      </c>
      <c r="L19" s="8" t="s">
        <v>1324</v>
      </c>
      <c r="M19" s="3">
        <v>2.19</v>
      </c>
      <c r="N19" s="7" t="b">
        <f>IF('Base de datos'!$E19=2023,'Base de datos'!$K19,IF('Base de datos'!$E19=2022,'Base de datos'!$K19*'IPC DANE'!$V$18/'IPC DANE'!$U$18,IF('Base de datos'!$E19=2021,'Base de datos'!$K19*'IPC DANE'!$V$18/'IPC DANE'!$T$18,IF('Base de datos'!$E19=2020,'Base de datos'!$K19*'IPC DANE'!$V$18/'IPC DANE'!$S$18))))</f>
        <v>0</v>
      </c>
      <c r="O19" s="3"/>
      <c r="P19" s="3"/>
      <c r="Q19" s="3"/>
      <c r="R19" s="10"/>
      <c r="S19" s="3"/>
      <c r="T19" s="3"/>
      <c r="U19" s="7"/>
      <c r="V19" s="7" t="b">
        <f>IF('Base de datos'!$E19=2023,'Base de datos'!$U19,IF('Base de datos'!$E19=2022,'Base de datos'!$U19*'IPC DANE'!$V$18/'IPC DANE'!$U$18,IF('Base de datos'!$E19=2021,'Base de datos'!$U19*'IPC DANE'!$V$18/'IPC DANE'!$T$18,IF('Base de datos'!$E19=2020,'Base de datos'!$U19*'IPC DANE'!$V$18/'IPC DANE'!$S$18))))</f>
        <v>0</v>
      </c>
      <c r="W19" s="7"/>
      <c r="X19" s="7" t="s">
        <v>37</v>
      </c>
      <c r="Y19" s="3"/>
      <c r="Z19" s="1"/>
    </row>
    <row r="20" spans="1:26" ht="14.25" hidden="1" customHeight="1" outlineLevel="1" x14ac:dyDescent="0.3">
      <c r="A20" s="2" t="s">
        <v>84</v>
      </c>
      <c r="B20" s="3"/>
      <c r="C20" s="12"/>
      <c r="D20" s="5"/>
      <c r="E20" s="3"/>
      <c r="F20" s="3"/>
      <c r="G20" s="3"/>
      <c r="H20" s="3"/>
      <c r="I20" s="3"/>
      <c r="J20" s="6"/>
      <c r="K20" s="7">
        <v>19677076863.709999</v>
      </c>
      <c r="L20" s="8" t="s">
        <v>1324</v>
      </c>
      <c r="M20" s="3">
        <v>2.06</v>
      </c>
      <c r="N20" s="7" t="b">
        <f>IF('Base de datos'!$E20=2023,'Base de datos'!$K20,IF('Base de datos'!$E20=2022,'Base de datos'!$K20*'IPC DANE'!$V$18/'IPC DANE'!$U$18,IF('Base de datos'!$E20=2021,'Base de datos'!$K20*'IPC DANE'!$V$18/'IPC DANE'!$T$18,IF('Base de datos'!$E20=2020,'Base de datos'!$K20*'IPC DANE'!$V$18/'IPC DANE'!$S$18))))</f>
        <v>0</v>
      </c>
      <c r="O20" s="3"/>
      <c r="P20" s="3"/>
      <c r="Q20" s="3"/>
      <c r="R20" s="10"/>
      <c r="S20" s="3"/>
      <c r="T20" s="3"/>
      <c r="U20" s="7"/>
      <c r="V20" s="7" t="b">
        <f>IF('Base de datos'!$E20=2023,'Base de datos'!$U20,IF('Base de datos'!$E20=2022,'Base de datos'!$U20*'IPC DANE'!$V$18/'IPC DANE'!$U$18,IF('Base de datos'!$E20=2021,'Base de datos'!$U20*'IPC DANE'!$V$18/'IPC DANE'!$T$18,IF('Base de datos'!$E20=2020,'Base de datos'!$U20*'IPC DANE'!$V$18/'IPC DANE'!$S$18))))</f>
        <v>0</v>
      </c>
      <c r="W20" s="7"/>
      <c r="X20" s="7" t="s">
        <v>37</v>
      </c>
      <c r="Y20" s="3"/>
      <c r="Z20" s="1"/>
    </row>
    <row r="21" spans="1:26" ht="14.25" hidden="1" customHeight="1" outlineLevel="1" x14ac:dyDescent="0.3">
      <c r="A21" s="2" t="s">
        <v>85</v>
      </c>
      <c r="B21" s="3"/>
      <c r="C21" s="12"/>
      <c r="D21" s="5"/>
      <c r="E21" s="3"/>
      <c r="F21" s="3"/>
      <c r="G21" s="3"/>
      <c r="H21" s="3"/>
      <c r="I21" s="3"/>
      <c r="J21" s="6"/>
      <c r="K21" s="7">
        <v>920232756.02999997</v>
      </c>
      <c r="L21" s="8" t="s">
        <v>1324</v>
      </c>
      <c r="M21" s="3">
        <v>1.1000000000000001</v>
      </c>
      <c r="N21" s="7" t="b">
        <f>IF('Base de datos'!$E21=2023,'Base de datos'!$K21,IF('Base de datos'!$E21=2022,'Base de datos'!$K21*'IPC DANE'!$V$18/'IPC DANE'!$U$18,IF('Base de datos'!$E21=2021,'Base de datos'!$K21*'IPC DANE'!$V$18/'IPC DANE'!$T$18,IF('Base de datos'!$E21=2020,'Base de datos'!$K21*'IPC DANE'!$V$18/'IPC DANE'!$S$18))))</f>
        <v>0</v>
      </c>
      <c r="O21" s="3"/>
      <c r="P21" s="3"/>
      <c r="Q21" s="3"/>
      <c r="R21" s="10"/>
      <c r="S21" s="3"/>
      <c r="T21" s="3"/>
      <c r="U21" s="7"/>
      <c r="V21" s="7" t="b">
        <f>IF('Base de datos'!$E21=2023,'Base de datos'!$U21,IF('Base de datos'!$E21=2022,'Base de datos'!$U21*'IPC DANE'!$V$18/'IPC DANE'!$U$18,IF('Base de datos'!$E21=2021,'Base de datos'!$U21*'IPC DANE'!$V$18/'IPC DANE'!$T$18,IF('Base de datos'!$E21=2020,'Base de datos'!$U21*'IPC DANE'!$V$18/'IPC DANE'!$S$18))))</f>
        <v>0</v>
      </c>
      <c r="W21" s="7"/>
      <c r="X21" s="7" t="s">
        <v>37</v>
      </c>
      <c r="Y21" s="3"/>
      <c r="Z21" s="1"/>
    </row>
    <row r="22" spans="1:26" ht="14.25" customHeight="1" collapsed="1" x14ac:dyDescent="0.3">
      <c r="A22" s="2">
        <v>9</v>
      </c>
      <c r="B22" s="3" t="s">
        <v>86</v>
      </c>
      <c r="C22" s="12" t="s">
        <v>87</v>
      </c>
      <c r="D22" s="5">
        <v>44924</v>
      </c>
      <c r="E22" s="3">
        <v>2022</v>
      </c>
      <c r="F22" s="3" t="s">
        <v>26</v>
      </c>
      <c r="G22" s="3" t="s">
        <v>26</v>
      </c>
      <c r="H22" s="3" t="s">
        <v>43</v>
      </c>
      <c r="I22" s="3" t="s">
        <v>88</v>
      </c>
      <c r="J22" s="6">
        <v>40</v>
      </c>
      <c r="K22" s="7">
        <v>28384241830</v>
      </c>
      <c r="L22" s="8" t="s">
        <v>1324</v>
      </c>
      <c r="M22" s="3" t="s">
        <v>70</v>
      </c>
      <c r="N22" s="7">
        <f>IF('Base de datos'!$E22=2023,'Base de datos'!$K22,IF('Base de datos'!$E22=2022,'Base de datos'!$K22*'IPC DANE'!$V$18/'IPC DANE'!$U$18,IF('Base de datos'!$E22=2021,'Base de datos'!$K22*'IPC DANE'!$V$18/'IPC DANE'!$T$18,IF('Base de datos'!$E22=2020,'Base de datos'!$K22*'IPC DANE'!$V$18/'IPC DANE'!$S$18))))</f>
        <v>20076658855.365856</v>
      </c>
      <c r="O22" s="3" t="s">
        <v>29</v>
      </c>
      <c r="P22" s="3" t="s">
        <v>30</v>
      </c>
      <c r="Q22" s="3">
        <v>1</v>
      </c>
      <c r="R22" s="10">
        <v>32</v>
      </c>
      <c r="S22" s="3" t="s">
        <v>73</v>
      </c>
      <c r="T22" s="3" t="s">
        <v>51</v>
      </c>
      <c r="U22" s="7">
        <v>9695000</v>
      </c>
      <c r="V22" s="7">
        <f>IF('Base de datos'!$E22=2023,'Base de datos'!$U22,IF('Base de datos'!$E22=2022,'Base de datos'!$U22*'IPC DANE'!$V$18/'IPC DANE'!$U$18,IF('Base de datos'!$E22=2021,'Base de datos'!$U22*'IPC DANE'!$V$18/'IPC DANE'!$T$18,IF('Base de datos'!$E22=2020,'Base de datos'!$U22*'IPC DANE'!$V$18/'IPC DANE'!$S$18))))</f>
        <v>6857439.0243902439</v>
      </c>
      <c r="W22" s="7">
        <v>6967000</v>
      </c>
      <c r="X22" s="7" t="s">
        <v>37</v>
      </c>
      <c r="Y22" s="3"/>
      <c r="Z22" s="1"/>
    </row>
    <row r="23" spans="1:26" ht="14.25" hidden="1" customHeight="1" outlineLevel="1" x14ac:dyDescent="0.3">
      <c r="A23" s="2">
        <v>9.1</v>
      </c>
      <c r="B23" s="3"/>
      <c r="C23" s="12"/>
      <c r="D23" s="5"/>
      <c r="E23" s="3"/>
      <c r="F23" s="3"/>
      <c r="G23" s="3"/>
      <c r="H23" s="3"/>
      <c r="I23" s="3"/>
      <c r="J23" s="6"/>
      <c r="K23" s="7">
        <v>1908386360.23</v>
      </c>
      <c r="L23" s="8" t="s">
        <v>1324</v>
      </c>
      <c r="M23" s="3">
        <v>2.19</v>
      </c>
      <c r="N23" s="7" t="b">
        <f>IF('Base de datos'!$E23=2023,'Base de datos'!$K23,IF('Base de datos'!$E23=2022,'Base de datos'!$K23*'IPC DANE'!$V$18/'IPC DANE'!$U$18,IF('Base de datos'!$E23=2021,'Base de datos'!$K23*'IPC DANE'!$V$18/'IPC DANE'!$T$18,IF('Base de datos'!$E23=2020,'Base de datos'!$K23*'IPC DANE'!$V$18/'IPC DANE'!$S$18))))</f>
        <v>0</v>
      </c>
      <c r="O23" s="3"/>
      <c r="P23" s="3"/>
      <c r="Q23" s="3"/>
      <c r="R23" s="10"/>
      <c r="S23" s="3" t="s">
        <v>89</v>
      </c>
      <c r="T23" s="3"/>
      <c r="U23" s="7"/>
      <c r="V23" s="7" t="b">
        <f>IF('Base de datos'!$E23=2023,'Base de datos'!$U23,IF('Base de datos'!$E23=2022,'Base de datos'!$U23*'IPC DANE'!$V$18/'IPC DANE'!$U$18,IF('Base de datos'!$E23=2021,'Base de datos'!$U23*'IPC DANE'!$V$18/'IPC DANE'!$T$18,IF('Base de datos'!$E23=2020,'Base de datos'!$U23*'IPC DANE'!$V$18/'IPC DANE'!$S$18))))</f>
        <v>0</v>
      </c>
      <c r="W23" s="7"/>
      <c r="X23" s="7" t="s">
        <v>37</v>
      </c>
      <c r="Y23" s="3"/>
      <c r="Z23" s="1"/>
    </row>
    <row r="24" spans="1:26" ht="14.25" hidden="1" customHeight="1" outlineLevel="1" x14ac:dyDescent="0.3">
      <c r="A24" s="2">
        <v>9.1999999999999993</v>
      </c>
      <c r="B24" s="3"/>
      <c r="C24" s="12"/>
      <c r="D24" s="5"/>
      <c r="E24" s="3"/>
      <c r="F24" s="3"/>
      <c r="G24" s="3"/>
      <c r="H24" s="3"/>
      <c r="I24" s="3"/>
      <c r="J24" s="6"/>
      <c r="K24" s="7">
        <v>17709101721.150002</v>
      </c>
      <c r="L24" s="8" t="s">
        <v>1324</v>
      </c>
      <c r="M24" s="3">
        <v>2.06</v>
      </c>
      <c r="N24" s="7" t="b">
        <f>IF('Base de datos'!$E24=2023,'Base de datos'!$K24,IF('Base de datos'!$E24=2022,'Base de datos'!$K24*'IPC DANE'!$V$18/'IPC DANE'!$U$18,IF('Base de datos'!$E24=2021,'Base de datos'!$K24*'IPC DANE'!$V$18/'IPC DANE'!$T$18,IF('Base de datos'!$E24=2020,'Base de datos'!$K24*'IPC DANE'!$V$18/'IPC DANE'!$S$18))))</f>
        <v>0</v>
      </c>
      <c r="O24" s="3"/>
      <c r="P24" s="3"/>
      <c r="Q24" s="3"/>
      <c r="R24" s="10"/>
      <c r="S24" s="3" t="s">
        <v>90</v>
      </c>
      <c r="T24" s="3"/>
      <c r="U24" s="7"/>
      <c r="V24" s="7" t="b">
        <f>IF('Base de datos'!$E24=2023,'Base de datos'!$U24,IF('Base de datos'!$E24=2022,'Base de datos'!$U24*'IPC DANE'!$V$18/'IPC DANE'!$U$18,IF('Base de datos'!$E24=2021,'Base de datos'!$U24*'IPC DANE'!$V$18/'IPC DANE'!$T$18,IF('Base de datos'!$E24=2020,'Base de datos'!$U24*'IPC DANE'!$V$18/'IPC DANE'!$S$18))))</f>
        <v>0</v>
      </c>
      <c r="W24" s="7"/>
      <c r="X24" s="7" t="s">
        <v>37</v>
      </c>
      <c r="Y24" s="3"/>
      <c r="Z24" s="1"/>
    </row>
    <row r="25" spans="1:26" ht="14.25" hidden="1" customHeight="1" outlineLevel="1" x14ac:dyDescent="0.3">
      <c r="A25" s="2">
        <v>9.3000000000000007</v>
      </c>
      <c r="B25" s="3"/>
      <c r="C25" s="12"/>
      <c r="D25" s="5"/>
      <c r="E25" s="3"/>
      <c r="F25" s="3"/>
      <c r="G25" s="3"/>
      <c r="H25" s="3"/>
      <c r="I25" s="3"/>
      <c r="J25" s="6"/>
      <c r="K25" s="7">
        <v>860327381.34000003</v>
      </c>
      <c r="L25" s="8" t="s">
        <v>1324</v>
      </c>
      <c r="M25" s="3">
        <v>1.1000000000000001</v>
      </c>
      <c r="N25" s="7" t="b">
        <f>IF('Base de datos'!$E25=2023,'Base de datos'!$K25,IF('Base de datos'!$E25=2022,'Base de datos'!$K25*'IPC DANE'!$V$18/'IPC DANE'!$U$18,IF('Base de datos'!$E25=2021,'Base de datos'!$K25*'IPC DANE'!$V$18/'IPC DANE'!$T$18,IF('Base de datos'!$E25=2020,'Base de datos'!$K25*'IPC DANE'!$V$18/'IPC DANE'!$S$18))))</f>
        <v>0</v>
      </c>
      <c r="O25" s="3"/>
      <c r="P25" s="3"/>
      <c r="Q25" s="3"/>
      <c r="R25" s="10"/>
      <c r="S25" s="3" t="s">
        <v>91</v>
      </c>
      <c r="T25" s="3"/>
      <c r="U25" s="7"/>
      <c r="V25" s="7" t="b">
        <f>IF('Base de datos'!$E25=2023,'Base de datos'!$U25,IF('Base de datos'!$E25=2022,'Base de datos'!$U25*'IPC DANE'!$V$18/'IPC DANE'!$U$18,IF('Base de datos'!$E25=2021,'Base de datos'!$U25*'IPC DANE'!$V$18/'IPC DANE'!$T$18,IF('Base de datos'!$E25=2020,'Base de datos'!$U25*'IPC DANE'!$V$18/'IPC DANE'!$S$18))))</f>
        <v>0</v>
      </c>
      <c r="W25" s="7"/>
      <c r="X25" s="7" t="s">
        <v>37</v>
      </c>
      <c r="Y25" s="3"/>
      <c r="Z25" s="1"/>
    </row>
    <row r="26" spans="1:26" ht="14.25" customHeight="1" collapsed="1" x14ac:dyDescent="0.3">
      <c r="A26" s="2">
        <v>10</v>
      </c>
      <c r="B26" s="3" t="s">
        <v>92</v>
      </c>
      <c r="C26" s="12" t="s">
        <v>93</v>
      </c>
      <c r="D26" s="5">
        <v>45009</v>
      </c>
      <c r="E26" s="3">
        <v>2023</v>
      </c>
      <c r="F26" s="3" t="s">
        <v>33</v>
      </c>
      <c r="G26" s="3" t="s">
        <v>34</v>
      </c>
      <c r="H26" s="3" t="s">
        <v>43</v>
      </c>
      <c r="I26" s="11" t="s">
        <v>94</v>
      </c>
      <c r="J26" s="6">
        <v>6</v>
      </c>
      <c r="K26" s="7">
        <v>961743925</v>
      </c>
      <c r="L26" s="8" t="s">
        <v>1324</v>
      </c>
      <c r="M26" s="9">
        <v>2.09</v>
      </c>
      <c r="N26" s="7">
        <f>IF('Base de datos'!$E26=2023,'Base de datos'!$K26,IF('Base de datos'!$E26=2022,'Base de datos'!$K26*'IPC DANE'!$V$18/'IPC DANE'!$U$18,IF('Base de datos'!$E26=2021,'Base de datos'!$K26*'IPC DANE'!$V$18/'IPC DANE'!$T$18,IF('Base de datos'!$E26=2020,'Base de datos'!$K26*'IPC DANE'!$V$18/'IPC DANE'!$S$18))))</f>
        <v>961743925</v>
      </c>
      <c r="O26" s="3" t="s">
        <v>45</v>
      </c>
      <c r="P26" s="3" t="s">
        <v>30</v>
      </c>
      <c r="Q26" s="3">
        <v>2</v>
      </c>
      <c r="R26" s="10">
        <v>32</v>
      </c>
      <c r="S26" s="3"/>
      <c r="T26" s="3" t="s">
        <v>95</v>
      </c>
      <c r="U26" s="7">
        <v>10032000</v>
      </c>
      <c r="V26" s="7">
        <f>IF('Base de datos'!$E26=2023,'Base de datos'!$U26,IF('Base de datos'!$E26=2022,'Base de datos'!$U26*'IPC DANE'!$V$18/'IPC DANE'!$U$18,IF('Base de datos'!$E26=2021,'Base de datos'!$U26*'IPC DANE'!$V$18/'IPC DANE'!$T$18,IF('Base de datos'!$E26=2020,'Base de datos'!$U26*'IPC DANE'!$V$18/'IPC DANE'!$S$18))))</f>
        <v>10032000</v>
      </c>
      <c r="W26" s="7">
        <v>6142000</v>
      </c>
      <c r="X26" s="7">
        <f>IF('Base de datos'!$E26=2023,'Base de datos'!$W26,IF('Base de datos'!$E26=2022,'Base de datos'!$W26*'IPC DANE'!$V$18/'IPC DANE'!$U$18,IF('Base de datos'!$E26=2021,'Base de datos'!$W26*'IPC DANE'!$V$18/'IPC DANE'!$T$18,IF('Base de datos'!$E26=2020,'Base de datos'!$W26*'IPC DANE'!$V$18/'IPC DANE'!$S$18))))</f>
        <v>6142000</v>
      </c>
      <c r="Y26" s="3"/>
      <c r="Z26" s="1"/>
    </row>
    <row r="27" spans="1:26" ht="14.25" customHeight="1" x14ac:dyDescent="0.3">
      <c r="A27" s="2">
        <v>11</v>
      </c>
      <c r="B27" s="3" t="s">
        <v>96</v>
      </c>
      <c r="C27" s="4" t="s">
        <v>32</v>
      </c>
      <c r="D27" s="5">
        <v>44742</v>
      </c>
      <c r="E27" s="3">
        <v>2022</v>
      </c>
      <c r="F27" s="3" t="s">
        <v>97</v>
      </c>
      <c r="G27" s="3" t="s">
        <v>97</v>
      </c>
      <c r="H27" s="3" t="s">
        <v>35</v>
      </c>
      <c r="I27" s="3" t="s">
        <v>98</v>
      </c>
      <c r="J27" s="6">
        <v>6</v>
      </c>
      <c r="K27" s="7">
        <v>175523452</v>
      </c>
      <c r="L27" s="8" t="s">
        <v>1324</v>
      </c>
      <c r="M27" s="9">
        <v>2.2999999999999998</v>
      </c>
      <c r="N27" s="7">
        <f>IF('Base de datos'!$E27=2023,'Base de datos'!$K27,IF('Base de datos'!$E27=2022,'Base de datos'!$K27*'IPC DANE'!$V$18/'IPC DANE'!$U$18,IF('Base de datos'!$E27=2021,'Base de datos'!$K27*'IPC DANE'!$V$18/'IPC DANE'!$T$18,IF('Base de datos'!$E27=2020,'Base de datos'!$K27*'IPC DANE'!$V$18/'IPC DANE'!$S$18))))</f>
        <v>124150734.34146342</v>
      </c>
      <c r="O27" s="3" t="s">
        <v>45</v>
      </c>
      <c r="P27" s="3" t="s">
        <v>30</v>
      </c>
      <c r="Q27" s="3">
        <v>2</v>
      </c>
      <c r="R27" s="10">
        <v>32</v>
      </c>
      <c r="S27" s="3"/>
      <c r="T27" s="3" t="s">
        <v>51</v>
      </c>
      <c r="U27" s="7">
        <v>8176734</v>
      </c>
      <c r="V27" s="7">
        <f>IF('Base de datos'!$E27=2023,'Base de datos'!$U27,IF('Base de datos'!$E27=2022,'Base de datos'!$U27*'IPC DANE'!$V$18/'IPC DANE'!$U$18,IF('Base de datos'!$E27=2021,'Base de datos'!$U27*'IPC DANE'!$V$18/'IPC DANE'!$T$18,IF('Base de datos'!$E27=2020,'Base de datos'!$U27*'IPC DANE'!$V$18/'IPC DANE'!$S$18))))</f>
        <v>5783543.5609756093</v>
      </c>
      <c r="W27" s="7">
        <v>4542630</v>
      </c>
      <c r="X27" s="7">
        <f>IF('Base de datos'!$E27=2023,'Base de datos'!$W27,IF('Base de datos'!$E27=2022,'Base de datos'!$W27*'IPC DANE'!$V$18/'IPC DANE'!$U$18,IF('Base de datos'!$E27=2021,'Base de datos'!$W27*'IPC DANE'!$V$18/'IPC DANE'!$T$18,IF('Base de datos'!$E27=2020,'Base de datos'!$W27*'IPC DANE'!$V$18/'IPC DANE'!$S$18))))</f>
        <v>3213079.7560975612</v>
      </c>
      <c r="Y27" s="3"/>
      <c r="Z27" s="1"/>
    </row>
    <row r="28" spans="1:26" ht="14.25" customHeight="1" x14ac:dyDescent="0.3">
      <c r="A28" s="2">
        <v>12</v>
      </c>
      <c r="B28" s="3" t="s">
        <v>99</v>
      </c>
      <c r="C28" s="12" t="s">
        <v>100</v>
      </c>
      <c r="D28" s="5">
        <v>45008</v>
      </c>
      <c r="E28" s="3">
        <v>2023</v>
      </c>
      <c r="F28" s="3" t="s">
        <v>101</v>
      </c>
      <c r="G28" s="3" t="s">
        <v>102</v>
      </c>
      <c r="H28" s="3" t="s">
        <v>43</v>
      </c>
      <c r="I28" s="3" t="s">
        <v>103</v>
      </c>
      <c r="J28" s="6">
        <v>4.5</v>
      </c>
      <c r="K28" s="7">
        <v>317519862.39999998</v>
      </c>
      <c r="L28" s="8" t="s">
        <v>1324</v>
      </c>
      <c r="M28" s="9">
        <v>2.1</v>
      </c>
      <c r="N28" s="7">
        <f>IF('Base de datos'!$E28=2023,'Base de datos'!$K28,IF('Base de datos'!$E28=2022,'Base de datos'!$K28*'IPC DANE'!$V$18/'IPC DANE'!$U$18,IF('Base de datos'!$E28=2021,'Base de datos'!$K28*'IPC DANE'!$V$18/'IPC DANE'!$T$18,IF('Base de datos'!$E28=2020,'Base de datos'!$K28*'IPC DANE'!$V$18/'IPC DANE'!$S$18))))</f>
        <v>317519862.39999998</v>
      </c>
      <c r="O28" s="3" t="s">
        <v>29</v>
      </c>
      <c r="P28" s="3" t="s">
        <v>30</v>
      </c>
      <c r="Q28" s="3">
        <v>2</v>
      </c>
      <c r="R28" s="10">
        <v>32</v>
      </c>
      <c r="S28" s="3"/>
      <c r="T28" s="3" t="s">
        <v>31</v>
      </c>
      <c r="U28" s="7">
        <v>5500000</v>
      </c>
      <c r="V28" s="7">
        <f>IF('Base de datos'!$E28=2023,'Base de datos'!$U28,IF('Base de datos'!$E28=2022,'Base de datos'!$U28*'IPC DANE'!$V$18/'IPC DANE'!$U$18,IF('Base de datos'!$E28=2021,'Base de datos'!$U28*'IPC DANE'!$V$18/'IPC DANE'!$T$18,IF('Base de datos'!$E28=2020,'Base de datos'!$U28*'IPC DANE'!$V$18/'IPC DANE'!$S$18))))</f>
        <v>5500000</v>
      </c>
      <c r="W28" s="7">
        <v>4500000</v>
      </c>
      <c r="X28" s="7">
        <f>IF('Base de datos'!$E28=2023,'Base de datos'!$W28,IF('Base de datos'!$E28=2022,'Base de datos'!$W28*'IPC DANE'!$V$18/'IPC DANE'!$U$18,IF('Base de datos'!$E28=2021,'Base de datos'!$W28*'IPC DANE'!$V$18/'IPC DANE'!$T$18,IF('Base de datos'!$E28=2020,'Base de datos'!$W28*'IPC DANE'!$V$18/'IPC DANE'!$S$18))))</f>
        <v>4500000</v>
      </c>
      <c r="Y28" s="3"/>
      <c r="Z28" s="1"/>
    </row>
    <row r="29" spans="1:26" ht="14.25" customHeight="1" x14ac:dyDescent="0.3">
      <c r="A29" s="2">
        <v>13</v>
      </c>
      <c r="B29" s="3" t="s">
        <v>110</v>
      </c>
      <c r="C29" s="4" t="s">
        <v>111</v>
      </c>
      <c r="D29" s="5">
        <v>44757</v>
      </c>
      <c r="E29" s="3">
        <v>2022</v>
      </c>
      <c r="F29" s="3" t="s">
        <v>112</v>
      </c>
      <c r="G29" s="3" t="s">
        <v>113</v>
      </c>
      <c r="H29" s="3" t="s">
        <v>35</v>
      </c>
      <c r="I29" s="3" t="s">
        <v>114</v>
      </c>
      <c r="J29" s="6">
        <v>6</v>
      </c>
      <c r="K29" s="7">
        <v>287488530</v>
      </c>
      <c r="L29" s="8" t="s">
        <v>1324</v>
      </c>
      <c r="M29" s="9">
        <v>2.0699999999999998</v>
      </c>
      <c r="N29" s="7">
        <f>IF('Base de datos'!$E29=2023,'Base de datos'!$K29,IF('Base de datos'!$E29=2022,'Base de datos'!$K29*'IPC DANE'!$V$18/'IPC DANE'!$U$18,IF('Base de datos'!$E29=2021,'Base de datos'!$K29*'IPC DANE'!$V$18/'IPC DANE'!$T$18,IF('Base de datos'!$E29=2020,'Base de datos'!$K29*'IPC DANE'!$V$18/'IPC DANE'!$S$18))))</f>
        <v>203345545.60975608</v>
      </c>
      <c r="O29" s="3" t="s">
        <v>29</v>
      </c>
      <c r="P29" s="3" t="s">
        <v>30</v>
      </c>
      <c r="Q29" s="3">
        <v>2</v>
      </c>
      <c r="R29" s="10">
        <v>32</v>
      </c>
      <c r="S29" s="3"/>
      <c r="T29" s="3" t="s">
        <v>105</v>
      </c>
      <c r="U29" s="7">
        <v>4500000</v>
      </c>
      <c r="V29" s="7">
        <f>IF('Base de datos'!$E29=2023,'Base de datos'!$U29,IF('Base de datos'!$E29=2022,'Base de datos'!$U29*'IPC DANE'!$V$18/'IPC DANE'!$U$18,IF('Base de datos'!$E29=2021,'Base de datos'!$U29*'IPC DANE'!$V$18/'IPC DANE'!$T$18,IF('Base de datos'!$E29=2020,'Base de datos'!$U29*'IPC DANE'!$V$18/'IPC DANE'!$S$18))))</f>
        <v>3182926.829268293</v>
      </c>
      <c r="W29" s="7">
        <v>3000000</v>
      </c>
      <c r="X29" s="7">
        <f>IF('Base de datos'!$E29=2023,'Base de datos'!$W29,IF('Base de datos'!$E29=2022,'Base de datos'!$W29*'IPC DANE'!$V$18/'IPC DANE'!$U$18,IF('Base de datos'!$E29=2021,'Base de datos'!$W29*'IPC DANE'!$V$18/'IPC DANE'!$T$18,IF('Base de datos'!$E29=2020,'Base de datos'!$W29*'IPC DANE'!$V$18/'IPC DANE'!$S$18))))</f>
        <v>2121951.2195121949</v>
      </c>
      <c r="Y29" s="3"/>
      <c r="Z29" s="1"/>
    </row>
    <row r="30" spans="1:26" ht="14.25" customHeight="1" x14ac:dyDescent="0.3">
      <c r="A30" s="2">
        <v>14</v>
      </c>
      <c r="B30" s="3" t="s">
        <v>115</v>
      </c>
      <c r="C30" s="4" t="s">
        <v>116</v>
      </c>
      <c r="D30" s="5">
        <v>44742</v>
      </c>
      <c r="E30" s="3">
        <v>2022</v>
      </c>
      <c r="F30" s="3" t="s">
        <v>117</v>
      </c>
      <c r="G30" s="3" t="s">
        <v>118</v>
      </c>
      <c r="H30" s="3" t="s">
        <v>119</v>
      </c>
      <c r="I30" s="3" t="s">
        <v>120</v>
      </c>
      <c r="J30" s="6">
        <v>3</v>
      </c>
      <c r="K30" s="7">
        <v>120398249</v>
      </c>
      <c r="L30" s="7" t="s">
        <v>1325</v>
      </c>
      <c r="M30" s="3" t="s">
        <v>37</v>
      </c>
      <c r="N30" s="7">
        <f>IF('Base de datos'!$E30=2023,'Base de datos'!$K30,IF('Base de datos'!$E30=2022,'Base de datos'!$K30*'IPC DANE'!$V$18/'IPC DANE'!$U$18,IF('Base de datos'!$E30=2021,'Base de datos'!$K30*'IPC DANE'!$V$18/'IPC DANE'!$T$18,IF('Base de datos'!$E30=2020,'Base de datos'!$K30*'IPC DANE'!$V$18/'IPC DANE'!$S$18))))</f>
        <v>85159737.097560987</v>
      </c>
      <c r="O30" s="3" t="s">
        <v>58</v>
      </c>
      <c r="P30" s="3" t="s">
        <v>30</v>
      </c>
      <c r="Q30" s="3">
        <v>0</v>
      </c>
      <c r="R30" s="10">
        <v>17</v>
      </c>
      <c r="S30" s="3"/>
      <c r="T30" s="3" t="s">
        <v>51</v>
      </c>
      <c r="U30" s="7" t="s">
        <v>37</v>
      </c>
      <c r="V30" s="7" t="s">
        <v>37</v>
      </c>
      <c r="W30" s="7" t="s">
        <v>37</v>
      </c>
      <c r="X30" s="7" t="s">
        <v>37</v>
      </c>
      <c r="Y30" s="3" t="s">
        <v>121</v>
      </c>
      <c r="Z30" s="1"/>
    </row>
    <row r="31" spans="1:26" ht="14.25" customHeight="1" x14ac:dyDescent="0.3">
      <c r="A31" s="2">
        <v>15</v>
      </c>
      <c r="B31" s="3" t="s">
        <v>122</v>
      </c>
      <c r="C31" s="4" t="s">
        <v>123</v>
      </c>
      <c r="D31" s="5">
        <v>44518</v>
      </c>
      <c r="E31" s="3">
        <v>2021</v>
      </c>
      <c r="F31" s="3" t="s">
        <v>124</v>
      </c>
      <c r="G31" s="3" t="s">
        <v>26</v>
      </c>
      <c r="H31" s="3" t="s">
        <v>43</v>
      </c>
      <c r="I31" s="3" t="s">
        <v>125</v>
      </c>
      <c r="J31" s="6">
        <v>12</v>
      </c>
      <c r="K31" s="7">
        <v>891379334</v>
      </c>
      <c r="L31" s="8" t="s">
        <v>1324</v>
      </c>
      <c r="M31" s="3" t="s">
        <v>37</v>
      </c>
      <c r="N31" s="7">
        <f>IF('Base de datos'!$E31=2023,'Base de datos'!$K31,IF('Base de datos'!$E31=2022,'Base de datos'!$K31*'IPC DANE'!$V$18/'IPC DANE'!$U$18,IF('Base de datos'!$E31=2021,'Base de datos'!$K31*'IPC DANE'!$V$18/'IPC DANE'!$T$18,IF('Base de datos'!$E31=2020,'Base de datos'!$K31*'IPC DANE'!$V$18/'IPC DANE'!$S$18))))</f>
        <v>1471886160.0569394</v>
      </c>
      <c r="O31" s="3" t="s">
        <v>58</v>
      </c>
      <c r="P31" s="3" t="s">
        <v>30</v>
      </c>
      <c r="Q31" s="3">
        <v>1</v>
      </c>
      <c r="R31" s="10">
        <v>32</v>
      </c>
      <c r="S31" s="3"/>
      <c r="T31" s="3" t="s">
        <v>51</v>
      </c>
      <c r="U31" s="7">
        <v>8863000</v>
      </c>
      <c r="V31" s="7">
        <f>IF('Base de datos'!$E31=2023,'Base de datos'!$U31,IF('Base de datos'!$E31=2022,'Base de datos'!$U31*'IPC DANE'!$V$18/'IPC DANE'!$U$18,IF('Base de datos'!$E31=2021,'Base de datos'!$U31*'IPC DANE'!$V$18/'IPC DANE'!$T$18,IF('Base de datos'!$E31=2020,'Base de datos'!$U31*'IPC DANE'!$V$18/'IPC DANE'!$S$18))))</f>
        <v>14634989.323843416</v>
      </c>
      <c r="W31" s="7">
        <v>6078000</v>
      </c>
      <c r="X31" s="7">
        <f>IF('Base de datos'!$E31=2023,'Base de datos'!$W31,IF('Base de datos'!$E31=2022,'Base de datos'!$W31*'IPC DANE'!$V$18/'IPC DANE'!$U$18,IF('Base de datos'!$E31=2021,'Base de datos'!$W31*'IPC DANE'!$V$18/'IPC DANE'!$T$18,IF('Base de datos'!$E31=2020,'Base de datos'!$W31*'IPC DANE'!$V$18/'IPC DANE'!$S$18))))</f>
        <v>10036270.46263345</v>
      </c>
      <c r="Y31" s="3"/>
      <c r="Z31" s="1"/>
    </row>
    <row r="32" spans="1:26" ht="14.25" customHeight="1" x14ac:dyDescent="0.3">
      <c r="A32" s="2">
        <v>16</v>
      </c>
      <c r="B32" s="3" t="s">
        <v>126</v>
      </c>
      <c r="C32" s="4" t="s">
        <v>127</v>
      </c>
      <c r="D32" s="5">
        <v>44196</v>
      </c>
      <c r="E32" s="3">
        <v>2020</v>
      </c>
      <c r="F32" s="3" t="s">
        <v>26</v>
      </c>
      <c r="G32" s="3" t="s">
        <v>26</v>
      </c>
      <c r="H32" s="3" t="s">
        <v>119</v>
      </c>
      <c r="I32" s="3" t="s">
        <v>128</v>
      </c>
      <c r="J32" s="6">
        <v>1</v>
      </c>
      <c r="K32" s="7">
        <v>99917415</v>
      </c>
      <c r="L32" s="8" t="s">
        <v>1324</v>
      </c>
      <c r="M32" s="9">
        <v>2.09</v>
      </c>
      <c r="N32" s="7">
        <f>IF('Base de datos'!$E32=2023,'Base de datos'!$K32,IF('Base de datos'!$E32=2022,'Base de datos'!$K32*'IPC DANE'!$V$18/'IPC DANE'!$U$18,IF('Base de datos'!$E32=2021,'Base de datos'!$K32*'IPC DANE'!$V$18/'IPC DANE'!$T$18,IF('Base de datos'!$E32=2020,'Base de datos'!$K32*'IPC DANE'!$V$18/'IPC DANE'!$S$18))))</f>
        <v>575921497.63975143</v>
      </c>
      <c r="O32" s="3" t="s">
        <v>29</v>
      </c>
      <c r="P32" s="3" t="s">
        <v>30</v>
      </c>
      <c r="Q32" s="3">
        <v>1</v>
      </c>
      <c r="R32" s="10">
        <v>32</v>
      </c>
      <c r="S32" s="3"/>
      <c r="T32" s="3" t="s">
        <v>51</v>
      </c>
      <c r="U32" s="7">
        <v>7019450</v>
      </c>
      <c r="V32" s="7">
        <f>IF('Base de datos'!$E32=2023,'Base de datos'!$U32,IF('Base de datos'!$E32=2022,'Base de datos'!$U32*'IPC DANE'!$V$18/'IPC DANE'!$U$18,IF('Base de datos'!$E32=2021,'Base de datos'!$U32*'IPC DANE'!$V$18/'IPC DANE'!$T$18,IF('Base de datos'!$E32=2020,'Base de datos'!$U32*'IPC DANE'!$V$18/'IPC DANE'!$S$18))))</f>
        <v>40459935.403726704</v>
      </c>
      <c r="W32" s="7" t="s">
        <v>37</v>
      </c>
      <c r="X32" s="7" t="s">
        <v>37</v>
      </c>
      <c r="Y32" s="3" t="s">
        <v>52</v>
      </c>
      <c r="Z32" s="1"/>
    </row>
    <row r="33" spans="1:26" ht="14.25" customHeight="1" x14ac:dyDescent="0.3">
      <c r="A33" s="2">
        <v>17</v>
      </c>
      <c r="B33" s="3" t="s">
        <v>129</v>
      </c>
      <c r="C33" s="4" t="s">
        <v>130</v>
      </c>
      <c r="D33" s="5">
        <v>44291</v>
      </c>
      <c r="E33" s="3">
        <v>2021</v>
      </c>
      <c r="F33" s="3" t="s">
        <v>131</v>
      </c>
      <c r="G33" s="3" t="s">
        <v>132</v>
      </c>
      <c r="H33" s="3" t="s">
        <v>43</v>
      </c>
      <c r="I33" s="3" t="s">
        <v>133</v>
      </c>
      <c r="J33" s="6">
        <v>7</v>
      </c>
      <c r="K33" s="7">
        <v>1100000000.1199999</v>
      </c>
      <c r="L33" s="7" t="s">
        <v>1325</v>
      </c>
      <c r="M33" s="9">
        <v>1.4</v>
      </c>
      <c r="N33" s="7">
        <f>IF('Base de datos'!$E33=2023,'Base de datos'!$K33,IF('Base de datos'!$E33=2022,'Base de datos'!$K33*'IPC DANE'!$V$18/'IPC DANE'!$U$18,IF('Base de datos'!$E33=2021,'Base de datos'!$K33*'IPC DANE'!$V$18/'IPC DANE'!$T$18,IF('Base de datos'!$E33=2020,'Base de datos'!$K33*'IPC DANE'!$V$18/'IPC DANE'!$S$18))))</f>
        <v>1816370106.9597149</v>
      </c>
      <c r="O33" s="3" t="s">
        <v>29</v>
      </c>
      <c r="P33" s="3" t="s">
        <v>57</v>
      </c>
      <c r="Q33" s="3" t="s">
        <v>58</v>
      </c>
      <c r="R33" s="10">
        <v>17</v>
      </c>
      <c r="S33" s="3"/>
      <c r="T33" s="3" t="s">
        <v>51</v>
      </c>
      <c r="U33" s="7">
        <v>7500000</v>
      </c>
      <c r="V33" s="7">
        <f>IF('Base de datos'!$E33=2023,'Base de datos'!$U33,IF('Base de datos'!$E33=2022,'Base de datos'!$U33*'IPC DANE'!$V$18/'IPC DANE'!$U$18,IF('Base de datos'!$E33=2021,'Base de datos'!$U33*'IPC DANE'!$V$18/'IPC DANE'!$T$18,IF('Base de datos'!$E33=2020,'Base de datos'!$U33*'IPC DANE'!$V$18/'IPC DANE'!$S$18))))</f>
        <v>12384341.637010677</v>
      </c>
      <c r="W33" s="7" t="s">
        <v>37</v>
      </c>
      <c r="X33" s="7" t="s">
        <v>37</v>
      </c>
      <c r="Y33" s="3" t="s">
        <v>52</v>
      </c>
      <c r="Z33" s="1"/>
    </row>
    <row r="34" spans="1:26" ht="14.25" customHeight="1" x14ac:dyDescent="0.3">
      <c r="A34" s="2">
        <v>18</v>
      </c>
      <c r="B34" s="3" t="s">
        <v>134</v>
      </c>
      <c r="C34" s="4" t="s">
        <v>135</v>
      </c>
      <c r="D34" s="5" t="s">
        <v>136</v>
      </c>
      <c r="E34" s="3">
        <v>2022</v>
      </c>
      <c r="F34" s="3" t="s">
        <v>26</v>
      </c>
      <c r="G34" s="3" t="s">
        <v>26</v>
      </c>
      <c r="H34" s="3" t="s">
        <v>43</v>
      </c>
      <c r="I34" s="3" t="s">
        <v>137</v>
      </c>
      <c r="J34" s="6">
        <v>3.5</v>
      </c>
      <c r="K34" s="7">
        <v>243544105</v>
      </c>
      <c r="L34" s="8" t="s">
        <v>1324</v>
      </c>
      <c r="M34" s="3" t="s">
        <v>138</v>
      </c>
      <c r="N34" s="7">
        <f>IF('Base de datos'!$E34=2023,'Base de datos'!$K34,IF('Base de datos'!$E34=2022,'Base de datos'!$K34*'IPC DANE'!$V$18/'IPC DANE'!$U$18,IF('Base de datos'!$E34=2021,'Base de datos'!$K34*'IPC DANE'!$V$18/'IPC DANE'!$T$18,IF('Base de datos'!$E34=2020,'Base de datos'!$K34*'IPC DANE'!$V$18/'IPC DANE'!$S$18))))</f>
        <v>172262903.53658536</v>
      </c>
      <c r="O34" s="3" t="s">
        <v>29</v>
      </c>
      <c r="P34" s="3" t="s">
        <v>30</v>
      </c>
      <c r="Q34" s="11">
        <v>1</v>
      </c>
      <c r="R34" s="10">
        <v>32</v>
      </c>
      <c r="S34" s="3" t="s">
        <v>73</v>
      </c>
      <c r="T34" s="3" t="s">
        <v>51</v>
      </c>
      <c r="U34" s="7">
        <v>6967000</v>
      </c>
      <c r="V34" s="7">
        <f>IF('Base de datos'!$E34=2023,'Base de datos'!$U34,IF('Base de datos'!$E34=2022,'Base de datos'!$U34*'IPC DANE'!$V$18/'IPC DANE'!$U$18,IF('Base de datos'!$E34=2021,'Base de datos'!$U34*'IPC DANE'!$V$18/'IPC DANE'!$T$18,IF('Base de datos'!$E34=2020,'Base de datos'!$U34*'IPC DANE'!$V$18/'IPC DANE'!$S$18))))</f>
        <v>4927878.0487804879</v>
      </c>
      <c r="W34" s="7">
        <v>5604000</v>
      </c>
      <c r="X34" s="7">
        <f>IF('Base de datos'!$E34=2023,'Base de datos'!$W34,IF('Base de datos'!$E34=2022,'Base de datos'!$W34*'IPC DANE'!$V$18/'IPC DANE'!$U$18,IF('Base de datos'!$E34=2021,'Base de datos'!$W34*'IPC DANE'!$V$18/'IPC DANE'!$T$18,IF('Base de datos'!$E34=2020,'Base de datos'!$W34*'IPC DANE'!$V$18/'IPC DANE'!$S$18))))</f>
        <v>3963804.8780487808</v>
      </c>
      <c r="Y34" s="3"/>
      <c r="Z34" s="1"/>
    </row>
    <row r="35" spans="1:26" ht="14.25" hidden="1" customHeight="1" outlineLevel="1" x14ac:dyDescent="0.3">
      <c r="A35" s="2">
        <v>18.100000000000001</v>
      </c>
      <c r="B35" s="3"/>
      <c r="C35" s="12"/>
      <c r="D35" s="5"/>
      <c r="E35" s="3"/>
      <c r="F35" s="3"/>
      <c r="G35" s="3"/>
      <c r="H35" s="3"/>
      <c r="I35" s="3"/>
      <c r="J35" s="6"/>
      <c r="K35" s="7">
        <v>5191339.3</v>
      </c>
      <c r="L35" s="8"/>
      <c r="M35" s="3">
        <v>2.4500000000000002</v>
      </c>
      <c r="N35" s="7" t="b">
        <f>IF('Base de datos'!$E35=2023,'Base de datos'!$K35,IF('Base de datos'!$E35=2022,'Base de datos'!$K35*'IPC DANE'!$V$18/'IPC DANE'!$U$18,IF('Base de datos'!$E35=2021,'Base de datos'!$K35*'IPC DANE'!$V$18/'IPC DANE'!$T$18,IF('Base de datos'!$E35=2020,'Base de datos'!$K35*'IPC DANE'!$V$18/'IPC DANE'!$S$18))))</f>
        <v>0</v>
      </c>
      <c r="O35" s="3"/>
      <c r="P35" s="3"/>
      <c r="Q35" s="3"/>
      <c r="R35" s="10"/>
      <c r="S35" s="3"/>
      <c r="T35" s="3"/>
      <c r="U35" s="7"/>
      <c r="V35" s="7" t="b">
        <f>IF('Base de datos'!$E35=2023,'Base de datos'!$U35,IF('Base de datos'!$E35=2022,'Base de datos'!$U35*'IPC DANE'!$V$18/'IPC DANE'!$U$18,IF('Base de datos'!$E35=2021,'Base de datos'!$U35*'IPC DANE'!$V$18/'IPC DANE'!$T$18,IF('Base de datos'!$E35=2020,'Base de datos'!$U35*'IPC DANE'!$V$18/'IPC DANE'!$S$18))))</f>
        <v>0</v>
      </c>
      <c r="W35" s="7"/>
      <c r="X35" s="7" t="b">
        <f>IF('Base de datos'!$E35=2023,'Base de datos'!$W35,IF('Base de datos'!$E35=2022,'Base de datos'!$W35*'IPC DANE'!$V$18/'IPC DANE'!$U$18,IF('Base de datos'!$E35=2021,'Base de datos'!$W35*'IPC DANE'!$V$18/'IPC DANE'!$T$18,IF('Base de datos'!$E35=2020,'Base de datos'!$W35*'IPC DANE'!$V$18/'IPC DANE'!$S$18))))</f>
        <v>0</v>
      </c>
      <c r="Y35" s="3"/>
      <c r="Z35" s="1"/>
    </row>
    <row r="36" spans="1:26" ht="14.25" hidden="1" customHeight="1" outlineLevel="1" x14ac:dyDescent="0.3">
      <c r="A36" s="2">
        <v>18.2</v>
      </c>
      <c r="B36" s="3"/>
      <c r="C36" s="12"/>
      <c r="D36" s="5"/>
      <c r="E36" s="3"/>
      <c r="F36" s="3"/>
      <c r="G36" s="3"/>
      <c r="H36" s="3"/>
      <c r="I36" s="3"/>
      <c r="J36" s="6"/>
      <c r="K36" s="7">
        <v>198565928.75</v>
      </c>
      <c r="L36" s="8"/>
      <c r="M36" s="3">
        <v>2.2999999999999998</v>
      </c>
      <c r="N36" s="7" t="b">
        <f>IF('Base de datos'!$E36=2023,'Base de datos'!$K36,IF('Base de datos'!$E36=2022,'Base de datos'!$K36*'IPC DANE'!$V$18/'IPC DANE'!$U$18,IF('Base de datos'!$E36=2021,'Base de datos'!$K36*'IPC DANE'!$V$18/'IPC DANE'!$T$18,IF('Base de datos'!$E36=2020,'Base de datos'!$K36*'IPC DANE'!$V$18/'IPC DANE'!$S$18))))</f>
        <v>0</v>
      </c>
      <c r="O36" s="3"/>
      <c r="P36" s="3"/>
      <c r="Q36" s="3"/>
      <c r="R36" s="10"/>
      <c r="S36" s="3"/>
      <c r="T36" s="3"/>
      <c r="U36" s="7"/>
      <c r="V36" s="7" t="b">
        <f>IF('Base de datos'!$E36=2023,'Base de datos'!$U36,IF('Base de datos'!$E36=2022,'Base de datos'!$U36*'IPC DANE'!$V$18/'IPC DANE'!$U$18,IF('Base de datos'!$E36=2021,'Base de datos'!$U36*'IPC DANE'!$V$18/'IPC DANE'!$T$18,IF('Base de datos'!$E36=2020,'Base de datos'!$U36*'IPC DANE'!$V$18/'IPC DANE'!$S$18))))</f>
        <v>0</v>
      </c>
      <c r="W36" s="7"/>
      <c r="X36" s="7" t="b">
        <f>IF('Base de datos'!$E36=2023,'Base de datos'!$W36,IF('Base de datos'!$E36=2022,'Base de datos'!$W36*'IPC DANE'!$V$18/'IPC DANE'!$U$18,IF('Base de datos'!$E36=2021,'Base de datos'!$W36*'IPC DANE'!$V$18/'IPC DANE'!$T$18,IF('Base de datos'!$E36=2020,'Base de datos'!$W36*'IPC DANE'!$V$18/'IPC DANE'!$S$18))))</f>
        <v>0</v>
      </c>
      <c r="Y36" s="3"/>
      <c r="Z36" s="1"/>
    </row>
    <row r="37" spans="1:26" ht="14.25" hidden="1" customHeight="1" outlineLevel="1" x14ac:dyDescent="0.3">
      <c r="A37" s="2">
        <v>18.3</v>
      </c>
      <c r="B37" s="3"/>
      <c r="C37" s="12"/>
      <c r="D37" s="5"/>
      <c r="E37" s="3"/>
      <c r="F37" s="3"/>
      <c r="G37" s="3"/>
      <c r="H37" s="3"/>
      <c r="I37" s="3"/>
      <c r="J37" s="6"/>
      <c r="K37" s="7">
        <v>12595772.77</v>
      </c>
      <c r="L37" s="8"/>
      <c r="M37" s="3">
        <v>1.1000000000000001</v>
      </c>
      <c r="N37" s="7" t="b">
        <f>IF('Base de datos'!$E37=2023,'Base de datos'!$K37,IF('Base de datos'!$E37=2022,'Base de datos'!$K37*'IPC DANE'!$V$18/'IPC DANE'!$U$18,IF('Base de datos'!$E37=2021,'Base de datos'!$K37*'IPC DANE'!$V$18/'IPC DANE'!$T$18,IF('Base de datos'!$E37=2020,'Base de datos'!$K37*'IPC DANE'!$V$18/'IPC DANE'!$S$18))))</f>
        <v>0</v>
      </c>
      <c r="O37" s="3"/>
      <c r="P37" s="3"/>
      <c r="Q37" s="3"/>
      <c r="R37" s="10"/>
      <c r="S37" s="3"/>
      <c r="T37" s="3"/>
      <c r="U37" s="7"/>
      <c r="V37" s="7" t="b">
        <f>IF('Base de datos'!$E37=2023,'Base de datos'!$U37,IF('Base de datos'!$E37=2022,'Base de datos'!$U37*'IPC DANE'!$V$18/'IPC DANE'!$U$18,IF('Base de datos'!$E37=2021,'Base de datos'!$U37*'IPC DANE'!$V$18/'IPC DANE'!$T$18,IF('Base de datos'!$E37=2020,'Base de datos'!$U37*'IPC DANE'!$V$18/'IPC DANE'!$S$18))))</f>
        <v>0</v>
      </c>
      <c r="W37" s="7"/>
      <c r="X37" s="7" t="b">
        <f>IF('Base de datos'!$E37=2023,'Base de datos'!$W37,IF('Base de datos'!$E37=2022,'Base de datos'!$W37*'IPC DANE'!$V$18/'IPC DANE'!$U$18,IF('Base de datos'!$E37=2021,'Base de datos'!$W37*'IPC DANE'!$V$18/'IPC DANE'!$T$18,IF('Base de datos'!$E37=2020,'Base de datos'!$W37*'IPC DANE'!$V$18/'IPC DANE'!$S$18))))</f>
        <v>0</v>
      </c>
      <c r="Y37" s="3"/>
      <c r="Z37" s="1"/>
    </row>
    <row r="38" spans="1:26" ht="14.25" customHeight="1" collapsed="1" x14ac:dyDescent="0.3">
      <c r="A38" s="2">
        <v>19</v>
      </c>
      <c r="B38" s="3" t="s">
        <v>139</v>
      </c>
      <c r="C38" s="4" t="s">
        <v>140</v>
      </c>
      <c r="D38" s="5" t="s">
        <v>141</v>
      </c>
      <c r="E38" s="3">
        <v>2021</v>
      </c>
      <c r="F38" s="3" t="s">
        <v>142</v>
      </c>
      <c r="G38" s="3" t="s">
        <v>132</v>
      </c>
      <c r="H38" s="3" t="s">
        <v>43</v>
      </c>
      <c r="I38" s="3" t="s">
        <v>143</v>
      </c>
      <c r="J38" s="6">
        <v>5</v>
      </c>
      <c r="K38" s="7">
        <v>144050629</v>
      </c>
      <c r="L38" s="7" t="s">
        <v>1325</v>
      </c>
      <c r="M38" s="9">
        <v>2.6</v>
      </c>
      <c r="N38" s="7">
        <f>IF('Base de datos'!$E38=2023,'Base de datos'!$K38,IF('Base de datos'!$E38=2022,'Base de datos'!$K38*'IPC DANE'!$V$18/'IPC DANE'!$U$18,IF('Base de datos'!$E38=2021,'Base de datos'!$K38*'IPC DANE'!$V$18/'IPC DANE'!$T$18,IF('Base de datos'!$E38=2020,'Base de datos'!$K38*'IPC DANE'!$V$18/'IPC DANE'!$S$18))))</f>
        <v>237862960.34163699</v>
      </c>
      <c r="O38" s="3" t="s">
        <v>29</v>
      </c>
      <c r="P38" s="3" t="s">
        <v>57</v>
      </c>
      <c r="Q38" s="3" t="s">
        <v>58</v>
      </c>
      <c r="R38" s="10">
        <v>17</v>
      </c>
      <c r="S38" s="3"/>
      <c r="T38" s="3" t="s">
        <v>144</v>
      </c>
      <c r="U38" s="7">
        <v>4000000</v>
      </c>
      <c r="V38" s="7">
        <f>IF('Base de datos'!$E38=2023,'Base de datos'!$U38,IF('Base de datos'!$E38=2022,'Base de datos'!$U38*'IPC DANE'!$V$18/'IPC DANE'!$U$18,IF('Base de datos'!$E38=2021,'Base de datos'!$U38*'IPC DANE'!$V$18/'IPC DANE'!$T$18,IF('Base de datos'!$E38=2020,'Base de datos'!$U38*'IPC DANE'!$V$18/'IPC DANE'!$S$18))))</f>
        <v>6604982.2064056937</v>
      </c>
      <c r="W38" s="7">
        <v>2500000</v>
      </c>
      <c r="X38" s="7">
        <f>IF('Base de datos'!$E38=2023,'Base de datos'!$W38,IF('Base de datos'!$E38=2022,'Base de datos'!$W38*'IPC DANE'!$V$18/'IPC DANE'!$U$18,IF('Base de datos'!$E38=2021,'Base de datos'!$W38*'IPC DANE'!$V$18/'IPC DANE'!$T$18,IF('Base de datos'!$E38=2020,'Base de datos'!$W38*'IPC DANE'!$V$18/'IPC DANE'!$S$18))))</f>
        <v>4128113.8790035588</v>
      </c>
      <c r="Y38" s="3"/>
      <c r="Z38" s="1"/>
    </row>
    <row r="39" spans="1:26" ht="14.25" customHeight="1" x14ac:dyDescent="0.3">
      <c r="A39" s="2">
        <v>19</v>
      </c>
      <c r="B39" s="3" t="s">
        <v>145</v>
      </c>
      <c r="C39" s="4" t="s">
        <v>146</v>
      </c>
      <c r="D39" s="5">
        <v>44764</v>
      </c>
      <c r="E39" s="3">
        <v>2022</v>
      </c>
      <c r="F39" s="3" t="s">
        <v>131</v>
      </c>
      <c r="G39" s="3" t="s">
        <v>132</v>
      </c>
      <c r="H39" s="3" t="s">
        <v>35</v>
      </c>
      <c r="I39" s="3" t="s">
        <v>147</v>
      </c>
      <c r="J39" s="6">
        <v>14</v>
      </c>
      <c r="K39" s="7">
        <v>8931092800</v>
      </c>
      <c r="L39" s="8" t="s">
        <v>1324</v>
      </c>
      <c r="M39" s="9">
        <v>1.4</v>
      </c>
      <c r="N39" s="7">
        <f>IF('Base de datos'!$E39=2023,'Base de datos'!$K39,IF('Base de datos'!$E39=2022,'Base de datos'!$K39*'IPC DANE'!$V$18/'IPC DANE'!$U$18,IF('Base de datos'!$E39=2021,'Base de datos'!$K39*'IPC DANE'!$V$18/'IPC DANE'!$T$18,IF('Base de datos'!$E39=2020,'Base de datos'!$K39*'IPC DANE'!$V$18/'IPC DANE'!$S$18))))</f>
        <v>6317114419.5121956</v>
      </c>
      <c r="O39" s="3" t="s">
        <v>29</v>
      </c>
      <c r="P39" s="3" t="s">
        <v>57</v>
      </c>
      <c r="Q39" s="3" t="s">
        <v>58</v>
      </c>
      <c r="R39" s="10">
        <v>17</v>
      </c>
      <c r="S39" s="3"/>
      <c r="T39" s="3" t="s">
        <v>51</v>
      </c>
      <c r="U39" s="7">
        <v>6000000</v>
      </c>
      <c r="V39" s="7">
        <f>IF('Base de datos'!$E39=2023,'Base de datos'!$U39,IF('Base de datos'!$E39=2022,'Base de datos'!$U39*'IPC DANE'!$V$18/'IPC DANE'!$U$18,IF('Base de datos'!$E39=2021,'Base de datos'!$U39*'IPC DANE'!$V$18/'IPC DANE'!$T$18,IF('Base de datos'!$E39=2020,'Base de datos'!$U39*'IPC DANE'!$V$18/'IPC DANE'!$S$18))))</f>
        <v>4243902.4390243897</v>
      </c>
      <c r="W39" s="7" t="s">
        <v>37</v>
      </c>
      <c r="X39" s="7" t="s">
        <v>37</v>
      </c>
      <c r="Y39" s="3" t="s">
        <v>52</v>
      </c>
      <c r="Z39" s="1"/>
    </row>
    <row r="40" spans="1:26" ht="14.25" customHeight="1" x14ac:dyDescent="0.3">
      <c r="A40" s="2">
        <v>19</v>
      </c>
      <c r="B40" s="3" t="s">
        <v>148</v>
      </c>
      <c r="C40" s="4" t="s">
        <v>149</v>
      </c>
      <c r="D40" s="5">
        <v>44673</v>
      </c>
      <c r="E40" s="3">
        <v>2022</v>
      </c>
      <c r="F40" s="3" t="s">
        <v>150</v>
      </c>
      <c r="G40" s="3" t="s">
        <v>132</v>
      </c>
      <c r="H40" s="3" t="s">
        <v>43</v>
      </c>
      <c r="I40" s="3" t="s">
        <v>151</v>
      </c>
      <c r="J40" s="6">
        <v>4</v>
      </c>
      <c r="K40" s="7">
        <v>314993000</v>
      </c>
      <c r="L40" s="7" t="s">
        <v>1325</v>
      </c>
      <c r="M40" s="9">
        <v>1.5</v>
      </c>
      <c r="N40" s="7">
        <f>IF('Base de datos'!$E40=2023,'Base de datos'!$K40,IF('Base de datos'!$E40=2022,'Base de datos'!$K40*'IPC DANE'!$V$18/'IPC DANE'!$U$18,IF('Base de datos'!$E40=2021,'Base de datos'!$K40*'IPC DANE'!$V$18/'IPC DANE'!$T$18,IF('Base de datos'!$E40=2020,'Base de datos'!$K40*'IPC DANE'!$V$18/'IPC DANE'!$S$18))))</f>
        <v>222799926.82926831</v>
      </c>
      <c r="O40" s="3" t="s">
        <v>29</v>
      </c>
      <c r="P40" s="3" t="s">
        <v>57</v>
      </c>
      <c r="Q40" s="3" t="s">
        <v>58</v>
      </c>
      <c r="R40" s="10">
        <v>17</v>
      </c>
      <c r="S40" s="3"/>
      <c r="T40" s="3" t="s">
        <v>51</v>
      </c>
      <c r="U40" s="7">
        <v>5500000</v>
      </c>
      <c r="V40" s="7">
        <f>IF('Base de datos'!$E40=2023,'Base de datos'!$U40,IF('Base de datos'!$E40=2022,'Base de datos'!$U40*'IPC DANE'!$V$18/'IPC DANE'!$U$18,IF('Base de datos'!$E40=2021,'Base de datos'!$U40*'IPC DANE'!$V$18/'IPC DANE'!$T$18,IF('Base de datos'!$E40=2020,'Base de datos'!$U40*'IPC DANE'!$V$18/'IPC DANE'!$S$18))))</f>
        <v>3890243.9024390248</v>
      </c>
      <c r="W40" s="7" t="s">
        <v>37</v>
      </c>
      <c r="X40" s="7" t="s">
        <v>37</v>
      </c>
      <c r="Y40" s="3" t="s">
        <v>52</v>
      </c>
      <c r="Z40" s="1"/>
    </row>
    <row r="41" spans="1:26" ht="15" customHeight="1" x14ac:dyDescent="0.3">
      <c r="A41" s="2">
        <v>19</v>
      </c>
      <c r="B41" s="3" t="s">
        <v>152</v>
      </c>
      <c r="C41" s="4" t="s">
        <v>153</v>
      </c>
      <c r="D41" s="5">
        <v>44048</v>
      </c>
      <c r="E41" s="3">
        <v>2020</v>
      </c>
      <c r="F41" s="3" t="s">
        <v>131</v>
      </c>
      <c r="G41" s="3" t="s">
        <v>132</v>
      </c>
      <c r="H41" s="3" t="s">
        <v>43</v>
      </c>
      <c r="I41" s="3" t="s">
        <v>154</v>
      </c>
      <c r="J41" s="6">
        <v>6</v>
      </c>
      <c r="K41" s="7">
        <v>996633308</v>
      </c>
      <c r="L41" s="7" t="s">
        <v>1325</v>
      </c>
      <c r="M41" s="9">
        <v>1.4</v>
      </c>
      <c r="N41" s="7">
        <f>IF('Base de datos'!$E41=2023,'Base de datos'!$K41,IF('Base de datos'!$E41=2022,'Base de datos'!$K41*'IPC DANE'!$V$18/'IPC DANE'!$U$18,IF('Base de datos'!$E41=2021,'Base de datos'!$K41*'IPC DANE'!$V$18/'IPC DANE'!$T$18,IF('Base de datos'!$E41=2020,'Base de datos'!$K41*'IPC DANE'!$V$18/'IPC DANE'!$S$18))))</f>
        <v>5744569626.2360239</v>
      </c>
      <c r="O41" s="3" t="s">
        <v>29</v>
      </c>
      <c r="P41" s="3" t="s">
        <v>57</v>
      </c>
      <c r="Q41" s="3" t="s">
        <v>58</v>
      </c>
      <c r="R41" s="10">
        <v>17</v>
      </c>
      <c r="S41" s="3"/>
      <c r="T41" s="3" t="s">
        <v>51</v>
      </c>
      <c r="U41" s="7">
        <v>5800000</v>
      </c>
      <c r="V41" s="7">
        <f>IF('Base de datos'!$E41=2023,'Base de datos'!$U41,IF('Base de datos'!$E41=2022,'Base de datos'!$U41*'IPC DANE'!$V$18/'IPC DANE'!$U$18,IF('Base de datos'!$E41=2021,'Base de datos'!$U41*'IPC DANE'!$V$18/'IPC DANE'!$T$18,IF('Base de datos'!$E41=2020,'Base de datos'!$U41*'IPC DANE'!$V$18/'IPC DANE'!$S$18))))</f>
        <v>33431055.900621116</v>
      </c>
      <c r="W41" s="7" t="s">
        <v>37</v>
      </c>
      <c r="X41" s="7" t="s">
        <v>37</v>
      </c>
      <c r="Y41" s="3" t="s">
        <v>52</v>
      </c>
      <c r="Z41" s="1"/>
    </row>
    <row r="42" spans="1:26" ht="14.25" customHeight="1" x14ac:dyDescent="0.3">
      <c r="A42" s="2">
        <v>19</v>
      </c>
      <c r="B42" s="3" t="s">
        <v>155</v>
      </c>
      <c r="C42" s="12" t="s">
        <v>156</v>
      </c>
      <c r="D42" s="5">
        <v>45050</v>
      </c>
      <c r="E42" s="3">
        <v>2023</v>
      </c>
      <c r="F42" s="3" t="s">
        <v>157</v>
      </c>
      <c r="G42" s="3" t="s">
        <v>158</v>
      </c>
      <c r="H42" s="3" t="s">
        <v>43</v>
      </c>
      <c r="I42" s="3" t="s">
        <v>159</v>
      </c>
      <c r="J42" s="6">
        <v>6</v>
      </c>
      <c r="K42" s="7">
        <v>205762900</v>
      </c>
      <c r="L42" s="8" t="s">
        <v>1324</v>
      </c>
      <c r="M42" s="9">
        <v>1.93</v>
      </c>
      <c r="N42" s="7">
        <f>IF('Base de datos'!$E42=2023,'Base de datos'!$K42,IF('Base de datos'!$E42=2022,'Base de datos'!$K42*'IPC DANE'!$V$18/'IPC DANE'!$U$18,IF('Base de datos'!$E42=2021,'Base de datos'!$K42*'IPC DANE'!$V$18/'IPC DANE'!$T$18,IF('Base de datos'!$E42=2020,'Base de datos'!$K42*'IPC DANE'!$V$18/'IPC DANE'!$S$18))))</f>
        <v>205762900</v>
      </c>
      <c r="O42" s="3" t="s">
        <v>45</v>
      </c>
      <c r="P42" s="3" t="s">
        <v>30</v>
      </c>
      <c r="Q42" s="3">
        <v>2</v>
      </c>
      <c r="R42" s="10">
        <v>32</v>
      </c>
      <c r="S42" s="3"/>
      <c r="T42" s="3" t="s">
        <v>160</v>
      </c>
      <c r="U42" s="7">
        <v>5800000</v>
      </c>
      <c r="V42" s="7">
        <f>IF('Base de datos'!$E42=2023,'Base de datos'!$U42,IF('Base de datos'!$E42=2022,'Base de datos'!$U42*'IPC DANE'!$V$18/'IPC DANE'!$U$18,IF('Base de datos'!$E42=2021,'Base de datos'!$U42*'IPC DANE'!$V$18/'IPC DANE'!$T$18,IF('Base de datos'!$E42=2020,'Base de datos'!$U42*'IPC DANE'!$V$18/'IPC DANE'!$S$18))))</f>
        <v>5800000</v>
      </c>
      <c r="W42" s="7">
        <v>4060000</v>
      </c>
      <c r="X42" s="7">
        <f>IF('Base de datos'!$E42=2023,'Base de datos'!$W42,IF('Base de datos'!$E42=2022,'Base de datos'!$W42*'IPC DANE'!$V$18/'IPC DANE'!$U$18,IF('Base de datos'!$E42=2021,'Base de datos'!$W42*'IPC DANE'!$V$18/'IPC DANE'!$T$18,IF('Base de datos'!$E42=2020,'Base de datos'!$W42*'IPC DANE'!$V$18/'IPC DANE'!$S$18))))</f>
        <v>4060000</v>
      </c>
      <c r="Y42" s="3"/>
      <c r="Z42" s="1"/>
    </row>
    <row r="43" spans="1:26" ht="14.25" customHeight="1" x14ac:dyDescent="0.3">
      <c r="A43" s="2">
        <v>19</v>
      </c>
      <c r="B43" s="3" t="s">
        <v>161</v>
      </c>
      <c r="C43" s="12" t="s">
        <v>162</v>
      </c>
      <c r="D43" s="5">
        <v>44993</v>
      </c>
      <c r="E43" s="3">
        <v>2023</v>
      </c>
      <c r="F43" s="3" t="s">
        <v>163</v>
      </c>
      <c r="G43" s="3" t="s">
        <v>163</v>
      </c>
      <c r="H43" s="3" t="s">
        <v>43</v>
      </c>
      <c r="I43" s="3" t="s">
        <v>164</v>
      </c>
      <c r="J43" s="6">
        <v>9</v>
      </c>
      <c r="K43" s="7">
        <v>576666248</v>
      </c>
      <c r="L43" s="8" t="s">
        <v>1324</v>
      </c>
      <c r="M43" s="9">
        <v>2.2999999999999998</v>
      </c>
      <c r="N43" s="7">
        <f>IF('Base de datos'!$E43=2023,'Base de datos'!$K43,IF('Base de datos'!$E43=2022,'Base de datos'!$K43*'IPC DANE'!$V$18/'IPC DANE'!$U$18,IF('Base de datos'!$E43=2021,'Base de datos'!$K43*'IPC DANE'!$V$18/'IPC DANE'!$T$18,IF('Base de datos'!$E43=2020,'Base de datos'!$K43*'IPC DANE'!$V$18/'IPC DANE'!$S$18))))</f>
        <v>576666248</v>
      </c>
      <c r="O43" s="3" t="s">
        <v>45</v>
      </c>
      <c r="P43" s="3" t="s">
        <v>30</v>
      </c>
      <c r="Q43" s="3">
        <v>2</v>
      </c>
      <c r="R43" s="10">
        <v>32</v>
      </c>
      <c r="S43" s="3"/>
      <c r="T43" s="3" t="s">
        <v>51</v>
      </c>
      <c r="U43" s="7">
        <v>9473715</v>
      </c>
      <c r="V43" s="7">
        <f>IF('Base de datos'!$E43=2023,'Base de datos'!$U43,IF('Base de datos'!$E43=2022,'Base de datos'!$U43*'IPC DANE'!$V$18/'IPC DANE'!$U$18,IF('Base de datos'!$E43=2021,'Base de datos'!$U43*'IPC DANE'!$V$18/'IPC DANE'!$T$18,IF('Base de datos'!$E43=2020,'Base de datos'!$U43*'IPC DANE'!$V$18/'IPC DANE'!$S$18))))</f>
        <v>9473715</v>
      </c>
      <c r="W43" s="7">
        <v>5265045</v>
      </c>
      <c r="X43" s="7">
        <f>IF('Base de datos'!$E43=2023,'Base de datos'!$W43,IF('Base de datos'!$E43=2022,'Base de datos'!$W43*'IPC DANE'!$V$18/'IPC DANE'!$U$18,IF('Base de datos'!$E43=2021,'Base de datos'!$W43*'IPC DANE'!$V$18/'IPC DANE'!$T$18,IF('Base de datos'!$E43=2020,'Base de datos'!$W43*'IPC DANE'!$V$18/'IPC DANE'!$S$18))))</f>
        <v>5265045</v>
      </c>
      <c r="Y43" s="3"/>
      <c r="Z43" s="1"/>
    </row>
    <row r="44" spans="1:26" ht="14.25" customHeight="1" x14ac:dyDescent="0.3">
      <c r="A44" s="2">
        <v>19</v>
      </c>
      <c r="B44" s="3" t="s">
        <v>165</v>
      </c>
      <c r="C44" s="4" t="s">
        <v>166</v>
      </c>
      <c r="D44" s="5">
        <v>44403</v>
      </c>
      <c r="E44" s="3">
        <v>2021</v>
      </c>
      <c r="F44" s="3" t="s">
        <v>48</v>
      </c>
      <c r="G44" s="3" t="s">
        <v>49</v>
      </c>
      <c r="H44" s="3" t="s">
        <v>43</v>
      </c>
      <c r="I44" s="3" t="s">
        <v>167</v>
      </c>
      <c r="J44" s="6">
        <v>4</v>
      </c>
      <c r="K44" s="7">
        <v>1805006137</v>
      </c>
      <c r="L44" s="8" t="s">
        <v>1324</v>
      </c>
      <c r="M44" s="9">
        <v>2.2999999999999998</v>
      </c>
      <c r="N44" s="7">
        <f>IF('Base de datos'!$E44=2023,'Base de datos'!$K44,IF('Base de datos'!$E44=2022,'Base de datos'!$K44*'IPC DANE'!$V$18/'IPC DANE'!$U$18,IF('Base de datos'!$E44=2021,'Base de datos'!$K44*'IPC DANE'!$V$18/'IPC DANE'!$T$18,IF('Base de datos'!$E44=2020,'Base de datos'!$K44*'IPC DANE'!$V$18/'IPC DANE'!$S$18))))</f>
        <v>2980508354.3345194</v>
      </c>
      <c r="O44" s="3" t="s">
        <v>29</v>
      </c>
      <c r="P44" s="3" t="s">
        <v>57</v>
      </c>
      <c r="Q44" s="3" t="s">
        <v>58</v>
      </c>
      <c r="R44" s="10">
        <v>17</v>
      </c>
      <c r="S44" s="3"/>
      <c r="T44" s="3" t="s">
        <v>51</v>
      </c>
      <c r="U44" s="7">
        <v>7450000</v>
      </c>
      <c r="V44" s="7">
        <f>IF('Base de datos'!$E44=2023,'Base de datos'!$U44,IF('Base de datos'!$E44=2022,'Base de datos'!$U44*'IPC DANE'!$V$18/'IPC DANE'!$U$18,IF('Base de datos'!$E44=2021,'Base de datos'!$U44*'IPC DANE'!$V$18/'IPC DANE'!$T$18,IF('Base de datos'!$E44=2020,'Base de datos'!$U44*'IPC DANE'!$V$18/'IPC DANE'!$S$18))))</f>
        <v>12301779.359430606</v>
      </c>
      <c r="W44" s="7">
        <v>4250000</v>
      </c>
      <c r="X44" s="7">
        <f>IF('Base de datos'!$E44=2023,'Base de datos'!$W44,IF('Base de datos'!$E44=2022,'Base de datos'!$W44*'IPC DANE'!$V$18/'IPC DANE'!$U$18,IF('Base de datos'!$E44=2021,'Base de datos'!$W44*'IPC DANE'!$V$18/'IPC DANE'!$T$18,IF('Base de datos'!$E44=2020,'Base de datos'!$W44*'IPC DANE'!$V$18/'IPC DANE'!$S$18))))</f>
        <v>7017793.5943060499</v>
      </c>
      <c r="Y44" s="3"/>
      <c r="Z44" s="1"/>
    </row>
    <row r="45" spans="1:26" ht="14.25" customHeight="1" x14ac:dyDescent="0.3">
      <c r="A45" s="2">
        <v>19</v>
      </c>
      <c r="B45" s="3" t="s">
        <v>168</v>
      </c>
      <c r="C45" s="12" t="s">
        <v>169</v>
      </c>
      <c r="D45" s="5">
        <v>44985</v>
      </c>
      <c r="E45" s="3">
        <v>2023</v>
      </c>
      <c r="F45" s="3" t="s">
        <v>170</v>
      </c>
      <c r="G45" s="3" t="s">
        <v>158</v>
      </c>
      <c r="H45" s="3" t="s">
        <v>43</v>
      </c>
      <c r="I45" s="3" t="s">
        <v>171</v>
      </c>
      <c r="J45" s="6">
        <v>4.5</v>
      </c>
      <c r="K45" s="7">
        <v>65881319</v>
      </c>
      <c r="L45" s="8" t="s">
        <v>1324</v>
      </c>
      <c r="M45" s="3" t="s">
        <v>172</v>
      </c>
      <c r="N45" s="7">
        <f>IF('Base de datos'!$E45=2023,'Base de datos'!$K45,IF('Base de datos'!$E45=2022,'Base de datos'!$K45*'IPC DANE'!$V$18/'IPC DANE'!$U$18,IF('Base de datos'!$E45=2021,'Base de datos'!$K45*'IPC DANE'!$V$18/'IPC DANE'!$T$18,IF('Base de datos'!$E45=2020,'Base de datos'!$K45*'IPC DANE'!$V$18/'IPC DANE'!$S$18))))</f>
        <v>65881319</v>
      </c>
      <c r="O45" s="3" t="s">
        <v>29</v>
      </c>
      <c r="P45" s="3" t="s">
        <v>30</v>
      </c>
      <c r="Q45" s="3">
        <v>1</v>
      </c>
      <c r="R45" s="10">
        <v>32</v>
      </c>
      <c r="S45" s="3" t="s">
        <v>173</v>
      </c>
      <c r="T45" s="3" t="s">
        <v>160</v>
      </c>
      <c r="U45" s="7">
        <v>6140000</v>
      </c>
      <c r="V45" s="7">
        <f>IF('Base de datos'!$E45=2023,'Base de datos'!$U45,IF('Base de datos'!$E45=2022,'Base de datos'!$U45*'IPC DANE'!$V$18/'IPC DANE'!$U$18,IF('Base de datos'!$E45=2021,'Base de datos'!$U45*'IPC DANE'!$V$18/'IPC DANE'!$T$18,IF('Base de datos'!$E45=2020,'Base de datos'!$U45*'IPC DANE'!$V$18/'IPC DANE'!$S$18))))</f>
        <v>6140000</v>
      </c>
      <c r="W45" s="7">
        <v>2600000</v>
      </c>
      <c r="X45" s="7">
        <f>IF('Base de datos'!$E45=2023,'Base de datos'!$W45,IF('Base de datos'!$E45=2022,'Base de datos'!$W45*'IPC DANE'!$V$18/'IPC DANE'!$U$18,IF('Base de datos'!$E45=2021,'Base de datos'!$W45*'IPC DANE'!$V$18/'IPC DANE'!$T$18,IF('Base de datos'!$E45=2020,'Base de datos'!$W45*'IPC DANE'!$V$18/'IPC DANE'!$S$18))))</f>
        <v>2600000</v>
      </c>
      <c r="Y45" s="3" t="s">
        <v>174</v>
      </c>
      <c r="Z45" s="1"/>
    </row>
    <row r="46" spans="1:26" ht="14.25" hidden="1" customHeight="1" outlineLevel="1" x14ac:dyDescent="0.3">
      <c r="A46" s="2">
        <v>19.100000000000001</v>
      </c>
      <c r="B46" s="3"/>
      <c r="C46" s="12"/>
      <c r="D46" s="5"/>
      <c r="E46" s="3"/>
      <c r="F46" s="3"/>
      <c r="G46" s="3"/>
      <c r="H46" s="3"/>
      <c r="I46" s="3"/>
      <c r="J46" s="6"/>
      <c r="K46" s="7">
        <v>50064805.350000001</v>
      </c>
      <c r="L46" s="8" t="s">
        <v>1324</v>
      </c>
      <c r="M46" s="3">
        <v>1.79</v>
      </c>
      <c r="N46" s="7" t="b">
        <f>IF('Base de datos'!$E46=2023,'Base de datos'!$K46,IF('Base de datos'!$E46=2022,'Base de datos'!$K46*'IPC DANE'!$V$18/'IPC DANE'!$U$18,IF('Base de datos'!$E46=2021,'Base de datos'!$K46*'IPC DANE'!$V$18/'IPC DANE'!$T$18,IF('Base de datos'!$E46=2020,'Base de datos'!$K46*'IPC DANE'!$V$18/'IPC DANE'!$S$18))))</f>
        <v>0</v>
      </c>
      <c r="O46" s="3"/>
      <c r="P46" s="3"/>
      <c r="Q46" s="3"/>
      <c r="R46" s="10"/>
      <c r="S46" s="3" t="s">
        <v>175</v>
      </c>
      <c r="T46" s="3"/>
      <c r="U46" s="7"/>
      <c r="V46" s="7" t="b">
        <f>IF('Base de datos'!$E46=2023,'Base de datos'!$U46,IF('Base de datos'!$E46=2022,'Base de datos'!$U46*'IPC DANE'!$V$18/'IPC DANE'!$U$18,IF('Base de datos'!$E46=2021,'Base de datos'!$U46*'IPC DANE'!$V$18/'IPC DANE'!$T$18,IF('Base de datos'!$E46=2020,'Base de datos'!$U46*'IPC DANE'!$V$18/'IPC DANE'!$S$18))))</f>
        <v>0</v>
      </c>
      <c r="W46" s="7"/>
      <c r="X46" s="7" t="b">
        <f>IF('Base de datos'!$E46=2023,'Base de datos'!$W46,IF('Base de datos'!$E46=2022,'Base de datos'!$W46*'IPC DANE'!$V$18/'IPC DANE'!$U$18,IF('Base de datos'!$E46=2021,'Base de datos'!$W46*'IPC DANE'!$V$18/'IPC DANE'!$T$18,IF('Base de datos'!$E46=2020,'Base de datos'!$W46*'IPC DANE'!$V$18/'IPC DANE'!$S$18))))</f>
        <v>0</v>
      </c>
      <c r="Y46" s="3"/>
      <c r="Z46" s="1"/>
    </row>
    <row r="47" spans="1:26" ht="14.25" hidden="1" customHeight="1" outlineLevel="1" x14ac:dyDescent="0.3">
      <c r="A47" s="2">
        <v>19.2</v>
      </c>
      <c r="B47" s="3"/>
      <c r="C47" s="12"/>
      <c r="D47" s="5"/>
      <c r="E47" s="3"/>
      <c r="F47" s="3"/>
      <c r="G47" s="3"/>
      <c r="H47" s="3"/>
      <c r="I47" s="3"/>
      <c r="J47" s="6"/>
      <c r="K47" s="7">
        <v>6540805.25</v>
      </c>
      <c r="L47" s="8" t="s">
        <v>1324</v>
      </c>
      <c r="M47" s="3">
        <v>1.36</v>
      </c>
      <c r="N47" s="7" t="b">
        <f>IF('Base de datos'!$E47=2023,'Base de datos'!$K47,IF('Base de datos'!$E47=2022,'Base de datos'!$K47*'IPC DANE'!$V$18/'IPC DANE'!$U$18,IF('Base de datos'!$E47=2021,'Base de datos'!$K47*'IPC DANE'!$V$18/'IPC DANE'!$T$18,IF('Base de datos'!$E47=2020,'Base de datos'!$K47*'IPC DANE'!$V$18/'IPC DANE'!$S$18))))</f>
        <v>0</v>
      </c>
      <c r="O47" s="3"/>
      <c r="P47" s="3"/>
      <c r="Q47" s="3"/>
      <c r="R47" s="10"/>
      <c r="S47" s="3" t="s">
        <v>176</v>
      </c>
      <c r="T47" s="3"/>
      <c r="U47" s="7"/>
      <c r="V47" s="7" t="b">
        <f>IF('Base de datos'!$E47=2023,'Base de datos'!$U47,IF('Base de datos'!$E47=2022,'Base de datos'!$U47*'IPC DANE'!$V$18/'IPC DANE'!$U$18,IF('Base de datos'!$E47=2021,'Base de datos'!$U47*'IPC DANE'!$V$18/'IPC DANE'!$T$18,IF('Base de datos'!$E47=2020,'Base de datos'!$U47*'IPC DANE'!$V$18/'IPC DANE'!$S$18))))</f>
        <v>0</v>
      </c>
      <c r="W47" s="7"/>
      <c r="X47" s="7" t="b">
        <f>IF('Base de datos'!$E47=2023,'Base de datos'!$W47,IF('Base de datos'!$E47=2022,'Base de datos'!$W47*'IPC DANE'!$V$18/'IPC DANE'!$U$18,IF('Base de datos'!$E47=2021,'Base de datos'!$W47*'IPC DANE'!$V$18/'IPC DANE'!$T$18,IF('Base de datos'!$E47=2020,'Base de datos'!$W47*'IPC DANE'!$V$18/'IPC DANE'!$S$18))))</f>
        <v>0</v>
      </c>
      <c r="Y47" s="3"/>
      <c r="Z47" s="1"/>
    </row>
    <row r="48" spans="1:26" ht="14.25" customHeight="1" collapsed="1" x14ac:dyDescent="0.3">
      <c r="A48" s="2">
        <v>20</v>
      </c>
      <c r="B48" s="3" t="s">
        <v>177</v>
      </c>
      <c r="C48" s="12" t="s">
        <v>178</v>
      </c>
      <c r="D48" s="5">
        <v>44991</v>
      </c>
      <c r="E48" s="3">
        <v>2023</v>
      </c>
      <c r="F48" s="3" t="s">
        <v>163</v>
      </c>
      <c r="G48" s="3" t="s">
        <v>179</v>
      </c>
      <c r="H48" s="3" t="s">
        <v>43</v>
      </c>
      <c r="I48" s="3" t="s">
        <v>180</v>
      </c>
      <c r="J48" s="6">
        <v>6</v>
      </c>
      <c r="K48" s="7">
        <v>203603472</v>
      </c>
      <c r="L48" s="8" t="s">
        <v>1324</v>
      </c>
      <c r="M48" s="9">
        <v>2.36</v>
      </c>
      <c r="N48" s="7">
        <f>IF('Base de datos'!$E48=2023,'Base de datos'!$K48,IF('Base de datos'!$E48=2022,'Base de datos'!$K48*'IPC DANE'!$V$18/'IPC DANE'!$U$18,IF('Base de datos'!$E48=2021,'Base de datos'!$K48*'IPC DANE'!$V$18/'IPC DANE'!$T$18,IF('Base de datos'!$E48=2020,'Base de datos'!$K48*'IPC DANE'!$V$18/'IPC DANE'!$S$18))))</f>
        <v>203603472</v>
      </c>
      <c r="O48" s="3" t="s">
        <v>29</v>
      </c>
      <c r="P48" s="3" t="s">
        <v>30</v>
      </c>
      <c r="Q48" s="3">
        <v>2</v>
      </c>
      <c r="R48" s="10">
        <v>28</v>
      </c>
      <c r="S48" s="3"/>
      <c r="T48" s="3" t="s">
        <v>51</v>
      </c>
      <c r="U48" s="7">
        <v>7020000</v>
      </c>
      <c r="V48" s="7">
        <f>IF('Base de datos'!$E48=2023,'Base de datos'!$U48,IF('Base de datos'!$E48=2022,'Base de datos'!$U48*'IPC DANE'!$V$18/'IPC DANE'!$U$18,IF('Base de datos'!$E48=2021,'Base de datos'!$U48*'IPC DANE'!$V$18/'IPC DANE'!$T$18,IF('Base de datos'!$E48=2020,'Base de datos'!$U48*'IPC DANE'!$V$18/'IPC DANE'!$S$18))))</f>
        <v>7020000</v>
      </c>
      <c r="W48" s="7">
        <v>5425000</v>
      </c>
      <c r="X48" s="7">
        <f>IF('Base de datos'!$E48=2023,'Base de datos'!$W48,IF('Base de datos'!$E48=2022,'Base de datos'!$W48*'IPC DANE'!$V$18/'IPC DANE'!$U$18,IF('Base de datos'!$E48=2021,'Base de datos'!$W48*'IPC DANE'!$V$18/'IPC DANE'!$T$18,IF('Base de datos'!$E48=2020,'Base de datos'!$W48*'IPC DANE'!$V$18/'IPC DANE'!$S$18))))</f>
        <v>5425000</v>
      </c>
      <c r="Y48" s="3"/>
      <c r="Z48" s="1"/>
    </row>
    <row r="49" spans="1:26" ht="14.25" customHeight="1" x14ac:dyDescent="0.3">
      <c r="A49" s="2">
        <v>21</v>
      </c>
      <c r="B49" s="3" t="s">
        <v>181</v>
      </c>
      <c r="C49" s="4" t="s">
        <v>182</v>
      </c>
      <c r="D49" s="5">
        <v>44297</v>
      </c>
      <c r="E49" s="3">
        <v>2021</v>
      </c>
      <c r="F49" s="3" t="s">
        <v>150</v>
      </c>
      <c r="G49" s="3" t="s">
        <v>132</v>
      </c>
      <c r="H49" s="3" t="s">
        <v>43</v>
      </c>
      <c r="I49" s="3" t="s">
        <v>183</v>
      </c>
      <c r="J49" s="6">
        <v>1.5</v>
      </c>
      <c r="K49" s="7">
        <v>77918878</v>
      </c>
      <c r="L49" s="8" t="s">
        <v>1324</v>
      </c>
      <c r="M49" s="9">
        <v>1.94</v>
      </c>
      <c r="N49" s="7">
        <f>IF('Base de datos'!$E49=2023,'Base de datos'!$K49,IF('Base de datos'!$E49=2022,'Base de datos'!$K49*'IPC DANE'!$V$18/'IPC DANE'!$U$18,IF('Base de datos'!$E49=2021,'Base de datos'!$K49*'IPC DANE'!$V$18/'IPC DANE'!$T$18,IF('Base de datos'!$E49=2020,'Base de datos'!$K49*'IPC DANE'!$V$18/'IPC DANE'!$S$18))))</f>
        <v>128663200.683274</v>
      </c>
      <c r="O49" s="3" t="s">
        <v>29</v>
      </c>
      <c r="P49" s="3" t="s">
        <v>57</v>
      </c>
      <c r="Q49" s="3" t="s">
        <v>58</v>
      </c>
      <c r="R49" s="10">
        <v>17</v>
      </c>
      <c r="S49" s="3"/>
      <c r="T49" s="3" t="s">
        <v>51</v>
      </c>
      <c r="U49" s="7">
        <v>3195000</v>
      </c>
      <c r="V49" s="7">
        <f>IF('Base de datos'!$E49=2023,'Base de datos'!$U49,IF('Base de datos'!$E49=2022,'Base de datos'!$U49*'IPC DANE'!$V$18/'IPC DANE'!$U$18,IF('Base de datos'!$E49=2021,'Base de datos'!$U49*'IPC DANE'!$V$18/'IPC DANE'!$T$18,IF('Base de datos'!$E49=2020,'Base de datos'!$U49*'IPC DANE'!$V$18/'IPC DANE'!$S$18))))</f>
        <v>5275729.5373665476</v>
      </c>
      <c r="W49" s="7" t="s">
        <v>37</v>
      </c>
      <c r="X49" s="7" t="s">
        <v>37</v>
      </c>
      <c r="Y49" s="3" t="s">
        <v>52</v>
      </c>
      <c r="Z49" s="1"/>
    </row>
    <row r="50" spans="1:26" ht="16.5" customHeight="1" x14ac:dyDescent="0.3">
      <c r="A50" s="2">
        <v>22</v>
      </c>
      <c r="B50" s="3" t="s">
        <v>184</v>
      </c>
      <c r="C50" s="4" t="s">
        <v>185</v>
      </c>
      <c r="D50" s="5">
        <v>44774</v>
      </c>
      <c r="E50" s="3">
        <v>2022</v>
      </c>
      <c r="F50" s="3" t="s">
        <v>186</v>
      </c>
      <c r="G50" s="3" t="s">
        <v>107</v>
      </c>
      <c r="H50" s="3" t="s">
        <v>43</v>
      </c>
      <c r="I50" s="3" t="s">
        <v>187</v>
      </c>
      <c r="J50" s="6">
        <v>3</v>
      </c>
      <c r="K50" s="7">
        <v>370000000</v>
      </c>
      <c r="L50" s="8" t="s">
        <v>1324</v>
      </c>
      <c r="M50" s="9">
        <v>2.2000000000000002</v>
      </c>
      <c r="N50" s="7">
        <f>IF('Base de datos'!$E50=2023,'Base de datos'!$K50,IF('Base de datos'!$E50=2022,'Base de datos'!$K50*'IPC DANE'!$V$18/'IPC DANE'!$U$18,IF('Base de datos'!$E50=2021,'Base de datos'!$K50*'IPC DANE'!$V$18/'IPC DANE'!$T$18,IF('Base de datos'!$E50=2020,'Base de datos'!$K50*'IPC DANE'!$V$18/'IPC DANE'!$S$18))))</f>
        <v>261707317.07317075</v>
      </c>
      <c r="O50" s="3" t="s">
        <v>29</v>
      </c>
      <c r="P50" s="3" t="s">
        <v>57</v>
      </c>
      <c r="Q50" s="3" t="s">
        <v>58</v>
      </c>
      <c r="R50" s="10">
        <v>17</v>
      </c>
      <c r="S50" s="3"/>
      <c r="T50" s="3" t="s">
        <v>51</v>
      </c>
      <c r="U50" s="7">
        <v>9418418</v>
      </c>
      <c r="V50" s="7">
        <f>IF('Base de datos'!$E50=2023,'Base de datos'!$U50,IF('Base de datos'!$E50=2022,'Base de datos'!$U50*'IPC DANE'!$V$18/'IPC DANE'!$U$18,IF('Base de datos'!$E50=2021,'Base de datos'!$U50*'IPC DANE'!$V$18/'IPC DANE'!$T$18,IF('Base de datos'!$E50=2020,'Base de datos'!$U50*'IPC DANE'!$V$18/'IPC DANE'!$S$18))))</f>
        <v>6661807.8536585364</v>
      </c>
      <c r="W50" s="7" t="s">
        <v>37</v>
      </c>
      <c r="X50" s="7" t="s">
        <v>37</v>
      </c>
      <c r="Y50" s="3" t="s">
        <v>188</v>
      </c>
      <c r="Z50" s="1"/>
    </row>
    <row r="51" spans="1:26" ht="15.75" customHeight="1" x14ac:dyDescent="0.3">
      <c r="A51" s="2">
        <v>23</v>
      </c>
      <c r="B51" s="3" t="s">
        <v>189</v>
      </c>
      <c r="C51" s="4" t="s">
        <v>185</v>
      </c>
      <c r="D51" s="5">
        <v>44774</v>
      </c>
      <c r="E51" s="3">
        <v>2022</v>
      </c>
      <c r="F51" s="3" t="s">
        <v>190</v>
      </c>
      <c r="G51" s="3" t="s">
        <v>113</v>
      </c>
      <c r="H51" s="3" t="s">
        <v>27</v>
      </c>
      <c r="I51" s="3" t="s">
        <v>191</v>
      </c>
      <c r="J51" s="6">
        <v>12</v>
      </c>
      <c r="K51" s="7">
        <v>280602000</v>
      </c>
      <c r="L51" s="8" t="s">
        <v>1324</v>
      </c>
      <c r="M51" s="9">
        <v>2</v>
      </c>
      <c r="N51" s="7">
        <f>IF('Base de datos'!$E51=2023,'Base de datos'!$K51,IF('Base de datos'!$E51=2022,'Base de datos'!$K51*'IPC DANE'!$V$18/'IPC DANE'!$U$18,IF('Base de datos'!$E51=2021,'Base de datos'!$K51*'IPC DANE'!$V$18/'IPC DANE'!$T$18,IF('Base de datos'!$E51=2020,'Base de datos'!$K51*'IPC DANE'!$V$18/'IPC DANE'!$S$18))))</f>
        <v>198474585.36585367</v>
      </c>
      <c r="O51" s="3" t="s">
        <v>29</v>
      </c>
      <c r="P51" s="3" t="s">
        <v>30</v>
      </c>
      <c r="Q51" s="3">
        <v>2</v>
      </c>
      <c r="R51" s="10">
        <v>32</v>
      </c>
      <c r="S51" s="3"/>
      <c r="T51" s="3" t="s">
        <v>160</v>
      </c>
      <c r="U51" s="7">
        <v>3800000</v>
      </c>
      <c r="V51" s="7">
        <f>IF('Base de datos'!$E51=2023,'Base de datos'!$U51,IF('Base de datos'!$E51=2022,'Base de datos'!$U51*'IPC DANE'!$V$18/'IPC DANE'!$U$18,IF('Base de datos'!$E51=2021,'Base de datos'!$U51*'IPC DANE'!$V$18/'IPC DANE'!$T$18,IF('Base de datos'!$E51=2020,'Base de datos'!$U51*'IPC DANE'!$V$18/'IPC DANE'!$S$18))))</f>
        <v>2687804.8780487808</v>
      </c>
      <c r="W51" s="7">
        <v>2500000</v>
      </c>
      <c r="X51" s="7">
        <f>IF('Base de datos'!$E51=2023,'Base de datos'!$W51,IF('Base de datos'!$E51=2022,'Base de datos'!$W51*'IPC DANE'!$V$18/'IPC DANE'!$U$18,IF('Base de datos'!$E51=2021,'Base de datos'!$W51*'IPC DANE'!$V$18/'IPC DANE'!$T$18,IF('Base de datos'!$E51=2020,'Base de datos'!$W51*'IPC DANE'!$V$18/'IPC DANE'!$S$18))))</f>
        <v>1768292.6829268294</v>
      </c>
      <c r="Y51" s="3"/>
      <c r="Z51" s="1"/>
    </row>
    <row r="52" spans="1:26" ht="16.5" customHeight="1" x14ac:dyDescent="0.3">
      <c r="A52" s="2">
        <v>24</v>
      </c>
      <c r="B52" s="3" t="s">
        <v>192</v>
      </c>
      <c r="C52" s="12" t="s">
        <v>193</v>
      </c>
      <c r="D52" s="5">
        <v>44977</v>
      </c>
      <c r="E52" s="3">
        <v>2023</v>
      </c>
      <c r="F52" s="3" t="s">
        <v>170</v>
      </c>
      <c r="G52" s="3" t="s">
        <v>158</v>
      </c>
      <c r="H52" s="3" t="s">
        <v>43</v>
      </c>
      <c r="I52" s="3" t="s">
        <v>194</v>
      </c>
      <c r="J52" s="6">
        <v>5.5</v>
      </c>
      <c r="K52" s="7">
        <v>58175653</v>
      </c>
      <c r="L52" s="8" t="s">
        <v>1324</v>
      </c>
      <c r="M52" s="3" t="s">
        <v>195</v>
      </c>
      <c r="N52" s="7">
        <f>IF('Base de datos'!$E52=2023,'Base de datos'!$K52,IF('Base de datos'!$E52=2022,'Base de datos'!$K52*'IPC DANE'!$V$18/'IPC DANE'!$U$18,IF('Base de datos'!$E52=2021,'Base de datos'!$K52*'IPC DANE'!$V$18/'IPC DANE'!$T$18,IF('Base de datos'!$E52=2020,'Base de datos'!$K52*'IPC DANE'!$V$18/'IPC DANE'!$S$18))))</f>
        <v>58175653</v>
      </c>
      <c r="O52" s="3" t="s">
        <v>29</v>
      </c>
      <c r="P52" s="3" t="s">
        <v>30</v>
      </c>
      <c r="Q52" s="3">
        <v>2</v>
      </c>
      <c r="R52" s="10">
        <v>32</v>
      </c>
      <c r="S52" s="3" t="s">
        <v>173</v>
      </c>
      <c r="T52" s="3" t="s">
        <v>160</v>
      </c>
      <c r="U52" s="7">
        <v>6144621</v>
      </c>
      <c r="V52" s="7">
        <f>IF('Base de datos'!$E52=2023,'Base de datos'!$U52,IF('Base de datos'!$E52=2022,'Base de datos'!$U52*'IPC DANE'!$V$18/'IPC DANE'!$U$18,IF('Base de datos'!$E52=2021,'Base de datos'!$U52*'IPC DANE'!$V$18/'IPC DANE'!$T$18,IF('Base de datos'!$E52=2020,'Base de datos'!$U52*'IPC DANE'!$V$18/'IPC DANE'!$S$18))))</f>
        <v>6144621</v>
      </c>
      <c r="W52" s="7" t="s">
        <v>37</v>
      </c>
      <c r="X52" s="7" t="str">
        <f>IF('Base de datos'!$E52=2023,'Base de datos'!$W52,IF('Base de datos'!$E52=2022,'Base de datos'!$W52*'IPC DANE'!$V$18/'IPC DANE'!$U$18,IF('Base de datos'!$E52=2021,'Base de datos'!$W52*'IPC DANE'!$V$18/'IPC DANE'!$T$18,IF('Base de datos'!$E52=2020,'Base de datos'!$W52*'IPC DANE'!$V$18/'IPC DANE'!$S$18))))</f>
        <v>-</v>
      </c>
      <c r="Y52" s="3" t="s">
        <v>52</v>
      </c>
      <c r="Z52" s="1"/>
    </row>
    <row r="53" spans="1:26" ht="16.5" hidden="1" customHeight="1" outlineLevel="1" x14ac:dyDescent="0.3">
      <c r="A53" s="2">
        <v>24.1</v>
      </c>
      <c r="B53" s="3"/>
      <c r="C53" s="12"/>
      <c r="D53" s="5"/>
      <c r="E53" s="3"/>
      <c r="F53" s="3"/>
      <c r="G53" s="3"/>
      <c r="H53" s="3"/>
      <c r="I53" s="3"/>
      <c r="J53" s="6"/>
      <c r="K53" s="7">
        <v>44751934.920000002</v>
      </c>
      <c r="L53" s="8"/>
      <c r="M53" s="3">
        <v>1.79</v>
      </c>
      <c r="N53" s="7" t="b">
        <f>IF('Base de datos'!$E53=2023,'Base de datos'!$K53,IF('Base de datos'!$E53=2022,'Base de datos'!$K53*'IPC DANE'!$V$18/'IPC DANE'!$U$18,IF('Base de datos'!$E53=2021,'Base de datos'!$K53*'IPC DANE'!$V$18/'IPC DANE'!$T$18,IF('Base de datos'!$E53=2020,'Base de datos'!$K53*'IPC DANE'!$V$18/'IPC DANE'!$S$18))))</f>
        <v>0</v>
      </c>
      <c r="O53" s="3"/>
      <c r="P53" s="3"/>
      <c r="Q53" s="3"/>
      <c r="R53" s="10"/>
      <c r="S53" s="3" t="s">
        <v>175</v>
      </c>
      <c r="T53" s="3"/>
      <c r="U53" s="7"/>
      <c r="V53" s="7" t="b">
        <f>IF('Base de datos'!$E53=2023,'Base de datos'!$U53,IF('Base de datos'!$E53=2022,'Base de datos'!$U53*'IPC DANE'!$V$18/'IPC DANE'!$U$18,IF('Base de datos'!$E53=2021,'Base de datos'!$U53*'IPC DANE'!$V$18/'IPC DANE'!$T$18,IF('Base de datos'!$E53=2020,'Base de datos'!$U53*'IPC DANE'!$V$18/'IPC DANE'!$S$18))))</f>
        <v>0</v>
      </c>
      <c r="W53" s="7"/>
      <c r="X53" s="7" t="b">
        <f>IF('Base de datos'!$E53=2023,'Base de datos'!$W53,IF('Base de datos'!$E53=2022,'Base de datos'!$W53*'IPC DANE'!$V$18/'IPC DANE'!$U$18,IF('Base de datos'!$E53=2021,'Base de datos'!$W53*'IPC DANE'!$V$18/'IPC DANE'!$T$18,IF('Base de datos'!$E53=2020,'Base de datos'!$W53*'IPC DANE'!$V$18/'IPC DANE'!$S$18))))</f>
        <v>0</v>
      </c>
      <c r="Y53" s="3"/>
      <c r="Z53" s="1"/>
    </row>
    <row r="54" spans="1:26" ht="15" hidden="1" customHeight="1" outlineLevel="1" x14ac:dyDescent="0.3">
      <c r="A54" s="2">
        <v>24.2</v>
      </c>
      <c r="B54" s="3"/>
      <c r="C54" s="12"/>
      <c r="D54" s="5"/>
      <c r="E54" s="3"/>
      <c r="F54" s="3"/>
      <c r="G54" s="3"/>
      <c r="H54" s="3"/>
      <c r="I54" s="3"/>
      <c r="J54" s="6"/>
      <c r="K54" s="7">
        <v>5965301.0199999996</v>
      </c>
      <c r="L54" s="8"/>
      <c r="M54" s="3">
        <v>1.36</v>
      </c>
      <c r="N54" s="7" t="b">
        <f>IF('Base de datos'!$E54=2023,'Base de datos'!$K54,IF('Base de datos'!$E54=2022,'Base de datos'!$K54*'IPC DANE'!$V$18/'IPC DANE'!$U$18,IF('Base de datos'!$E54=2021,'Base de datos'!$K54*'IPC DANE'!$V$18/'IPC DANE'!$T$18,IF('Base de datos'!$E54=2020,'Base de datos'!$K54*'IPC DANE'!$V$18/'IPC DANE'!$S$18))))</f>
        <v>0</v>
      </c>
      <c r="O54" s="3"/>
      <c r="P54" s="3"/>
      <c r="Q54" s="3"/>
      <c r="R54" s="10"/>
      <c r="S54" s="3" t="s">
        <v>176</v>
      </c>
      <c r="T54" s="3"/>
      <c r="U54" s="7"/>
      <c r="V54" s="7" t="b">
        <f>IF('Base de datos'!$E54=2023,'Base de datos'!$U54,IF('Base de datos'!$E54=2022,'Base de datos'!$U54*'IPC DANE'!$V$18/'IPC DANE'!$U$18,IF('Base de datos'!$E54=2021,'Base de datos'!$U54*'IPC DANE'!$V$18/'IPC DANE'!$T$18,IF('Base de datos'!$E54=2020,'Base de datos'!$U54*'IPC DANE'!$V$18/'IPC DANE'!$S$18))))</f>
        <v>0</v>
      </c>
      <c r="W54" s="7"/>
      <c r="X54" s="7" t="b">
        <f>IF('Base de datos'!$E54=2023,'Base de datos'!$W54,IF('Base de datos'!$E54=2022,'Base de datos'!$W54*'IPC DANE'!$V$18/'IPC DANE'!$U$18,IF('Base de datos'!$E54=2021,'Base de datos'!$W54*'IPC DANE'!$V$18/'IPC DANE'!$T$18,IF('Base de datos'!$E54=2020,'Base de datos'!$W54*'IPC DANE'!$V$18/'IPC DANE'!$S$18))))</f>
        <v>0</v>
      </c>
      <c r="Y54" s="3"/>
      <c r="Z54" s="1"/>
    </row>
    <row r="55" spans="1:26" ht="14.25" customHeight="1" collapsed="1" x14ac:dyDescent="0.3">
      <c r="A55" s="2">
        <v>25</v>
      </c>
      <c r="B55" s="3" t="s">
        <v>196</v>
      </c>
      <c r="C55" s="12" t="s">
        <v>197</v>
      </c>
      <c r="D55" s="5">
        <v>45044</v>
      </c>
      <c r="E55" s="3">
        <v>2023</v>
      </c>
      <c r="F55" s="3" t="s">
        <v>198</v>
      </c>
      <c r="G55" s="3" t="s">
        <v>113</v>
      </c>
      <c r="H55" s="3" t="s">
        <v>43</v>
      </c>
      <c r="I55" s="3" t="s">
        <v>199</v>
      </c>
      <c r="J55" s="6">
        <v>8</v>
      </c>
      <c r="K55" s="7">
        <v>168688979</v>
      </c>
      <c r="L55" s="7" t="s">
        <v>1325</v>
      </c>
      <c r="M55" s="9">
        <v>1.8</v>
      </c>
      <c r="N55" s="7">
        <f>IF('Base de datos'!$E55=2023,'Base de datos'!$K55,IF('Base de datos'!$E55=2022,'Base de datos'!$K55*'IPC DANE'!$V$18/'IPC DANE'!$U$18,IF('Base de datos'!$E55=2021,'Base de datos'!$K55*'IPC DANE'!$V$18/'IPC DANE'!$T$18,IF('Base de datos'!$E55=2020,'Base de datos'!$K55*'IPC DANE'!$V$18/'IPC DANE'!$S$18))))</f>
        <v>168688979</v>
      </c>
      <c r="O55" s="3" t="s">
        <v>29</v>
      </c>
      <c r="P55" s="3" t="s">
        <v>30</v>
      </c>
      <c r="Q55" s="3">
        <v>2</v>
      </c>
      <c r="R55" s="10">
        <v>32</v>
      </c>
      <c r="S55" s="3"/>
      <c r="T55" s="3" t="s">
        <v>105</v>
      </c>
      <c r="U55" s="7">
        <v>3500000</v>
      </c>
      <c r="V55" s="7">
        <f>IF('Base de datos'!$E55=2023,'Base de datos'!$U55,IF('Base de datos'!$E55=2022,'Base de datos'!$U55*'IPC DANE'!$V$18/'IPC DANE'!$U$18,IF('Base de datos'!$E55=2021,'Base de datos'!$U55*'IPC DANE'!$V$18/'IPC DANE'!$T$18,IF('Base de datos'!$E55=2020,'Base de datos'!$U55*'IPC DANE'!$V$18/'IPC DANE'!$S$18))))</f>
        <v>3500000</v>
      </c>
      <c r="W55" s="7">
        <v>2200000</v>
      </c>
      <c r="X55" s="7">
        <f>IF('Base de datos'!$E55=2023,'Base de datos'!$W55,IF('Base de datos'!$E55=2022,'Base de datos'!$W55*'IPC DANE'!$V$18/'IPC DANE'!$U$18,IF('Base de datos'!$E55=2021,'Base de datos'!$W55*'IPC DANE'!$V$18/'IPC DANE'!$T$18,IF('Base de datos'!$E55=2020,'Base de datos'!$W55*'IPC DANE'!$V$18/'IPC DANE'!$S$18))))</f>
        <v>2200000</v>
      </c>
      <c r="Y55" s="3"/>
      <c r="Z55" s="1"/>
    </row>
    <row r="56" spans="1:26" ht="17.25" customHeight="1" x14ac:dyDescent="0.3">
      <c r="A56" s="2">
        <v>26</v>
      </c>
      <c r="B56" s="3" t="s">
        <v>200</v>
      </c>
      <c r="C56" s="4" t="s">
        <v>185</v>
      </c>
      <c r="D56" s="5">
        <v>44774</v>
      </c>
      <c r="E56" s="3">
        <v>2022</v>
      </c>
      <c r="F56" s="3" t="s">
        <v>201</v>
      </c>
      <c r="G56" s="3" t="s">
        <v>26</v>
      </c>
      <c r="H56" s="3" t="s">
        <v>43</v>
      </c>
      <c r="I56" s="3" t="s">
        <v>202</v>
      </c>
      <c r="J56" s="6">
        <v>10</v>
      </c>
      <c r="K56" s="7">
        <v>934579540</v>
      </c>
      <c r="L56" s="7" t="s">
        <v>1325</v>
      </c>
      <c r="M56" s="9">
        <v>2</v>
      </c>
      <c r="N56" s="7">
        <f>IF('Base de datos'!$E56=2023,'Base de datos'!$K56,IF('Base de datos'!$E56=2022,'Base de datos'!$K56*'IPC DANE'!$V$18/'IPC DANE'!$U$18,IF('Base de datos'!$E56=2021,'Base de datos'!$K56*'IPC DANE'!$V$18/'IPC DANE'!$T$18,IF('Base de datos'!$E56=2020,'Base de datos'!$K56*'IPC DANE'!$V$18/'IPC DANE'!$S$18))))</f>
        <v>661044064.87804878</v>
      </c>
      <c r="O56" s="3" t="s">
        <v>29</v>
      </c>
      <c r="P56" s="3" t="s">
        <v>57</v>
      </c>
      <c r="Q56" s="3" t="s">
        <v>58</v>
      </c>
      <c r="R56" s="10">
        <v>17</v>
      </c>
      <c r="S56" s="3"/>
      <c r="T56" s="3" t="s">
        <v>203</v>
      </c>
      <c r="U56" s="7">
        <v>8246694</v>
      </c>
      <c r="V56" s="7">
        <f>IF('Base de datos'!$E56=2023,'Base de datos'!$U56,IF('Base de datos'!$E56=2022,'Base de datos'!$U56*'IPC DANE'!$V$18/'IPC DANE'!$U$18,IF('Base de datos'!$E56=2021,'Base de datos'!$U56*'IPC DANE'!$V$18/'IPC DANE'!$T$18,IF('Base de datos'!$E56=2020,'Base de datos'!$U56*'IPC DANE'!$V$18/'IPC DANE'!$S$18))))</f>
        <v>5833027.4634146336</v>
      </c>
      <c r="W56" s="7" t="s">
        <v>37</v>
      </c>
      <c r="X56" s="7" t="s">
        <v>37</v>
      </c>
      <c r="Y56" s="3" t="s">
        <v>109</v>
      </c>
      <c r="Z56" s="1"/>
    </row>
    <row r="57" spans="1:26" ht="14.25" customHeight="1" x14ac:dyDescent="0.3">
      <c r="A57" s="2">
        <v>27</v>
      </c>
      <c r="B57" s="3" t="s">
        <v>204</v>
      </c>
      <c r="C57" s="4" t="s">
        <v>185</v>
      </c>
      <c r="D57" s="5">
        <v>44774</v>
      </c>
      <c r="E57" s="3">
        <v>2022</v>
      </c>
      <c r="F57" s="3" t="s">
        <v>201</v>
      </c>
      <c r="G57" s="3" t="s">
        <v>26</v>
      </c>
      <c r="H57" s="3" t="s">
        <v>43</v>
      </c>
      <c r="I57" s="3" t="s">
        <v>205</v>
      </c>
      <c r="J57" s="6">
        <v>10</v>
      </c>
      <c r="K57" s="7">
        <v>289620494</v>
      </c>
      <c r="L57" s="7" t="s">
        <v>1325</v>
      </c>
      <c r="M57" s="9">
        <v>2</v>
      </c>
      <c r="N57" s="7">
        <f>IF('Base de datos'!$E57=2023,'Base de datos'!$K57,IF('Base de datos'!$E57=2022,'Base de datos'!$K57*'IPC DANE'!$V$18/'IPC DANE'!$U$18,IF('Base de datos'!$E57=2021,'Base de datos'!$K57*'IPC DANE'!$V$18/'IPC DANE'!$T$18,IF('Base de datos'!$E57=2020,'Base de datos'!$K57*'IPC DANE'!$V$18/'IPC DANE'!$S$18))))</f>
        <v>204853520.14634144</v>
      </c>
      <c r="O57" s="3" t="s">
        <v>29</v>
      </c>
      <c r="P57" s="3" t="s">
        <v>30</v>
      </c>
      <c r="Q57" s="3">
        <v>2</v>
      </c>
      <c r="R57" s="10">
        <v>28</v>
      </c>
      <c r="S57" s="3"/>
      <c r="T57" s="3" t="s">
        <v>51</v>
      </c>
      <c r="U57" s="7">
        <v>8246694</v>
      </c>
      <c r="V57" s="7">
        <f>IF('Base de datos'!$E57=2023,'Base de datos'!$U57,IF('Base de datos'!$E57=2022,'Base de datos'!$U57*'IPC DANE'!$V$18/'IPC DANE'!$U$18,IF('Base de datos'!$E57=2021,'Base de datos'!$U57*'IPC DANE'!$V$18/'IPC DANE'!$T$18,IF('Base de datos'!$E57=2020,'Base de datos'!$U57*'IPC DANE'!$V$18/'IPC DANE'!$S$18))))</f>
        <v>5833027.4634146336</v>
      </c>
      <c r="W57" s="7" t="s">
        <v>37</v>
      </c>
      <c r="X57" s="7" t="s">
        <v>37</v>
      </c>
      <c r="Y57" s="3" t="s">
        <v>52</v>
      </c>
      <c r="Z57" s="1"/>
    </row>
    <row r="58" spans="1:26" ht="14.25" customHeight="1" x14ac:dyDescent="0.3">
      <c r="A58" s="2">
        <v>28</v>
      </c>
      <c r="B58" s="3" t="s">
        <v>206</v>
      </c>
      <c r="C58" s="4" t="s">
        <v>207</v>
      </c>
      <c r="D58" s="5">
        <v>44600</v>
      </c>
      <c r="E58" s="3">
        <v>2022</v>
      </c>
      <c r="F58" s="3" t="s">
        <v>208</v>
      </c>
      <c r="G58" s="3" t="s">
        <v>209</v>
      </c>
      <c r="H58" s="3" t="s">
        <v>43</v>
      </c>
      <c r="I58" s="3" t="s">
        <v>210</v>
      </c>
      <c r="J58" s="6">
        <v>3</v>
      </c>
      <c r="K58" s="7">
        <v>244233853</v>
      </c>
      <c r="L58" s="7" t="s">
        <v>1325</v>
      </c>
      <c r="M58" s="9">
        <v>1.99</v>
      </c>
      <c r="N58" s="7">
        <f>IF('Base de datos'!$E58=2023,'Base de datos'!$K58,IF('Base de datos'!$E58=2022,'Base de datos'!$K58*'IPC DANE'!$V$18/'IPC DANE'!$U$18,IF('Base de datos'!$E58=2021,'Base de datos'!$K58*'IPC DANE'!$V$18/'IPC DANE'!$T$18,IF('Base de datos'!$E58=2020,'Base de datos'!$K58*'IPC DANE'!$V$18/'IPC DANE'!$S$18))))</f>
        <v>172750774.07317072</v>
      </c>
      <c r="O58" s="3" t="s">
        <v>29</v>
      </c>
      <c r="P58" s="3" t="s">
        <v>30</v>
      </c>
      <c r="Q58" s="3">
        <v>2</v>
      </c>
      <c r="R58" s="10">
        <v>28</v>
      </c>
      <c r="S58" s="3"/>
      <c r="T58" s="3" t="s">
        <v>211</v>
      </c>
      <c r="U58" s="7">
        <v>7000000</v>
      </c>
      <c r="V58" s="7">
        <f>IF('Base de datos'!$E58=2023,'Base de datos'!$U58,IF('Base de datos'!$E58=2022,'Base de datos'!$U58*'IPC DANE'!$V$18/'IPC DANE'!$U$18,IF('Base de datos'!$E58=2021,'Base de datos'!$U58*'IPC DANE'!$V$18/'IPC DANE'!$T$18,IF('Base de datos'!$E58=2020,'Base de datos'!$U58*'IPC DANE'!$V$18/'IPC DANE'!$S$18))))</f>
        <v>4951219.5121951215</v>
      </c>
      <c r="W58" s="7">
        <v>4500000</v>
      </c>
      <c r="X58" s="7">
        <f>IF('Base de datos'!$E58=2023,'Base de datos'!$W58,IF('Base de datos'!$E58=2022,'Base de datos'!$W58*'IPC DANE'!$V$18/'IPC DANE'!$U$18,IF('Base de datos'!$E58=2021,'Base de datos'!$W58*'IPC DANE'!$V$18/'IPC DANE'!$T$18,IF('Base de datos'!$E58=2020,'Base de datos'!$W58*'IPC DANE'!$V$18/'IPC DANE'!$S$18))))</f>
        <v>3182926.829268293</v>
      </c>
      <c r="Y58" s="3"/>
      <c r="Z58" s="1"/>
    </row>
    <row r="59" spans="1:26" ht="14.25" customHeight="1" x14ac:dyDescent="0.3">
      <c r="A59" s="2">
        <v>29</v>
      </c>
      <c r="B59" s="3" t="s">
        <v>212</v>
      </c>
      <c r="C59" s="4" t="s">
        <v>207</v>
      </c>
      <c r="D59" s="5" t="s">
        <v>213</v>
      </c>
      <c r="E59" s="3">
        <v>2022</v>
      </c>
      <c r="F59" s="3" t="s">
        <v>48</v>
      </c>
      <c r="G59" s="3" t="s">
        <v>49</v>
      </c>
      <c r="H59" s="3" t="s">
        <v>43</v>
      </c>
      <c r="I59" s="3" t="s">
        <v>214</v>
      </c>
      <c r="J59" s="6">
        <v>6</v>
      </c>
      <c r="K59" s="7" t="s">
        <v>215</v>
      </c>
      <c r="L59" s="8" t="s">
        <v>1324</v>
      </c>
      <c r="M59" s="9">
        <v>2.1711999999999998</v>
      </c>
      <c r="N59" s="7">
        <f>IF('Base de datos'!$E59=2023,'Base de datos'!$K59,IF('Base de datos'!$E59=2022,'Base de datos'!$K59*'IPC DANE'!$V$18/'IPC DANE'!$U$18,IF('Base de datos'!$E59=2021,'Base de datos'!$K59*'IPC DANE'!$V$18/'IPC DANE'!$T$18,IF('Base de datos'!$E59=2020,'Base de datos'!$K59*'IPC DANE'!$V$18/'IPC DANE'!$S$18))))</f>
        <v>741310505.36585367</v>
      </c>
      <c r="O59" s="3" t="s">
        <v>45</v>
      </c>
      <c r="P59" s="3" t="s">
        <v>30</v>
      </c>
      <c r="Q59" s="3">
        <v>2</v>
      </c>
      <c r="R59" s="10">
        <v>28</v>
      </c>
      <c r="S59" s="3"/>
      <c r="T59" s="3" t="s">
        <v>51</v>
      </c>
      <c r="U59" s="7">
        <v>7500000</v>
      </c>
      <c r="V59" s="7">
        <f>IF('Base de datos'!$E59=2023,'Base de datos'!$U59,IF('Base de datos'!$E59=2022,'Base de datos'!$U59*'IPC DANE'!$V$18/'IPC DANE'!$U$18,IF('Base de datos'!$E59=2021,'Base de datos'!$U59*'IPC DANE'!$V$18/'IPC DANE'!$T$18,IF('Base de datos'!$E59=2020,'Base de datos'!$U59*'IPC DANE'!$V$18/'IPC DANE'!$S$18))))</f>
        <v>5304878.0487804879</v>
      </c>
      <c r="W59" s="7" t="s">
        <v>37</v>
      </c>
      <c r="X59" s="7" t="s">
        <v>37</v>
      </c>
      <c r="Y59" s="3" t="s">
        <v>52</v>
      </c>
      <c r="Z59" s="1"/>
    </row>
    <row r="60" spans="1:26" ht="14.25" customHeight="1" x14ac:dyDescent="0.3">
      <c r="A60" s="2">
        <v>30</v>
      </c>
      <c r="B60" s="3" t="s">
        <v>216</v>
      </c>
      <c r="C60" s="4" t="s">
        <v>217</v>
      </c>
      <c r="D60" s="5" t="s">
        <v>218</v>
      </c>
      <c r="E60" s="3">
        <v>2022</v>
      </c>
      <c r="F60" s="3" t="s">
        <v>208</v>
      </c>
      <c r="G60" s="3" t="s">
        <v>209</v>
      </c>
      <c r="H60" s="3" t="s">
        <v>35</v>
      </c>
      <c r="I60" s="3" t="s">
        <v>219</v>
      </c>
      <c r="J60" s="6">
        <v>3</v>
      </c>
      <c r="K60" s="7" t="s">
        <v>220</v>
      </c>
      <c r="L60" s="8" t="s">
        <v>1324</v>
      </c>
      <c r="M60" s="3">
        <v>1.99</v>
      </c>
      <c r="N60" s="7">
        <f>IF('Base de datos'!$E60=2023,'Base de datos'!$K60,IF('Base de datos'!$E60=2022,'Base de datos'!$K60*'IPC DANE'!$V$18/'IPC DANE'!$U$18,IF('Base de datos'!$E60=2021,'Base de datos'!$K60*'IPC DANE'!$V$18/'IPC DANE'!$T$18,IF('Base de datos'!$E60=2020,'Base de datos'!$K60*'IPC DANE'!$V$18/'IPC DANE'!$S$18))))</f>
        <v>206001990.87804878</v>
      </c>
      <c r="O60" s="3" t="s">
        <v>45</v>
      </c>
      <c r="P60" s="3" t="s">
        <v>30</v>
      </c>
      <c r="Q60" s="3">
        <v>2</v>
      </c>
      <c r="R60" s="10">
        <v>28</v>
      </c>
      <c r="S60" s="3"/>
      <c r="T60" s="3" t="s">
        <v>51</v>
      </c>
      <c r="U60" s="7">
        <v>3758000</v>
      </c>
      <c r="V60" s="7">
        <f>IF('Base de datos'!$E60=2023,'Base de datos'!$U60,IF('Base de datos'!$E60=2022,'Base de datos'!$U60*'IPC DANE'!$V$18/'IPC DANE'!$U$18,IF('Base de datos'!$E60=2021,'Base de datos'!$U60*'IPC DANE'!$V$18/'IPC DANE'!$T$18,IF('Base de datos'!$E60=2020,'Base de datos'!$U60*'IPC DANE'!$V$18/'IPC DANE'!$S$18))))</f>
        <v>2658097.5609756098</v>
      </c>
      <c r="W60" s="7">
        <v>3230000</v>
      </c>
      <c r="X60" s="7">
        <f>IF('Base de datos'!$E60=2023,'Base de datos'!$W60,IF('Base de datos'!$E60=2022,'Base de datos'!$W60*'IPC DANE'!$V$18/'IPC DANE'!$U$18,IF('Base de datos'!$E60=2021,'Base de datos'!$W60*'IPC DANE'!$V$18/'IPC DANE'!$T$18,IF('Base de datos'!$E60=2020,'Base de datos'!$W60*'IPC DANE'!$V$18/'IPC DANE'!$S$18))))</f>
        <v>2284634.1463414631</v>
      </c>
      <c r="Y60" s="3"/>
      <c r="Z60" s="1"/>
    </row>
    <row r="61" spans="1:26" ht="14.25" customHeight="1" x14ac:dyDescent="0.3">
      <c r="A61" s="2">
        <v>31</v>
      </c>
      <c r="B61" s="3" t="s">
        <v>221</v>
      </c>
      <c r="C61" s="4" t="s">
        <v>222</v>
      </c>
      <c r="D61" s="5">
        <v>45008</v>
      </c>
      <c r="E61" s="3">
        <v>2023</v>
      </c>
      <c r="F61" s="3" t="s">
        <v>101</v>
      </c>
      <c r="G61" s="3" t="s">
        <v>102</v>
      </c>
      <c r="H61" s="3" t="s">
        <v>43</v>
      </c>
      <c r="I61" s="3" t="s">
        <v>223</v>
      </c>
      <c r="J61" s="6">
        <v>4.5</v>
      </c>
      <c r="K61" s="7">
        <v>312222492</v>
      </c>
      <c r="L61" s="8" t="s">
        <v>1324</v>
      </c>
      <c r="M61" s="9">
        <v>2.2000000000000002</v>
      </c>
      <c r="N61" s="7">
        <f>IF('Base de datos'!$E61=2023,'Base de datos'!$K61,IF('Base de datos'!$E61=2022,'Base de datos'!$K61*'IPC DANE'!$V$18/'IPC DANE'!$U$18,IF('Base de datos'!$E61=2021,'Base de datos'!$K61*'IPC DANE'!$V$18/'IPC DANE'!$T$18,IF('Base de datos'!$E61=2020,'Base de datos'!$K61*'IPC DANE'!$V$18/'IPC DANE'!$S$18))))</f>
        <v>312222492</v>
      </c>
      <c r="O61" s="3" t="s">
        <v>29</v>
      </c>
      <c r="P61" s="3" t="s">
        <v>30</v>
      </c>
      <c r="Q61" s="3">
        <v>2</v>
      </c>
      <c r="R61" s="10">
        <v>32</v>
      </c>
      <c r="S61" s="3"/>
      <c r="T61" s="3" t="s">
        <v>160</v>
      </c>
      <c r="U61" s="7">
        <v>6000000</v>
      </c>
      <c r="V61" s="7">
        <f>IF('Base de datos'!$E61=2023,'Base de datos'!$U61,IF('Base de datos'!$E61=2022,'Base de datos'!$U61*'IPC DANE'!$V$18/'IPC DANE'!$U$18,IF('Base de datos'!$E61=2021,'Base de datos'!$U61*'IPC DANE'!$V$18/'IPC DANE'!$T$18,IF('Base de datos'!$E61=2020,'Base de datos'!$U61*'IPC DANE'!$V$18/'IPC DANE'!$S$18))))</f>
        <v>6000000</v>
      </c>
      <c r="W61" s="7">
        <v>4500000</v>
      </c>
      <c r="X61" s="7">
        <f>IF('Base de datos'!$E61=2023,'Base de datos'!$W61,IF('Base de datos'!$E61=2022,'Base de datos'!$W61*'IPC DANE'!$V$18/'IPC DANE'!$U$18,IF('Base de datos'!$E61=2021,'Base de datos'!$W61*'IPC DANE'!$V$18/'IPC DANE'!$T$18,IF('Base de datos'!$E61=2020,'Base de datos'!$W61*'IPC DANE'!$V$18/'IPC DANE'!$S$18))))</f>
        <v>4500000</v>
      </c>
      <c r="Y61" s="3"/>
      <c r="Z61" s="1"/>
    </row>
    <row r="62" spans="1:26" ht="14.25" customHeight="1" x14ac:dyDescent="0.3">
      <c r="A62" s="2">
        <v>32</v>
      </c>
      <c r="B62" s="3" t="s">
        <v>224</v>
      </c>
      <c r="C62" s="12" t="s">
        <v>225</v>
      </c>
      <c r="D62" s="5">
        <v>45002</v>
      </c>
      <c r="E62" s="3">
        <v>2023</v>
      </c>
      <c r="F62" s="3" t="s">
        <v>26</v>
      </c>
      <c r="G62" s="3" t="s">
        <v>26</v>
      </c>
      <c r="H62" s="3" t="s">
        <v>43</v>
      </c>
      <c r="I62" s="3" t="s">
        <v>226</v>
      </c>
      <c r="J62" s="6">
        <v>6</v>
      </c>
      <c r="K62" s="7">
        <v>343048012</v>
      </c>
      <c r="L62" s="8" t="s">
        <v>1324</v>
      </c>
      <c r="M62" s="9">
        <v>1.728</v>
      </c>
      <c r="N62" s="7">
        <f>IF('Base de datos'!$E62=2023,'Base de datos'!$K62,IF('Base de datos'!$E62=2022,'Base de datos'!$K62*'IPC DANE'!$V$18/'IPC DANE'!$U$18,IF('Base de datos'!$E62=2021,'Base de datos'!$K62*'IPC DANE'!$V$18/'IPC DANE'!$T$18,IF('Base de datos'!$E62=2020,'Base de datos'!$K62*'IPC DANE'!$V$18/'IPC DANE'!$S$18))))</f>
        <v>343048012</v>
      </c>
      <c r="O62" s="3" t="s">
        <v>45</v>
      </c>
      <c r="P62" s="3" t="s">
        <v>30</v>
      </c>
      <c r="Q62" s="3">
        <v>2</v>
      </c>
      <c r="R62" s="10">
        <v>32</v>
      </c>
      <c r="S62" s="3" t="s">
        <v>227</v>
      </c>
      <c r="T62" s="3" t="s">
        <v>228</v>
      </c>
      <c r="U62" s="7">
        <v>7881000</v>
      </c>
      <c r="V62" s="7">
        <f>IF('Base de datos'!$E62=2023,'Base de datos'!$U62,IF('Base de datos'!$E62=2022,'Base de datos'!$U62*'IPC DANE'!$V$18/'IPC DANE'!$U$18,IF('Base de datos'!$E62=2021,'Base de datos'!$U62*'IPC DANE'!$V$18/'IPC DANE'!$T$18,IF('Base de datos'!$E62=2020,'Base de datos'!$U62*'IPC DANE'!$V$18/'IPC DANE'!$S$18))))</f>
        <v>7881000</v>
      </c>
      <c r="W62" s="7">
        <v>6339000</v>
      </c>
      <c r="X62" s="7">
        <f>IF('Base de datos'!$E62=2023,'Base de datos'!$W62,IF('Base de datos'!$E62=2022,'Base de datos'!$W62*'IPC DANE'!$V$18/'IPC DANE'!$U$18,IF('Base de datos'!$E62=2021,'Base de datos'!$W62*'IPC DANE'!$V$18/'IPC DANE'!$T$18,IF('Base de datos'!$E62=2020,'Base de datos'!$W62*'IPC DANE'!$V$18/'IPC DANE'!$S$18))))</f>
        <v>6339000</v>
      </c>
      <c r="Y62" s="3"/>
      <c r="Z62" s="1"/>
    </row>
    <row r="63" spans="1:26" ht="14.25" customHeight="1" x14ac:dyDescent="0.3">
      <c r="A63" s="2">
        <v>33</v>
      </c>
      <c r="B63" s="3" t="s">
        <v>229</v>
      </c>
      <c r="C63" s="4" t="s">
        <v>230</v>
      </c>
      <c r="D63" s="5">
        <v>44774</v>
      </c>
      <c r="E63" s="3">
        <v>2022</v>
      </c>
      <c r="F63" s="3" t="s">
        <v>231</v>
      </c>
      <c r="G63" s="3" t="s">
        <v>61</v>
      </c>
      <c r="H63" s="3" t="s">
        <v>27</v>
      </c>
      <c r="I63" s="3" t="s">
        <v>232</v>
      </c>
      <c r="J63" s="6">
        <v>24</v>
      </c>
      <c r="K63" s="7" t="s">
        <v>233</v>
      </c>
      <c r="L63" s="8" t="s">
        <v>1324</v>
      </c>
      <c r="M63" s="9">
        <v>2.12</v>
      </c>
      <c r="N63" s="7">
        <f>IF('Base de datos'!$E63=2023,'Base de datos'!$K63,IF('Base de datos'!$E63=2022,'Base de datos'!$K63*'IPC DANE'!$V$18/'IPC DANE'!$U$18,IF('Base de datos'!$E63=2021,'Base de datos'!$K63*'IPC DANE'!$V$18/'IPC DANE'!$T$18,IF('Base de datos'!$E63=2020,'Base de datos'!$K63*'IPC DANE'!$V$18/'IPC DANE'!$S$18))))</f>
        <v>1432342095.2195122</v>
      </c>
      <c r="O63" s="3" t="s">
        <v>29</v>
      </c>
      <c r="P63" s="3" t="s">
        <v>30</v>
      </c>
      <c r="Q63" s="3">
        <v>2</v>
      </c>
      <c r="R63" s="10">
        <v>32</v>
      </c>
      <c r="S63" s="3"/>
      <c r="T63" s="3" t="s">
        <v>51</v>
      </c>
      <c r="U63" s="7">
        <v>4801883</v>
      </c>
      <c r="V63" s="7">
        <f>IF('Base de datos'!$E63=2023,'Base de datos'!$U63,IF('Base de datos'!$E63=2022,'Base de datos'!$U63*'IPC DANE'!$V$18/'IPC DANE'!$U$18,IF('Base de datos'!$E63=2021,'Base de datos'!$U63*'IPC DANE'!$V$18/'IPC DANE'!$T$18,IF('Base de datos'!$E63=2020,'Base de datos'!$U63*'IPC DANE'!$V$18/'IPC DANE'!$S$18))))</f>
        <v>3396453.8292682925</v>
      </c>
      <c r="W63" s="7">
        <v>4481757</v>
      </c>
      <c r="X63" s="7">
        <f>IF('Base de datos'!$E63=2023,'Base de datos'!$W63,IF('Base de datos'!$E63=2022,'Base de datos'!$W63*'IPC DANE'!$V$18/'IPC DANE'!$U$18,IF('Base de datos'!$E63=2021,'Base de datos'!$W63*'IPC DANE'!$V$18/'IPC DANE'!$T$18,IF('Base de datos'!$E63=2020,'Base de datos'!$W63*'IPC DANE'!$V$18/'IPC DANE'!$S$18))))</f>
        <v>3170023.2439024388</v>
      </c>
      <c r="Y63" s="3"/>
      <c r="Z63" s="1"/>
    </row>
    <row r="64" spans="1:26" ht="14.25" customHeight="1" x14ac:dyDescent="0.3">
      <c r="A64" s="2">
        <v>34</v>
      </c>
      <c r="B64" s="3" t="s">
        <v>234</v>
      </c>
      <c r="C64" s="4" t="s">
        <v>235</v>
      </c>
      <c r="D64" s="5">
        <v>44888</v>
      </c>
      <c r="E64" s="3">
        <v>2022</v>
      </c>
      <c r="F64" s="3" t="s">
        <v>26</v>
      </c>
      <c r="G64" s="3" t="s">
        <v>26</v>
      </c>
      <c r="H64" s="3" t="s">
        <v>27</v>
      </c>
      <c r="I64" s="3" t="s">
        <v>236</v>
      </c>
      <c r="J64" s="6">
        <v>6</v>
      </c>
      <c r="K64" s="14">
        <v>682262700</v>
      </c>
      <c r="L64" s="8" t="s">
        <v>1324</v>
      </c>
      <c r="M64" s="9">
        <v>2.2999999999999998</v>
      </c>
      <c r="N64" s="7">
        <f>IF('Base de datos'!$E64=2023,'Base de datos'!$K64,IF('Base de datos'!$E64=2022,'Base de datos'!$K64*'IPC DANE'!$V$18/'IPC DANE'!$U$18,IF('Base de datos'!$E64=2021,'Base de datos'!$K64*'IPC DANE'!$V$18/'IPC DANE'!$T$18,IF('Base de datos'!$E64=2020,'Base de datos'!$K64*'IPC DANE'!$V$18/'IPC DANE'!$S$18))))</f>
        <v>482576056.097561</v>
      </c>
      <c r="O64" s="3" t="s">
        <v>29</v>
      </c>
      <c r="P64" s="3" t="s">
        <v>30</v>
      </c>
      <c r="Q64" s="3">
        <v>1</v>
      </c>
      <c r="R64" s="10">
        <v>32</v>
      </c>
      <c r="S64" s="3"/>
      <c r="T64" s="3"/>
      <c r="U64" s="7">
        <v>8000000</v>
      </c>
      <c r="V64" s="7">
        <f>IF('Base de datos'!$E64=2023,'Base de datos'!$U64,IF('Base de datos'!$E64=2022,'Base de datos'!$U64*'IPC DANE'!$V$18/'IPC DANE'!$U$18,IF('Base de datos'!$E64=2021,'Base de datos'!$U64*'IPC DANE'!$V$18/'IPC DANE'!$T$18,IF('Base de datos'!$E64=2020,'Base de datos'!$U64*'IPC DANE'!$V$18/'IPC DANE'!$S$18))))</f>
        <v>5658536.5853658542</v>
      </c>
      <c r="W64" s="7">
        <v>5000000</v>
      </c>
      <c r="X64" s="7">
        <f>IF('Base de datos'!$E64=2023,'Base de datos'!$W64,IF('Base de datos'!$E64=2022,'Base de datos'!$W64*'IPC DANE'!$V$18/'IPC DANE'!$U$18,IF('Base de datos'!$E64=2021,'Base de datos'!$W64*'IPC DANE'!$V$18/'IPC DANE'!$T$18,IF('Base de datos'!$E64=2020,'Base de datos'!$W64*'IPC DANE'!$V$18/'IPC DANE'!$S$18))))</f>
        <v>3536585.3658536589</v>
      </c>
      <c r="Y64" s="3"/>
      <c r="Z64" s="1"/>
    </row>
    <row r="65" spans="1:26" ht="14.25" customHeight="1" x14ac:dyDescent="0.3">
      <c r="A65" s="2">
        <v>35</v>
      </c>
      <c r="B65" s="3" t="s">
        <v>237</v>
      </c>
      <c r="C65" s="4" t="s">
        <v>238</v>
      </c>
      <c r="D65" s="3" t="s">
        <v>239</v>
      </c>
      <c r="E65" s="3">
        <v>2023</v>
      </c>
      <c r="F65" s="3" t="s">
        <v>131</v>
      </c>
      <c r="G65" s="3" t="s">
        <v>240</v>
      </c>
      <c r="H65" s="3" t="s">
        <v>43</v>
      </c>
      <c r="I65" s="3" t="s">
        <v>241</v>
      </c>
      <c r="J65" s="6">
        <v>9</v>
      </c>
      <c r="K65" s="7">
        <v>355388137</v>
      </c>
      <c r="L65" s="8" t="s">
        <v>1324</v>
      </c>
      <c r="M65" s="9">
        <v>2.0249999999999999</v>
      </c>
      <c r="N65" s="7">
        <f>IF('Base de datos'!$E65=2023,'Base de datos'!$K65,IF('Base de datos'!$E65=2022,'Base de datos'!$K65*'IPC DANE'!$V$18/'IPC DANE'!$U$18,IF('Base de datos'!$E65=2021,'Base de datos'!$K65*'IPC DANE'!$V$18/'IPC DANE'!$T$18,IF('Base de datos'!$E65=2020,'Base de datos'!$K65*'IPC DANE'!$V$18/'IPC DANE'!$S$18))))</f>
        <v>355388137</v>
      </c>
      <c r="O65" s="3" t="s">
        <v>29</v>
      </c>
      <c r="P65" s="3" t="s">
        <v>30</v>
      </c>
      <c r="Q65" s="3">
        <v>2</v>
      </c>
      <c r="R65" s="10">
        <v>32</v>
      </c>
      <c r="S65" s="3"/>
      <c r="T65" s="3" t="s">
        <v>160</v>
      </c>
      <c r="U65" s="7">
        <v>6233333</v>
      </c>
      <c r="V65" s="7">
        <f>IF('Base de datos'!$E65=2023,'Base de datos'!$U65,IF('Base de datos'!$E65=2022,'Base de datos'!$U65*'IPC DANE'!$V$18/'IPC DANE'!$U$18,IF('Base de datos'!$E65=2021,'Base de datos'!$U65*'IPC DANE'!$V$18/'IPC DANE'!$T$18,IF('Base de datos'!$E65=2020,'Base de datos'!$U65*'IPC DANE'!$V$18/'IPC DANE'!$S$18))))</f>
        <v>6233333</v>
      </c>
      <c r="W65" s="7">
        <v>4600000</v>
      </c>
      <c r="X65" s="7">
        <f>IF('Base de datos'!$E65=2023,'Base de datos'!$W65,IF('Base de datos'!$E65=2022,'Base de datos'!$W65*'IPC DANE'!$V$18/'IPC DANE'!$U$18,IF('Base de datos'!$E65=2021,'Base de datos'!$W65*'IPC DANE'!$V$18/'IPC DANE'!$T$18,IF('Base de datos'!$E65=2020,'Base de datos'!$W65*'IPC DANE'!$V$18/'IPC DANE'!$S$18))))</f>
        <v>4600000</v>
      </c>
      <c r="Y65" s="3"/>
      <c r="Z65" s="1"/>
    </row>
    <row r="66" spans="1:26" ht="14.25" customHeight="1" x14ac:dyDescent="0.3">
      <c r="A66" s="2">
        <v>36</v>
      </c>
      <c r="B66" s="3" t="s">
        <v>242</v>
      </c>
      <c r="C66" s="12" t="s">
        <v>243</v>
      </c>
      <c r="D66" s="5">
        <v>44974</v>
      </c>
      <c r="E66" s="3">
        <v>2023</v>
      </c>
      <c r="F66" s="3" t="s">
        <v>244</v>
      </c>
      <c r="G66" s="3" t="s">
        <v>113</v>
      </c>
      <c r="H66" s="3" t="s">
        <v>43</v>
      </c>
      <c r="I66" s="3" t="s">
        <v>245</v>
      </c>
      <c r="J66" s="6">
        <v>12</v>
      </c>
      <c r="K66" s="7">
        <v>332605000</v>
      </c>
      <c r="L66" s="8" t="s">
        <v>1324</v>
      </c>
      <c r="M66" s="9">
        <v>2.2000000000000002</v>
      </c>
      <c r="N66" s="7">
        <f>IF('Base de datos'!$E66=2023,'Base de datos'!$K66,IF('Base de datos'!$E66=2022,'Base de datos'!$K66*'IPC DANE'!$V$18/'IPC DANE'!$U$18,IF('Base de datos'!$E66=2021,'Base de datos'!$K66*'IPC DANE'!$V$18/'IPC DANE'!$T$18,IF('Base de datos'!$E66=2020,'Base de datos'!$K66*'IPC DANE'!$V$18/'IPC DANE'!$S$18))))</f>
        <v>332605000</v>
      </c>
      <c r="O66" s="3" t="s">
        <v>29</v>
      </c>
      <c r="P66" s="3" t="s">
        <v>57</v>
      </c>
      <c r="Q66" s="3" t="s">
        <v>58</v>
      </c>
      <c r="R66" s="10">
        <v>17</v>
      </c>
      <c r="S66" s="3"/>
      <c r="T66" s="3" t="s">
        <v>246</v>
      </c>
      <c r="U66" s="7">
        <v>4500000</v>
      </c>
      <c r="V66" s="7">
        <f>IF('Base de datos'!$E66=2023,'Base de datos'!$U66,IF('Base de datos'!$E66=2022,'Base de datos'!$U66*'IPC DANE'!$V$18/'IPC DANE'!$U$18,IF('Base de datos'!$E66=2021,'Base de datos'!$U66*'IPC DANE'!$V$18/'IPC DANE'!$T$18,IF('Base de datos'!$E66=2020,'Base de datos'!$U66*'IPC DANE'!$V$18/'IPC DANE'!$S$18))))</f>
        <v>4500000</v>
      </c>
      <c r="W66" s="7">
        <v>2500000</v>
      </c>
      <c r="X66" s="7">
        <f>IF('Base de datos'!$E66=2023,'Base de datos'!$W66,IF('Base de datos'!$E66=2022,'Base de datos'!$W66*'IPC DANE'!$V$18/'IPC DANE'!$U$18,IF('Base de datos'!$E66=2021,'Base de datos'!$W66*'IPC DANE'!$V$18/'IPC DANE'!$T$18,IF('Base de datos'!$E66=2020,'Base de datos'!$W66*'IPC DANE'!$V$18/'IPC DANE'!$S$18))))</f>
        <v>2500000</v>
      </c>
      <c r="Y66" s="3"/>
      <c r="Z66" s="1"/>
    </row>
    <row r="67" spans="1:26" ht="14.25" customHeight="1" x14ac:dyDescent="0.3">
      <c r="A67" s="2">
        <v>37</v>
      </c>
      <c r="B67" s="3" t="s">
        <v>247</v>
      </c>
      <c r="C67" s="4" t="s">
        <v>248</v>
      </c>
      <c r="D67" s="5" t="s">
        <v>249</v>
      </c>
      <c r="E67" s="3">
        <v>2022</v>
      </c>
      <c r="F67" s="3" t="s">
        <v>250</v>
      </c>
      <c r="G67" s="3" t="s">
        <v>251</v>
      </c>
      <c r="H67" s="3" t="s">
        <v>35</v>
      </c>
      <c r="I67" s="3" t="s">
        <v>252</v>
      </c>
      <c r="J67" s="6">
        <v>14</v>
      </c>
      <c r="K67" s="7" t="s">
        <v>253</v>
      </c>
      <c r="L67" s="7" t="s">
        <v>1325</v>
      </c>
      <c r="M67" s="9">
        <v>1.8</v>
      </c>
      <c r="N67" s="7">
        <f>IF('Base de datos'!$E67=2023,'Base de datos'!$K67,IF('Base de datos'!$E67=2022,'Base de datos'!$K67*'IPC DANE'!$V$18/'IPC DANE'!$U$18,IF('Base de datos'!$E67=2021,'Base de datos'!$K67*'IPC DANE'!$V$18/'IPC DANE'!$T$18,IF('Base de datos'!$E67=2020,'Base de datos'!$K67*'IPC DANE'!$V$18/'IPC DANE'!$S$18))))</f>
        <v>1382079775.4878049</v>
      </c>
      <c r="O67" s="3" t="s">
        <v>29</v>
      </c>
      <c r="P67" s="3" t="s">
        <v>30</v>
      </c>
      <c r="Q67" s="3">
        <v>2</v>
      </c>
      <c r="R67" s="10">
        <v>32</v>
      </c>
      <c r="S67" s="3"/>
      <c r="T67" s="3" t="s">
        <v>160</v>
      </c>
      <c r="U67" s="7">
        <v>3699200</v>
      </c>
      <c r="V67" s="7">
        <f>IF('Base de datos'!$E67=2023,'Base de datos'!$U67,IF('Base de datos'!$E67=2022,'Base de datos'!$U67*'IPC DANE'!$V$18/'IPC DANE'!$U$18,IF('Base de datos'!$E67=2021,'Base de datos'!$U67*'IPC DANE'!$V$18/'IPC DANE'!$T$18,IF('Base de datos'!$E67=2020,'Base de datos'!$U67*'IPC DANE'!$V$18/'IPC DANE'!$S$18))))</f>
        <v>2616507.317073171</v>
      </c>
      <c r="W67" s="7">
        <v>2959360</v>
      </c>
      <c r="X67" s="7">
        <f>IF('Base de datos'!$E67=2023,'Base de datos'!$W67,IF('Base de datos'!$E67=2022,'Base de datos'!$W67*'IPC DANE'!$V$18/'IPC DANE'!$U$18,IF('Base de datos'!$E67=2021,'Base de datos'!$W67*'IPC DANE'!$V$18/'IPC DANE'!$T$18,IF('Base de datos'!$E67=2020,'Base de datos'!$W67*'IPC DANE'!$V$18/'IPC DANE'!$S$18))))</f>
        <v>2093205.8536585364</v>
      </c>
      <c r="Y67" s="3"/>
      <c r="Z67" s="1"/>
    </row>
    <row r="68" spans="1:26" ht="14.25" customHeight="1" x14ac:dyDescent="0.3">
      <c r="A68" s="2">
        <v>38</v>
      </c>
      <c r="B68" s="3" t="s">
        <v>254</v>
      </c>
      <c r="C68" s="12" t="s">
        <v>255</v>
      </c>
      <c r="D68" s="5">
        <v>45013</v>
      </c>
      <c r="E68" s="3">
        <v>2023</v>
      </c>
      <c r="F68" s="3" t="s">
        <v>26</v>
      </c>
      <c r="G68" s="3" t="s">
        <v>26</v>
      </c>
      <c r="H68" s="3" t="s">
        <v>43</v>
      </c>
      <c r="I68" s="3" t="s">
        <v>256</v>
      </c>
      <c r="J68" s="6">
        <v>4</v>
      </c>
      <c r="K68" s="7">
        <v>39239513</v>
      </c>
      <c r="L68" s="8" t="s">
        <v>1324</v>
      </c>
      <c r="M68" s="9">
        <v>1.7130000000000001</v>
      </c>
      <c r="N68" s="7">
        <f>IF('Base de datos'!$E68=2023,'Base de datos'!$K68,IF('Base de datos'!$E68=2022,'Base de datos'!$K68*'IPC DANE'!$V$18/'IPC DANE'!$U$18,IF('Base de datos'!$E68=2021,'Base de datos'!$K68*'IPC DANE'!$V$18/'IPC DANE'!$T$18,IF('Base de datos'!$E68=2020,'Base de datos'!$K68*'IPC DANE'!$V$18/'IPC DANE'!$S$18))))</f>
        <v>39239513</v>
      </c>
      <c r="O68" s="3" t="s">
        <v>45</v>
      </c>
      <c r="P68" s="3" t="s">
        <v>30</v>
      </c>
      <c r="Q68" s="3">
        <v>2</v>
      </c>
      <c r="R68" s="10">
        <v>32</v>
      </c>
      <c r="S68" s="3"/>
      <c r="T68" s="3" t="s">
        <v>51</v>
      </c>
      <c r="U68" s="7">
        <v>4793000</v>
      </c>
      <c r="V68" s="7">
        <f>IF('Base de datos'!$E68=2023,'Base de datos'!$U68,IF('Base de datos'!$E68=2022,'Base de datos'!$U68*'IPC DANE'!$V$18/'IPC DANE'!$U$18,IF('Base de datos'!$E68=2021,'Base de datos'!$U68*'IPC DANE'!$V$18/'IPC DANE'!$T$18,IF('Base de datos'!$E68=2020,'Base de datos'!$U68*'IPC DANE'!$V$18/'IPC DANE'!$S$18))))</f>
        <v>4793000</v>
      </c>
      <c r="W68" s="7">
        <v>4523000</v>
      </c>
      <c r="X68" s="7">
        <f>IF('Base de datos'!$E68=2023,'Base de datos'!$W68,IF('Base de datos'!$E68=2022,'Base de datos'!$W68*'IPC DANE'!$V$18/'IPC DANE'!$U$18,IF('Base de datos'!$E68=2021,'Base de datos'!$W68*'IPC DANE'!$V$18/'IPC DANE'!$T$18,IF('Base de datos'!$E68=2020,'Base de datos'!$W68*'IPC DANE'!$V$18/'IPC DANE'!$S$18))))</f>
        <v>4523000</v>
      </c>
      <c r="Y68" s="3"/>
      <c r="Z68" s="1"/>
    </row>
    <row r="69" spans="1:26" ht="14.25" customHeight="1" x14ac:dyDescent="0.3">
      <c r="A69" s="2">
        <v>39</v>
      </c>
      <c r="B69" s="3" t="s">
        <v>257</v>
      </c>
      <c r="C69" s="4" t="s">
        <v>258</v>
      </c>
      <c r="D69" s="5">
        <v>45001</v>
      </c>
      <c r="E69" s="3">
        <v>2023</v>
      </c>
      <c r="F69" s="3" t="s">
        <v>26</v>
      </c>
      <c r="G69" s="3" t="s">
        <v>26</v>
      </c>
      <c r="H69" s="3" t="s">
        <v>43</v>
      </c>
      <c r="I69" s="3" t="s">
        <v>259</v>
      </c>
      <c r="J69" s="6">
        <v>8</v>
      </c>
      <c r="K69" s="7">
        <v>252972705</v>
      </c>
      <c r="L69" s="8" t="s">
        <v>1324</v>
      </c>
      <c r="M69" s="9">
        <v>2.2999999999999998</v>
      </c>
      <c r="N69" s="7">
        <f>IF('Base de datos'!$E69=2023,'Base de datos'!$K69,IF('Base de datos'!$E69=2022,'Base de datos'!$K69*'IPC DANE'!$V$18/'IPC DANE'!$U$18,IF('Base de datos'!$E69=2021,'Base de datos'!$K69*'IPC DANE'!$V$18/'IPC DANE'!$T$18,IF('Base de datos'!$E69=2020,'Base de datos'!$K69*'IPC DANE'!$V$18/'IPC DANE'!$S$18))))</f>
        <v>252972705</v>
      </c>
      <c r="O69" s="3" t="s">
        <v>45</v>
      </c>
      <c r="P69" s="3" t="s">
        <v>30</v>
      </c>
      <c r="Q69" s="3">
        <v>2</v>
      </c>
      <c r="R69" s="10">
        <v>32</v>
      </c>
      <c r="S69" s="3"/>
      <c r="T69" s="3" t="s">
        <v>260</v>
      </c>
      <c r="U69" s="7">
        <v>5811186</v>
      </c>
      <c r="V69" s="7">
        <f>IF('Base de datos'!$E69=2023,'Base de datos'!$U69,IF('Base de datos'!$E69=2022,'Base de datos'!$U69*'IPC DANE'!$V$18/'IPC DANE'!$U$18,IF('Base de datos'!$E69=2021,'Base de datos'!$U69*'IPC DANE'!$V$18/'IPC DANE'!$T$18,IF('Base de datos'!$E69=2020,'Base de datos'!$U69*'IPC DANE'!$V$18/'IPC DANE'!$S$18))))</f>
        <v>5811186</v>
      </c>
      <c r="W69" s="7">
        <v>2913367</v>
      </c>
      <c r="X69" s="7">
        <f>IF('Base de datos'!$E69=2023,'Base de datos'!$W69,IF('Base de datos'!$E69=2022,'Base de datos'!$W69*'IPC DANE'!$V$18/'IPC DANE'!$U$18,IF('Base de datos'!$E69=2021,'Base de datos'!$W69*'IPC DANE'!$V$18/'IPC DANE'!$T$18,IF('Base de datos'!$E69=2020,'Base de datos'!$W69*'IPC DANE'!$V$18/'IPC DANE'!$S$18))))</f>
        <v>2913367</v>
      </c>
      <c r="Y69" s="3"/>
      <c r="Z69" s="1"/>
    </row>
    <row r="70" spans="1:26" ht="14.25" customHeight="1" x14ac:dyDescent="0.3">
      <c r="A70" s="2">
        <v>40</v>
      </c>
      <c r="B70" s="3" t="s">
        <v>261</v>
      </c>
      <c r="C70" s="4" t="s">
        <v>262</v>
      </c>
      <c r="D70" s="5" t="s">
        <v>263</v>
      </c>
      <c r="E70" s="3">
        <v>2022</v>
      </c>
      <c r="F70" s="3" t="s">
        <v>264</v>
      </c>
      <c r="G70" s="3" t="s">
        <v>265</v>
      </c>
      <c r="H70" s="3" t="s">
        <v>43</v>
      </c>
      <c r="I70" s="3" t="s">
        <v>266</v>
      </c>
      <c r="J70" s="6">
        <v>4</v>
      </c>
      <c r="K70" s="7" t="s">
        <v>267</v>
      </c>
      <c r="L70" s="8" t="s">
        <v>1324</v>
      </c>
      <c r="M70" s="9">
        <v>2.21</v>
      </c>
      <c r="N70" s="7">
        <f>IF('Base de datos'!$E70=2023,'Base de datos'!$K70,IF('Base de datos'!$E70=2022,'Base de datos'!$K70*'IPC DANE'!$V$18/'IPC DANE'!$U$18,IF('Base de datos'!$E70=2021,'Base de datos'!$K70*'IPC DANE'!$V$18/'IPC DANE'!$T$18,IF('Base de datos'!$E70=2020,'Base de datos'!$K70*'IPC DANE'!$V$18/'IPC DANE'!$S$18))))</f>
        <v>110863391.97560975</v>
      </c>
      <c r="O70" s="3" t="s">
        <v>45</v>
      </c>
      <c r="P70" s="3" t="s">
        <v>30</v>
      </c>
      <c r="Q70" s="3">
        <v>2</v>
      </c>
      <c r="R70" s="10">
        <v>28</v>
      </c>
      <c r="S70" s="3"/>
      <c r="T70" s="3" t="s">
        <v>51</v>
      </c>
      <c r="U70" s="7">
        <v>5000000</v>
      </c>
      <c r="V70" s="7">
        <f>IF('Base de datos'!$E70=2023,'Base de datos'!$U70,IF('Base de datos'!$E70=2022,'Base de datos'!$U70*'IPC DANE'!$V$18/'IPC DANE'!$U$18,IF('Base de datos'!$E70=2021,'Base de datos'!$U70*'IPC DANE'!$V$18/'IPC DANE'!$T$18,IF('Base de datos'!$E70=2020,'Base de datos'!$U70*'IPC DANE'!$V$18/'IPC DANE'!$S$18))))</f>
        <v>3536585.3658536589</v>
      </c>
      <c r="W70" s="7">
        <v>3800000</v>
      </c>
      <c r="X70" s="7">
        <f>IF('Base de datos'!$E70=2023,'Base de datos'!$W70,IF('Base de datos'!$E70=2022,'Base de datos'!$W70*'IPC DANE'!$V$18/'IPC DANE'!$U$18,IF('Base de datos'!$E70=2021,'Base de datos'!$W70*'IPC DANE'!$V$18/'IPC DANE'!$T$18,IF('Base de datos'!$E70=2020,'Base de datos'!$W70*'IPC DANE'!$V$18/'IPC DANE'!$S$18))))</f>
        <v>2687804.8780487808</v>
      </c>
      <c r="Y70" s="3"/>
      <c r="Z70" s="1"/>
    </row>
    <row r="71" spans="1:26" ht="14.25" customHeight="1" x14ac:dyDescent="0.3">
      <c r="A71" s="2">
        <v>41</v>
      </c>
      <c r="B71" s="3" t="s">
        <v>268</v>
      </c>
      <c r="C71" s="4" t="s">
        <v>269</v>
      </c>
      <c r="D71" s="5">
        <v>44659</v>
      </c>
      <c r="E71" s="3">
        <v>2022</v>
      </c>
      <c r="F71" s="3" t="s">
        <v>270</v>
      </c>
      <c r="G71" s="3" t="s">
        <v>118</v>
      </c>
      <c r="H71" s="3" t="s">
        <v>35</v>
      </c>
      <c r="I71" s="3" t="s">
        <v>271</v>
      </c>
      <c r="J71" s="6">
        <v>4</v>
      </c>
      <c r="K71" s="7" t="s">
        <v>272</v>
      </c>
      <c r="L71" s="8" t="s">
        <v>1324</v>
      </c>
      <c r="M71" s="9">
        <v>1.57</v>
      </c>
      <c r="N71" s="7">
        <f>IF('Base de datos'!$E71=2023,'Base de datos'!$K71,IF('Base de datos'!$E71=2022,'Base de datos'!$K71*'IPC DANE'!$V$18/'IPC DANE'!$U$18,IF('Base de datos'!$E71=2021,'Base de datos'!$K71*'IPC DANE'!$V$18/'IPC DANE'!$T$18,IF('Base de datos'!$E71=2020,'Base de datos'!$K71*'IPC DANE'!$V$18/'IPC DANE'!$S$18))))</f>
        <v>358760446.46341461</v>
      </c>
      <c r="O71" s="3" t="s">
        <v>29</v>
      </c>
      <c r="P71" s="3" t="s">
        <v>30</v>
      </c>
      <c r="Q71" s="3">
        <v>2</v>
      </c>
      <c r="R71" s="10">
        <v>32</v>
      </c>
      <c r="S71" s="3"/>
      <c r="T71" s="3" t="s">
        <v>31</v>
      </c>
      <c r="U71" s="7">
        <v>8973000</v>
      </c>
      <c r="V71" s="7">
        <f>IF('Base de datos'!$E71=2023,'Base de datos'!$U71,IF('Base de datos'!$E71=2022,'Base de datos'!$U71*'IPC DANE'!$V$18/'IPC DANE'!$U$18,IF('Base de datos'!$E71=2021,'Base de datos'!$U71*'IPC DANE'!$V$18/'IPC DANE'!$T$18,IF('Base de datos'!$E71=2020,'Base de datos'!$U71*'IPC DANE'!$V$18/'IPC DANE'!$S$18))))</f>
        <v>6346756.0975609757</v>
      </c>
      <c r="W71" s="7">
        <v>6304000</v>
      </c>
      <c r="X71" s="7">
        <f>IF('Base de datos'!$E71=2023,'Base de datos'!$W71,IF('Base de datos'!$E71=2022,'Base de datos'!$W71*'IPC DANE'!$V$18/'IPC DANE'!$U$18,IF('Base de datos'!$E71=2021,'Base de datos'!$W71*'IPC DANE'!$V$18/'IPC DANE'!$T$18,IF('Base de datos'!$E71=2020,'Base de datos'!$W71*'IPC DANE'!$V$18/'IPC DANE'!$S$18))))</f>
        <v>4458926.8292682925</v>
      </c>
      <c r="Y71" s="3"/>
      <c r="Z71" s="1"/>
    </row>
    <row r="72" spans="1:26" ht="14.25" customHeight="1" x14ac:dyDescent="0.3">
      <c r="A72" s="2">
        <v>42</v>
      </c>
      <c r="B72" s="3" t="s">
        <v>273</v>
      </c>
      <c r="C72" s="4" t="s">
        <v>274</v>
      </c>
      <c r="D72" s="5">
        <v>44628</v>
      </c>
      <c r="E72" s="3">
        <v>2022</v>
      </c>
      <c r="F72" s="3" t="s">
        <v>48</v>
      </c>
      <c r="G72" s="3" t="s">
        <v>49</v>
      </c>
      <c r="H72" s="3" t="s">
        <v>35</v>
      </c>
      <c r="I72" s="3" t="s">
        <v>275</v>
      </c>
      <c r="J72" s="6">
        <v>6</v>
      </c>
      <c r="K72" s="7" t="s">
        <v>276</v>
      </c>
      <c r="L72" s="8" t="s">
        <v>1324</v>
      </c>
      <c r="M72" s="9">
        <v>2.0329999999999999</v>
      </c>
      <c r="N72" s="7">
        <f>IF('Base de datos'!$E72=2023,'Base de datos'!$K72,IF('Base de datos'!$E72=2022,'Base de datos'!$K72*'IPC DANE'!$V$18/'IPC DANE'!$U$18,IF('Base de datos'!$E72=2021,'Base de datos'!$K72*'IPC DANE'!$V$18/'IPC DANE'!$T$18,IF('Base de datos'!$E72=2020,'Base de datos'!$K72*'IPC DANE'!$V$18/'IPC DANE'!$S$18))))</f>
        <v>237317526.29268292</v>
      </c>
      <c r="O72" s="3" t="s">
        <v>29</v>
      </c>
      <c r="P72" s="3" t="s">
        <v>30</v>
      </c>
      <c r="Q72" s="3">
        <v>2</v>
      </c>
      <c r="R72" s="10">
        <v>28</v>
      </c>
      <c r="S72" s="3"/>
      <c r="T72" s="3" t="s">
        <v>51</v>
      </c>
      <c r="U72" s="7">
        <v>7500000</v>
      </c>
      <c r="V72" s="7">
        <f>IF('Base de datos'!$E72=2023,'Base de datos'!$U72,IF('Base de datos'!$E72=2022,'Base de datos'!$U72*'IPC DANE'!$V$18/'IPC DANE'!$U$18,IF('Base de datos'!$E72=2021,'Base de datos'!$U72*'IPC DANE'!$V$18/'IPC DANE'!$T$18,IF('Base de datos'!$E72=2020,'Base de datos'!$U72*'IPC DANE'!$V$18/'IPC DANE'!$S$18))))</f>
        <v>5304878.0487804879</v>
      </c>
      <c r="W72" s="7">
        <v>4500000</v>
      </c>
      <c r="X72" s="7">
        <f>IF('Base de datos'!$E72=2023,'Base de datos'!$W72,IF('Base de datos'!$E72=2022,'Base de datos'!$W72*'IPC DANE'!$V$18/'IPC DANE'!$U$18,IF('Base de datos'!$E72=2021,'Base de datos'!$W72*'IPC DANE'!$V$18/'IPC DANE'!$T$18,IF('Base de datos'!$E72=2020,'Base de datos'!$W72*'IPC DANE'!$V$18/'IPC DANE'!$S$18))))</f>
        <v>3182926.829268293</v>
      </c>
      <c r="Y72" s="3"/>
      <c r="Z72" s="1"/>
    </row>
    <row r="73" spans="1:26" ht="14.25" customHeight="1" x14ac:dyDescent="0.3">
      <c r="A73" s="2">
        <v>43</v>
      </c>
      <c r="B73" s="3" t="s">
        <v>277</v>
      </c>
      <c r="C73" s="12" t="s">
        <v>278</v>
      </c>
      <c r="D73" s="5">
        <v>44970</v>
      </c>
      <c r="E73" s="3">
        <v>2023</v>
      </c>
      <c r="F73" s="3" t="s">
        <v>279</v>
      </c>
      <c r="G73" s="3" t="s">
        <v>280</v>
      </c>
      <c r="H73" s="3" t="s">
        <v>43</v>
      </c>
      <c r="I73" s="3" t="s">
        <v>281</v>
      </c>
      <c r="J73" s="6">
        <v>9</v>
      </c>
      <c r="K73" s="7">
        <v>279000000</v>
      </c>
      <c r="L73" s="8" t="s">
        <v>1324</v>
      </c>
      <c r="M73" s="9">
        <v>1.63</v>
      </c>
      <c r="N73" s="7">
        <f>IF('Base de datos'!$E73=2023,'Base de datos'!$K73,IF('Base de datos'!$E73=2022,'Base de datos'!$K73*'IPC DANE'!$V$18/'IPC DANE'!$U$18,IF('Base de datos'!$E73=2021,'Base de datos'!$K73*'IPC DANE'!$V$18/'IPC DANE'!$T$18,IF('Base de datos'!$E73=2020,'Base de datos'!$K73*'IPC DANE'!$V$18/'IPC DANE'!$S$18))))</f>
        <v>279000000</v>
      </c>
      <c r="O73" s="3" t="s">
        <v>45</v>
      </c>
      <c r="P73" s="3" t="s">
        <v>30</v>
      </c>
      <c r="Q73" s="3">
        <v>2</v>
      </c>
      <c r="R73" s="10">
        <v>32</v>
      </c>
      <c r="S73" s="3" t="s">
        <v>282</v>
      </c>
      <c r="T73" s="3" t="s">
        <v>31</v>
      </c>
      <c r="U73" s="7">
        <v>4017000</v>
      </c>
      <c r="V73" s="7">
        <f>IF('Base de datos'!$E73=2023,'Base de datos'!$U73,IF('Base de datos'!$E73=2022,'Base de datos'!$U73*'IPC DANE'!$V$18/'IPC DANE'!$U$18,IF('Base de datos'!$E73=2021,'Base de datos'!$U73*'IPC DANE'!$V$18/'IPC DANE'!$T$18,IF('Base de datos'!$E73=2020,'Base de datos'!$U73*'IPC DANE'!$V$18/'IPC DANE'!$S$18))))</f>
        <v>4017000</v>
      </c>
      <c r="W73" s="7" t="s">
        <v>37</v>
      </c>
      <c r="X73" s="7" t="str">
        <f>IF('Base de datos'!$E73=2023,'Base de datos'!$W73,IF('Base de datos'!$E73=2022,'Base de datos'!$W73*'IPC DANE'!$V$18/'IPC DANE'!$U$18,IF('Base de datos'!$E73=2021,'Base de datos'!$W73*'IPC DANE'!$V$18/'IPC DANE'!$T$18,IF('Base de datos'!$E73=2020,'Base de datos'!$W73*'IPC DANE'!$V$18/'IPC DANE'!$S$18))))</f>
        <v>-</v>
      </c>
      <c r="Y73" s="3" t="s">
        <v>52</v>
      </c>
      <c r="Z73" s="1"/>
    </row>
    <row r="74" spans="1:26" ht="14.25" customHeight="1" x14ac:dyDescent="0.3">
      <c r="A74" s="2">
        <v>44</v>
      </c>
      <c r="B74" s="3" t="s">
        <v>283</v>
      </c>
      <c r="C74" s="4" t="s">
        <v>284</v>
      </c>
      <c r="D74" s="5">
        <v>44628</v>
      </c>
      <c r="E74" s="3">
        <v>2022</v>
      </c>
      <c r="F74" s="3" t="s">
        <v>285</v>
      </c>
      <c r="G74" s="3" t="s">
        <v>34</v>
      </c>
      <c r="H74" s="3" t="s">
        <v>35</v>
      </c>
      <c r="I74" s="3" t="s">
        <v>286</v>
      </c>
      <c r="J74" s="6">
        <v>4</v>
      </c>
      <c r="K74" s="7" t="s">
        <v>287</v>
      </c>
      <c r="L74" s="8" t="s">
        <v>1324</v>
      </c>
      <c r="M74" s="9">
        <v>2</v>
      </c>
      <c r="N74" s="7">
        <f>IF('Base de datos'!$E74=2023,'Base de datos'!$K74,IF('Base de datos'!$E74=2022,'Base de datos'!$K74*'IPC DANE'!$V$18/'IPC DANE'!$U$18,IF('Base de datos'!$E74=2021,'Base de datos'!$K74*'IPC DANE'!$V$18/'IPC DANE'!$T$18,IF('Base de datos'!$E74=2020,'Base de datos'!$K74*'IPC DANE'!$V$18/'IPC DANE'!$S$18))))</f>
        <v>85585365.853658542</v>
      </c>
      <c r="O74" s="3" t="s">
        <v>45</v>
      </c>
      <c r="P74" s="3" t="s">
        <v>30</v>
      </c>
      <c r="Q74" s="3">
        <v>2</v>
      </c>
      <c r="R74" s="10">
        <v>28</v>
      </c>
      <c r="S74" s="3"/>
      <c r="T74" s="3" t="s">
        <v>51</v>
      </c>
      <c r="U74" s="7">
        <v>4369850</v>
      </c>
      <c r="V74" s="7">
        <f>IF('Base de datos'!$E74=2023,'Base de datos'!$U74,IF('Base de datos'!$E74=2022,'Base de datos'!$U74*'IPC DANE'!$V$18/'IPC DANE'!$U$18,IF('Base de datos'!$E74=2021,'Base de datos'!$U74*'IPC DANE'!$V$18/'IPC DANE'!$T$18,IF('Base de datos'!$E74=2020,'Base de datos'!$U74*'IPC DANE'!$V$18/'IPC DANE'!$S$18))))</f>
        <v>3090869.512195122</v>
      </c>
      <c r="W74" s="7">
        <v>2600000</v>
      </c>
      <c r="X74" s="7">
        <f>IF('Base de datos'!$E74=2023,'Base de datos'!$W74,IF('Base de datos'!$E74=2022,'Base de datos'!$W74*'IPC DANE'!$V$18/'IPC DANE'!$U$18,IF('Base de datos'!$E74=2021,'Base de datos'!$W74*'IPC DANE'!$V$18/'IPC DANE'!$T$18,IF('Base de datos'!$E74=2020,'Base de datos'!$W74*'IPC DANE'!$V$18/'IPC DANE'!$S$18))))</f>
        <v>1839024.3902439026</v>
      </c>
      <c r="Y74" s="3"/>
      <c r="Z74" s="1"/>
    </row>
    <row r="75" spans="1:26" ht="14.25" customHeight="1" x14ac:dyDescent="0.3">
      <c r="A75" s="2">
        <v>45</v>
      </c>
      <c r="B75" s="3" t="s">
        <v>288</v>
      </c>
      <c r="C75" s="4" t="s">
        <v>289</v>
      </c>
      <c r="D75" s="5" t="s">
        <v>213</v>
      </c>
      <c r="E75" s="3">
        <v>2022</v>
      </c>
      <c r="F75" s="3" t="s">
        <v>290</v>
      </c>
      <c r="G75" s="3" t="s">
        <v>34</v>
      </c>
      <c r="H75" s="3" t="s">
        <v>291</v>
      </c>
      <c r="I75" s="3" t="s">
        <v>292</v>
      </c>
      <c r="J75" s="6">
        <v>5</v>
      </c>
      <c r="K75" s="7" t="s">
        <v>293</v>
      </c>
      <c r="L75" s="8" t="s">
        <v>1324</v>
      </c>
      <c r="M75" s="9">
        <v>2.0499999999999998</v>
      </c>
      <c r="N75" s="7">
        <f>IF('Base de datos'!$E75=2023,'Base de datos'!$K75,IF('Base de datos'!$E75=2022,'Base de datos'!$K75*'IPC DANE'!$V$18/'IPC DANE'!$U$18,IF('Base de datos'!$E75=2021,'Base de datos'!$K75*'IPC DANE'!$V$18/'IPC DANE'!$T$18,IF('Base de datos'!$E75=2020,'Base de datos'!$K75*'IPC DANE'!$V$18/'IPC DANE'!$S$18))))</f>
        <v>91930852.317073166</v>
      </c>
      <c r="O75" s="3" t="s">
        <v>45</v>
      </c>
      <c r="P75" s="3" t="s">
        <v>30</v>
      </c>
      <c r="Q75" s="3">
        <v>1</v>
      </c>
      <c r="R75" s="10">
        <v>32</v>
      </c>
      <c r="S75" s="3"/>
      <c r="T75" s="3" t="s">
        <v>31</v>
      </c>
      <c r="U75" s="7">
        <v>6200000</v>
      </c>
      <c r="V75" s="7">
        <f>IF('Base de datos'!$E75=2023,'Base de datos'!$U75,IF('Base de datos'!$E75=2022,'Base de datos'!$U75*'IPC DANE'!$V$18/'IPC DANE'!$U$18,IF('Base de datos'!$E75=2021,'Base de datos'!$U75*'IPC DANE'!$V$18/'IPC DANE'!$T$18,IF('Base de datos'!$E75=2020,'Base de datos'!$U75*'IPC DANE'!$V$18/'IPC DANE'!$S$18))))</f>
        <v>4385365.8536585364</v>
      </c>
      <c r="W75" s="7">
        <v>2400000</v>
      </c>
      <c r="X75" s="7">
        <f>IF('Base de datos'!$E75=2023,'Base de datos'!$W75,IF('Base de datos'!$E75=2022,'Base de datos'!$W75*'IPC DANE'!$V$18/'IPC DANE'!$U$18,IF('Base de datos'!$E75=2021,'Base de datos'!$W75*'IPC DANE'!$V$18/'IPC DANE'!$T$18,IF('Base de datos'!$E75=2020,'Base de datos'!$W75*'IPC DANE'!$V$18/'IPC DANE'!$S$18))))</f>
        <v>1697560.9756097563</v>
      </c>
      <c r="Y75" s="3"/>
      <c r="Z75" s="1"/>
    </row>
    <row r="76" spans="1:26" ht="14.25" customHeight="1" x14ac:dyDescent="0.3">
      <c r="A76" s="2">
        <v>46</v>
      </c>
      <c r="B76" s="3" t="s">
        <v>294</v>
      </c>
      <c r="C76" s="4" t="s">
        <v>295</v>
      </c>
      <c r="D76" s="5">
        <v>44659</v>
      </c>
      <c r="E76" s="3">
        <v>2022</v>
      </c>
      <c r="F76" s="3" t="s">
        <v>296</v>
      </c>
      <c r="G76" s="3" t="s">
        <v>34</v>
      </c>
      <c r="H76" s="3" t="s">
        <v>35</v>
      </c>
      <c r="I76" s="3" t="s">
        <v>297</v>
      </c>
      <c r="J76" s="6">
        <v>4</v>
      </c>
      <c r="K76" s="7" t="s">
        <v>298</v>
      </c>
      <c r="L76" s="8" t="s">
        <v>1324</v>
      </c>
      <c r="M76" s="9">
        <v>2</v>
      </c>
      <c r="N76" s="7">
        <f>IF('Base de datos'!$E76=2023,'Base de datos'!$K76,IF('Base de datos'!$E76=2022,'Base de datos'!$K76*'IPC DANE'!$V$18/'IPC DANE'!$U$18,IF('Base de datos'!$E76=2021,'Base de datos'!$K76*'IPC DANE'!$V$18/'IPC DANE'!$T$18,IF('Base de datos'!$E76=2020,'Base de datos'!$K76*'IPC DANE'!$V$18/'IPC DANE'!$S$18))))</f>
        <v>247068173.65853658</v>
      </c>
      <c r="O76" s="3" t="s">
        <v>45</v>
      </c>
      <c r="P76" s="3" t="s">
        <v>30</v>
      </c>
      <c r="Q76" s="3">
        <v>2</v>
      </c>
      <c r="R76" s="10">
        <v>32</v>
      </c>
      <c r="S76" s="3"/>
      <c r="T76" s="3" t="s">
        <v>31</v>
      </c>
      <c r="U76" s="7">
        <v>5846910</v>
      </c>
      <c r="V76" s="7">
        <f>IF('Base de datos'!$E76=2023,'Base de datos'!$U76,IF('Base de datos'!$E76=2022,'Base de datos'!$U76*'IPC DANE'!$V$18/'IPC DANE'!$U$18,IF('Base de datos'!$E76=2021,'Base de datos'!$U76*'IPC DANE'!$V$18/'IPC DANE'!$T$18,IF('Base de datos'!$E76=2020,'Base de datos'!$U76*'IPC DANE'!$V$18/'IPC DANE'!$S$18))))</f>
        <v>4135619.2682926832</v>
      </c>
      <c r="W76" s="7">
        <v>5359667</v>
      </c>
      <c r="X76" s="7">
        <f>IF('Base de datos'!$E76=2023,'Base de datos'!$W76,IF('Base de datos'!$E76=2022,'Base de datos'!$W76*'IPC DANE'!$V$18/'IPC DANE'!$U$18,IF('Base de datos'!$E76=2021,'Base de datos'!$W76*'IPC DANE'!$V$18/'IPC DANE'!$T$18,IF('Base de datos'!$E76=2020,'Base de datos'!$W76*'IPC DANE'!$V$18/'IPC DANE'!$S$18))))</f>
        <v>3790983.9756097561</v>
      </c>
      <c r="Y76" s="3"/>
      <c r="Z76" s="1"/>
    </row>
    <row r="77" spans="1:26" ht="14.25" customHeight="1" x14ac:dyDescent="0.3">
      <c r="A77" s="2">
        <v>47</v>
      </c>
      <c r="B77" s="3" t="s">
        <v>299</v>
      </c>
      <c r="C77" s="4" t="s">
        <v>300</v>
      </c>
      <c r="D77" s="5">
        <v>44810</v>
      </c>
      <c r="E77" s="3">
        <v>2022</v>
      </c>
      <c r="F77" s="3" t="s">
        <v>301</v>
      </c>
      <c r="G77" s="3" t="s">
        <v>113</v>
      </c>
      <c r="H77" s="3" t="s">
        <v>43</v>
      </c>
      <c r="I77" s="3" t="s">
        <v>302</v>
      </c>
      <c r="J77" s="6">
        <v>6</v>
      </c>
      <c r="K77" s="7" t="s">
        <v>303</v>
      </c>
      <c r="L77" s="8" t="s">
        <v>1324</v>
      </c>
      <c r="M77" s="9">
        <v>2.0699999999999998</v>
      </c>
      <c r="N77" s="7">
        <f>IF('Base de datos'!$E77=2023,'Base de datos'!$K77,IF('Base de datos'!$E77=2022,'Base de datos'!$K77*'IPC DANE'!$V$18/'IPC DANE'!$U$18,IF('Base de datos'!$E77=2021,'Base de datos'!$K77*'IPC DANE'!$V$18/'IPC DANE'!$T$18,IF('Base de datos'!$E77=2020,'Base de datos'!$K77*'IPC DANE'!$V$18/'IPC DANE'!$S$18))))</f>
        <v>188472055.31707317</v>
      </c>
      <c r="O77" s="3" t="s">
        <v>29</v>
      </c>
      <c r="P77" s="3" t="s">
        <v>30</v>
      </c>
      <c r="Q77" s="3">
        <v>2</v>
      </c>
      <c r="R77" s="10">
        <v>32</v>
      </c>
      <c r="S77" s="3"/>
      <c r="T77" s="3" t="s">
        <v>31</v>
      </c>
      <c r="U77" s="7">
        <v>4800000</v>
      </c>
      <c r="V77" s="7">
        <f>IF('Base de datos'!$E77=2023,'Base de datos'!$U77,IF('Base de datos'!$E77=2022,'Base de datos'!$U77*'IPC DANE'!$V$18/'IPC DANE'!$U$18,IF('Base de datos'!$E77=2021,'Base de datos'!$U77*'IPC DANE'!$V$18/'IPC DANE'!$T$18,IF('Base de datos'!$E77=2020,'Base de datos'!$U77*'IPC DANE'!$V$18/'IPC DANE'!$S$18))))</f>
        <v>3395121.9512195126</v>
      </c>
      <c r="W77" s="7">
        <v>3700000</v>
      </c>
      <c r="X77" s="7">
        <f>IF('Base de datos'!$E77=2023,'Base de datos'!$W77,IF('Base de datos'!$E77=2022,'Base de datos'!$W77*'IPC DANE'!$V$18/'IPC DANE'!$U$18,IF('Base de datos'!$E77=2021,'Base de datos'!$W77*'IPC DANE'!$V$18/'IPC DANE'!$T$18,IF('Base de datos'!$E77=2020,'Base de datos'!$W77*'IPC DANE'!$V$18/'IPC DANE'!$S$18))))</f>
        <v>2617073.1707317075</v>
      </c>
      <c r="Y77" s="3"/>
      <c r="Z77" s="1"/>
    </row>
    <row r="78" spans="1:26" ht="14.25" customHeight="1" x14ac:dyDescent="0.3">
      <c r="A78" s="2">
        <v>48</v>
      </c>
      <c r="B78" s="3" t="s">
        <v>304</v>
      </c>
      <c r="C78" s="4" t="s">
        <v>305</v>
      </c>
      <c r="D78" s="5" t="s">
        <v>306</v>
      </c>
      <c r="E78" s="3">
        <v>2022</v>
      </c>
      <c r="F78" s="3" t="s">
        <v>48</v>
      </c>
      <c r="G78" s="3" t="s">
        <v>49</v>
      </c>
      <c r="H78" s="3" t="s">
        <v>43</v>
      </c>
      <c r="I78" s="3" t="s">
        <v>307</v>
      </c>
      <c r="J78" s="6">
        <v>3</v>
      </c>
      <c r="K78" s="7" t="s">
        <v>308</v>
      </c>
      <c r="L78" s="7" t="s">
        <v>1325</v>
      </c>
      <c r="M78" s="9">
        <v>2.06</v>
      </c>
      <c r="N78" s="7">
        <f>IF('Base de datos'!$E78=2023,'Base de datos'!$K78,IF('Base de datos'!$E78=2022,'Base de datos'!$K78*'IPC DANE'!$V$18/'IPC DANE'!$U$18,IF('Base de datos'!$E78=2021,'Base de datos'!$K78*'IPC DANE'!$V$18/'IPC DANE'!$T$18,IF('Base de datos'!$E78=2020,'Base de datos'!$K78*'IPC DANE'!$V$18/'IPC DANE'!$S$18))))</f>
        <v>152358704.02439025</v>
      </c>
      <c r="O78" s="3" t="s">
        <v>29</v>
      </c>
      <c r="P78" s="3" t="s">
        <v>57</v>
      </c>
      <c r="Q78" s="3" t="s">
        <v>58</v>
      </c>
      <c r="R78" s="10">
        <v>17</v>
      </c>
      <c r="S78" s="3"/>
      <c r="T78" s="3" t="s">
        <v>51</v>
      </c>
      <c r="U78" s="7">
        <v>6000000</v>
      </c>
      <c r="V78" s="7">
        <f>IF('Base de datos'!$E78=2023,'Base de datos'!$U78,IF('Base de datos'!$E78=2022,'Base de datos'!$U78*'IPC DANE'!$V$18/'IPC DANE'!$U$18,IF('Base de datos'!$E78=2021,'Base de datos'!$U78*'IPC DANE'!$V$18/'IPC DANE'!$T$18,IF('Base de datos'!$E78=2020,'Base de datos'!$U78*'IPC DANE'!$V$18/'IPC DANE'!$S$18))))</f>
        <v>4243902.4390243897</v>
      </c>
      <c r="W78" s="7" t="s">
        <v>37</v>
      </c>
      <c r="X78" s="7" t="s">
        <v>37</v>
      </c>
      <c r="Y78" s="3"/>
      <c r="Z78" s="1"/>
    </row>
    <row r="79" spans="1:26" ht="14.25" customHeight="1" x14ac:dyDescent="0.3">
      <c r="A79" s="2">
        <v>49</v>
      </c>
      <c r="B79" s="3" t="s">
        <v>309</v>
      </c>
      <c r="C79" s="4" t="s">
        <v>310</v>
      </c>
      <c r="D79" s="5">
        <v>45001</v>
      </c>
      <c r="E79" s="3">
        <v>2023</v>
      </c>
      <c r="F79" s="3" t="s">
        <v>26</v>
      </c>
      <c r="G79" s="3" t="s">
        <v>26</v>
      </c>
      <c r="H79" s="3" t="s">
        <v>43</v>
      </c>
      <c r="I79" s="3" t="s">
        <v>311</v>
      </c>
      <c r="J79" s="6">
        <v>7</v>
      </c>
      <c r="K79" s="7">
        <v>806330548</v>
      </c>
      <c r="L79" s="8" t="s">
        <v>1324</v>
      </c>
      <c r="M79" s="9">
        <v>2.2999999999999998</v>
      </c>
      <c r="N79" s="7">
        <f>IF('Base de datos'!$E79=2023,'Base de datos'!$K79,IF('Base de datos'!$E79=2022,'Base de datos'!$K79*'IPC DANE'!$V$18/'IPC DANE'!$U$18,IF('Base de datos'!$E79=2021,'Base de datos'!$K79*'IPC DANE'!$V$18/'IPC DANE'!$T$18,IF('Base de datos'!$E79=2020,'Base de datos'!$K79*'IPC DANE'!$V$18/'IPC DANE'!$S$18))))</f>
        <v>806330548</v>
      </c>
      <c r="O79" s="3" t="s">
        <v>45</v>
      </c>
      <c r="P79" s="3" t="s">
        <v>30</v>
      </c>
      <c r="Q79" s="3">
        <v>2</v>
      </c>
      <c r="R79" s="10">
        <v>32</v>
      </c>
      <c r="S79" s="3"/>
      <c r="T79" s="3" t="s">
        <v>51</v>
      </c>
      <c r="U79" s="7">
        <v>8495755</v>
      </c>
      <c r="V79" s="7">
        <f>IF('Base de datos'!$E79=2023,'Base de datos'!$U79,IF('Base de datos'!$E79=2022,'Base de datos'!$U79*'IPC DANE'!$V$18/'IPC DANE'!$U$18,IF('Base de datos'!$E79=2021,'Base de datos'!$U79*'IPC DANE'!$V$18/'IPC DANE'!$T$18,IF('Base de datos'!$E79=2020,'Base de datos'!$U79*'IPC DANE'!$V$18/'IPC DANE'!$S$18))))</f>
        <v>8495755</v>
      </c>
      <c r="W79" s="13">
        <v>3682070</v>
      </c>
      <c r="X79" s="13">
        <f>IF('Base de datos'!$E79=2023,'Base de datos'!$W79,IF('Base de datos'!$E79=2022,'Base de datos'!$W79*'IPC DANE'!$V$18/'IPC DANE'!$U$18,IF('Base de datos'!$E79=2021,'Base de datos'!$W79*'IPC DANE'!$V$18/'IPC DANE'!$T$18,IF('Base de datos'!$E79=2020,'Base de datos'!$W79*'IPC DANE'!$V$18/'IPC DANE'!$S$18))))</f>
        <v>3682070</v>
      </c>
      <c r="Y79" s="3"/>
      <c r="Z79" s="1"/>
    </row>
    <row r="80" spans="1:26" ht="14.25" customHeight="1" x14ac:dyDescent="0.3">
      <c r="A80" s="2">
        <v>50</v>
      </c>
      <c r="B80" s="3" t="s">
        <v>312</v>
      </c>
      <c r="C80" s="4" t="s">
        <v>313</v>
      </c>
      <c r="D80" s="5">
        <v>44626</v>
      </c>
      <c r="E80" s="3">
        <v>2022</v>
      </c>
      <c r="F80" s="3" t="s">
        <v>26</v>
      </c>
      <c r="G80" s="3" t="s">
        <v>26</v>
      </c>
      <c r="H80" s="3" t="s">
        <v>43</v>
      </c>
      <c r="I80" s="3" t="s">
        <v>314</v>
      </c>
      <c r="J80" s="6">
        <v>8</v>
      </c>
      <c r="K80" s="7" t="s">
        <v>315</v>
      </c>
      <c r="L80" s="8" t="s">
        <v>1324</v>
      </c>
      <c r="M80" s="9">
        <v>2.3199999999999998</v>
      </c>
      <c r="N80" s="7">
        <f>IF('Base de datos'!$E80=2023,'Base de datos'!$K80,IF('Base de datos'!$E80=2022,'Base de datos'!$K80*'IPC DANE'!$V$18/'IPC DANE'!$U$18,IF('Base de datos'!$E80=2021,'Base de datos'!$K80*'IPC DANE'!$V$18/'IPC DANE'!$T$18,IF('Base de datos'!$E80=2020,'Base de datos'!$K80*'IPC DANE'!$V$18/'IPC DANE'!$S$18))))</f>
        <v>122722658.3414634</v>
      </c>
      <c r="O80" s="3" t="s">
        <v>29</v>
      </c>
      <c r="P80" s="3" t="s">
        <v>30</v>
      </c>
      <c r="Q80" s="3">
        <v>2</v>
      </c>
      <c r="R80" s="10">
        <v>28</v>
      </c>
      <c r="S80" s="3"/>
      <c r="T80" s="3" t="s">
        <v>316</v>
      </c>
      <c r="U80" s="7">
        <v>6967000</v>
      </c>
      <c r="V80" s="7">
        <f>IF('Base de datos'!$E80=2023,'Base de datos'!$U80,IF('Base de datos'!$E80=2022,'Base de datos'!$U80*'IPC DANE'!$V$18/'IPC DANE'!$U$18,IF('Base de datos'!$E80=2021,'Base de datos'!$U80*'IPC DANE'!$V$18/'IPC DANE'!$T$18,IF('Base de datos'!$E80=2020,'Base de datos'!$U80*'IPC DANE'!$V$18/'IPC DANE'!$S$18))))</f>
        <v>4927878.0487804879</v>
      </c>
      <c r="W80" s="7">
        <v>6284000</v>
      </c>
      <c r="X80" s="7">
        <f>IF('Base de datos'!$E80=2023,'Base de datos'!$W80,IF('Base de datos'!$E80=2022,'Base de datos'!$W80*'IPC DANE'!$V$18/'IPC DANE'!$U$18,IF('Base de datos'!$E80=2021,'Base de datos'!$W80*'IPC DANE'!$V$18/'IPC DANE'!$T$18,IF('Base de datos'!$E80=2020,'Base de datos'!$W80*'IPC DANE'!$V$18/'IPC DANE'!$S$18))))</f>
        <v>4444780.4878048776</v>
      </c>
      <c r="Y80" s="3"/>
      <c r="Z80" s="1"/>
    </row>
    <row r="81" spans="1:26" ht="14.25" customHeight="1" x14ac:dyDescent="0.3">
      <c r="A81" s="2">
        <v>51</v>
      </c>
      <c r="B81" s="3" t="s">
        <v>317</v>
      </c>
      <c r="C81" s="4" t="s">
        <v>318</v>
      </c>
      <c r="D81" s="5" t="s">
        <v>319</v>
      </c>
      <c r="E81" s="3">
        <v>2022</v>
      </c>
      <c r="F81" s="3" t="s">
        <v>26</v>
      </c>
      <c r="G81" s="3" t="s">
        <v>26</v>
      </c>
      <c r="H81" s="3" t="s">
        <v>43</v>
      </c>
      <c r="I81" s="3" t="s">
        <v>320</v>
      </c>
      <c r="J81" s="6">
        <v>6</v>
      </c>
      <c r="K81" s="7" t="s">
        <v>321</v>
      </c>
      <c r="L81" s="8" t="s">
        <v>1324</v>
      </c>
      <c r="M81" s="3" t="s">
        <v>322</v>
      </c>
      <c r="N81" s="7">
        <f>IF('Base de datos'!$E81=2023,'Base de datos'!$K81,IF('Base de datos'!$E81=2022,'Base de datos'!$K81*'IPC DANE'!$V$18/'IPC DANE'!$U$18,IF('Base de datos'!$E81=2021,'Base de datos'!$K81*'IPC DANE'!$V$18/'IPC DANE'!$T$18,IF('Base de datos'!$E81=2020,'Base de datos'!$K81*'IPC DANE'!$V$18/'IPC DANE'!$S$18))))</f>
        <v>132346405.24390244</v>
      </c>
      <c r="O81" s="3" t="s">
        <v>29</v>
      </c>
      <c r="P81" s="3" t="s">
        <v>30</v>
      </c>
      <c r="Q81" s="3">
        <v>2</v>
      </c>
      <c r="R81" s="10">
        <v>32</v>
      </c>
      <c r="S81" s="3" t="s">
        <v>323</v>
      </c>
      <c r="T81" s="3" t="s">
        <v>31</v>
      </c>
      <c r="U81" s="7">
        <v>5000000</v>
      </c>
      <c r="V81" s="7">
        <f>IF('Base de datos'!$E81=2023,'Base de datos'!$U81,IF('Base de datos'!$E81=2022,'Base de datos'!$U81*'IPC DANE'!$V$18/'IPC DANE'!$U$18,IF('Base de datos'!$E81=2021,'Base de datos'!$U81*'IPC DANE'!$V$18/'IPC DANE'!$T$18,IF('Base de datos'!$E81=2020,'Base de datos'!$U81*'IPC DANE'!$V$18/'IPC DANE'!$S$18))))</f>
        <v>3536585.3658536589</v>
      </c>
      <c r="W81" s="7">
        <v>4033333</v>
      </c>
      <c r="X81" s="7">
        <f>IF('Base de datos'!$E81=2023,'Base de datos'!$W81,IF('Base de datos'!$E81=2022,'Base de datos'!$W81*'IPC DANE'!$V$18/'IPC DANE'!$U$18,IF('Base de datos'!$E81=2021,'Base de datos'!$W81*'IPC DANE'!$V$18/'IPC DANE'!$T$18,IF('Base de datos'!$E81=2020,'Base de datos'!$W81*'IPC DANE'!$V$18/'IPC DANE'!$S$18))))</f>
        <v>2852845.2926829266</v>
      </c>
      <c r="Y81" s="3"/>
      <c r="Z81" s="1"/>
    </row>
    <row r="82" spans="1:26" ht="14.25" hidden="1" customHeight="1" outlineLevel="1" x14ac:dyDescent="0.3">
      <c r="A82" s="2">
        <v>51.1</v>
      </c>
      <c r="B82" s="3"/>
      <c r="C82" s="12"/>
      <c r="D82" s="5"/>
      <c r="E82" s="3"/>
      <c r="F82" s="3"/>
      <c r="G82" s="3"/>
      <c r="H82" s="3"/>
      <c r="I82" s="3"/>
      <c r="J82" s="6"/>
      <c r="K82" s="7">
        <v>29452500</v>
      </c>
      <c r="L82" s="8" t="s">
        <v>1324</v>
      </c>
      <c r="M82" s="3">
        <v>2.75</v>
      </c>
      <c r="N82" s="7" t="b">
        <f>IF('Base de datos'!$E82=2023,'Base de datos'!$K82,IF('Base de datos'!$E82=2022,'Base de datos'!$K82*'IPC DANE'!$V$18/'IPC DANE'!$U$18,IF('Base de datos'!$E82=2021,'Base de datos'!$K82*'IPC DANE'!$V$18/'IPC DANE'!$T$18,IF('Base de datos'!$E82=2020,'Base de datos'!$K82*'IPC DANE'!$V$18/'IPC DANE'!$S$18))))</f>
        <v>0</v>
      </c>
      <c r="O82" s="3"/>
      <c r="P82" s="3"/>
      <c r="Q82" s="3"/>
      <c r="R82" s="10"/>
      <c r="S82" s="3" t="s">
        <v>324</v>
      </c>
      <c r="T82" s="3"/>
      <c r="U82" s="7"/>
      <c r="V82" s="7" t="b">
        <f>IF('Base de datos'!$E82=2023,'Base de datos'!$U82,IF('Base de datos'!$E82=2022,'Base de datos'!$U82*'IPC DANE'!$V$18/'IPC DANE'!$U$18,IF('Base de datos'!$E82=2021,'Base de datos'!$U82*'IPC DANE'!$V$18/'IPC DANE'!$T$18,IF('Base de datos'!$E82=2020,'Base de datos'!$U82*'IPC DANE'!$V$18/'IPC DANE'!$S$18))))</f>
        <v>0</v>
      </c>
      <c r="W82" s="7"/>
      <c r="X82" s="7" t="b">
        <f>IF('Base de datos'!$E82=2023,'Base de datos'!$W82,IF('Base de datos'!$E82=2022,'Base de datos'!$W82*'IPC DANE'!$V$18/'IPC DANE'!$U$18,IF('Base de datos'!$E82=2021,'Base de datos'!$W82*'IPC DANE'!$V$18/'IPC DANE'!$T$18,IF('Base de datos'!$E82=2020,'Base de datos'!$W82*'IPC DANE'!$V$18/'IPC DANE'!$S$18))))</f>
        <v>0</v>
      </c>
      <c r="Y82" s="3"/>
      <c r="Z82" s="1"/>
    </row>
    <row r="83" spans="1:26" ht="14.25" hidden="1" customHeight="1" outlineLevel="1" x14ac:dyDescent="0.3">
      <c r="A83" s="2">
        <v>51.2</v>
      </c>
      <c r="B83" s="3"/>
      <c r="C83" s="12"/>
      <c r="D83" s="5"/>
      <c r="E83" s="3"/>
      <c r="F83" s="3"/>
      <c r="G83" s="3"/>
      <c r="H83" s="3"/>
      <c r="I83" s="3"/>
      <c r="J83" s="6"/>
      <c r="K83" s="7">
        <v>146471933.02000001</v>
      </c>
      <c r="L83" s="8" t="s">
        <v>1324</v>
      </c>
      <c r="M83" s="3">
        <v>2.5</v>
      </c>
      <c r="N83" s="7" t="b">
        <f>IF('Base de datos'!$E83=2023,'Base de datos'!$K83,IF('Base de datos'!$E83=2022,'Base de datos'!$K83*'IPC DANE'!$V$18/'IPC DANE'!$U$18,IF('Base de datos'!$E83=2021,'Base de datos'!$K83*'IPC DANE'!$V$18/'IPC DANE'!$T$18,IF('Base de datos'!$E83=2020,'Base de datos'!$K83*'IPC DANE'!$V$18/'IPC DANE'!$S$18))))</f>
        <v>0</v>
      </c>
      <c r="O83" s="3"/>
      <c r="P83" s="3"/>
      <c r="Q83" s="3"/>
      <c r="R83" s="10"/>
      <c r="S83" s="3" t="s">
        <v>325</v>
      </c>
      <c r="T83" s="3"/>
      <c r="U83" s="7"/>
      <c r="V83" s="7" t="b">
        <f>IF('Base de datos'!$E83=2023,'Base de datos'!$U83,IF('Base de datos'!$E83=2022,'Base de datos'!$U83*'IPC DANE'!$V$18/'IPC DANE'!$U$18,IF('Base de datos'!$E83=2021,'Base de datos'!$U83*'IPC DANE'!$V$18/'IPC DANE'!$T$18,IF('Base de datos'!$E83=2020,'Base de datos'!$U83*'IPC DANE'!$V$18/'IPC DANE'!$S$18))))</f>
        <v>0</v>
      </c>
      <c r="W83" s="7"/>
      <c r="X83" s="7" t="b">
        <f>IF('Base de datos'!$E83=2023,'Base de datos'!$W83,IF('Base de datos'!$E83=2022,'Base de datos'!$W83*'IPC DANE'!$V$18/'IPC DANE'!$U$18,IF('Base de datos'!$E83=2021,'Base de datos'!$W83*'IPC DANE'!$V$18/'IPC DANE'!$T$18,IF('Base de datos'!$E83=2020,'Base de datos'!$W83*'IPC DANE'!$V$18/'IPC DANE'!$S$18))))</f>
        <v>0</v>
      </c>
      <c r="Y83" s="3"/>
      <c r="Z83" s="1"/>
    </row>
    <row r="84" spans="1:26" ht="14.25" customHeight="1" collapsed="1" x14ac:dyDescent="0.3">
      <c r="A84" s="2">
        <v>52</v>
      </c>
      <c r="B84" s="3" t="s">
        <v>326</v>
      </c>
      <c r="C84" s="12" t="s">
        <v>327</v>
      </c>
      <c r="D84" s="5">
        <v>44999</v>
      </c>
      <c r="E84" s="3">
        <v>2023</v>
      </c>
      <c r="F84" s="3" t="s">
        <v>301</v>
      </c>
      <c r="G84" s="3" t="s">
        <v>328</v>
      </c>
      <c r="H84" s="3" t="s">
        <v>43</v>
      </c>
      <c r="I84" s="3" t="s">
        <v>329</v>
      </c>
      <c r="J84" s="6">
        <v>6</v>
      </c>
      <c r="K84" s="7">
        <v>105437158</v>
      </c>
      <c r="L84" s="8" t="s">
        <v>1324</v>
      </c>
      <c r="M84" s="9">
        <v>2.1</v>
      </c>
      <c r="N84" s="7">
        <f>IF('Base de datos'!$E84=2023,'Base de datos'!$K84,IF('Base de datos'!$E84=2022,'Base de datos'!$K84*'IPC DANE'!$V$18/'IPC DANE'!$U$18,IF('Base de datos'!$E84=2021,'Base de datos'!$K84*'IPC DANE'!$V$18/'IPC DANE'!$T$18,IF('Base de datos'!$E84=2020,'Base de datos'!$K84*'IPC DANE'!$V$18/'IPC DANE'!$S$18))))</f>
        <v>105437158</v>
      </c>
      <c r="O84" s="3" t="s">
        <v>45</v>
      </c>
      <c r="P84" s="3" t="s">
        <v>30</v>
      </c>
      <c r="Q84" s="3">
        <v>1</v>
      </c>
      <c r="R84" s="10">
        <v>32</v>
      </c>
      <c r="S84" s="3"/>
      <c r="T84" s="3" t="s">
        <v>31</v>
      </c>
      <c r="U84" s="7">
        <v>4000000</v>
      </c>
      <c r="V84" s="7">
        <f>IF('Base de datos'!$E84=2023,'Base de datos'!$U84,IF('Base de datos'!$E84=2022,'Base de datos'!$U84*'IPC DANE'!$V$18/'IPC DANE'!$U$18,IF('Base de datos'!$E84=2021,'Base de datos'!$U84*'IPC DANE'!$V$18/'IPC DANE'!$T$18,IF('Base de datos'!$E84=2020,'Base de datos'!$U84*'IPC DANE'!$V$18/'IPC DANE'!$S$18))))</f>
        <v>4000000</v>
      </c>
      <c r="W84" s="7">
        <v>2500000</v>
      </c>
      <c r="X84" s="7">
        <f>IF('Base de datos'!$E84=2023,'Base de datos'!$W84,IF('Base de datos'!$E84=2022,'Base de datos'!$W84*'IPC DANE'!$V$18/'IPC DANE'!$U$18,IF('Base de datos'!$E84=2021,'Base de datos'!$W84*'IPC DANE'!$V$18/'IPC DANE'!$T$18,IF('Base de datos'!$E84=2020,'Base de datos'!$W84*'IPC DANE'!$V$18/'IPC DANE'!$S$18))))</f>
        <v>2500000</v>
      </c>
      <c r="Y84" s="3"/>
      <c r="Z84" s="1"/>
    </row>
    <row r="85" spans="1:26" ht="14.25" customHeight="1" x14ac:dyDescent="0.3">
      <c r="A85" s="2">
        <v>53</v>
      </c>
      <c r="B85" s="3" t="s">
        <v>330</v>
      </c>
      <c r="C85" s="12" t="s">
        <v>331</v>
      </c>
      <c r="D85" s="5">
        <v>44998</v>
      </c>
      <c r="E85" s="3">
        <v>2023</v>
      </c>
      <c r="F85" s="3" t="s">
        <v>301</v>
      </c>
      <c r="G85" s="3" t="s">
        <v>113</v>
      </c>
      <c r="H85" s="3" t="s">
        <v>43</v>
      </c>
      <c r="I85" s="3" t="s">
        <v>332</v>
      </c>
      <c r="J85" s="6">
        <v>10</v>
      </c>
      <c r="K85" s="14">
        <v>385709230</v>
      </c>
      <c r="L85" s="8" t="s">
        <v>1324</v>
      </c>
      <c r="M85" s="9">
        <v>2.2000000000000002</v>
      </c>
      <c r="N85" s="7">
        <f>IF('Base de datos'!$E85=2023,'Base de datos'!$K85,IF('Base de datos'!$E85=2022,'Base de datos'!$K85*'IPC DANE'!$V$18/'IPC DANE'!$U$18,IF('Base de datos'!$E85=2021,'Base de datos'!$K85*'IPC DANE'!$V$18/'IPC DANE'!$T$18,IF('Base de datos'!$E85=2020,'Base de datos'!$K85*'IPC DANE'!$V$18/'IPC DANE'!$S$18))))</f>
        <v>385709230</v>
      </c>
      <c r="O85" s="3" t="s">
        <v>29</v>
      </c>
      <c r="P85" s="3" t="s">
        <v>30</v>
      </c>
      <c r="Q85" s="3">
        <v>2</v>
      </c>
      <c r="R85" s="10">
        <v>32</v>
      </c>
      <c r="S85" s="3"/>
      <c r="T85" s="3" t="s">
        <v>31</v>
      </c>
      <c r="U85" s="7">
        <v>4500000</v>
      </c>
      <c r="V85" s="7">
        <f>IF('Base de datos'!$E85=2023,'Base de datos'!$U85,IF('Base de datos'!$E85=2022,'Base de datos'!$U85*'IPC DANE'!$V$18/'IPC DANE'!$U$18,IF('Base de datos'!$E85=2021,'Base de datos'!$U85*'IPC DANE'!$V$18/'IPC DANE'!$T$18,IF('Base de datos'!$E85=2020,'Base de datos'!$U85*'IPC DANE'!$V$18/'IPC DANE'!$S$18))))</f>
        <v>4500000</v>
      </c>
      <c r="W85" s="7">
        <v>3500000</v>
      </c>
      <c r="X85" s="7">
        <f>IF('Base de datos'!$E85=2023,'Base de datos'!$W85,IF('Base de datos'!$E85=2022,'Base de datos'!$W85*'IPC DANE'!$V$18/'IPC DANE'!$U$18,IF('Base de datos'!$E85=2021,'Base de datos'!$W85*'IPC DANE'!$V$18/'IPC DANE'!$T$18,IF('Base de datos'!$E85=2020,'Base de datos'!$W85*'IPC DANE'!$V$18/'IPC DANE'!$S$18))))</f>
        <v>3500000</v>
      </c>
      <c r="Y85" s="3"/>
      <c r="Z85" s="1"/>
    </row>
    <row r="86" spans="1:26" ht="14.25" customHeight="1" x14ac:dyDescent="0.3">
      <c r="A86" s="2">
        <v>54</v>
      </c>
      <c r="B86" s="3" t="s">
        <v>333</v>
      </c>
      <c r="C86" s="4" t="s">
        <v>334</v>
      </c>
      <c r="D86" s="5">
        <v>44774</v>
      </c>
      <c r="E86" s="3">
        <v>2022</v>
      </c>
      <c r="F86" s="3" t="s">
        <v>113</v>
      </c>
      <c r="G86" s="3" t="s">
        <v>113</v>
      </c>
      <c r="H86" s="3" t="s">
        <v>35</v>
      </c>
      <c r="I86" s="3" t="s">
        <v>335</v>
      </c>
      <c r="J86" s="6">
        <v>14</v>
      </c>
      <c r="K86" s="7">
        <v>532138019</v>
      </c>
      <c r="L86" s="8" t="s">
        <v>1324</v>
      </c>
      <c r="M86" s="9">
        <v>2</v>
      </c>
      <c r="N86" s="7">
        <f>IF('Base de datos'!$E86=2023,'Base de datos'!$K86,IF('Base de datos'!$E86=2022,'Base de datos'!$K86*'IPC DANE'!$V$18/'IPC DANE'!$U$18,IF('Base de datos'!$E86=2021,'Base de datos'!$K86*'IPC DANE'!$V$18/'IPC DANE'!$T$18,IF('Base de datos'!$E86=2020,'Base de datos'!$K86*'IPC DANE'!$V$18/'IPC DANE'!$S$18))))</f>
        <v>376390306.12195122</v>
      </c>
      <c r="O86" s="3" t="s">
        <v>45</v>
      </c>
      <c r="P86" s="3" t="s">
        <v>30</v>
      </c>
      <c r="Q86" s="3">
        <v>2</v>
      </c>
      <c r="R86" s="10">
        <v>32</v>
      </c>
      <c r="S86" s="3"/>
      <c r="T86" s="3" t="s">
        <v>31</v>
      </c>
      <c r="U86" s="7">
        <v>4000000</v>
      </c>
      <c r="V86" s="7">
        <f>IF('Base de datos'!$E86=2023,'Base de datos'!$U86,IF('Base de datos'!$E86=2022,'Base de datos'!$U86*'IPC DANE'!$V$18/'IPC DANE'!$U$18,IF('Base de datos'!$E86=2021,'Base de datos'!$U86*'IPC DANE'!$V$18/'IPC DANE'!$T$18,IF('Base de datos'!$E86=2020,'Base de datos'!$U86*'IPC DANE'!$V$18/'IPC DANE'!$S$18))))</f>
        <v>2829268.2926829271</v>
      </c>
      <c r="W86" s="7">
        <v>3600000</v>
      </c>
      <c r="X86" s="7">
        <f>IF('Base de datos'!$E86=2023,'Base de datos'!$W86,IF('Base de datos'!$E86=2022,'Base de datos'!$W86*'IPC DANE'!$V$18/'IPC DANE'!$U$18,IF('Base de datos'!$E86=2021,'Base de datos'!$W86*'IPC DANE'!$V$18/'IPC DANE'!$T$18,IF('Base de datos'!$E86=2020,'Base de datos'!$W86*'IPC DANE'!$V$18/'IPC DANE'!$S$18))))</f>
        <v>2546341.4634146341</v>
      </c>
      <c r="Y86" s="3"/>
      <c r="Z86" s="1"/>
    </row>
    <row r="87" spans="1:26" ht="14.25" customHeight="1" x14ac:dyDescent="0.3">
      <c r="A87" s="2">
        <v>55</v>
      </c>
      <c r="B87" s="3" t="s">
        <v>336</v>
      </c>
      <c r="C87" s="4" t="s">
        <v>337</v>
      </c>
      <c r="D87" s="5">
        <v>44685</v>
      </c>
      <c r="E87" s="3">
        <v>2022</v>
      </c>
      <c r="F87" s="3" t="s">
        <v>49</v>
      </c>
      <c r="G87" s="3" t="s">
        <v>49</v>
      </c>
      <c r="H87" s="3" t="s">
        <v>338</v>
      </c>
      <c r="I87" s="3" t="s">
        <v>339</v>
      </c>
      <c r="J87" s="6">
        <v>8</v>
      </c>
      <c r="K87" s="7">
        <v>66385645</v>
      </c>
      <c r="L87" s="8" t="s">
        <v>1324</v>
      </c>
      <c r="M87" s="9">
        <v>2.0299999999999998</v>
      </c>
      <c r="N87" s="7">
        <f>IF('Base de datos'!$E87=2023,'Base de datos'!$K87,IF('Base de datos'!$E87=2022,'Base de datos'!$K87*'IPC DANE'!$V$18/'IPC DANE'!$U$18,IF('Base de datos'!$E87=2021,'Base de datos'!$K87*'IPC DANE'!$V$18/'IPC DANE'!$T$18,IF('Base de datos'!$E87=2020,'Base de datos'!$K87*'IPC DANE'!$V$18/'IPC DANE'!$S$18))))</f>
        <v>46955700.121951215</v>
      </c>
      <c r="O87" s="3" t="s">
        <v>45</v>
      </c>
      <c r="P87" s="3" t="s">
        <v>30</v>
      </c>
      <c r="Q87" s="3">
        <v>2</v>
      </c>
      <c r="R87" s="10">
        <v>28</v>
      </c>
      <c r="S87" s="3"/>
      <c r="T87" s="3" t="s">
        <v>51</v>
      </c>
      <c r="U87" s="7" t="s">
        <v>37</v>
      </c>
      <c r="V87" s="7" t="s">
        <v>37</v>
      </c>
      <c r="W87" s="7">
        <v>2500000</v>
      </c>
      <c r="X87" s="7">
        <f>IF('Base de datos'!$E87=2023,'Base de datos'!$W87,IF('Base de datos'!$E87=2022,'Base de datos'!$W87*'IPC DANE'!$V$18/'IPC DANE'!$U$18,IF('Base de datos'!$E87=2021,'Base de datos'!$W87*'IPC DANE'!$V$18/'IPC DANE'!$T$18,IF('Base de datos'!$E87=2020,'Base de datos'!$W87*'IPC DANE'!$V$18/'IPC DANE'!$S$18))))</f>
        <v>1768292.6829268294</v>
      </c>
      <c r="Y87" s="3" t="s">
        <v>340</v>
      </c>
      <c r="Z87" s="1"/>
    </row>
    <row r="88" spans="1:26" ht="14.25" customHeight="1" x14ac:dyDescent="0.3">
      <c r="A88" s="2">
        <v>56</v>
      </c>
      <c r="B88" s="3" t="s">
        <v>341</v>
      </c>
      <c r="C88" s="4" t="s">
        <v>342</v>
      </c>
      <c r="D88" s="5">
        <v>44628</v>
      </c>
      <c r="E88" s="3">
        <v>2022</v>
      </c>
      <c r="F88" s="3" t="s">
        <v>343</v>
      </c>
      <c r="G88" s="3" t="s">
        <v>344</v>
      </c>
      <c r="H88" s="3" t="s">
        <v>35</v>
      </c>
      <c r="I88" s="3" t="s">
        <v>345</v>
      </c>
      <c r="J88" s="6">
        <v>3</v>
      </c>
      <c r="K88" s="7">
        <v>240000000</v>
      </c>
      <c r="L88" s="8" t="s">
        <v>1324</v>
      </c>
      <c r="M88" s="9">
        <v>2.36</v>
      </c>
      <c r="N88" s="7">
        <f>IF('Base de datos'!$E88=2023,'Base de datos'!$K88,IF('Base de datos'!$E88=2022,'Base de datos'!$K88*'IPC DANE'!$V$18/'IPC DANE'!$U$18,IF('Base de datos'!$E88=2021,'Base de datos'!$K88*'IPC DANE'!$V$18/'IPC DANE'!$T$18,IF('Base de datos'!$E88=2020,'Base de datos'!$K88*'IPC DANE'!$V$18/'IPC DANE'!$S$18))))</f>
        <v>169756097.56097561</v>
      </c>
      <c r="O88" s="3" t="s">
        <v>29</v>
      </c>
      <c r="P88" s="3" t="s">
        <v>30</v>
      </c>
      <c r="Q88" s="3">
        <v>2</v>
      </c>
      <c r="R88" s="10">
        <v>28</v>
      </c>
      <c r="S88" s="3"/>
      <c r="T88" s="3" t="s">
        <v>51</v>
      </c>
      <c r="U88" s="7">
        <v>7500000</v>
      </c>
      <c r="V88" s="7">
        <f>IF('Base de datos'!$E88=2023,'Base de datos'!$U88,IF('Base de datos'!$E88=2022,'Base de datos'!$U88*'IPC DANE'!$V$18/'IPC DANE'!$U$18,IF('Base de datos'!$E88=2021,'Base de datos'!$U88*'IPC DANE'!$V$18/'IPC DANE'!$T$18,IF('Base de datos'!$E88=2020,'Base de datos'!$U88*'IPC DANE'!$V$18/'IPC DANE'!$S$18))))</f>
        <v>5304878.0487804879</v>
      </c>
      <c r="W88" s="7">
        <v>5000000</v>
      </c>
      <c r="X88" s="7">
        <f>IF('Base de datos'!$E88=2023,'Base de datos'!$W88,IF('Base de datos'!$E88=2022,'Base de datos'!$W88*'IPC DANE'!$V$18/'IPC DANE'!$U$18,IF('Base de datos'!$E88=2021,'Base de datos'!$W88*'IPC DANE'!$V$18/'IPC DANE'!$T$18,IF('Base de datos'!$E88=2020,'Base de datos'!$W88*'IPC DANE'!$V$18/'IPC DANE'!$S$18))))</f>
        <v>3536585.3658536589</v>
      </c>
      <c r="Y88" s="3"/>
      <c r="Z88" s="1"/>
    </row>
    <row r="89" spans="1:26" ht="14.25" customHeight="1" x14ac:dyDescent="0.3">
      <c r="A89" s="2">
        <v>57</v>
      </c>
      <c r="B89" s="3" t="s">
        <v>346</v>
      </c>
      <c r="C89" s="4" t="s">
        <v>347</v>
      </c>
      <c r="D89" s="5">
        <v>44971</v>
      </c>
      <c r="E89" s="3">
        <v>2023</v>
      </c>
      <c r="F89" s="3" t="s">
        <v>163</v>
      </c>
      <c r="G89" s="3" t="s">
        <v>163</v>
      </c>
      <c r="H89" s="3" t="s">
        <v>43</v>
      </c>
      <c r="I89" s="3" t="s">
        <v>348</v>
      </c>
      <c r="J89" s="6">
        <v>12</v>
      </c>
      <c r="K89" s="7">
        <v>235508861</v>
      </c>
      <c r="L89" s="8" t="s">
        <v>1324</v>
      </c>
      <c r="M89" s="9">
        <v>2.2999999999999998</v>
      </c>
      <c r="N89" s="7">
        <f>IF('Base de datos'!$E89=2023,'Base de datos'!$K89,IF('Base de datos'!$E89=2022,'Base de datos'!$K89*'IPC DANE'!$V$18/'IPC DANE'!$U$18,IF('Base de datos'!$E89=2021,'Base de datos'!$K89*'IPC DANE'!$V$18/'IPC DANE'!$T$18,IF('Base de datos'!$E89=2020,'Base de datos'!$K89*'IPC DANE'!$V$18/'IPC DANE'!$S$18))))</f>
        <v>235508861</v>
      </c>
      <c r="O89" s="3" t="s">
        <v>29</v>
      </c>
      <c r="P89" s="3" t="s">
        <v>30</v>
      </c>
      <c r="Q89" s="3">
        <v>1</v>
      </c>
      <c r="R89" s="10">
        <v>32</v>
      </c>
      <c r="S89" s="3"/>
      <c r="T89" s="3" t="s">
        <v>108</v>
      </c>
      <c r="U89" s="7">
        <v>6659000</v>
      </c>
      <c r="V89" s="7">
        <f>IF('Base de datos'!$E89=2023,'Base de datos'!$U89,IF('Base de datos'!$E89=2022,'Base de datos'!$U89*'IPC DANE'!$V$18/'IPC DANE'!$U$18,IF('Base de datos'!$E89=2021,'Base de datos'!$U89*'IPC DANE'!$V$18/'IPC DANE'!$T$18,IF('Base de datos'!$E89=2020,'Base de datos'!$U89*'IPC DANE'!$V$18/'IPC DANE'!$S$18))))</f>
        <v>6659000</v>
      </c>
      <c r="W89" s="7">
        <v>4560000</v>
      </c>
      <c r="X89" s="7">
        <f>IF('Base de datos'!$E89=2023,'Base de datos'!$W89,IF('Base de datos'!$E89=2022,'Base de datos'!$W89*'IPC DANE'!$V$18/'IPC DANE'!$U$18,IF('Base de datos'!$E89=2021,'Base de datos'!$W89*'IPC DANE'!$V$18/'IPC DANE'!$T$18,IF('Base de datos'!$E89=2020,'Base de datos'!$W89*'IPC DANE'!$V$18/'IPC DANE'!$S$18))))</f>
        <v>4560000</v>
      </c>
      <c r="Y89" s="3"/>
      <c r="Z89" s="1"/>
    </row>
    <row r="90" spans="1:26" ht="14.25" customHeight="1" x14ac:dyDescent="0.3">
      <c r="A90" s="2">
        <v>58</v>
      </c>
      <c r="B90" s="3" t="s">
        <v>349</v>
      </c>
      <c r="C90" s="4" t="s">
        <v>350</v>
      </c>
      <c r="D90" s="5">
        <v>44689</v>
      </c>
      <c r="E90" s="3">
        <v>2022</v>
      </c>
      <c r="F90" s="3" t="s">
        <v>351</v>
      </c>
      <c r="G90" s="3" t="s">
        <v>118</v>
      </c>
      <c r="H90" s="3" t="s">
        <v>35</v>
      </c>
      <c r="I90" s="3" t="s">
        <v>352</v>
      </c>
      <c r="J90" s="6">
        <v>3</v>
      </c>
      <c r="K90" s="7">
        <v>106719428</v>
      </c>
      <c r="L90" s="8" t="s">
        <v>1324</v>
      </c>
      <c r="M90" s="9">
        <v>2.1</v>
      </c>
      <c r="N90" s="7">
        <f>IF('Base de datos'!$E90=2023,'Base de datos'!$K90,IF('Base de datos'!$E90=2022,'Base de datos'!$K90*'IPC DANE'!$V$18/'IPC DANE'!$U$18,IF('Base de datos'!$E90=2021,'Base de datos'!$K90*'IPC DANE'!$V$18/'IPC DANE'!$T$18,IF('Base de datos'!$E90=2020,'Base de datos'!$K90*'IPC DANE'!$V$18/'IPC DANE'!$S$18))))</f>
        <v>75484473.463414639</v>
      </c>
      <c r="O90" s="3" t="s">
        <v>45</v>
      </c>
      <c r="P90" s="3" t="s">
        <v>30</v>
      </c>
      <c r="Q90" s="3">
        <v>1</v>
      </c>
      <c r="R90" s="10">
        <v>32</v>
      </c>
      <c r="S90" s="3"/>
      <c r="T90" s="3" t="s">
        <v>211</v>
      </c>
      <c r="U90" s="7">
        <v>7513152</v>
      </c>
      <c r="V90" s="7">
        <f>IF('Base de datos'!$E90=2023,'Base de datos'!$U90,IF('Base de datos'!$E90=2022,'Base de datos'!$U90*'IPC DANE'!$V$18/'IPC DANE'!$U$18,IF('Base de datos'!$E90=2021,'Base de datos'!$U90*'IPC DANE'!$V$18/'IPC DANE'!$T$18,IF('Base de datos'!$E90=2020,'Base de datos'!$U90*'IPC DANE'!$V$18/'IPC DANE'!$S$18))))</f>
        <v>5314180.6829268299</v>
      </c>
      <c r="W90" s="7">
        <v>4788152</v>
      </c>
      <c r="X90" s="7">
        <f>IF('Base de datos'!$E90=2023,'Base de datos'!$W90,IF('Base de datos'!$E90=2022,'Base de datos'!$W90*'IPC DANE'!$V$18/'IPC DANE'!$U$18,IF('Base de datos'!$E90=2021,'Base de datos'!$W90*'IPC DANE'!$V$18/'IPC DANE'!$T$18,IF('Base de datos'!$E90=2020,'Base de datos'!$W90*'IPC DANE'!$V$18/'IPC DANE'!$S$18))))</f>
        <v>3386741.658536585</v>
      </c>
      <c r="Y90" s="3"/>
      <c r="Z90" s="1"/>
    </row>
    <row r="91" spans="1:26" ht="14.25" customHeight="1" x14ac:dyDescent="0.3">
      <c r="A91" s="2">
        <v>59</v>
      </c>
      <c r="B91" s="3" t="s">
        <v>353</v>
      </c>
      <c r="C91" s="4" t="s">
        <v>354</v>
      </c>
      <c r="D91" s="5">
        <v>44689</v>
      </c>
      <c r="E91" s="3">
        <v>2022</v>
      </c>
      <c r="F91" s="3" t="s">
        <v>355</v>
      </c>
      <c r="G91" s="3" t="s">
        <v>107</v>
      </c>
      <c r="H91" s="3" t="s">
        <v>43</v>
      </c>
      <c r="I91" s="3" t="s">
        <v>356</v>
      </c>
      <c r="J91" s="6">
        <v>4</v>
      </c>
      <c r="K91" s="7">
        <v>149134596</v>
      </c>
      <c r="L91" s="8" t="s">
        <v>1324</v>
      </c>
      <c r="M91" s="3" t="s">
        <v>37</v>
      </c>
      <c r="N91" s="7">
        <f>IF('Base de datos'!$E91=2023,'Base de datos'!$K91,IF('Base de datos'!$E91=2022,'Base de datos'!$K91*'IPC DANE'!$V$18/'IPC DANE'!$U$18,IF('Base de datos'!$E91=2021,'Base de datos'!$K91*'IPC DANE'!$V$18/'IPC DANE'!$T$18,IF('Base de datos'!$E91=2020,'Base de datos'!$K91*'IPC DANE'!$V$18/'IPC DANE'!$S$18))))</f>
        <v>105485445.95121951</v>
      </c>
      <c r="O91" s="3" t="s">
        <v>58</v>
      </c>
      <c r="P91" s="3" t="s">
        <v>30</v>
      </c>
      <c r="Q91" s="3">
        <v>2</v>
      </c>
      <c r="R91" s="10">
        <v>32</v>
      </c>
      <c r="S91" s="3"/>
      <c r="T91" s="3" t="s">
        <v>105</v>
      </c>
      <c r="U91" s="7">
        <v>9119557.6400000006</v>
      </c>
      <c r="V91" s="7">
        <f>IF('Base de datos'!$E91=2023,'Base de datos'!$U91,IF('Base de datos'!$E91=2022,'Base de datos'!$U91*'IPC DANE'!$V$18/'IPC DANE'!$U$18,IF('Base de datos'!$E91=2021,'Base de datos'!$U91*'IPC DANE'!$V$18/'IPC DANE'!$T$18,IF('Base de datos'!$E91=2020,'Base de datos'!$U91*'IPC DANE'!$V$18/'IPC DANE'!$S$18))))</f>
        <v>6450418.8185365852</v>
      </c>
      <c r="W91" s="7">
        <v>6028925.0899999999</v>
      </c>
      <c r="X91" s="7">
        <f>IF('Base de datos'!$E91=2023,'Base de datos'!$W91,IF('Base de datos'!$E91=2022,'Base de datos'!$W91*'IPC DANE'!$V$18/'IPC DANE'!$U$18,IF('Base de datos'!$E91=2021,'Base de datos'!$W91*'IPC DANE'!$V$18/'IPC DANE'!$T$18,IF('Base de datos'!$E91=2020,'Base de datos'!$W91*'IPC DANE'!$V$18/'IPC DANE'!$S$18))))</f>
        <v>4264361.6490243906</v>
      </c>
      <c r="Y91" s="3"/>
      <c r="Z91" s="1"/>
    </row>
    <row r="92" spans="1:26" ht="14.25" customHeight="1" x14ac:dyDescent="0.3">
      <c r="A92" s="2">
        <v>60</v>
      </c>
      <c r="B92" s="3" t="s">
        <v>357</v>
      </c>
      <c r="C92" s="4" t="s">
        <v>358</v>
      </c>
      <c r="D92" s="5">
        <v>44659</v>
      </c>
      <c r="E92" s="3">
        <v>2022</v>
      </c>
      <c r="F92" s="3" t="s">
        <v>49</v>
      </c>
      <c r="G92" s="3" t="s">
        <v>49</v>
      </c>
      <c r="H92" s="3" t="s">
        <v>43</v>
      </c>
      <c r="I92" s="3" t="s">
        <v>359</v>
      </c>
      <c r="J92" s="6">
        <v>3</v>
      </c>
      <c r="K92" s="7">
        <v>30532247</v>
      </c>
      <c r="L92" s="8" t="s">
        <v>1324</v>
      </c>
      <c r="M92" s="9">
        <v>2.06</v>
      </c>
      <c r="N92" s="7">
        <f>IF('Base de datos'!$E92=2023,'Base de datos'!$K92,IF('Base de datos'!$E92=2022,'Base de datos'!$K92*'IPC DANE'!$V$18/'IPC DANE'!$U$18,IF('Base de datos'!$E92=2021,'Base de datos'!$K92*'IPC DANE'!$V$18/'IPC DANE'!$T$18,IF('Base de datos'!$E92=2020,'Base de datos'!$K92*'IPC DANE'!$V$18/'IPC DANE'!$S$18))))</f>
        <v>21595979.585365854</v>
      </c>
      <c r="O92" s="3" t="s">
        <v>29</v>
      </c>
      <c r="P92" s="3" t="s">
        <v>30</v>
      </c>
      <c r="Q92" s="3">
        <v>2</v>
      </c>
      <c r="R92" s="10">
        <v>28</v>
      </c>
      <c r="S92" s="3"/>
      <c r="T92" s="3" t="s">
        <v>51</v>
      </c>
      <c r="U92" s="7">
        <v>6000000</v>
      </c>
      <c r="V92" s="7">
        <f>IF('Base de datos'!$E92=2023,'Base de datos'!$U92,IF('Base de datos'!$E92=2022,'Base de datos'!$U92*'IPC DANE'!$V$18/'IPC DANE'!$U$18,IF('Base de datos'!$E92=2021,'Base de datos'!$U92*'IPC DANE'!$V$18/'IPC DANE'!$T$18,IF('Base de datos'!$E92=2020,'Base de datos'!$U92*'IPC DANE'!$V$18/'IPC DANE'!$S$18))))</f>
        <v>4243902.4390243897</v>
      </c>
      <c r="W92" s="7" t="s">
        <v>37</v>
      </c>
      <c r="X92" s="7" t="s">
        <v>37</v>
      </c>
      <c r="Y92" s="3" t="s">
        <v>52</v>
      </c>
      <c r="Z92" s="1"/>
    </row>
    <row r="93" spans="1:26" ht="14.25" customHeight="1" x14ac:dyDescent="0.3">
      <c r="A93" s="2">
        <v>61</v>
      </c>
      <c r="B93" s="3" t="s">
        <v>360</v>
      </c>
      <c r="C93" s="4" t="s">
        <v>361</v>
      </c>
      <c r="D93" s="5">
        <v>44628</v>
      </c>
      <c r="E93" s="3">
        <v>2022</v>
      </c>
      <c r="F93" s="3" t="s">
        <v>250</v>
      </c>
      <c r="G93" s="3" t="s">
        <v>251</v>
      </c>
      <c r="H93" s="3" t="s">
        <v>43</v>
      </c>
      <c r="I93" s="3" t="s">
        <v>362</v>
      </c>
      <c r="J93" s="6">
        <v>5</v>
      </c>
      <c r="K93" s="7">
        <v>195145062</v>
      </c>
      <c r="L93" s="8" t="s">
        <v>1324</v>
      </c>
      <c r="M93" s="9">
        <v>2.19</v>
      </c>
      <c r="N93" s="7">
        <f>IF('Base de datos'!$E93=2023,'Base de datos'!$K93,IF('Base de datos'!$E93=2022,'Base de datos'!$K93*'IPC DANE'!$V$18/'IPC DANE'!$U$18,IF('Base de datos'!$E93=2021,'Base de datos'!$K93*'IPC DANE'!$V$18/'IPC DANE'!$T$18,IF('Base de datos'!$E93=2020,'Base de datos'!$K93*'IPC DANE'!$V$18/'IPC DANE'!$S$18))))</f>
        <v>138029434.09756097</v>
      </c>
      <c r="O93" s="3" t="s">
        <v>45</v>
      </c>
      <c r="P93" s="3" t="s">
        <v>30</v>
      </c>
      <c r="Q93" s="3">
        <v>2</v>
      </c>
      <c r="R93" s="10">
        <v>28</v>
      </c>
      <c r="S93" s="3"/>
      <c r="T93" s="3" t="s">
        <v>105</v>
      </c>
      <c r="U93" s="7">
        <v>5200000</v>
      </c>
      <c r="V93" s="7">
        <f>IF('Base de datos'!$E93=2023,'Base de datos'!$U93,IF('Base de datos'!$E93=2022,'Base de datos'!$U93*'IPC DANE'!$V$18/'IPC DANE'!$U$18,IF('Base de datos'!$E93=2021,'Base de datos'!$U93*'IPC DANE'!$V$18/'IPC DANE'!$T$18,IF('Base de datos'!$E93=2020,'Base de datos'!$U93*'IPC DANE'!$V$18/'IPC DANE'!$S$18))))</f>
        <v>3678048.7804878051</v>
      </c>
      <c r="W93" s="7">
        <v>3500000</v>
      </c>
      <c r="X93" s="7">
        <f>IF('Base de datos'!$E93=2023,'Base de datos'!$W93,IF('Base de datos'!$E93=2022,'Base de datos'!$W93*'IPC DANE'!$V$18/'IPC DANE'!$U$18,IF('Base de datos'!$E93=2021,'Base de datos'!$W93*'IPC DANE'!$V$18/'IPC DANE'!$T$18,IF('Base de datos'!$E93=2020,'Base de datos'!$W93*'IPC DANE'!$V$18/'IPC DANE'!$S$18))))</f>
        <v>2475609.7560975607</v>
      </c>
      <c r="Y93" s="3"/>
      <c r="Z93" s="1"/>
    </row>
    <row r="94" spans="1:26" ht="14.25" customHeight="1" x14ac:dyDescent="0.3">
      <c r="A94" s="2">
        <v>62</v>
      </c>
      <c r="B94" s="3" t="s">
        <v>363</v>
      </c>
      <c r="C94" s="12" t="s">
        <v>364</v>
      </c>
      <c r="D94" s="5">
        <v>44970</v>
      </c>
      <c r="E94" s="3">
        <v>2023</v>
      </c>
      <c r="F94" s="3" t="s">
        <v>365</v>
      </c>
      <c r="G94" s="3" t="s">
        <v>107</v>
      </c>
      <c r="H94" s="3" t="s">
        <v>43</v>
      </c>
      <c r="I94" s="3" t="s">
        <v>366</v>
      </c>
      <c r="J94" s="6">
        <v>10.5</v>
      </c>
      <c r="K94" s="7">
        <v>1356190586</v>
      </c>
      <c r="L94" s="8" t="s">
        <v>1324</v>
      </c>
      <c r="M94" s="9">
        <v>2.637</v>
      </c>
      <c r="N94" s="7">
        <f>IF('Base de datos'!$E94=2023,'Base de datos'!$K94,IF('Base de datos'!$E94=2022,'Base de datos'!$K94*'IPC DANE'!$V$18/'IPC DANE'!$U$18,IF('Base de datos'!$E94=2021,'Base de datos'!$K94*'IPC DANE'!$V$18/'IPC DANE'!$T$18,IF('Base de datos'!$E94=2020,'Base de datos'!$K94*'IPC DANE'!$V$18/'IPC DANE'!$S$18))))</f>
        <v>1356190586</v>
      </c>
      <c r="O94" s="3" t="s">
        <v>45</v>
      </c>
      <c r="P94" s="3" t="s">
        <v>30</v>
      </c>
      <c r="Q94" s="3">
        <v>2</v>
      </c>
      <c r="R94" s="10">
        <v>32</v>
      </c>
      <c r="S94" s="3"/>
      <c r="T94" s="3" t="s">
        <v>51</v>
      </c>
      <c r="U94" s="7">
        <v>8368003</v>
      </c>
      <c r="V94" s="7">
        <f>IF('Base de datos'!$E94=2023,'Base de datos'!$U94,IF('Base de datos'!$E94=2022,'Base de datos'!$U94*'IPC DANE'!$V$18/'IPC DANE'!$U$18,IF('Base de datos'!$E94=2021,'Base de datos'!$U94*'IPC DANE'!$V$18/'IPC DANE'!$T$18,IF('Base de datos'!$E94=2020,'Base de datos'!$U94*'IPC DANE'!$V$18/'IPC DANE'!$S$18))))</f>
        <v>8368003</v>
      </c>
      <c r="W94" s="7">
        <v>8368003</v>
      </c>
      <c r="X94" s="7">
        <f>IF('Base de datos'!$E94=2023,'Base de datos'!$W94,IF('Base de datos'!$E94=2022,'Base de datos'!$W94*'IPC DANE'!$V$18/'IPC DANE'!$U$18,IF('Base de datos'!$E94=2021,'Base de datos'!$W94*'IPC DANE'!$V$18/'IPC DANE'!$T$18,IF('Base de datos'!$E94=2020,'Base de datos'!$W94*'IPC DANE'!$V$18/'IPC DANE'!$S$18))))</f>
        <v>8368003</v>
      </c>
      <c r="Y94" s="3"/>
      <c r="Z94" s="1"/>
    </row>
    <row r="95" spans="1:26" ht="14.25" customHeight="1" x14ac:dyDescent="0.3">
      <c r="A95" s="2">
        <v>63</v>
      </c>
      <c r="B95" s="3" t="s">
        <v>367</v>
      </c>
      <c r="C95" s="4" t="s">
        <v>368</v>
      </c>
      <c r="D95" s="5" t="s">
        <v>369</v>
      </c>
      <c r="E95" s="3">
        <v>2022</v>
      </c>
      <c r="F95" s="3" t="s">
        <v>370</v>
      </c>
      <c r="G95" s="3" t="s">
        <v>158</v>
      </c>
      <c r="H95" s="3" t="s">
        <v>371</v>
      </c>
      <c r="I95" s="3" t="s">
        <v>372</v>
      </c>
      <c r="J95" s="6">
        <v>8</v>
      </c>
      <c r="K95" s="7">
        <v>58458750</v>
      </c>
      <c r="L95" s="8" t="s">
        <v>1324</v>
      </c>
      <c r="M95" s="9">
        <v>1.95</v>
      </c>
      <c r="N95" s="7">
        <f>IF('Base de datos'!$E95=2023,'Base de datos'!$K95,IF('Base de datos'!$E95=2022,'Base de datos'!$K95*'IPC DANE'!$V$18/'IPC DANE'!$U$18,IF('Base de datos'!$E95=2021,'Base de datos'!$K95*'IPC DANE'!$V$18/'IPC DANE'!$T$18,IF('Base de datos'!$E95=2020,'Base de datos'!$K95*'IPC DANE'!$V$18/'IPC DANE'!$S$18))))</f>
        <v>41348871.951219514</v>
      </c>
      <c r="O95" s="3" t="s">
        <v>45</v>
      </c>
      <c r="P95" s="3" t="s">
        <v>30</v>
      </c>
      <c r="Q95" s="3">
        <v>2</v>
      </c>
      <c r="R95" s="10">
        <v>28</v>
      </c>
      <c r="S95" s="3"/>
      <c r="T95" s="3" t="s">
        <v>51</v>
      </c>
      <c r="U95" s="7">
        <v>6967000</v>
      </c>
      <c r="V95" s="7">
        <f>IF('Base de datos'!$E95=2023,'Base de datos'!$U95,IF('Base de datos'!$E95=2022,'Base de datos'!$U95*'IPC DANE'!$V$18/'IPC DANE'!$U$18,IF('Base de datos'!$E95=2021,'Base de datos'!$U95*'IPC DANE'!$V$18/'IPC DANE'!$T$18,IF('Base de datos'!$E95=2020,'Base de datos'!$U95*'IPC DANE'!$V$18/'IPC DANE'!$S$18))))</f>
        <v>4927878.0487804879</v>
      </c>
      <c r="W95" s="7">
        <v>5604000</v>
      </c>
      <c r="X95" s="7">
        <f>IF('Base de datos'!$E95=2023,'Base de datos'!$W95,IF('Base de datos'!$E95=2022,'Base de datos'!$W95*'IPC DANE'!$V$18/'IPC DANE'!$U$18,IF('Base de datos'!$E95=2021,'Base de datos'!$W95*'IPC DANE'!$V$18/'IPC DANE'!$T$18,IF('Base de datos'!$E95=2020,'Base de datos'!$W95*'IPC DANE'!$V$18/'IPC DANE'!$S$18))))</f>
        <v>3963804.8780487808</v>
      </c>
      <c r="Y95" s="3"/>
      <c r="Z95" s="1"/>
    </row>
    <row r="96" spans="1:26" ht="14.25" customHeight="1" x14ac:dyDescent="0.3">
      <c r="A96" s="2">
        <v>64</v>
      </c>
      <c r="B96" s="3" t="s">
        <v>373</v>
      </c>
      <c r="C96" s="4" t="s">
        <v>374</v>
      </c>
      <c r="D96" s="5">
        <v>44964</v>
      </c>
      <c r="E96" s="3">
        <v>2023</v>
      </c>
      <c r="F96" s="3" t="s">
        <v>375</v>
      </c>
      <c r="G96" s="3" t="s">
        <v>107</v>
      </c>
      <c r="H96" s="3" t="s">
        <v>43</v>
      </c>
      <c r="I96" s="3" t="s">
        <v>376</v>
      </c>
      <c r="J96" s="6">
        <v>5</v>
      </c>
      <c r="K96" s="7">
        <v>70464373</v>
      </c>
      <c r="L96" s="8" t="s">
        <v>1324</v>
      </c>
      <c r="M96" s="9">
        <v>2.5</v>
      </c>
      <c r="N96" s="7">
        <f>IF('Base de datos'!$E96=2023,'Base de datos'!$K96,IF('Base de datos'!$E96=2022,'Base de datos'!$K96*'IPC DANE'!$V$18/'IPC DANE'!$U$18,IF('Base de datos'!$E96=2021,'Base de datos'!$K96*'IPC DANE'!$V$18/'IPC DANE'!$T$18,IF('Base de datos'!$E96=2020,'Base de datos'!$K96*'IPC DANE'!$V$18/'IPC DANE'!$S$18))))</f>
        <v>70464373</v>
      </c>
      <c r="O96" s="3" t="s">
        <v>45</v>
      </c>
      <c r="P96" s="3" t="s">
        <v>30</v>
      </c>
      <c r="Q96" s="3">
        <v>2</v>
      </c>
      <c r="R96" s="10">
        <v>32</v>
      </c>
      <c r="S96" s="3"/>
      <c r="T96" s="3" t="s">
        <v>31</v>
      </c>
      <c r="U96" s="7">
        <v>3100000</v>
      </c>
      <c r="V96" s="7">
        <f>IF('Base de datos'!$E96=2023,'Base de datos'!$U96,IF('Base de datos'!$E96=2022,'Base de datos'!$U96*'IPC DANE'!$V$18/'IPC DANE'!$U$18,IF('Base de datos'!$E96=2021,'Base de datos'!$U96*'IPC DANE'!$V$18/'IPC DANE'!$T$18,IF('Base de datos'!$E96=2020,'Base de datos'!$U96*'IPC DANE'!$V$18/'IPC DANE'!$S$18))))</f>
        <v>3100000</v>
      </c>
      <c r="W96" s="7">
        <v>3100000</v>
      </c>
      <c r="X96" s="7">
        <f>IF('Base de datos'!$E96=2023,'Base de datos'!$W96,IF('Base de datos'!$E96=2022,'Base de datos'!$W96*'IPC DANE'!$V$18/'IPC DANE'!$U$18,IF('Base de datos'!$E96=2021,'Base de datos'!$W96*'IPC DANE'!$V$18/'IPC DANE'!$T$18,IF('Base de datos'!$E96=2020,'Base de datos'!$W96*'IPC DANE'!$V$18/'IPC DANE'!$S$18))))</f>
        <v>3100000</v>
      </c>
      <c r="Y96" s="3"/>
      <c r="Z96" s="1"/>
    </row>
    <row r="97" spans="1:26" ht="14.25" customHeight="1" x14ac:dyDescent="0.3">
      <c r="A97" s="2">
        <v>65</v>
      </c>
      <c r="B97" s="3" t="s">
        <v>377</v>
      </c>
      <c r="C97" s="4" t="s">
        <v>378</v>
      </c>
      <c r="D97" s="5">
        <v>44698</v>
      </c>
      <c r="E97" s="3">
        <v>2022</v>
      </c>
      <c r="F97" s="3" t="s">
        <v>379</v>
      </c>
      <c r="G97" s="3" t="s">
        <v>49</v>
      </c>
      <c r="H97" s="3" t="s">
        <v>43</v>
      </c>
      <c r="I97" s="3" t="s">
        <v>380</v>
      </c>
      <c r="J97" s="6">
        <v>2</v>
      </c>
      <c r="K97" s="7">
        <v>129322060</v>
      </c>
      <c r="L97" s="8" t="s">
        <v>1324</v>
      </c>
      <c r="M97" s="9">
        <v>2.06</v>
      </c>
      <c r="N97" s="7">
        <f>IF('Base de datos'!$E97=2023,'Base de datos'!$K97,IF('Base de datos'!$E97=2022,'Base de datos'!$K97*'IPC DANE'!$V$18/'IPC DANE'!$U$18,IF('Base de datos'!$E97=2021,'Base de datos'!$K97*'IPC DANE'!$V$18/'IPC DANE'!$T$18,IF('Base de datos'!$E97=2020,'Base de datos'!$K97*'IPC DANE'!$V$18/'IPC DANE'!$S$18))))</f>
        <v>91471700.975609764</v>
      </c>
      <c r="O97" s="3" t="s">
        <v>45</v>
      </c>
      <c r="P97" s="3" t="s">
        <v>57</v>
      </c>
      <c r="Q97" s="3" t="s">
        <v>58</v>
      </c>
      <c r="R97" s="10">
        <v>17</v>
      </c>
      <c r="S97" s="3"/>
      <c r="T97" s="3" t="s">
        <v>51</v>
      </c>
      <c r="U97" s="7">
        <v>6000000</v>
      </c>
      <c r="V97" s="7">
        <f>IF('Base de datos'!$E97=2023,'Base de datos'!$U97,IF('Base de datos'!$E97=2022,'Base de datos'!$U97*'IPC DANE'!$V$18/'IPC DANE'!$U$18,IF('Base de datos'!$E97=2021,'Base de datos'!$U97*'IPC DANE'!$V$18/'IPC DANE'!$T$18,IF('Base de datos'!$E97=2020,'Base de datos'!$U97*'IPC DANE'!$V$18/'IPC DANE'!$S$18))))</f>
        <v>4243902.4390243897</v>
      </c>
      <c r="W97" s="7">
        <v>4000000</v>
      </c>
      <c r="X97" s="7">
        <f>IF('Base de datos'!$E97=2023,'Base de datos'!$W97,IF('Base de datos'!$E97=2022,'Base de datos'!$W97*'IPC DANE'!$V$18/'IPC DANE'!$U$18,IF('Base de datos'!$E97=2021,'Base de datos'!$W97*'IPC DANE'!$V$18/'IPC DANE'!$T$18,IF('Base de datos'!$E97=2020,'Base de datos'!$W97*'IPC DANE'!$V$18/'IPC DANE'!$S$18))))</f>
        <v>2829268.2926829271</v>
      </c>
      <c r="Y97" s="3"/>
      <c r="Z97" s="1"/>
    </row>
    <row r="98" spans="1:26" ht="14.25" customHeight="1" x14ac:dyDescent="0.3">
      <c r="A98" s="2">
        <v>66</v>
      </c>
      <c r="B98" s="3" t="s">
        <v>381</v>
      </c>
      <c r="C98" s="4" t="s">
        <v>378</v>
      </c>
      <c r="D98" s="5">
        <v>44726</v>
      </c>
      <c r="E98" s="3">
        <v>2022</v>
      </c>
      <c r="F98" s="3" t="s">
        <v>370</v>
      </c>
      <c r="G98" s="3" t="s">
        <v>158</v>
      </c>
      <c r="H98" s="3" t="s">
        <v>43</v>
      </c>
      <c r="I98" s="3" t="s">
        <v>382</v>
      </c>
      <c r="J98" s="6">
        <v>2</v>
      </c>
      <c r="K98" s="7">
        <v>144998609</v>
      </c>
      <c r="L98" s="8" t="s">
        <v>1324</v>
      </c>
      <c r="M98" s="3" t="s">
        <v>383</v>
      </c>
      <c r="N98" s="7">
        <f>IF('Base de datos'!$E98=2023,'Base de datos'!$K98,IF('Base de datos'!$E98=2022,'Base de datos'!$K98*'IPC DANE'!$V$18/'IPC DANE'!$U$18,IF('Base de datos'!$E98=2021,'Base de datos'!$K98*'IPC DANE'!$V$18/'IPC DANE'!$T$18,IF('Base de datos'!$E98=2020,'Base de datos'!$K98*'IPC DANE'!$V$18/'IPC DANE'!$S$18))))</f>
        <v>102559991.73170732</v>
      </c>
      <c r="O98" s="3" t="s">
        <v>29</v>
      </c>
      <c r="P98" s="3" t="s">
        <v>57</v>
      </c>
      <c r="Q98" s="3" t="s">
        <v>58</v>
      </c>
      <c r="R98" s="10">
        <v>17</v>
      </c>
      <c r="S98" s="3" t="s">
        <v>384</v>
      </c>
      <c r="T98" s="3" t="s">
        <v>385</v>
      </c>
      <c r="U98" s="7">
        <v>7000000</v>
      </c>
      <c r="V98" s="7">
        <f>IF('Base de datos'!$E98=2023,'Base de datos'!$U98,IF('Base de datos'!$E98=2022,'Base de datos'!$U98*'IPC DANE'!$V$18/'IPC DANE'!$U$18,IF('Base de datos'!$E98=2021,'Base de datos'!$U98*'IPC DANE'!$V$18/'IPC DANE'!$T$18,IF('Base de datos'!$E98=2020,'Base de datos'!$U98*'IPC DANE'!$V$18/'IPC DANE'!$S$18))))</f>
        <v>4951219.5121951215</v>
      </c>
      <c r="W98" s="7">
        <v>4100000</v>
      </c>
      <c r="X98" s="7">
        <f>IF('Base de datos'!$E98=2023,'Base de datos'!$W98,IF('Base de datos'!$E98=2022,'Base de datos'!$W98*'IPC DANE'!$V$18/'IPC DANE'!$U$18,IF('Base de datos'!$E98=2021,'Base de datos'!$W98*'IPC DANE'!$V$18/'IPC DANE'!$T$18,IF('Base de datos'!$E98=2020,'Base de datos'!$W98*'IPC DANE'!$V$18/'IPC DANE'!$S$18))))</f>
        <v>2900000</v>
      </c>
      <c r="Y98" s="3"/>
      <c r="Z98" s="1"/>
    </row>
    <row r="99" spans="1:26" ht="15.75" customHeight="1" x14ac:dyDescent="0.3">
      <c r="A99" s="2">
        <v>67</v>
      </c>
      <c r="B99" s="3" t="s">
        <v>386</v>
      </c>
      <c r="C99" s="4" t="s">
        <v>32</v>
      </c>
      <c r="D99" s="5">
        <v>44894</v>
      </c>
      <c r="E99" s="3">
        <v>2022</v>
      </c>
      <c r="F99" s="3" t="s">
        <v>387</v>
      </c>
      <c r="G99" s="3" t="s">
        <v>387</v>
      </c>
      <c r="H99" s="3" t="s">
        <v>43</v>
      </c>
      <c r="I99" s="3" t="s">
        <v>388</v>
      </c>
      <c r="J99" s="6">
        <v>10</v>
      </c>
      <c r="K99" s="7">
        <v>780000000</v>
      </c>
      <c r="L99" s="8" t="s">
        <v>1324</v>
      </c>
      <c r="M99" s="9">
        <v>2.2999999999999998</v>
      </c>
      <c r="N99" s="7">
        <f>IF('Base de datos'!$E99=2023,'Base de datos'!$K99,IF('Base de datos'!$E99=2022,'Base de datos'!$K99*'IPC DANE'!$V$18/'IPC DANE'!$U$18,IF('Base de datos'!$E99=2021,'Base de datos'!$K99*'IPC DANE'!$V$18/'IPC DANE'!$T$18,IF('Base de datos'!$E99=2020,'Base de datos'!$K99*'IPC DANE'!$V$18/'IPC DANE'!$S$18))))</f>
        <v>551707317.07317066</v>
      </c>
      <c r="O99" s="3" t="s">
        <v>45</v>
      </c>
      <c r="P99" s="3" t="s">
        <v>30</v>
      </c>
      <c r="Q99" s="3">
        <v>2</v>
      </c>
      <c r="R99" s="10">
        <v>32</v>
      </c>
      <c r="S99" s="3"/>
      <c r="T99" s="3" t="s">
        <v>51</v>
      </c>
      <c r="U99" s="7">
        <v>9473715</v>
      </c>
      <c r="V99" s="7">
        <f>IF('Base de datos'!$E99=2023,'Base de datos'!$U99,IF('Base de datos'!$E99=2022,'Base de datos'!$U99*'IPC DANE'!$V$18/'IPC DANE'!$U$18,IF('Base de datos'!$E99=2021,'Base de datos'!$U99*'IPC DANE'!$V$18/'IPC DANE'!$T$18,IF('Base de datos'!$E99=2020,'Base de datos'!$U99*'IPC DANE'!$V$18/'IPC DANE'!$S$18))))</f>
        <v>6700920.3658536579</v>
      </c>
      <c r="W99" s="7">
        <v>5265045</v>
      </c>
      <c r="X99" s="7" t="s">
        <v>37</v>
      </c>
      <c r="Y99" s="3"/>
      <c r="Z99" s="1"/>
    </row>
    <row r="100" spans="1:26" ht="14.25" customHeight="1" x14ac:dyDescent="0.3">
      <c r="A100" s="2">
        <v>68</v>
      </c>
      <c r="B100" s="3" t="s">
        <v>389</v>
      </c>
      <c r="C100" s="4" t="s">
        <v>32</v>
      </c>
      <c r="D100" s="5">
        <v>44861</v>
      </c>
      <c r="E100" s="3">
        <v>2022</v>
      </c>
      <c r="F100" s="3" t="s">
        <v>101</v>
      </c>
      <c r="G100" s="3" t="s">
        <v>102</v>
      </c>
      <c r="H100" s="3" t="s">
        <v>43</v>
      </c>
      <c r="I100" s="3" t="s">
        <v>390</v>
      </c>
      <c r="J100" s="6">
        <v>13</v>
      </c>
      <c r="K100" s="7">
        <v>2191048359</v>
      </c>
      <c r="L100" s="8" t="s">
        <v>1324</v>
      </c>
      <c r="M100" s="3" t="s">
        <v>391</v>
      </c>
      <c r="N100" s="7">
        <f>IF('Base de datos'!$E100=2023,'Base de datos'!$K100,IF('Base de datos'!$E100=2022,'Base de datos'!$K100*'IPC DANE'!$V$18/'IPC DANE'!$U$18,IF('Base de datos'!$E100=2021,'Base de datos'!$K100*'IPC DANE'!$V$18/'IPC DANE'!$T$18,IF('Base de datos'!$E100=2020,'Base de datos'!$K100*'IPC DANE'!$V$18/'IPC DANE'!$S$18))))</f>
        <v>1549765912.4634147</v>
      </c>
      <c r="O100" s="3" t="s">
        <v>45</v>
      </c>
      <c r="P100" s="3" t="s">
        <v>30</v>
      </c>
      <c r="Q100" s="3">
        <v>2</v>
      </c>
      <c r="R100" s="10">
        <v>32</v>
      </c>
      <c r="S100" s="3" t="s">
        <v>173</v>
      </c>
      <c r="T100" s="3" t="s">
        <v>51</v>
      </c>
      <c r="U100" s="7">
        <v>8500000</v>
      </c>
      <c r="V100" s="7">
        <f>IF('Base de datos'!$E100=2023,'Base de datos'!$U100,IF('Base de datos'!$E100=2022,'Base de datos'!$U100*'IPC DANE'!$V$18/'IPC DANE'!$U$18,IF('Base de datos'!$E100=2021,'Base de datos'!$U100*'IPC DANE'!$V$18/'IPC DANE'!$T$18,IF('Base de datos'!$E100=2020,'Base de datos'!$U100*'IPC DANE'!$V$18/'IPC DANE'!$S$18))))</f>
        <v>6012195.1219512196</v>
      </c>
      <c r="W100" s="7">
        <v>6500000</v>
      </c>
      <c r="X100" s="7">
        <f>IF('Base de datos'!$E100=2023,'Base de datos'!$W100,IF('Base de datos'!$E100=2022,'Base de datos'!$W100*'IPC DANE'!$V$18/'IPC DANE'!$U$18,IF('Base de datos'!$E100=2021,'Base de datos'!$W100*'IPC DANE'!$V$18/'IPC DANE'!$T$18,IF('Base de datos'!$E100=2020,'Base de datos'!$W100*'IPC DANE'!$V$18/'IPC DANE'!$S$18))))</f>
        <v>4597560.9756097561</v>
      </c>
      <c r="Y100" s="3"/>
      <c r="Z100" s="1"/>
    </row>
    <row r="101" spans="1:26" ht="14.25" hidden="1" customHeight="1" outlineLevel="1" x14ac:dyDescent="0.3">
      <c r="A101" s="2">
        <v>68.099999999999994</v>
      </c>
      <c r="B101" s="3"/>
      <c r="C101" s="12"/>
      <c r="D101" s="5"/>
      <c r="E101" s="3"/>
      <c r="F101" s="3"/>
      <c r="G101" s="3"/>
      <c r="H101" s="3"/>
      <c r="I101" s="3"/>
      <c r="J101" s="6"/>
      <c r="K101" s="7">
        <v>1591154950</v>
      </c>
      <c r="L101" s="8" t="s">
        <v>1324</v>
      </c>
      <c r="M101" s="3">
        <v>2.2999999999999998</v>
      </c>
      <c r="N101" s="7" t="b">
        <f>IF('Base de datos'!$E101=2023,'Base de datos'!$K101,IF('Base de datos'!$E101=2022,'Base de datos'!$K101*'IPC DANE'!$V$18/'IPC DANE'!$U$18,IF('Base de datos'!$E101=2021,'Base de datos'!$K101*'IPC DANE'!$V$18/'IPC DANE'!$T$18,IF('Base de datos'!$E101=2020,'Base de datos'!$K101*'IPC DANE'!$V$18/'IPC DANE'!$S$18))))</f>
        <v>0</v>
      </c>
      <c r="O101" s="3"/>
      <c r="P101" s="3"/>
      <c r="Q101" s="3"/>
      <c r="R101" s="10"/>
      <c r="S101" s="3" t="s">
        <v>392</v>
      </c>
      <c r="T101" s="3"/>
      <c r="U101" s="7"/>
      <c r="V101" s="7" t="b">
        <f>IF('Base de datos'!$E101=2023,'Base de datos'!$U101,IF('Base de datos'!$E101=2022,'Base de datos'!$U101*'IPC DANE'!$V$18/'IPC DANE'!$U$18,IF('Base de datos'!$E101=2021,'Base de datos'!$U101*'IPC DANE'!$V$18/'IPC DANE'!$T$18,IF('Base de datos'!$E101=2020,'Base de datos'!$U101*'IPC DANE'!$V$18/'IPC DANE'!$S$18))))</f>
        <v>0</v>
      </c>
      <c r="W101" s="7"/>
      <c r="X101" s="7" t="b">
        <f>IF('Base de datos'!$E101=2023,'Base de datos'!$W101,IF('Base de datos'!$E101=2022,'Base de datos'!$W101*'IPC DANE'!$V$18/'IPC DANE'!$U$18,IF('Base de datos'!$E101=2021,'Base de datos'!$W101*'IPC DANE'!$V$18/'IPC DANE'!$T$18,IF('Base de datos'!$E101=2020,'Base de datos'!$W101*'IPC DANE'!$V$18/'IPC DANE'!$S$18))))</f>
        <v>0</v>
      </c>
      <c r="Y101" s="3"/>
      <c r="Z101" s="1"/>
    </row>
    <row r="102" spans="1:26" ht="14.25" hidden="1" customHeight="1" outlineLevel="1" x14ac:dyDescent="0.3">
      <c r="A102" s="2">
        <v>68.2</v>
      </c>
      <c r="B102" s="3"/>
      <c r="C102" s="12"/>
      <c r="D102" s="5"/>
      <c r="E102" s="3"/>
      <c r="F102" s="3"/>
      <c r="G102" s="3"/>
      <c r="H102" s="3"/>
      <c r="I102" s="3"/>
      <c r="J102" s="6"/>
      <c r="K102" s="7">
        <v>599893408.51999998</v>
      </c>
      <c r="L102" s="8" t="s">
        <v>1324</v>
      </c>
      <c r="M102" s="3">
        <v>1.29</v>
      </c>
      <c r="N102" s="7" t="b">
        <f>IF('Base de datos'!$E102=2023,'Base de datos'!$K102,IF('Base de datos'!$E102=2022,'Base de datos'!$K102*'IPC DANE'!$V$18/'IPC DANE'!$U$18,IF('Base de datos'!$E102=2021,'Base de datos'!$K102*'IPC DANE'!$V$18/'IPC DANE'!$T$18,IF('Base de datos'!$E102=2020,'Base de datos'!$K102*'IPC DANE'!$V$18/'IPC DANE'!$S$18))))</f>
        <v>0</v>
      </c>
      <c r="O102" s="3"/>
      <c r="P102" s="3"/>
      <c r="Q102" s="3"/>
      <c r="R102" s="10"/>
      <c r="S102" s="3" t="s">
        <v>393</v>
      </c>
      <c r="T102" s="3"/>
      <c r="U102" s="7"/>
      <c r="V102" s="7" t="b">
        <f>IF('Base de datos'!$E102=2023,'Base de datos'!$U102,IF('Base de datos'!$E102=2022,'Base de datos'!$U102*'IPC DANE'!$V$18/'IPC DANE'!$U$18,IF('Base de datos'!$E102=2021,'Base de datos'!$U102*'IPC DANE'!$V$18/'IPC DANE'!$T$18,IF('Base de datos'!$E102=2020,'Base de datos'!$U102*'IPC DANE'!$V$18/'IPC DANE'!$S$18))))</f>
        <v>0</v>
      </c>
      <c r="W102" s="7"/>
      <c r="X102" s="7" t="b">
        <f>IF('Base de datos'!$E102=2023,'Base de datos'!$W102,IF('Base de datos'!$E102=2022,'Base de datos'!$W102*'IPC DANE'!$V$18/'IPC DANE'!$U$18,IF('Base de datos'!$E102=2021,'Base de datos'!$W102*'IPC DANE'!$V$18/'IPC DANE'!$T$18,IF('Base de datos'!$E102=2020,'Base de datos'!$W102*'IPC DANE'!$V$18/'IPC DANE'!$S$18))))</f>
        <v>0</v>
      </c>
      <c r="Y102" s="3"/>
      <c r="Z102" s="1"/>
    </row>
    <row r="103" spans="1:26" ht="14.25" customHeight="1" collapsed="1" x14ac:dyDescent="0.3">
      <c r="A103" s="2">
        <v>69</v>
      </c>
      <c r="B103" s="3" t="s">
        <v>394</v>
      </c>
      <c r="C103" s="12" t="s">
        <v>395</v>
      </c>
      <c r="D103" s="5">
        <v>44995</v>
      </c>
      <c r="E103" s="3">
        <v>2023</v>
      </c>
      <c r="F103" s="3" t="s">
        <v>396</v>
      </c>
      <c r="G103" s="3" t="s">
        <v>397</v>
      </c>
      <c r="H103" s="3" t="s">
        <v>43</v>
      </c>
      <c r="I103" s="3" t="s">
        <v>398</v>
      </c>
      <c r="J103" s="6">
        <v>6.5</v>
      </c>
      <c r="K103" s="14">
        <v>122590733</v>
      </c>
      <c r="L103" s="8" t="s">
        <v>1324</v>
      </c>
      <c r="M103" s="9">
        <v>2.34</v>
      </c>
      <c r="N103" s="7">
        <f>IF('Base de datos'!$E103=2023,'Base de datos'!$K103,IF('Base de datos'!$E103=2022,'Base de datos'!$K103*'IPC DANE'!$V$18/'IPC DANE'!$U$18,IF('Base de datos'!$E103=2021,'Base de datos'!$K103*'IPC DANE'!$V$18/'IPC DANE'!$T$18,IF('Base de datos'!$E103=2020,'Base de datos'!$K103*'IPC DANE'!$V$18/'IPC DANE'!$S$18))))</f>
        <v>122590733</v>
      </c>
      <c r="O103" s="3" t="s">
        <v>29</v>
      </c>
      <c r="P103" s="3" t="s">
        <v>30</v>
      </c>
      <c r="Q103" s="3">
        <v>2</v>
      </c>
      <c r="R103" s="10">
        <v>32</v>
      </c>
      <c r="S103" s="3"/>
      <c r="T103" s="3" t="s">
        <v>31</v>
      </c>
      <c r="U103" s="7">
        <v>3000000</v>
      </c>
      <c r="V103" s="7">
        <f>IF('Base de datos'!$E103=2023,'Base de datos'!$U103,IF('Base de datos'!$E103=2022,'Base de datos'!$U103*'IPC DANE'!$V$18/'IPC DANE'!$U$18,IF('Base de datos'!$E103=2021,'Base de datos'!$U103*'IPC DANE'!$V$18/'IPC DANE'!$T$18,IF('Base de datos'!$E103=2020,'Base de datos'!$U103*'IPC DANE'!$V$18/'IPC DANE'!$S$18))))</f>
        <v>3000000</v>
      </c>
      <c r="W103" s="7">
        <v>2200000</v>
      </c>
      <c r="X103" s="7">
        <f>IF('Base de datos'!$E103=2023,'Base de datos'!$W103,IF('Base de datos'!$E103=2022,'Base de datos'!$W103*'IPC DANE'!$V$18/'IPC DANE'!$U$18,IF('Base de datos'!$E103=2021,'Base de datos'!$W103*'IPC DANE'!$V$18/'IPC DANE'!$T$18,IF('Base de datos'!$E103=2020,'Base de datos'!$W103*'IPC DANE'!$V$18/'IPC DANE'!$S$18))))</f>
        <v>2200000</v>
      </c>
      <c r="Y103" s="3"/>
      <c r="Z103" s="1"/>
    </row>
    <row r="104" spans="1:26" ht="14.25" customHeight="1" x14ac:dyDescent="0.3">
      <c r="A104" s="2">
        <v>70</v>
      </c>
      <c r="B104" s="3" t="s">
        <v>399</v>
      </c>
      <c r="C104" s="4" t="s">
        <v>32</v>
      </c>
      <c r="D104" s="5">
        <v>44876</v>
      </c>
      <c r="E104" s="3">
        <v>2022</v>
      </c>
      <c r="F104" s="3" t="s">
        <v>400</v>
      </c>
      <c r="G104" s="3" t="s">
        <v>55</v>
      </c>
      <c r="H104" s="3" t="s">
        <v>43</v>
      </c>
      <c r="I104" s="3" t="s">
        <v>401</v>
      </c>
      <c r="J104" s="6">
        <v>4</v>
      </c>
      <c r="K104" s="7">
        <v>211915200</v>
      </c>
      <c r="L104" s="8" t="s">
        <v>1324</v>
      </c>
      <c r="M104" s="9">
        <v>2.12</v>
      </c>
      <c r="N104" s="7">
        <f>IF('Base de datos'!$E104=2023,'Base de datos'!$K104,IF('Base de datos'!$E104=2022,'Base de datos'!$K104*'IPC DANE'!$V$18/'IPC DANE'!$U$18,IF('Base de datos'!$E104=2021,'Base de datos'!$K104*'IPC DANE'!$V$18/'IPC DANE'!$T$18,IF('Base de datos'!$E104=2020,'Base de datos'!$K104*'IPC DANE'!$V$18/'IPC DANE'!$S$18))))</f>
        <v>149891239.02439022</v>
      </c>
      <c r="O104" s="3" t="s">
        <v>45</v>
      </c>
      <c r="P104" s="3" t="s">
        <v>57</v>
      </c>
      <c r="Q104" s="3" t="s">
        <v>58</v>
      </c>
      <c r="R104" s="10">
        <v>17</v>
      </c>
      <c r="S104" s="3"/>
      <c r="T104" s="3" t="s">
        <v>385</v>
      </c>
      <c r="U104" s="7">
        <v>6000000</v>
      </c>
      <c r="V104" s="7">
        <f>IF('Base de datos'!$E104=2023,'Base de datos'!$U104,IF('Base de datos'!$E104=2022,'Base de datos'!$U104*'IPC DANE'!$V$18/'IPC DANE'!$U$18,IF('Base de datos'!$E104=2021,'Base de datos'!$U104*'IPC DANE'!$V$18/'IPC DANE'!$T$18,IF('Base de datos'!$E104=2020,'Base de datos'!$U104*'IPC DANE'!$V$18/'IPC DANE'!$S$18))))</f>
        <v>4243902.4390243897</v>
      </c>
      <c r="W104" s="7" t="s">
        <v>37</v>
      </c>
      <c r="X104" s="7" t="s">
        <v>37</v>
      </c>
      <c r="Y104" s="3" t="s">
        <v>109</v>
      </c>
      <c r="Z104" s="1"/>
    </row>
    <row r="105" spans="1:26" ht="14.25" customHeight="1" x14ac:dyDescent="0.3">
      <c r="A105" s="2">
        <v>71</v>
      </c>
      <c r="B105" s="3" t="s">
        <v>402</v>
      </c>
      <c r="C105" s="4" t="s">
        <v>32</v>
      </c>
      <c r="D105" s="5">
        <v>44862</v>
      </c>
      <c r="E105" s="3">
        <v>2022</v>
      </c>
      <c r="F105" s="3" t="s">
        <v>301</v>
      </c>
      <c r="G105" s="3" t="s">
        <v>113</v>
      </c>
      <c r="H105" s="3" t="s">
        <v>43</v>
      </c>
      <c r="I105" s="3" t="s">
        <v>403</v>
      </c>
      <c r="J105" s="6">
        <v>10</v>
      </c>
      <c r="K105" s="7">
        <v>509272632</v>
      </c>
      <c r="L105" s="8" t="s">
        <v>1324</v>
      </c>
      <c r="M105" s="9">
        <v>2</v>
      </c>
      <c r="N105" s="7">
        <f>IF('Base de datos'!$E105=2023,'Base de datos'!$K105,IF('Base de datos'!$E105=2022,'Base de datos'!$K105*'IPC DANE'!$V$18/'IPC DANE'!$U$18,IF('Base de datos'!$E105=2021,'Base de datos'!$K105*'IPC DANE'!$V$18/'IPC DANE'!$T$18,IF('Base de datos'!$E105=2020,'Base de datos'!$K105*'IPC DANE'!$V$18/'IPC DANE'!$S$18))))</f>
        <v>360217227.51219517</v>
      </c>
      <c r="O105" s="3" t="s">
        <v>45</v>
      </c>
      <c r="P105" s="3" t="s">
        <v>30</v>
      </c>
      <c r="Q105" s="3">
        <v>2</v>
      </c>
      <c r="R105" s="10">
        <v>32</v>
      </c>
      <c r="S105" s="3"/>
      <c r="T105" s="3" t="s">
        <v>404</v>
      </c>
      <c r="U105" s="7">
        <v>4500000</v>
      </c>
      <c r="V105" s="7">
        <f>IF('Base de datos'!$E105=2023,'Base de datos'!$U105,IF('Base de datos'!$E105=2022,'Base de datos'!$U105*'IPC DANE'!$V$18/'IPC DANE'!$U$18,IF('Base de datos'!$E105=2021,'Base de datos'!$U105*'IPC DANE'!$V$18/'IPC DANE'!$T$18,IF('Base de datos'!$E105=2020,'Base de datos'!$U105*'IPC DANE'!$V$18/'IPC DANE'!$S$18))))</f>
        <v>3182926.829268293</v>
      </c>
      <c r="W105" s="7">
        <v>3500000</v>
      </c>
      <c r="X105" s="7">
        <f>IF('Base de datos'!$E105=2023,'Base de datos'!$W105,IF('Base de datos'!$E105=2022,'Base de datos'!$W105*'IPC DANE'!$V$18/'IPC DANE'!$U$18,IF('Base de datos'!$E105=2021,'Base de datos'!$W105*'IPC DANE'!$V$18/'IPC DANE'!$T$18,IF('Base de datos'!$E105=2020,'Base de datos'!$W105*'IPC DANE'!$V$18/'IPC DANE'!$S$18))))</f>
        <v>2475609.7560975607</v>
      </c>
      <c r="Y105" s="3"/>
      <c r="Z105" s="1"/>
    </row>
    <row r="106" spans="1:26" ht="14.25" customHeight="1" x14ac:dyDescent="0.3">
      <c r="A106" s="2">
        <v>72</v>
      </c>
      <c r="B106" s="3" t="s">
        <v>405</v>
      </c>
      <c r="C106" s="12" t="s">
        <v>406</v>
      </c>
      <c r="D106" s="3" t="s">
        <v>407</v>
      </c>
      <c r="E106" s="3">
        <v>2023</v>
      </c>
      <c r="F106" s="3" t="s">
        <v>396</v>
      </c>
      <c r="G106" s="3" t="s">
        <v>397</v>
      </c>
      <c r="H106" s="3" t="s">
        <v>43</v>
      </c>
      <c r="I106" s="3" t="s">
        <v>408</v>
      </c>
      <c r="J106" s="6">
        <v>6</v>
      </c>
      <c r="K106" s="14">
        <v>112365750</v>
      </c>
      <c r="L106" s="8" t="s">
        <v>1324</v>
      </c>
      <c r="M106" s="9">
        <v>2.34</v>
      </c>
      <c r="N106" s="7">
        <f>IF('Base de datos'!$E106=2023,'Base de datos'!$K106,IF('Base de datos'!$E106=2022,'Base de datos'!$K106*'IPC DANE'!$V$18/'IPC DANE'!$U$18,IF('Base de datos'!$E106=2021,'Base de datos'!$K106*'IPC DANE'!$V$18/'IPC DANE'!$T$18,IF('Base de datos'!$E106=2020,'Base de datos'!$K106*'IPC DANE'!$V$18/'IPC DANE'!$S$18))))</f>
        <v>112365750</v>
      </c>
      <c r="O106" s="3" t="s">
        <v>29</v>
      </c>
      <c r="P106" s="3" t="s">
        <v>30</v>
      </c>
      <c r="Q106" s="3">
        <v>2</v>
      </c>
      <c r="R106" s="10">
        <v>32</v>
      </c>
      <c r="S106" s="3"/>
      <c r="T106" s="3" t="s">
        <v>404</v>
      </c>
      <c r="U106" s="7">
        <v>3000000</v>
      </c>
      <c r="V106" s="7">
        <f>IF('Base de datos'!$E106=2023,'Base de datos'!$U106,IF('Base de datos'!$E106=2022,'Base de datos'!$U106*'IPC DANE'!$V$18/'IPC DANE'!$U$18,IF('Base de datos'!$E106=2021,'Base de datos'!$U106*'IPC DANE'!$V$18/'IPC DANE'!$T$18,IF('Base de datos'!$E106=2020,'Base de datos'!$U106*'IPC DANE'!$V$18/'IPC DANE'!$S$18))))</f>
        <v>3000000</v>
      </c>
      <c r="W106" s="7">
        <v>3000000</v>
      </c>
      <c r="X106" s="7">
        <f>IF('Base de datos'!$E106=2023,'Base de datos'!$W106,IF('Base de datos'!$E106=2022,'Base de datos'!$W106*'IPC DANE'!$V$18/'IPC DANE'!$U$18,IF('Base de datos'!$E106=2021,'Base de datos'!$W106*'IPC DANE'!$V$18/'IPC DANE'!$T$18,IF('Base de datos'!$E106=2020,'Base de datos'!$W106*'IPC DANE'!$V$18/'IPC DANE'!$S$18))))</f>
        <v>3000000</v>
      </c>
      <c r="Y106" s="3"/>
      <c r="Z106" s="1"/>
    </row>
    <row r="107" spans="1:26" ht="14.25" customHeight="1" x14ac:dyDescent="0.3">
      <c r="A107" s="2">
        <v>73</v>
      </c>
      <c r="B107" s="3" t="s">
        <v>409</v>
      </c>
      <c r="C107" s="4" t="s">
        <v>32</v>
      </c>
      <c r="D107" s="5" t="s">
        <v>410</v>
      </c>
      <c r="E107" s="3">
        <v>2022</v>
      </c>
      <c r="F107" s="3" t="s">
        <v>411</v>
      </c>
      <c r="G107" s="3" t="s">
        <v>209</v>
      </c>
      <c r="H107" s="3" t="s">
        <v>43</v>
      </c>
      <c r="I107" s="3" t="s">
        <v>412</v>
      </c>
      <c r="J107" s="6">
        <v>8</v>
      </c>
      <c r="K107" s="7">
        <v>2238809931.1900001</v>
      </c>
      <c r="L107" s="8" t="s">
        <v>1324</v>
      </c>
      <c r="M107" s="9">
        <v>1.99</v>
      </c>
      <c r="N107" s="7">
        <f>IF('Base de datos'!$E107=2023,'Base de datos'!$K107,IF('Base de datos'!$E107=2022,'Base de datos'!$K107*'IPC DANE'!$V$18/'IPC DANE'!$U$18,IF('Base de datos'!$E107=2021,'Base de datos'!$K107*'IPC DANE'!$V$18/'IPC DANE'!$T$18,IF('Base de datos'!$E107=2020,'Base de datos'!$K107*'IPC DANE'!$V$18/'IPC DANE'!$S$18))))</f>
        <v>1583548487.9148781</v>
      </c>
      <c r="O107" s="3" t="s">
        <v>29</v>
      </c>
      <c r="P107" s="3" t="s">
        <v>30</v>
      </c>
      <c r="Q107" s="3">
        <v>2</v>
      </c>
      <c r="R107" s="10">
        <v>28</v>
      </c>
      <c r="S107" s="3"/>
      <c r="T107" s="3" t="s">
        <v>51</v>
      </c>
      <c r="U107" s="7">
        <v>11166000</v>
      </c>
      <c r="V107" s="7">
        <f>IF('Base de datos'!$E107=2023,'Base de datos'!$U107,IF('Base de datos'!$E107=2022,'Base de datos'!$U107*'IPC DANE'!$V$18/'IPC DANE'!$U$18,IF('Base de datos'!$E107=2021,'Base de datos'!$U107*'IPC DANE'!$V$18/'IPC DANE'!$T$18,IF('Base de datos'!$E107=2020,'Base de datos'!$U107*'IPC DANE'!$V$18/'IPC DANE'!$S$18))))</f>
        <v>7897902.4390243907</v>
      </c>
      <c r="W107" s="7">
        <v>4917000</v>
      </c>
      <c r="X107" s="7">
        <f>IF('Base de datos'!$E107=2023,'Base de datos'!$W107,IF('Base de datos'!$E107=2022,'Base de datos'!$W107*'IPC DANE'!$V$18/'IPC DANE'!$U$18,IF('Base de datos'!$E107=2021,'Base de datos'!$W107*'IPC DANE'!$V$18/'IPC DANE'!$T$18,IF('Base de datos'!$E107=2020,'Base de datos'!$W107*'IPC DANE'!$V$18/'IPC DANE'!$S$18))))</f>
        <v>3477878.0487804879</v>
      </c>
      <c r="Y107" s="3"/>
      <c r="Z107" s="1"/>
    </row>
    <row r="108" spans="1:26" ht="15" customHeight="1" x14ac:dyDescent="0.3">
      <c r="A108" s="2">
        <v>74</v>
      </c>
      <c r="B108" s="3" t="s">
        <v>413</v>
      </c>
      <c r="C108" s="4" t="s">
        <v>32</v>
      </c>
      <c r="D108" s="5">
        <v>44693</v>
      </c>
      <c r="E108" s="3">
        <v>2022</v>
      </c>
      <c r="F108" s="3" t="s">
        <v>414</v>
      </c>
      <c r="G108" s="3" t="s">
        <v>132</v>
      </c>
      <c r="H108" s="3" t="s">
        <v>43</v>
      </c>
      <c r="I108" s="3" t="s">
        <v>415</v>
      </c>
      <c r="J108" s="6">
        <v>6</v>
      </c>
      <c r="K108" s="7">
        <v>445255827.14999998</v>
      </c>
      <c r="L108" s="8" t="s">
        <v>1324</v>
      </c>
      <c r="M108" s="3" t="s">
        <v>416</v>
      </c>
      <c r="N108" s="7">
        <f>IF('Base de datos'!$E108=2023,'Base de datos'!$K108,IF('Base de datos'!$E108=2022,'Base de datos'!$K108*'IPC DANE'!$V$18/'IPC DANE'!$U$18,IF('Base de datos'!$E108=2021,'Base de datos'!$K108*'IPC DANE'!$V$18/'IPC DANE'!$T$18,IF('Base de datos'!$E108=2020,'Base de datos'!$K108*'IPC DANE'!$V$18/'IPC DANE'!$S$18))))</f>
        <v>314937048.47195119</v>
      </c>
      <c r="O108" s="3" t="s">
        <v>29</v>
      </c>
      <c r="P108" s="3" t="s">
        <v>30</v>
      </c>
      <c r="Q108" s="3">
        <v>2</v>
      </c>
      <c r="R108" s="10">
        <v>32</v>
      </c>
      <c r="S108" s="3" t="s">
        <v>173</v>
      </c>
      <c r="T108" s="3" t="s">
        <v>417</v>
      </c>
      <c r="U108" s="7">
        <v>5000000</v>
      </c>
      <c r="V108" s="7">
        <f>IF('Base de datos'!$E108=2023,'Base de datos'!$U108,IF('Base de datos'!$E108=2022,'Base de datos'!$U108*'IPC DANE'!$V$18/'IPC DANE'!$U$18,IF('Base de datos'!$E108=2021,'Base de datos'!$U108*'IPC DANE'!$V$18/'IPC DANE'!$T$18,IF('Base de datos'!$E108=2020,'Base de datos'!$U108*'IPC DANE'!$V$18/'IPC DANE'!$S$18))))</f>
        <v>3536585.3658536589</v>
      </c>
      <c r="W108" s="7">
        <v>4200000</v>
      </c>
      <c r="X108" s="7">
        <f>IF('Base de datos'!$E108=2023,'Base de datos'!$W108,IF('Base de datos'!$E108=2022,'Base de datos'!$W108*'IPC DANE'!$V$18/'IPC DANE'!$U$18,IF('Base de datos'!$E108=2021,'Base de datos'!$W108*'IPC DANE'!$V$18/'IPC DANE'!$T$18,IF('Base de datos'!$E108=2020,'Base de datos'!$W108*'IPC DANE'!$V$18/'IPC DANE'!$S$18))))</f>
        <v>2970731.7073170734</v>
      </c>
      <c r="Y108" s="3"/>
      <c r="Z108" s="1"/>
    </row>
    <row r="109" spans="1:26" ht="14.25" hidden="1" customHeight="1" outlineLevel="1" x14ac:dyDescent="0.3">
      <c r="A109" s="2">
        <v>74.099999999999994</v>
      </c>
      <c r="B109" s="3"/>
      <c r="C109" s="12"/>
      <c r="D109" s="5"/>
      <c r="E109" s="3"/>
      <c r="F109" s="3"/>
      <c r="G109" s="3"/>
      <c r="H109" s="3"/>
      <c r="I109" s="3"/>
      <c r="J109" s="6"/>
      <c r="K109" s="7">
        <v>364768320</v>
      </c>
      <c r="L109" s="8" t="s">
        <v>1324</v>
      </c>
      <c r="M109" s="3">
        <v>2.06</v>
      </c>
      <c r="N109" s="7" t="b">
        <f>IF('Base de datos'!$E109=2023,'Base de datos'!$K109,IF('Base de datos'!$E109=2022,'Base de datos'!$K109*'IPC DANE'!$V$18/'IPC DANE'!$U$18,IF('Base de datos'!$E109=2021,'Base de datos'!$K109*'IPC DANE'!$V$18/'IPC DANE'!$T$18,IF('Base de datos'!$E109=2020,'Base de datos'!$K109*'IPC DANE'!$V$18/'IPC DANE'!$S$18))))</f>
        <v>0</v>
      </c>
      <c r="O109" s="3"/>
      <c r="P109" s="3"/>
      <c r="Q109" s="3"/>
      <c r="R109" s="10"/>
      <c r="S109" s="3" t="s">
        <v>418</v>
      </c>
      <c r="T109" s="3"/>
      <c r="U109" s="7"/>
      <c r="V109" s="7" t="b">
        <f>IF('Base de datos'!$E109=2023,'Base de datos'!$U109,IF('Base de datos'!$E109=2022,'Base de datos'!$U109*'IPC DANE'!$V$18/'IPC DANE'!$U$18,IF('Base de datos'!$E109=2021,'Base de datos'!$U109*'IPC DANE'!$V$18/'IPC DANE'!$T$18,IF('Base de datos'!$E109=2020,'Base de datos'!$U109*'IPC DANE'!$V$18/'IPC DANE'!$S$18))))</f>
        <v>0</v>
      </c>
      <c r="W109" s="7"/>
      <c r="X109" s="7" t="b">
        <f>IF('Base de datos'!$E109=2023,'Base de datos'!$W109,IF('Base de datos'!$E109=2022,'Base de datos'!$W109*'IPC DANE'!$V$18/'IPC DANE'!$U$18,IF('Base de datos'!$E109=2021,'Base de datos'!$W109*'IPC DANE'!$V$18/'IPC DANE'!$T$18,IF('Base de datos'!$E109=2020,'Base de datos'!$W109*'IPC DANE'!$V$18/'IPC DANE'!$S$18))))</f>
        <v>0</v>
      </c>
      <c r="Y109" s="3"/>
      <c r="Z109" s="1"/>
    </row>
    <row r="110" spans="1:26" ht="14.25" hidden="1" customHeight="1" outlineLevel="1" x14ac:dyDescent="0.3">
      <c r="A110" s="2">
        <v>74.2</v>
      </c>
      <c r="B110" s="3"/>
      <c r="C110" s="12"/>
      <c r="D110" s="5"/>
      <c r="E110" s="3"/>
      <c r="F110" s="3"/>
      <c r="G110" s="3"/>
      <c r="H110" s="3"/>
      <c r="I110" s="3"/>
      <c r="J110" s="6"/>
      <c r="K110" s="7">
        <v>80487507.150000006</v>
      </c>
      <c r="L110" s="8" t="s">
        <v>1324</v>
      </c>
      <c r="M110" s="3">
        <v>1.4</v>
      </c>
      <c r="N110" s="7" t="b">
        <f>IF('Base de datos'!$E110=2023,'Base de datos'!$K110,IF('Base de datos'!$E110=2022,'Base de datos'!$K110*'IPC DANE'!$V$18/'IPC DANE'!$U$18,IF('Base de datos'!$E110=2021,'Base de datos'!$K110*'IPC DANE'!$V$18/'IPC DANE'!$T$18,IF('Base de datos'!$E110=2020,'Base de datos'!$K110*'IPC DANE'!$V$18/'IPC DANE'!$S$18))))</f>
        <v>0</v>
      </c>
      <c r="O110" s="3"/>
      <c r="P110" s="3"/>
      <c r="Q110" s="3"/>
      <c r="R110" s="10"/>
      <c r="S110" s="3" t="s">
        <v>419</v>
      </c>
      <c r="T110" s="3"/>
      <c r="U110" s="7"/>
      <c r="V110" s="7" t="b">
        <f>IF('Base de datos'!$E110=2023,'Base de datos'!$U110,IF('Base de datos'!$E110=2022,'Base de datos'!$U110*'IPC DANE'!$V$18/'IPC DANE'!$U$18,IF('Base de datos'!$E110=2021,'Base de datos'!$U110*'IPC DANE'!$V$18/'IPC DANE'!$T$18,IF('Base de datos'!$E110=2020,'Base de datos'!$U110*'IPC DANE'!$V$18/'IPC DANE'!$S$18))))</f>
        <v>0</v>
      </c>
      <c r="W110" s="7"/>
      <c r="X110" s="7" t="b">
        <f>IF('Base de datos'!$E110=2023,'Base de datos'!$W110,IF('Base de datos'!$E110=2022,'Base de datos'!$W110*'IPC DANE'!$V$18/'IPC DANE'!$U$18,IF('Base de datos'!$E110=2021,'Base de datos'!$W110*'IPC DANE'!$V$18/'IPC DANE'!$T$18,IF('Base de datos'!$E110=2020,'Base de datos'!$W110*'IPC DANE'!$V$18/'IPC DANE'!$S$18))))</f>
        <v>0</v>
      </c>
      <c r="Y110" s="3"/>
      <c r="Z110" s="1"/>
    </row>
    <row r="111" spans="1:26" ht="14.25" customHeight="1" collapsed="1" x14ac:dyDescent="0.3">
      <c r="A111" s="2">
        <v>75</v>
      </c>
      <c r="B111" s="3" t="s">
        <v>420</v>
      </c>
      <c r="C111" s="4" t="s">
        <v>32</v>
      </c>
      <c r="D111" s="5" t="s">
        <v>421</v>
      </c>
      <c r="E111" s="3">
        <v>2021</v>
      </c>
      <c r="F111" s="3" t="s">
        <v>422</v>
      </c>
      <c r="G111" s="3" t="s">
        <v>107</v>
      </c>
      <c r="H111" s="3" t="s">
        <v>43</v>
      </c>
      <c r="I111" s="3" t="s">
        <v>423</v>
      </c>
      <c r="J111" s="6">
        <v>1.5</v>
      </c>
      <c r="K111" s="7">
        <v>135000000</v>
      </c>
      <c r="L111" s="8" t="s">
        <v>1324</v>
      </c>
      <c r="M111" s="9">
        <v>2.6</v>
      </c>
      <c r="N111" s="7">
        <f>IF('Base de datos'!$E111=2023,'Base de datos'!$K111,IF('Base de datos'!$E111=2022,'Base de datos'!$K111*'IPC DANE'!$V$18/'IPC DANE'!$U$18,IF('Base de datos'!$E111=2021,'Base de datos'!$K111*'IPC DANE'!$V$18/'IPC DANE'!$T$18,IF('Base de datos'!$E111=2020,'Base de datos'!$K111*'IPC DANE'!$V$18/'IPC DANE'!$S$18))))</f>
        <v>222918149.46619216</v>
      </c>
      <c r="O111" s="3" t="s">
        <v>45</v>
      </c>
      <c r="P111" s="3" t="s">
        <v>57</v>
      </c>
      <c r="Q111" s="3" t="s">
        <v>58</v>
      </c>
      <c r="R111" s="10">
        <v>17</v>
      </c>
      <c r="S111" s="3"/>
      <c r="T111" s="3" t="s">
        <v>385</v>
      </c>
      <c r="U111" s="7">
        <v>5500000</v>
      </c>
      <c r="V111" s="7">
        <f>IF('Base de datos'!$E111=2023,'Base de datos'!$U111,IF('Base de datos'!$E111=2022,'Base de datos'!$U111*'IPC DANE'!$V$18/'IPC DANE'!$U$18,IF('Base de datos'!$E111=2021,'Base de datos'!$U111*'IPC DANE'!$V$18/'IPC DANE'!$T$18,IF('Base de datos'!$E111=2020,'Base de datos'!$U111*'IPC DANE'!$V$18/'IPC DANE'!$S$18))))</f>
        <v>9081850.533807829</v>
      </c>
      <c r="W111" s="7" t="s">
        <v>37</v>
      </c>
      <c r="X111" s="7" t="s">
        <v>37</v>
      </c>
      <c r="Y111" s="3" t="s">
        <v>52</v>
      </c>
      <c r="Z111" s="1"/>
    </row>
    <row r="112" spans="1:26" ht="13.5" customHeight="1" x14ac:dyDescent="0.3">
      <c r="A112" s="2">
        <v>76</v>
      </c>
      <c r="B112" s="3" t="s">
        <v>424</v>
      </c>
      <c r="C112" s="4" t="s">
        <v>32</v>
      </c>
      <c r="D112" s="5">
        <v>44890</v>
      </c>
      <c r="E112" s="3">
        <v>2022</v>
      </c>
      <c r="F112" s="3" t="s">
        <v>26</v>
      </c>
      <c r="G112" s="3" t="s">
        <v>26</v>
      </c>
      <c r="H112" s="3" t="s">
        <v>43</v>
      </c>
      <c r="I112" s="3" t="s">
        <v>425</v>
      </c>
      <c r="J112" s="6">
        <v>6</v>
      </c>
      <c r="K112" s="7">
        <v>148475623</v>
      </c>
      <c r="L112" s="8" t="s">
        <v>1324</v>
      </c>
      <c r="M112" s="9">
        <v>1.78</v>
      </c>
      <c r="N112" s="7">
        <f>IF('Base de datos'!$E112=2023,'Base de datos'!$K112,IF('Base de datos'!$E112=2022,'Base de datos'!$K112*'IPC DANE'!$V$18/'IPC DANE'!$U$18,IF('Base de datos'!$E112=2021,'Base de datos'!$K112*'IPC DANE'!$V$18/'IPC DANE'!$T$18,IF('Base de datos'!$E112=2020,'Base de datos'!$K112*'IPC DANE'!$V$18/'IPC DANE'!$S$18))))</f>
        <v>105019343.09756097</v>
      </c>
      <c r="O112" s="3" t="s">
        <v>29</v>
      </c>
      <c r="P112" s="3" t="s">
        <v>57</v>
      </c>
      <c r="Q112" s="3" t="s">
        <v>58</v>
      </c>
      <c r="R112" s="10">
        <v>17</v>
      </c>
      <c r="S112" s="3"/>
      <c r="T112" s="3" t="s">
        <v>385</v>
      </c>
      <c r="U112" s="7">
        <v>6276000</v>
      </c>
      <c r="V112" s="7">
        <f>IF('Base de datos'!$E112=2023,'Base de datos'!$U112,IF('Base de datos'!$E112=2022,'Base de datos'!$U112*'IPC DANE'!$V$18/'IPC DANE'!$U$18,IF('Base de datos'!$E112=2021,'Base de datos'!$U112*'IPC DANE'!$V$18/'IPC DANE'!$T$18,IF('Base de datos'!$E112=2020,'Base de datos'!$U112*'IPC DANE'!$V$18/'IPC DANE'!$S$18))))</f>
        <v>4439121.9512195121</v>
      </c>
      <c r="W112" s="7" t="s">
        <v>37</v>
      </c>
      <c r="X112" s="7" t="s">
        <v>37</v>
      </c>
      <c r="Y112" s="3" t="s">
        <v>52</v>
      </c>
      <c r="Z112" s="1"/>
    </row>
    <row r="113" spans="1:26" ht="13.5" customHeight="1" x14ac:dyDescent="0.3">
      <c r="A113" s="2">
        <v>77</v>
      </c>
      <c r="B113" s="3" t="s">
        <v>426</v>
      </c>
      <c r="C113" s="4" t="s">
        <v>32</v>
      </c>
      <c r="D113" s="5">
        <v>44890</v>
      </c>
      <c r="E113" s="3">
        <v>2022</v>
      </c>
      <c r="F113" s="3" t="s">
        <v>427</v>
      </c>
      <c r="G113" s="3" t="s">
        <v>104</v>
      </c>
      <c r="H113" s="3" t="s">
        <v>43</v>
      </c>
      <c r="I113" s="3" t="s">
        <v>428</v>
      </c>
      <c r="J113" s="6">
        <v>10</v>
      </c>
      <c r="K113" s="7">
        <v>649099185</v>
      </c>
      <c r="L113" s="8" t="s">
        <v>1324</v>
      </c>
      <c r="M113" s="9">
        <v>2.35</v>
      </c>
      <c r="N113" s="7">
        <f>IF('Base de datos'!$E113=2023,'Base de datos'!$K113,IF('Base de datos'!$E113=2022,'Base de datos'!$K113*'IPC DANE'!$V$18/'IPC DANE'!$U$18,IF('Base de datos'!$E113=2021,'Base de datos'!$K113*'IPC DANE'!$V$18/'IPC DANE'!$T$18,IF('Base de datos'!$E113=2020,'Base de datos'!$K113*'IPC DANE'!$V$18/'IPC DANE'!$S$18))))</f>
        <v>459118935.73170727</v>
      </c>
      <c r="O113" s="3" t="s">
        <v>45</v>
      </c>
      <c r="P113" s="3" t="s">
        <v>30</v>
      </c>
      <c r="Q113" s="3">
        <v>2</v>
      </c>
      <c r="R113" s="10">
        <v>32</v>
      </c>
      <c r="S113" s="3"/>
      <c r="T113" s="3" t="s">
        <v>31</v>
      </c>
      <c r="U113" s="7">
        <v>4500000</v>
      </c>
      <c r="V113" s="7">
        <f>IF('Base de datos'!$E113=2023,'Base de datos'!$U113,IF('Base de datos'!$E113=2022,'Base de datos'!$U113*'IPC DANE'!$V$18/'IPC DANE'!$U$18,IF('Base de datos'!$E113=2021,'Base de datos'!$U113*'IPC DANE'!$V$18/'IPC DANE'!$T$18,IF('Base de datos'!$E113=2020,'Base de datos'!$U113*'IPC DANE'!$V$18/'IPC DANE'!$S$18))))</f>
        <v>3182926.829268293</v>
      </c>
      <c r="W113" s="7">
        <v>3500000</v>
      </c>
      <c r="X113" s="7">
        <f>IF('Base de datos'!$E113=2023,'Base de datos'!$W113,IF('Base de datos'!$E113=2022,'Base de datos'!$W113*'IPC DANE'!$V$18/'IPC DANE'!$U$18,IF('Base de datos'!$E113=2021,'Base de datos'!$W113*'IPC DANE'!$V$18/'IPC DANE'!$T$18,IF('Base de datos'!$E113=2020,'Base de datos'!$W113*'IPC DANE'!$V$18/'IPC DANE'!$S$18))))</f>
        <v>2475609.7560975607</v>
      </c>
      <c r="Y113" s="3"/>
      <c r="Z113" s="1"/>
    </row>
    <row r="114" spans="1:26" ht="13.5" customHeight="1" x14ac:dyDescent="0.3">
      <c r="A114" s="2">
        <v>78</v>
      </c>
      <c r="B114" s="3" t="s">
        <v>429</v>
      </c>
      <c r="C114" s="12" t="s">
        <v>430</v>
      </c>
      <c r="D114" s="5">
        <v>44995</v>
      </c>
      <c r="E114" s="3">
        <v>2023</v>
      </c>
      <c r="F114" s="3" t="s">
        <v>431</v>
      </c>
      <c r="G114" s="3" t="s">
        <v>34</v>
      </c>
      <c r="H114" s="3" t="s">
        <v>43</v>
      </c>
      <c r="I114" s="3" t="s">
        <v>432</v>
      </c>
      <c r="J114" s="6">
        <v>6</v>
      </c>
      <c r="K114" s="14">
        <v>622104645</v>
      </c>
      <c r="L114" s="8" t="s">
        <v>1324</v>
      </c>
      <c r="M114" s="9">
        <v>2.06</v>
      </c>
      <c r="N114" s="7">
        <f>IF('Base de datos'!$E114=2023,'Base de datos'!$K114,IF('Base de datos'!$E114=2022,'Base de datos'!$K114*'IPC DANE'!$V$18/'IPC DANE'!$U$18,IF('Base de datos'!$E114=2021,'Base de datos'!$K114*'IPC DANE'!$V$18/'IPC DANE'!$T$18,IF('Base de datos'!$E114=2020,'Base de datos'!$K114*'IPC DANE'!$V$18/'IPC DANE'!$S$18))))</f>
        <v>622104645</v>
      </c>
      <c r="O114" s="3" t="s">
        <v>45</v>
      </c>
      <c r="P114" s="3" t="s">
        <v>30</v>
      </c>
      <c r="Q114" s="3">
        <v>2</v>
      </c>
      <c r="R114" s="10">
        <v>32</v>
      </c>
      <c r="S114" s="3"/>
      <c r="T114" s="3" t="s">
        <v>51</v>
      </c>
      <c r="U114" s="7">
        <v>10032000</v>
      </c>
      <c r="V114" s="7">
        <f>IF('Base de datos'!$E114=2023,'Base de datos'!$U114,IF('Base de datos'!$E114=2022,'Base de datos'!$U114*'IPC DANE'!$V$18/'IPC DANE'!$U$18,IF('Base de datos'!$E114=2021,'Base de datos'!$U114*'IPC DANE'!$V$18/'IPC DANE'!$T$18,IF('Base de datos'!$E114=2020,'Base de datos'!$U114*'IPC DANE'!$V$18/'IPC DANE'!$S$18))))</f>
        <v>10032000</v>
      </c>
      <c r="W114" s="7">
        <v>5300000</v>
      </c>
      <c r="X114" s="7">
        <f>IF('Base de datos'!$E114=2023,'Base de datos'!$W114,IF('Base de datos'!$E114=2022,'Base de datos'!$W114*'IPC DANE'!$V$18/'IPC DANE'!$U$18,IF('Base de datos'!$E114=2021,'Base de datos'!$W114*'IPC DANE'!$V$18/'IPC DANE'!$T$18,IF('Base de datos'!$E114=2020,'Base de datos'!$W114*'IPC DANE'!$V$18/'IPC DANE'!$S$18))))</f>
        <v>5300000</v>
      </c>
      <c r="Y114" s="3"/>
      <c r="Z114" s="1"/>
    </row>
    <row r="115" spans="1:26" ht="13.5" customHeight="1" x14ac:dyDescent="0.3">
      <c r="A115" s="2">
        <v>79</v>
      </c>
      <c r="B115" s="3" t="s">
        <v>433</v>
      </c>
      <c r="C115" s="4" t="s">
        <v>32</v>
      </c>
      <c r="D115" s="5">
        <v>44902</v>
      </c>
      <c r="E115" s="3">
        <v>2022</v>
      </c>
      <c r="F115" s="3" t="s">
        <v>434</v>
      </c>
      <c r="G115" s="3" t="s">
        <v>370</v>
      </c>
      <c r="H115" s="3" t="s">
        <v>43</v>
      </c>
      <c r="I115" s="3" t="s">
        <v>435</v>
      </c>
      <c r="J115" s="6">
        <v>3</v>
      </c>
      <c r="K115" s="7">
        <v>90525950</v>
      </c>
      <c r="L115" s="8" t="s">
        <v>1324</v>
      </c>
      <c r="M115" s="9">
        <v>1.98</v>
      </c>
      <c r="N115" s="7">
        <f>IF('Base de datos'!$E115=2023,'Base de datos'!$K115,IF('Base de datos'!$E115=2022,'Base de datos'!$K115*'IPC DANE'!$V$18/'IPC DANE'!$U$18,IF('Base de datos'!$E115=2021,'Base de datos'!$K115*'IPC DANE'!$V$18/'IPC DANE'!$T$18,IF('Base de datos'!$E115=2020,'Base de datos'!$K115*'IPC DANE'!$V$18/'IPC DANE'!$S$18))))</f>
        <v>64030550.000000007</v>
      </c>
      <c r="O115" s="3" t="s">
        <v>29</v>
      </c>
      <c r="P115" s="3" t="s">
        <v>30</v>
      </c>
      <c r="Q115" s="3">
        <v>2</v>
      </c>
      <c r="R115" s="10">
        <v>32</v>
      </c>
      <c r="S115" s="3"/>
      <c r="T115" s="3" t="s">
        <v>105</v>
      </c>
      <c r="U115" s="7">
        <v>2700000</v>
      </c>
      <c r="V115" s="7">
        <f>IF('Base de datos'!$E115=2023,'Base de datos'!$U115,IF('Base de datos'!$E115=2022,'Base de datos'!$U115*'IPC DANE'!$V$18/'IPC DANE'!$U$18,IF('Base de datos'!$E115=2021,'Base de datos'!$U115*'IPC DANE'!$V$18/'IPC DANE'!$T$18,IF('Base de datos'!$E115=2020,'Base de datos'!$U115*'IPC DANE'!$V$18/'IPC DANE'!$S$18))))</f>
        <v>1909756.0975609757</v>
      </c>
      <c r="W115" s="7">
        <v>2000000</v>
      </c>
      <c r="X115" s="7">
        <f>IF('Base de datos'!$E115=2023,'Base de datos'!$W115,IF('Base de datos'!$E115=2022,'Base de datos'!$W115*'IPC DANE'!$V$18/'IPC DANE'!$U$18,IF('Base de datos'!$E115=2021,'Base de datos'!$W115*'IPC DANE'!$V$18/'IPC DANE'!$T$18,IF('Base de datos'!$E115=2020,'Base de datos'!$W115*'IPC DANE'!$V$18/'IPC DANE'!$S$18))))</f>
        <v>1414634.1463414636</v>
      </c>
      <c r="Y115" s="3"/>
      <c r="Z115" s="1"/>
    </row>
    <row r="116" spans="1:26" ht="14.25" customHeight="1" x14ac:dyDescent="0.3">
      <c r="A116" s="2">
        <v>80</v>
      </c>
      <c r="B116" s="3" t="s">
        <v>436</v>
      </c>
      <c r="C116" s="4" t="s">
        <v>32</v>
      </c>
      <c r="D116" s="5">
        <v>44901</v>
      </c>
      <c r="E116" s="3">
        <v>2022</v>
      </c>
      <c r="F116" s="3" t="s">
        <v>49</v>
      </c>
      <c r="G116" s="3" t="s">
        <v>113</v>
      </c>
      <c r="H116" s="3" t="s">
        <v>43</v>
      </c>
      <c r="I116" s="3" t="s">
        <v>437</v>
      </c>
      <c r="J116" s="6">
        <v>2.5</v>
      </c>
      <c r="K116" s="7">
        <v>380903209</v>
      </c>
      <c r="L116" s="8" t="s">
        <v>1324</v>
      </c>
      <c r="M116" s="9">
        <v>2.06</v>
      </c>
      <c r="N116" s="7">
        <f>IF('Base de datos'!$E116=2023,'Base de datos'!$K116,IF('Base de datos'!$E116=2022,'Base de datos'!$K116*'IPC DANE'!$V$18/'IPC DANE'!$U$18,IF('Base de datos'!$E116=2021,'Base de datos'!$K116*'IPC DANE'!$V$18/'IPC DANE'!$T$18,IF('Base de datos'!$E116=2020,'Base de datos'!$K116*'IPC DANE'!$V$18/'IPC DANE'!$S$18))))</f>
        <v>269419342.9512195</v>
      </c>
      <c r="O116" s="3" t="s">
        <v>29</v>
      </c>
      <c r="P116" s="3" t="s">
        <v>57</v>
      </c>
      <c r="Q116" s="3" t="s">
        <v>58</v>
      </c>
      <c r="R116" s="10">
        <v>17</v>
      </c>
      <c r="S116" s="3"/>
      <c r="T116" s="3" t="s">
        <v>51</v>
      </c>
      <c r="U116" s="7">
        <v>6000000</v>
      </c>
      <c r="V116" s="7">
        <f>IF('Base de datos'!$E116=2023,'Base de datos'!$U116,IF('Base de datos'!$E116=2022,'Base de datos'!$U116*'IPC DANE'!$V$18/'IPC DANE'!$U$18,IF('Base de datos'!$E116=2021,'Base de datos'!$U116*'IPC DANE'!$V$18/'IPC DANE'!$T$18,IF('Base de datos'!$E116=2020,'Base de datos'!$U116*'IPC DANE'!$V$18/'IPC DANE'!$S$18))))</f>
        <v>4243902.4390243897</v>
      </c>
      <c r="W116" s="7">
        <v>4000000</v>
      </c>
      <c r="X116" s="7">
        <f>IF('Base de datos'!$E116=2023,'Base de datos'!$W116,IF('Base de datos'!$E116=2022,'Base de datos'!$W116*'IPC DANE'!$V$18/'IPC DANE'!$U$18,IF('Base de datos'!$E116=2021,'Base de datos'!$W116*'IPC DANE'!$V$18/'IPC DANE'!$T$18,IF('Base de datos'!$E116=2020,'Base de datos'!$W116*'IPC DANE'!$V$18/'IPC DANE'!$S$18))))</f>
        <v>2829268.2926829271</v>
      </c>
      <c r="Y116" s="3"/>
      <c r="Z116" s="1"/>
    </row>
    <row r="117" spans="1:26" ht="14.25" customHeight="1" x14ac:dyDescent="0.3">
      <c r="A117" s="2">
        <v>81</v>
      </c>
      <c r="B117" s="3" t="s">
        <v>438</v>
      </c>
      <c r="C117" s="4" t="s">
        <v>439</v>
      </c>
      <c r="D117" s="5" t="s">
        <v>440</v>
      </c>
      <c r="E117" s="3">
        <v>2022</v>
      </c>
      <c r="F117" s="3" t="s">
        <v>387</v>
      </c>
      <c r="G117" s="3" t="s">
        <v>387</v>
      </c>
      <c r="H117" s="3" t="s">
        <v>27</v>
      </c>
      <c r="I117" s="3" t="s">
        <v>441</v>
      </c>
      <c r="J117" s="6">
        <v>8</v>
      </c>
      <c r="K117" s="7">
        <v>242463134</v>
      </c>
      <c r="L117" s="8" t="s">
        <v>1324</v>
      </c>
      <c r="M117" s="9">
        <v>2.3199999999999998</v>
      </c>
      <c r="N117" s="7">
        <f>IF('Base de datos'!$E117=2023,'Base de datos'!$K117,IF('Base de datos'!$E117=2022,'Base de datos'!$K117*'IPC DANE'!$V$18/'IPC DANE'!$U$18,IF('Base de datos'!$E117=2021,'Base de datos'!$K117*'IPC DANE'!$V$18/'IPC DANE'!$T$18,IF('Base de datos'!$E117=2020,'Base de datos'!$K117*'IPC DANE'!$V$18/'IPC DANE'!$S$18))))</f>
        <v>171498314.29268295</v>
      </c>
      <c r="O117" s="3" t="s">
        <v>45</v>
      </c>
      <c r="P117" s="3" t="s">
        <v>30</v>
      </c>
      <c r="Q117" s="3">
        <v>2</v>
      </c>
      <c r="R117" s="10">
        <v>32</v>
      </c>
      <c r="S117" s="3"/>
      <c r="T117" s="3" t="s">
        <v>105</v>
      </c>
      <c r="U117" s="7">
        <v>6967000</v>
      </c>
      <c r="V117" s="7">
        <f>IF('Base de datos'!$E117=2023,'Base de datos'!$U117,IF('Base de datos'!$E117=2022,'Base de datos'!$U117*'IPC DANE'!$V$18/'IPC DANE'!$U$18,IF('Base de datos'!$E117=2021,'Base de datos'!$U117*'IPC DANE'!$V$18/'IPC DANE'!$T$18,IF('Base de datos'!$E117=2020,'Base de datos'!$U117*'IPC DANE'!$V$18/'IPC DANE'!$S$18))))</f>
        <v>4927878.0487804879</v>
      </c>
      <c r="W117" s="7">
        <v>4237000</v>
      </c>
      <c r="X117" s="7">
        <f>IF('Base de datos'!$E117=2023,'Base de datos'!$W117,IF('Base de datos'!$E117=2022,'Base de datos'!$W117*'IPC DANE'!$V$18/'IPC DANE'!$U$18,IF('Base de datos'!$E117=2021,'Base de datos'!$W117*'IPC DANE'!$V$18/'IPC DANE'!$T$18,IF('Base de datos'!$E117=2020,'Base de datos'!$W117*'IPC DANE'!$V$18/'IPC DANE'!$S$18))))</f>
        <v>2996902.4390243907</v>
      </c>
      <c r="Y117" s="3"/>
      <c r="Z117" s="1"/>
    </row>
    <row r="118" spans="1:26" ht="14.25" customHeight="1" x14ac:dyDescent="0.3">
      <c r="A118" s="2">
        <v>82</v>
      </c>
      <c r="B118" s="3" t="s">
        <v>442</v>
      </c>
      <c r="C118" s="4" t="s">
        <v>443</v>
      </c>
      <c r="D118" s="5">
        <v>44909</v>
      </c>
      <c r="E118" s="3">
        <v>2022</v>
      </c>
      <c r="F118" s="3" t="s">
        <v>444</v>
      </c>
      <c r="G118" s="3" t="s">
        <v>107</v>
      </c>
      <c r="H118" s="3" t="s">
        <v>43</v>
      </c>
      <c r="I118" s="3" t="s">
        <v>445</v>
      </c>
      <c r="J118" s="6">
        <v>2</v>
      </c>
      <c r="K118" s="7">
        <v>259120405.97999999</v>
      </c>
      <c r="L118" s="7" t="s">
        <v>1325</v>
      </c>
      <c r="M118" s="3" t="s">
        <v>37</v>
      </c>
      <c r="N118" s="7">
        <f>IF('Base de datos'!$E118=2023,'Base de datos'!$K118,IF('Base de datos'!$E118=2022,'Base de datos'!$K118*'IPC DANE'!$V$18/'IPC DANE'!$U$18,IF('Base de datos'!$E118=2021,'Base de datos'!$K118*'IPC DANE'!$V$18/'IPC DANE'!$T$18,IF('Base de datos'!$E118=2020,'Base de datos'!$K118*'IPC DANE'!$V$18/'IPC DANE'!$S$18))))</f>
        <v>183280287.15658534</v>
      </c>
      <c r="O118" s="3" t="s">
        <v>58</v>
      </c>
      <c r="P118" s="3" t="s">
        <v>57</v>
      </c>
      <c r="Q118" s="3" t="s">
        <v>58</v>
      </c>
      <c r="R118" s="10">
        <v>17</v>
      </c>
      <c r="S118" s="3" t="s">
        <v>446</v>
      </c>
      <c r="T118" s="3" t="s">
        <v>385</v>
      </c>
      <c r="U118" s="7" t="s">
        <v>37</v>
      </c>
      <c r="V118" s="7" t="s">
        <v>37</v>
      </c>
      <c r="W118" s="7" t="s">
        <v>37</v>
      </c>
      <c r="X118" s="7" t="s">
        <v>37</v>
      </c>
      <c r="Y118" s="3" t="s">
        <v>121</v>
      </c>
      <c r="Z118" s="1"/>
    </row>
    <row r="119" spans="1:26" ht="14.25" customHeight="1" x14ac:dyDescent="0.3">
      <c r="A119" s="2">
        <v>83</v>
      </c>
      <c r="B119" s="3" t="s">
        <v>447</v>
      </c>
      <c r="C119" s="12" t="s">
        <v>448</v>
      </c>
      <c r="D119" s="3" t="s">
        <v>449</v>
      </c>
      <c r="E119" s="3">
        <v>2023</v>
      </c>
      <c r="F119" s="3" t="s">
        <v>450</v>
      </c>
      <c r="G119" s="3" t="s">
        <v>42</v>
      </c>
      <c r="H119" s="3" t="s">
        <v>43</v>
      </c>
      <c r="I119" s="3" t="s">
        <v>451</v>
      </c>
      <c r="J119" s="6">
        <v>9</v>
      </c>
      <c r="K119" s="14">
        <v>431292903</v>
      </c>
      <c r="L119" s="8" t="s">
        <v>1324</v>
      </c>
      <c r="M119" s="9">
        <v>2.4</v>
      </c>
      <c r="N119" s="7">
        <f>IF('Base de datos'!$E119=2023,'Base de datos'!$K119,IF('Base de datos'!$E119=2022,'Base de datos'!$K119*'IPC DANE'!$V$18/'IPC DANE'!$U$18,IF('Base de datos'!$E119=2021,'Base de datos'!$K119*'IPC DANE'!$V$18/'IPC DANE'!$T$18,IF('Base de datos'!$E119=2020,'Base de datos'!$K119*'IPC DANE'!$V$18/'IPC DANE'!$S$18))))</f>
        <v>431292903</v>
      </c>
      <c r="O119" s="3" t="s">
        <v>29</v>
      </c>
      <c r="P119" s="3" t="s">
        <v>30</v>
      </c>
      <c r="Q119" s="3">
        <v>2</v>
      </c>
      <c r="R119" s="10">
        <v>32</v>
      </c>
      <c r="S119" s="3"/>
      <c r="T119" s="3" t="s">
        <v>31</v>
      </c>
      <c r="U119" s="7">
        <v>9111514</v>
      </c>
      <c r="V119" s="7">
        <f>IF('Base de datos'!$E119=2023,'Base de datos'!$U119,IF('Base de datos'!$E119=2022,'Base de datos'!$U119*'IPC DANE'!$V$18/'IPC DANE'!$U$18,IF('Base de datos'!$E119=2021,'Base de datos'!$U119*'IPC DANE'!$V$18/'IPC DANE'!$T$18,IF('Base de datos'!$E119=2020,'Base de datos'!$U119*'IPC DANE'!$V$18/'IPC DANE'!$S$18))))</f>
        <v>9111514</v>
      </c>
      <c r="W119" s="7">
        <v>6549257</v>
      </c>
      <c r="X119" s="7">
        <f>IF('Base de datos'!$E119=2023,'Base de datos'!$W119,IF('Base de datos'!$E119=2022,'Base de datos'!$W119*'IPC DANE'!$V$18/'IPC DANE'!$U$18,IF('Base de datos'!$E119=2021,'Base de datos'!$W119*'IPC DANE'!$V$18/'IPC DANE'!$T$18,IF('Base de datos'!$E119=2020,'Base de datos'!$W119*'IPC DANE'!$V$18/'IPC DANE'!$S$18))))</f>
        <v>6549257</v>
      </c>
      <c r="Y119" s="3"/>
      <c r="Z119" s="1"/>
    </row>
    <row r="120" spans="1:26" ht="14.25" customHeight="1" x14ac:dyDescent="0.3">
      <c r="A120" s="2">
        <v>84</v>
      </c>
      <c r="B120" s="3" t="s">
        <v>452</v>
      </c>
      <c r="C120" s="4" t="s">
        <v>453</v>
      </c>
      <c r="D120" s="5">
        <v>44895</v>
      </c>
      <c r="E120" s="3">
        <v>2022</v>
      </c>
      <c r="F120" s="3" t="s">
        <v>454</v>
      </c>
      <c r="G120" s="3" t="s">
        <v>455</v>
      </c>
      <c r="H120" s="3" t="s">
        <v>43</v>
      </c>
      <c r="I120" s="3" t="s">
        <v>456</v>
      </c>
      <c r="J120" s="6">
        <v>0.63400000000000001</v>
      </c>
      <c r="K120" s="7">
        <v>200000000</v>
      </c>
      <c r="L120" s="8" t="s">
        <v>1324</v>
      </c>
      <c r="M120" s="9">
        <v>2.2999999999999998</v>
      </c>
      <c r="N120" s="7">
        <f>IF('Base de datos'!$E120=2023,'Base de datos'!$K120,IF('Base de datos'!$E120=2022,'Base de datos'!$K120*'IPC DANE'!$V$18/'IPC DANE'!$U$18,IF('Base de datos'!$E120=2021,'Base de datos'!$K120*'IPC DANE'!$V$18/'IPC DANE'!$T$18,IF('Base de datos'!$E120=2020,'Base de datos'!$K120*'IPC DANE'!$V$18/'IPC DANE'!$S$18))))</f>
        <v>141463414.63414633</v>
      </c>
      <c r="O120" s="3" t="s">
        <v>45</v>
      </c>
      <c r="P120" s="3" t="s">
        <v>57</v>
      </c>
      <c r="Q120" s="3" t="s">
        <v>58</v>
      </c>
      <c r="R120" s="10">
        <v>17</v>
      </c>
      <c r="S120" s="3"/>
      <c r="T120" s="3" t="s">
        <v>385</v>
      </c>
      <c r="U120" s="7">
        <v>4400000</v>
      </c>
      <c r="V120" s="7">
        <f>IF('Base de datos'!$E120=2023,'Base de datos'!$U120,IF('Base de datos'!$E120=2022,'Base de datos'!$U120*'IPC DANE'!$V$18/'IPC DANE'!$U$18,IF('Base de datos'!$E120=2021,'Base de datos'!$U120*'IPC DANE'!$V$18/'IPC DANE'!$T$18,IF('Base de datos'!$E120=2020,'Base de datos'!$U120*'IPC DANE'!$V$18/'IPC DANE'!$S$18))))</f>
        <v>3112195.1219512196</v>
      </c>
      <c r="W120" s="7" t="s">
        <v>37</v>
      </c>
      <c r="X120" s="7" t="s">
        <v>37</v>
      </c>
      <c r="Y120" s="3" t="s">
        <v>109</v>
      </c>
      <c r="Z120" s="1"/>
    </row>
    <row r="121" spans="1:26" ht="14.25" customHeight="1" x14ac:dyDescent="0.3">
      <c r="A121" s="2">
        <v>85</v>
      </c>
      <c r="B121" s="3" t="s">
        <v>457</v>
      </c>
      <c r="C121" s="4" t="s">
        <v>458</v>
      </c>
      <c r="D121" s="5">
        <v>44890</v>
      </c>
      <c r="E121" s="3">
        <v>2022</v>
      </c>
      <c r="F121" s="3" t="s">
        <v>26</v>
      </c>
      <c r="G121" s="3" t="s">
        <v>26</v>
      </c>
      <c r="H121" s="3" t="s">
        <v>43</v>
      </c>
      <c r="I121" s="3" t="s">
        <v>459</v>
      </c>
      <c r="J121" s="6">
        <v>4</v>
      </c>
      <c r="K121" s="7">
        <v>83823329</v>
      </c>
      <c r="L121" s="8" t="s">
        <v>1324</v>
      </c>
      <c r="M121" s="3" t="s">
        <v>460</v>
      </c>
      <c r="N121" s="7">
        <f>IF('Base de datos'!$E121=2023,'Base de datos'!$K121,IF('Base de datos'!$E121=2022,'Base de datos'!$K121*'IPC DANE'!$V$18/'IPC DANE'!$U$18,IF('Base de datos'!$E121=2021,'Base de datos'!$K121*'IPC DANE'!$V$18/'IPC DANE'!$T$18,IF('Base de datos'!$E121=2020,'Base de datos'!$K121*'IPC DANE'!$V$18/'IPC DANE'!$S$18))))</f>
        <v>59289671.73170732</v>
      </c>
      <c r="O121" s="3" t="s">
        <v>29</v>
      </c>
      <c r="P121" s="3" t="s">
        <v>30</v>
      </c>
      <c r="Q121" s="3">
        <v>1</v>
      </c>
      <c r="R121" s="10">
        <v>32</v>
      </c>
      <c r="S121" s="3" t="s">
        <v>173</v>
      </c>
      <c r="T121" s="3" t="s">
        <v>31</v>
      </c>
      <c r="U121" s="7">
        <v>6967000</v>
      </c>
      <c r="V121" s="7">
        <f>IF('Base de datos'!$E121=2023,'Base de datos'!$U121,IF('Base de datos'!$E121=2022,'Base de datos'!$U121*'IPC DANE'!$V$18/'IPC DANE'!$U$18,IF('Base de datos'!$E121=2021,'Base de datos'!$U121*'IPC DANE'!$V$18/'IPC DANE'!$T$18,IF('Base de datos'!$E121=2020,'Base de datos'!$U121*'IPC DANE'!$V$18/'IPC DANE'!$S$18))))</f>
        <v>4927878.0487804879</v>
      </c>
      <c r="W121" s="7" t="s">
        <v>37</v>
      </c>
      <c r="X121" s="7" t="s">
        <v>37</v>
      </c>
      <c r="Y121" s="3" t="s">
        <v>52</v>
      </c>
      <c r="Z121" s="1"/>
    </row>
    <row r="122" spans="1:26" ht="14.25" hidden="1" customHeight="1" outlineLevel="1" x14ac:dyDescent="0.3">
      <c r="A122" s="2">
        <v>85.1</v>
      </c>
      <c r="B122" s="3"/>
      <c r="C122" s="12"/>
      <c r="D122" s="5"/>
      <c r="E122" s="3"/>
      <c r="F122" s="3"/>
      <c r="G122" s="3"/>
      <c r="H122" s="3"/>
      <c r="I122" s="3"/>
      <c r="J122" s="6"/>
      <c r="K122" s="7">
        <v>78157334.079999998</v>
      </c>
      <c r="L122" s="8"/>
      <c r="M122" s="3">
        <v>2.38</v>
      </c>
      <c r="N122" s="7" t="b">
        <f>IF('Base de datos'!$E122=2023,'Base de datos'!$K122,IF('Base de datos'!$E122=2022,'Base de datos'!$K122*'IPC DANE'!$V$18/'IPC DANE'!$U$18,IF('Base de datos'!$E122=2021,'Base de datos'!$K122*'IPC DANE'!$V$18/'IPC DANE'!$T$18,IF('Base de datos'!$E122=2020,'Base de datos'!$K122*'IPC DANE'!$V$18/'IPC DANE'!$S$18))))</f>
        <v>0</v>
      </c>
      <c r="O122" s="3"/>
      <c r="P122" s="3"/>
      <c r="Q122" s="3"/>
      <c r="R122" s="10"/>
      <c r="S122" s="3" t="s">
        <v>461</v>
      </c>
      <c r="T122" s="3"/>
      <c r="U122" s="7"/>
      <c r="V122" s="7" t="b">
        <f>IF('Base de datos'!$E122=2023,'Base de datos'!$U122,IF('Base de datos'!$E122=2022,'Base de datos'!$U122*'IPC DANE'!$V$18/'IPC DANE'!$U$18,IF('Base de datos'!$E122=2021,'Base de datos'!$U122*'IPC DANE'!$V$18/'IPC DANE'!$T$18,IF('Base de datos'!$E122=2020,'Base de datos'!$U122*'IPC DANE'!$V$18/'IPC DANE'!$S$18))))</f>
        <v>0</v>
      </c>
      <c r="W122" s="7"/>
      <c r="X122" s="7" t="b">
        <f>IF('Base de datos'!$E122=2023,'Base de datos'!$W122,IF('Base de datos'!$E122=2022,'Base de datos'!$W122*'IPC DANE'!$V$18/'IPC DANE'!$U$18,IF('Base de datos'!$E122=2021,'Base de datos'!$W122*'IPC DANE'!$V$18/'IPC DANE'!$T$18,IF('Base de datos'!$E122=2020,'Base de datos'!$W122*'IPC DANE'!$V$18/'IPC DANE'!$S$18))))</f>
        <v>0</v>
      </c>
      <c r="Y122" s="3"/>
      <c r="Z122" s="1"/>
    </row>
    <row r="123" spans="1:26" ht="14.25" hidden="1" customHeight="1" outlineLevel="1" x14ac:dyDescent="0.3">
      <c r="A123" s="2">
        <v>85.2</v>
      </c>
      <c r="B123" s="3"/>
      <c r="C123" s="12"/>
      <c r="D123" s="5"/>
      <c r="E123" s="3"/>
      <c r="F123" s="3"/>
      <c r="G123" s="3"/>
      <c r="H123" s="3"/>
      <c r="I123" s="3"/>
      <c r="J123" s="6"/>
      <c r="K123" s="7">
        <v>3999747.08</v>
      </c>
      <c r="L123" s="8"/>
      <c r="M123" s="3">
        <v>1.1000000000000001</v>
      </c>
      <c r="N123" s="7" t="b">
        <f>IF('Base de datos'!$E123=2023,'Base de datos'!$K123,IF('Base de datos'!$E123=2022,'Base de datos'!$K123*'IPC DANE'!$V$18/'IPC DANE'!$U$18,IF('Base de datos'!$E123=2021,'Base de datos'!$K123*'IPC DANE'!$V$18/'IPC DANE'!$T$18,IF('Base de datos'!$E123=2020,'Base de datos'!$K123*'IPC DANE'!$V$18/'IPC DANE'!$S$18))))</f>
        <v>0</v>
      </c>
      <c r="O123" s="3"/>
      <c r="P123" s="3"/>
      <c r="Q123" s="3"/>
      <c r="R123" s="10"/>
      <c r="S123" s="3" t="s">
        <v>462</v>
      </c>
      <c r="T123" s="3"/>
      <c r="U123" s="7"/>
      <c r="V123" s="7" t="b">
        <f>IF('Base de datos'!$E123=2023,'Base de datos'!$U123,IF('Base de datos'!$E123=2022,'Base de datos'!$U123*'IPC DANE'!$V$18/'IPC DANE'!$U$18,IF('Base de datos'!$E123=2021,'Base de datos'!$U123*'IPC DANE'!$V$18/'IPC DANE'!$T$18,IF('Base de datos'!$E123=2020,'Base de datos'!$U123*'IPC DANE'!$V$18/'IPC DANE'!$S$18))))</f>
        <v>0</v>
      </c>
      <c r="W123" s="7"/>
      <c r="X123" s="7" t="b">
        <f>IF('Base de datos'!$E123=2023,'Base de datos'!$W123,IF('Base de datos'!$E123=2022,'Base de datos'!$W123*'IPC DANE'!$V$18/'IPC DANE'!$U$18,IF('Base de datos'!$E123=2021,'Base de datos'!$W123*'IPC DANE'!$V$18/'IPC DANE'!$T$18,IF('Base de datos'!$E123=2020,'Base de datos'!$W123*'IPC DANE'!$V$18/'IPC DANE'!$S$18))))</f>
        <v>0</v>
      </c>
      <c r="Y123" s="3"/>
      <c r="Z123" s="1"/>
    </row>
    <row r="124" spans="1:26" ht="14.25" customHeight="1" collapsed="1" x14ac:dyDescent="0.3">
      <c r="A124" s="2">
        <v>86</v>
      </c>
      <c r="B124" s="3" t="s">
        <v>463</v>
      </c>
      <c r="C124" s="4" t="s">
        <v>464</v>
      </c>
      <c r="D124" s="5">
        <v>44959</v>
      </c>
      <c r="E124" s="3">
        <v>2023</v>
      </c>
      <c r="F124" s="3" t="s">
        <v>465</v>
      </c>
      <c r="G124" s="3" t="s">
        <v>265</v>
      </c>
      <c r="H124" s="3" t="s">
        <v>43</v>
      </c>
      <c r="I124" s="3" t="s">
        <v>466</v>
      </c>
      <c r="J124" s="6">
        <v>2</v>
      </c>
      <c r="K124" s="7">
        <v>140420000</v>
      </c>
      <c r="L124" s="7" t="s">
        <v>1325</v>
      </c>
      <c r="M124" s="3" t="s">
        <v>37</v>
      </c>
      <c r="N124" s="7">
        <f>IF('Base de datos'!$E124=2023,'Base de datos'!$K124,IF('Base de datos'!$E124=2022,'Base de datos'!$K124*'IPC DANE'!$V$18/'IPC DANE'!$U$18,IF('Base de datos'!$E124=2021,'Base de datos'!$K124*'IPC DANE'!$V$18/'IPC DANE'!$T$18,IF('Base de datos'!$E124=2020,'Base de datos'!$K124*'IPC DANE'!$V$18/'IPC DANE'!$S$18))))</f>
        <v>140420000</v>
      </c>
      <c r="O124" s="3" t="s">
        <v>58</v>
      </c>
      <c r="P124" s="3" t="s">
        <v>57</v>
      </c>
      <c r="Q124" s="3" t="s">
        <v>58</v>
      </c>
      <c r="R124" s="10">
        <v>17</v>
      </c>
      <c r="S124" s="3"/>
      <c r="T124" s="3" t="s">
        <v>385</v>
      </c>
      <c r="U124" s="7" t="s">
        <v>37</v>
      </c>
      <c r="V124" s="7" t="str">
        <f>IF('Base de datos'!$E124=2023,'Base de datos'!$U124,IF('Base de datos'!$E124=2022,'Base de datos'!$U124*'IPC DANE'!$V$18/'IPC DANE'!$U$18,IF('Base de datos'!$E124=2021,'Base de datos'!$U124*'IPC DANE'!$V$18/'IPC DANE'!$T$18,IF('Base de datos'!$E124=2020,'Base de datos'!$U124*'IPC DANE'!$V$18/'IPC DANE'!$S$18))))</f>
        <v>-</v>
      </c>
      <c r="W124" s="7" t="s">
        <v>37</v>
      </c>
      <c r="X124" s="7" t="str">
        <f>IF('Base de datos'!$E124=2023,'Base de datos'!$W124,IF('Base de datos'!$E124=2022,'Base de datos'!$W124*'IPC DANE'!$V$18/'IPC DANE'!$U$18,IF('Base de datos'!$E124=2021,'Base de datos'!$W124*'IPC DANE'!$V$18/'IPC DANE'!$T$18,IF('Base de datos'!$E124=2020,'Base de datos'!$W124*'IPC DANE'!$V$18/'IPC DANE'!$S$18))))</f>
        <v>-</v>
      </c>
      <c r="Y124" s="3" t="s">
        <v>121</v>
      </c>
      <c r="Z124" s="1"/>
    </row>
    <row r="125" spans="1:26" ht="14.25" customHeight="1" x14ac:dyDescent="0.3">
      <c r="A125" s="2">
        <v>87</v>
      </c>
      <c r="B125" s="3" t="s">
        <v>467</v>
      </c>
      <c r="C125" s="4" t="s">
        <v>185</v>
      </c>
      <c r="D125" s="5">
        <v>44566</v>
      </c>
      <c r="E125" s="3">
        <v>2022</v>
      </c>
      <c r="F125" s="3" t="s">
        <v>131</v>
      </c>
      <c r="G125" s="3" t="s">
        <v>132</v>
      </c>
      <c r="H125" s="3" t="s">
        <v>43</v>
      </c>
      <c r="I125" s="3" t="s">
        <v>468</v>
      </c>
      <c r="J125" s="6">
        <v>7</v>
      </c>
      <c r="K125" s="7">
        <v>1453204875</v>
      </c>
      <c r="L125" s="8" t="s">
        <v>1324</v>
      </c>
      <c r="M125" s="9">
        <v>2</v>
      </c>
      <c r="N125" s="7">
        <f>IF('Base de datos'!$E125=2023,'Base de datos'!$K125,IF('Base de datos'!$E125=2022,'Base de datos'!$K125*'IPC DANE'!$V$18/'IPC DANE'!$U$18,IF('Base de datos'!$E125=2021,'Base de datos'!$K125*'IPC DANE'!$V$18/'IPC DANE'!$T$18,IF('Base de datos'!$E125=2020,'Base de datos'!$K125*'IPC DANE'!$V$18/'IPC DANE'!$S$18))))</f>
        <v>1027876618.9024391</v>
      </c>
      <c r="O125" s="3" t="s">
        <v>45</v>
      </c>
      <c r="P125" s="3" t="s">
        <v>30</v>
      </c>
      <c r="Q125" s="3">
        <v>2</v>
      </c>
      <c r="R125" s="10">
        <v>28</v>
      </c>
      <c r="S125" s="3"/>
      <c r="T125" s="3" t="s">
        <v>211</v>
      </c>
      <c r="U125" s="7">
        <v>5905419</v>
      </c>
      <c r="V125" s="7">
        <f>IF('Base de datos'!$E125=2023,'Base de datos'!$U125,IF('Base de datos'!$E125=2022,'Base de datos'!$U125*'IPC DANE'!$V$18/'IPC DANE'!$U$18,IF('Base de datos'!$E125=2021,'Base de datos'!$U125*'IPC DANE'!$V$18/'IPC DANE'!$T$18,IF('Base de datos'!$E125=2020,'Base de datos'!$U125*'IPC DANE'!$V$18/'IPC DANE'!$S$18))))</f>
        <v>4177003.682926829</v>
      </c>
      <c r="W125" s="7">
        <v>4088367</v>
      </c>
      <c r="X125" s="7">
        <f>IF('Base de datos'!$E125=2023,'Base de datos'!$W125,IF('Base de datos'!$E125=2022,'Base de datos'!$W125*'IPC DANE'!$V$18/'IPC DANE'!$U$18,IF('Base de datos'!$E125=2021,'Base de datos'!$W125*'IPC DANE'!$V$18/'IPC DANE'!$T$18,IF('Base de datos'!$E125=2020,'Base de datos'!$W125*'IPC DANE'!$V$18/'IPC DANE'!$S$18))))</f>
        <v>2891771.7804878047</v>
      </c>
      <c r="Y125" s="3" t="s">
        <v>469</v>
      </c>
      <c r="Z125" s="1"/>
    </row>
    <row r="126" spans="1:26" ht="14.25" customHeight="1" x14ac:dyDescent="0.3">
      <c r="A126" s="2">
        <v>88</v>
      </c>
      <c r="B126" s="3" t="s">
        <v>470</v>
      </c>
      <c r="C126" s="12" t="s">
        <v>471</v>
      </c>
      <c r="D126" s="5">
        <v>45112</v>
      </c>
      <c r="E126" s="3">
        <v>2023</v>
      </c>
      <c r="F126" s="3" t="s">
        <v>472</v>
      </c>
      <c r="G126" s="3" t="s">
        <v>107</v>
      </c>
      <c r="H126" s="3" t="s">
        <v>43</v>
      </c>
      <c r="I126" s="3" t="s">
        <v>473</v>
      </c>
      <c r="J126" s="6">
        <v>5</v>
      </c>
      <c r="K126" s="7">
        <v>278356406</v>
      </c>
      <c r="L126" s="7" t="s">
        <v>1325</v>
      </c>
      <c r="M126" s="3" t="s">
        <v>37</v>
      </c>
      <c r="N126" s="7">
        <f>IF('Base de datos'!$E126=2023,'Base de datos'!$K126,IF('Base de datos'!$E126=2022,'Base de datos'!$K126*'IPC DANE'!$V$18/'IPC DANE'!$U$18,IF('Base de datos'!$E126=2021,'Base de datos'!$K126*'IPC DANE'!$V$18/'IPC DANE'!$T$18,IF('Base de datos'!$E126=2020,'Base de datos'!$K126*'IPC DANE'!$V$18/'IPC DANE'!$S$18))))</f>
        <v>278356406</v>
      </c>
      <c r="O126" s="3" t="s">
        <v>58</v>
      </c>
      <c r="P126" s="3" t="s">
        <v>30</v>
      </c>
      <c r="Q126" s="3">
        <v>2</v>
      </c>
      <c r="R126" s="10">
        <v>32</v>
      </c>
      <c r="S126" s="3"/>
      <c r="T126" s="3" t="s">
        <v>474</v>
      </c>
      <c r="U126" s="7">
        <v>7500000</v>
      </c>
      <c r="V126" s="7">
        <f>IF('Base de datos'!$E126=2023,'Base de datos'!$U126,IF('Base de datos'!$E126=2022,'Base de datos'!$U126*'IPC DANE'!$V$18/'IPC DANE'!$U$18,IF('Base de datos'!$E126=2021,'Base de datos'!$U126*'IPC DANE'!$V$18/'IPC DANE'!$T$18,IF('Base de datos'!$E126=2020,'Base de datos'!$U126*'IPC DANE'!$V$18/'IPC DANE'!$S$18))))</f>
        <v>7500000</v>
      </c>
      <c r="W126" s="7">
        <v>5500000</v>
      </c>
      <c r="X126" s="7">
        <f>IF('Base de datos'!$E126=2023,'Base de datos'!$W126,IF('Base de datos'!$E126=2022,'Base de datos'!$W126*'IPC DANE'!$V$18/'IPC DANE'!$U$18,IF('Base de datos'!$E126=2021,'Base de datos'!$W126*'IPC DANE'!$V$18/'IPC DANE'!$T$18,IF('Base de datos'!$E126=2020,'Base de datos'!$W126*'IPC DANE'!$V$18/'IPC DANE'!$S$18))))</f>
        <v>5500000</v>
      </c>
      <c r="Y126" s="3"/>
      <c r="Z126" s="1"/>
    </row>
    <row r="127" spans="1:26" ht="14.25" customHeight="1" x14ac:dyDescent="0.3">
      <c r="A127" s="2">
        <v>89</v>
      </c>
      <c r="B127" s="3" t="s">
        <v>475</v>
      </c>
      <c r="C127" s="3" t="s">
        <v>32</v>
      </c>
      <c r="D127" s="5">
        <v>44559</v>
      </c>
      <c r="E127" s="3">
        <v>2021</v>
      </c>
      <c r="F127" s="3" t="s">
        <v>476</v>
      </c>
      <c r="G127" s="3" t="s">
        <v>477</v>
      </c>
      <c r="H127" s="3" t="s">
        <v>43</v>
      </c>
      <c r="I127" s="3" t="s">
        <v>478</v>
      </c>
      <c r="J127" s="6">
        <v>11</v>
      </c>
      <c r="K127" s="7">
        <v>212071845</v>
      </c>
      <c r="L127" s="8" t="s">
        <v>1324</v>
      </c>
      <c r="M127" s="9">
        <v>2.2999999999999998</v>
      </c>
      <c r="N127" s="7">
        <f>IF('Base de datos'!$E127=2023,'Base de datos'!$K127,IF('Base de datos'!$E127=2022,'Base de datos'!$K127*'IPC DANE'!$V$18/'IPC DANE'!$U$18,IF('Base de datos'!$E127=2021,'Base de datos'!$K127*'IPC DANE'!$V$18/'IPC DANE'!$T$18,IF('Base de datos'!$E127=2020,'Base de datos'!$K127*'IPC DANE'!$V$18/'IPC DANE'!$S$18))))</f>
        <v>350182690.67615658</v>
      </c>
      <c r="O127" s="3" t="s">
        <v>45</v>
      </c>
      <c r="P127" s="3" t="s">
        <v>30</v>
      </c>
      <c r="Q127" s="3">
        <v>2</v>
      </c>
      <c r="R127" s="10">
        <v>32</v>
      </c>
      <c r="S127" s="3"/>
      <c r="T127" s="3" t="s">
        <v>51</v>
      </c>
      <c r="U127" s="7" t="s">
        <v>37</v>
      </c>
      <c r="V127" s="7" t="s">
        <v>37</v>
      </c>
      <c r="W127" s="7">
        <v>4542630</v>
      </c>
      <c r="X127" s="7">
        <f>IF('Base de datos'!$E127=2023,'Base de datos'!$W127,IF('Base de datos'!$E127=2022,'Base de datos'!$W127*'IPC DANE'!$V$18/'IPC DANE'!$U$18,IF('Base de datos'!$E127=2021,'Base de datos'!$W127*'IPC DANE'!$V$18/'IPC DANE'!$T$18,IF('Base de datos'!$E127=2020,'Base de datos'!$W127*'IPC DANE'!$V$18/'IPC DANE'!$S$18))))</f>
        <v>7500997.5800711736</v>
      </c>
      <c r="Y127" s="3" t="s">
        <v>479</v>
      </c>
      <c r="Z127" s="1"/>
    </row>
    <row r="128" spans="1:26" ht="14.25" customHeight="1" x14ac:dyDescent="0.3">
      <c r="A128" s="2">
        <v>90</v>
      </c>
      <c r="B128" s="3" t="s">
        <v>480</v>
      </c>
      <c r="C128" s="3" t="s">
        <v>32</v>
      </c>
      <c r="D128" s="5">
        <v>44518</v>
      </c>
      <c r="E128" s="3">
        <v>2021</v>
      </c>
      <c r="F128" s="3" t="s">
        <v>481</v>
      </c>
      <c r="G128" s="3" t="s">
        <v>107</v>
      </c>
      <c r="H128" s="3" t="s">
        <v>43</v>
      </c>
      <c r="I128" s="3" t="s">
        <v>482</v>
      </c>
      <c r="J128" s="6">
        <v>2</v>
      </c>
      <c r="K128" s="7">
        <v>50768540</v>
      </c>
      <c r="L128" s="8" t="s">
        <v>1324</v>
      </c>
      <c r="M128" s="9">
        <v>2.15</v>
      </c>
      <c r="N128" s="7">
        <f>IF('Base de datos'!$E128=2023,'Base de datos'!$K128,IF('Base de datos'!$E128=2022,'Base de datos'!$K128*'IPC DANE'!$V$18/'IPC DANE'!$U$18,IF('Base de datos'!$E128=2021,'Base de datos'!$K128*'IPC DANE'!$V$18/'IPC DANE'!$T$18,IF('Base de datos'!$E128=2020,'Base de datos'!$K128*'IPC DANE'!$V$18/'IPC DANE'!$S$18))))</f>
        <v>83831325.836298928</v>
      </c>
      <c r="O128" s="3" t="s">
        <v>45</v>
      </c>
      <c r="P128" s="3" t="s">
        <v>30</v>
      </c>
      <c r="Q128" s="3">
        <v>2</v>
      </c>
      <c r="R128" s="10">
        <v>32</v>
      </c>
      <c r="S128" s="3"/>
      <c r="T128" s="3" t="s">
        <v>108</v>
      </c>
      <c r="U128" s="7">
        <v>5422465.8099999996</v>
      </c>
      <c r="V128" s="7">
        <f>IF('Base de datos'!$E128=2023,'Base de datos'!$U128,IF('Base de datos'!$E128=2022,'Base de datos'!$U128*'IPC DANE'!$V$18/'IPC DANE'!$U$18,IF('Base de datos'!$E128=2021,'Base de datos'!$U128*'IPC DANE'!$V$18/'IPC DANE'!$T$18,IF('Base de datos'!$E128=2020,'Base de datos'!$U128*'IPC DANE'!$V$18/'IPC DANE'!$S$18))))</f>
        <v>8953822.5474733077</v>
      </c>
      <c r="W128" s="7">
        <v>5422465.8099999996</v>
      </c>
      <c r="X128" s="7">
        <f>IF('Base de datos'!$E128=2023,'Base de datos'!$W128,IF('Base de datos'!$E128=2022,'Base de datos'!$W128*'IPC DANE'!$V$18/'IPC DANE'!$U$18,IF('Base de datos'!$E128=2021,'Base de datos'!$W128*'IPC DANE'!$V$18/'IPC DANE'!$T$18,IF('Base de datos'!$E128=2020,'Base de datos'!$W128*'IPC DANE'!$V$18/'IPC DANE'!$S$18))))</f>
        <v>8953822.5474733077</v>
      </c>
      <c r="Y128" s="3"/>
      <c r="Z128" s="1"/>
    </row>
    <row r="129" spans="1:26" ht="14.25" customHeight="1" x14ac:dyDescent="0.3">
      <c r="A129" s="2">
        <v>91</v>
      </c>
      <c r="B129" s="3" t="s">
        <v>483</v>
      </c>
      <c r="C129" s="4" t="s">
        <v>32</v>
      </c>
      <c r="D129" s="5">
        <v>44498</v>
      </c>
      <c r="E129" s="3">
        <v>2021</v>
      </c>
      <c r="F129" s="3" t="s">
        <v>26</v>
      </c>
      <c r="G129" s="3" t="s">
        <v>26</v>
      </c>
      <c r="H129" s="3" t="s">
        <v>43</v>
      </c>
      <c r="I129" s="3" t="s">
        <v>484</v>
      </c>
      <c r="J129" s="6">
        <v>8</v>
      </c>
      <c r="K129" s="7">
        <v>1574620151</v>
      </c>
      <c r="L129" s="8" t="s">
        <v>1324</v>
      </c>
      <c r="M129" s="3" t="s">
        <v>485</v>
      </c>
      <c r="N129" s="7">
        <f>IF('Base de datos'!$E129=2023,'Base de datos'!$K129,IF('Base de datos'!$E129=2022,'Base de datos'!$K129*'IPC DANE'!$V$18/'IPC DANE'!$U$18,IF('Base de datos'!$E129=2021,'Base de datos'!$K129*'IPC DANE'!$V$18/'IPC DANE'!$T$18,IF('Base de datos'!$E129=2020,'Base de datos'!$K129*'IPC DANE'!$V$18/'IPC DANE'!$S$18))))</f>
        <v>2600084519.8007116</v>
      </c>
      <c r="O129" s="3" t="s">
        <v>29</v>
      </c>
      <c r="P129" s="3" t="s">
        <v>30</v>
      </c>
      <c r="Q129" s="3">
        <v>2</v>
      </c>
      <c r="R129" s="10">
        <v>32</v>
      </c>
      <c r="S129" s="3" t="s">
        <v>73</v>
      </c>
      <c r="T129" s="3" t="s">
        <v>31</v>
      </c>
      <c r="U129" s="7">
        <v>6619000</v>
      </c>
      <c r="V129" s="7">
        <f>IF('Base de datos'!$E129=2023,'Base de datos'!$U129,IF('Base de datos'!$E129=2022,'Base de datos'!$U129*'IPC DANE'!$V$18/'IPC DANE'!$U$18,IF('Base de datos'!$E129=2021,'Base de datos'!$U129*'IPC DANE'!$V$18/'IPC DANE'!$T$18,IF('Base de datos'!$E129=2020,'Base de datos'!$U129*'IPC DANE'!$V$18/'IPC DANE'!$S$18))))</f>
        <v>10929594.30604982</v>
      </c>
      <c r="W129" s="7">
        <v>5324000</v>
      </c>
      <c r="X129" s="7">
        <f>IF('Base de datos'!$E129=2023,'Base de datos'!$W129,IF('Base de datos'!$E129=2022,'Base de datos'!$W129*'IPC DANE'!$V$18/'IPC DANE'!$U$18,IF('Base de datos'!$E129=2021,'Base de datos'!$W129*'IPC DANE'!$V$18/'IPC DANE'!$T$18,IF('Base de datos'!$E129=2020,'Base de datos'!$W129*'IPC DANE'!$V$18/'IPC DANE'!$S$18))))</f>
        <v>8791231.3167259786</v>
      </c>
      <c r="Y129" s="3" t="s">
        <v>486</v>
      </c>
      <c r="Z129" s="1"/>
    </row>
    <row r="130" spans="1:26" ht="14.25" hidden="1" customHeight="1" outlineLevel="1" x14ac:dyDescent="0.3">
      <c r="A130" s="2">
        <v>91.1</v>
      </c>
      <c r="B130" s="3"/>
      <c r="C130" s="12"/>
      <c r="D130" s="5"/>
      <c r="E130" s="3">
        <v>2021</v>
      </c>
      <c r="F130" s="3"/>
      <c r="G130" s="3"/>
      <c r="H130" s="3"/>
      <c r="I130" s="3"/>
      <c r="J130" s="6"/>
      <c r="K130" s="7">
        <v>53164285.299999997</v>
      </c>
      <c r="L130" s="8" t="s">
        <v>1324</v>
      </c>
      <c r="M130" s="3">
        <v>2.4</v>
      </c>
      <c r="N130" s="7">
        <f>IF('Base de datos'!$E130=2023,'Base de datos'!$K130,IF('Base de datos'!$E130=2022,'Base de datos'!$K130*'IPC DANE'!$V$18/'IPC DANE'!$U$18,IF('Base de datos'!$E130=2021,'Base de datos'!$K130*'IPC DANE'!$V$18/'IPC DANE'!$T$18,IF('Base de datos'!$E130=2020,'Base de datos'!$K130*'IPC DANE'!$V$18/'IPC DANE'!$S$18))))</f>
        <v>87787289.605693936</v>
      </c>
      <c r="O130" s="3"/>
      <c r="P130" s="3"/>
      <c r="Q130" s="3"/>
      <c r="R130" s="10"/>
      <c r="S130" s="3" t="s">
        <v>487</v>
      </c>
      <c r="T130" s="3"/>
      <c r="U130" s="7"/>
      <c r="V130" s="7">
        <f>IF('Base de datos'!$E130=2023,'Base de datos'!$U130,IF('Base de datos'!$E130=2022,'Base de datos'!$U130*'IPC DANE'!$V$18/'IPC DANE'!$U$18,IF('Base de datos'!$E130=2021,'Base de datos'!$U130*'IPC DANE'!$V$18/'IPC DANE'!$T$18,IF('Base de datos'!$E130=2020,'Base de datos'!$U130*'IPC DANE'!$V$18/'IPC DANE'!$S$18))))</f>
        <v>0</v>
      </c>
      <c r="W130" s="7"/>
      <c r="X130" s="7">
        <f>IF('Base de datos'!$E130=2023,'Base de datos'!$W130,IF('Base de datos'!$E130=2022,'Base de datos'!$W130*'IPC DANE'!$V$18/'IPC DANE'!$U$18,IF('Base de datos'!$E130=2021,'Base de datos'!$W130*'IPC DANE'!$V$18/'IPC DANE'!$T$18,IF('Base de datos'!$E130=2020,'Base de datos'!$W130*'IPC DANE'!$V$18/'IPC DANE'!$S$18))))</f>
        <v>0</v>
      </c>
      <c r="Y130" s="3"/>
      <c r="Z130" s="1"/>
    </row>
    <row r="131" spans="1:26" ht="14.25" hidden="1" customHeight="1" outlineLevel="1" x14ac:dyDescent="0.3">
      <c r="A131" s="2">
        <v>91.2</v>
      </c>
      <c r="B131" s="3"/>
      <c r="C131" s="12"/>
      <c r="D131" s="5"/>
      <c r="E131" s="3">
        <v>2021</v>
      </c>
      <c r="F131" s="3"/>
      <c r="G131" s="3"/>
      <c r="H131" s="3"/>
      <c r="I131" s="3"/>
      <c r="J131" s="6"/>
      <c r="K131" s="7">
        <v>1287298468.6099999</v>
      </c>
      <c r="L131" s="8" t="s">
        <v>1324</v>
      </c>
      <c r="M131" s="3">
        <v>2.2599999999999998</v>
      </c>
      <c r="N131" s="7">
        <f>IF('Base de datos'!$E131=2023,'Base de datos'!$K131,IF('Base de datos'!$E131=2022,'Base de datos'!$K131*'IPC DANE'!$V$18/'IPC DANE'!$U$18,IF('Base de datos'!$E131=2021,'Base de datos'!$K131*'IPC DANE'!$V$18/'IPC DANE'!$T$18,IF('Base de datos'!$E131=2020,'Base de datos'!$K131*'IPC DANE'!$V$18/'IPC DANE'!$S$18))))</f>
        <v>2125645869.8755867</v>
      </c>
      <c r="O131" s="3"/>
      <c r="P131" s="3"/>
      <c r="Q131" s="3"/>
      <c r="R131" s="10"/>
      <c r="S131" s="3" t="s">
        <v>488</v>
      </c>
      <c r="T131" s="3"/>
      <c r="U131" s="7"/>
      <c r="V131" s="7">
        <f>IF('Base de datos'!$E131=2023,'Base de datos'!$U131,IF('Base de datos'!$E131=2022,'Base de datos'!$U131*'IPC DANE'!$V$18/'IPC DANE'!$U$18,IF('Base de datos'!$E131=2021,'Base de datos'!$U131*'IPC DANE'!$V$18/'IPC DANE'!$T$18,IF('Base de datos'!$E131=2020,'Base de datos'!$U131*'IPC DANE'!$V$18/'IPC DANE'!$S$18))))</f>
        <v>0</v>
      </c>
      <c r="W131" s="7"/>
      <c r="X131" s="7">
        <f>IF('Base de datos'!$E131=2023,'Base de datos'!$W131,IF('Base de datos'!$E131=2022,'Base de datos'!$W131*'IPC DANE'!$V$18/'IPC DANE'!$U$18,IF('Base de datos'!$E131=2021,'Base de datos'!$W131*'IPC DANE'!$V$18/'IPC DANE'!$T$18,IF('Base de datos'!$E131=2020,'Base de datos'!$W131*'IPC DANE'!$V$18/'IPC DANE'!$S$18))))</f>
        <v>0</v>
      </c>
      <c r="Y131" s="3"/>
      <c r="Z131" s="1"/>
    </row>
    <row r="132" spans="1:26" ht="15" hidden="1" customHeight="1" outlineLevel="1" x14ac:dyDescent="0.3">
      <c r="A132" s="2">
        <v>91.3</v>
      </c>
      <c r="B132" s="3"/>
      <c r="C132" s="12"/>
      <c r="D132" s="5"/>
      <c r="E132" s="3">
        <v>2021</v>
      </c>
      <c r="F132" s="3"/>
      <c r="G132" s="3"/>
      <c r="H132" s="3"/>
      <c r="I132" s="3"/>
      <c r="J132" s="6"/>
      <c r="K132" s="7">
        <v>212043352.28999999</v>
      </c>
      <c r="L132" s="8" t="s">
        <v>1324</v>
      </c>
      <c r="M132" s="3">
        <v>1.1000000000000001</v>
      </c>
      <c r="N132" s="7">
        <f>IF('Base de datos'!$E132=2023,'Base de datos'!$K132,IF('Base de datos'!$E132=2022,'Base de datos'!$K132*'IPC DANE'!$V$18/'IPC DANE'!$U$18,IF('Base de datos'!$E132=2021,'Base de datos'!$K132*'IPC DANE'!$V$18/'IPC DANE'!$T$18,IF('Base de datos'!$E132=2020,'Base de datos'!$K132*'IPC DANE'!$V$18/'IPC DANE'!$S$18))))</f>
        <v>350135642.21551597</v>
      </c>
      <c r="O132" s="3"/>
      <c r="P132" s="3"/>
      <c r="Q132" s="3"/>
      <c r="R132" s="10"/>
      <c r="S132" s="3" t="s">
        <v>91</v>
      </c>
      <c r="T132" s="3"/>
      <c r="U132" s="7"/>
      <c r="V132" s="7">
        <f>IF('Base de datos'!$E132=2023,'Base de datos'!$U132,IF('Base de datos'!$E132=2022,'Base de datos'!$U132*'IPC DANE'!$V$18/'IPC DANE'!$U$18,IF('Base de datos'!$E132=2021,'Base de datos'!$U132*'IPC DANE'!$V$18/'IPC DANE'!$T$18,IF('Base de datos'!$E132=2020,'Base de datos'!$U132*'IPC DANE'!$V$18/'IPC DANE'!$S$18))))</f>
        <v>0</v>
      </c>
      <c r="W132" s="7"/>
      <c r="X132" s="7">
        <f>IF('Base de datos'!$E132=2023,'Base de datos'!$W132,IF('Base de datos'!$E132=2022,'Base de datos'!$W132*'IPC DANE'!$V$18/'IPC DANE'!$U$18,IF('Base de datos'!$E132=2021,'Base de datos'!$W132*'IPC DANE'!$V$18/'IPC DANE'!$T$18,IF('Base de datos'!$E132=2020,'Base de datos'!$W132*'IPC DANE'!$V$18/'IPC DANE'!$S$18))))</f>
        <v>0</v>
      </c>
      <c r="Y132" s="3"/>
      <c r="Z132" s="1"/>
    </row>
    <row r="133" spans="1:26" ht="14.25" customHeight="1" collapsed="1" x14ac:dyDescent="0.3">
      <c r="A133" s="2">
        <v>92</v>
      </c>
      <c r="B133" s="3" t="s">
        <v>489</v>
      </c>
      <c r="C133" s="12" t="s">
        <v>32</v>
      </c>
      <c r="D133" s="5">
        <v>44533</v>
      </c>
      <c r="E133" s="3">
        <v>2021</v>
      </c>
      <c r="F133" s="3" t="s">
        <v>490</v>
      </c>
      <c r="G133" s="3" t="s">
        <v>491</v>
      </c>
      <c r="H133" s="3" t="s">
        <v>43</v>
      </c>
      <c r="I133" s="3" t="s">
        <v>492</v>
      </c>
      <c r="J133" s="6">
        <v>9.5</v>
      </c>
      <c r="K133" s="7">
        <v>2250000000</v>
      </c>
      <c r="L133" s="8" t="s">
        <v>1324</v>
      </c>
      <c r="M133" s="9">
        <v>2.34</v>
      </c>
      <c r="N133" s="7">
        <f>IF('Base de datos'!$E133=2023,'Base de datos'!$K133,IF('Base de datos'!$E133=2022,'Base de datos'!$K133*'IPC DANE'!$V$18/'IPC DANE'!$U$18,IF('Base de datos'!$E133=2021,'Base de datos'!$K133*'IPC DANE'!$V$18/'IPC DANE'!$T$18,IF('Base de datos'!$E133=2020,'Base de datos'!$K133*'IPC DANE'!$V$18/'IPC DANE'!$S$18))))</f>
        <v>3715302491.1032028</v>
      </c>
      <c r="O133" s="3" t="s">
        <v>29</v>
      </c>
      <c r="P133" s="3" t="s">
        <v>30</v>
      </c>
      <c r="Q133" s="3">
        <v>2</v>
      </c>
      <c r="R133" s="10">
        <v>28</v>
      </c>
      <c r="S133" s="3"/>
      <c r="T133" s="3" t="s">
        <v>51</v>
      </c>
      <c r="U133" s="7">
        <v>6160000</v>
      </c>
      <c r="V133" s="7">
        <f>IF('Base de datos'!$E133=2023,'Base de datos'!$U133,IF('Base de datos'!$E133=2022,'Base de datos'!$U133*'IPC DANE'!$V$18/'IPC DANE'!$U$18,IF('Base de datos'!$E133=2021,'Base de datos'!$U133*'IPC DANE'!$V$18/'IPC DANE'!$T$18,IF('Base de datos'!$E133=2020,'Base de datos'!$U133*'IPC DANE'!$V$18/'IPC DANE'!$S$18))))</f>
        <v>10171672.597864768</v>
      </c>
      <c r="W133" s="7">
        <v>4190000</v>
      </c>
      <c r="X133" s="7">
        <f>IF('Base de datos'!$E133=2023,'Base de datos'!$W133,IF('Base de datos'!$E133=2022,'Base de datos'!$W133*'IPC DANE'!$V$18/'IPC DANE'!$U$18,IF('Base de datos'!$E133=2021,'Base de datos'!$W133*'IPC DANE'!$V$18/'IPC DANE'!$T$18,IF('Base de datos'!$E133=2020,'Base de datos'!$W133*'IPC DANE'!$V$18/'IPC DANE'!$S$18))))</f>
        <v>6918718.8612099644</v>
      </c>
      <c r="Y133" s="3"/>
      <c r="Z133" s="1"/>
    </row>
    <row r="134" spans="1:26" ht="14.25" customHeight="1" x14ac:dyDescent="0.3">
      <c r="A134" s="2">
        <v>93</v>
      </c>
      <c r="B134" s="3" t="s">
        <v>493</v>
      </c>
      <c r="C134" s="12" t="s">
        <v>32</v>
      </c>
      <c r="D134" s="5">
        <v>44908</v>
      </c>
      <c r="E134" s="3">
        <v>2022</v>
      </c>
      <c r="F134" s="3" t="s">
        <v>142</v>
      </c>
      <c r="G134" s="3" t="s">
        <v>132</v>
      </c>
      <c r="H134" s="3" t="s">
        <v>43</v>
      </c>
      <c r="I134" s="3" t="s">
        <v>494</v>
      </c>
      <c r="J134" s="6">
        <v>6</v>
      </c>
      <c r="K134" s="7">
        <v>159514225</v>
      </c>
      <c r="L134" s="8" t="s">
        <v>1324</v>
      </c>
      <c r="M134" s="3" t="s">
        <v>495</v>
      </c>
      <c r="N134" s="7">
        <f>IF('Base de datos'!$E134=2023,'Base de datos'!$K134,IF('Base de datos'!$E134=2022,'Base de datos'!$K134*'IPC DANE'!$V$18/'IPC DANE'!$U$18,IF('Base de datos'!$E134=2021,'Base de datos'!$K134*'IPC DANE'!$V$18/'IPC DANE'!$T$18,IF('Base de datos'!$E134=2020,'Base de datos'!$K134*'IPC DANE'!$V$18/'IPC DANE'!$S$18))))</f>
        <v>112827134.75609757</v>
      </c>
      <c r="O134" s="3" t="s">
        <v>29</v>
      </c>
      <c r="P134" s="3" t="s">
        <v>30</v>
      </c>
      <c r="Q134" s="3">
        <v>2</v>
      </c>
      <c r="R134" s="10">
        <v>32</v>
      </c>
      <c r="S134" s="3" t="s">
        <v>496</v>
      </c>
      <c r="T134" s="3" t="s">
        <v>497</v>
      </c>
      <c r="U134" s="7" t="s">
        <v>37</v>
      </c>
      <c r="V134" s="7" t="s">
        <v>37</v>
      </c>
      <c r="W134" s="7" t="s">
        <v>37</v>
      </c>
      <c r="X134" s="7" t="s">
        <v>37</v>
      </c>
      <c r="Y134" s="3" t="s">
        <v>498</v>
      </c>
      <c r="Z134" s="1"/>
    </row>
    <row r="135" spans="1:26" ht="14.25" customHeight="1" x14ac:dyDescent="0.3">
      <c r="A135" s="2" t="s">
        <v>1295</v>
      </c>
      <c r="B135" s="3" t="s">
        <v>493</v>
      </c>
      <c r="C135" s="4" t="s">
        <v>32</v>
      </c>
      <c r="D135" s="5">
        <v>44908</v>
      </c>
      <c r="E135" s="3">
        <v>2022</v>
      </c>
      <c r="F135" s="3" t="s">
        <v>142</v>
      </c>
      <c r="G135" s="3" t="s">
        <v>132</v>
      </c>
      <c r="H135" s="3" t="s">
        <v>43</v>
      </c>
      <c r="I135" s="3" t="s">
        <v>494</v>
      </c>
      <c r="J135" s="6">
        <v>5</v>
      </c>
      <c r="K135" s="7">
        <v>76010042.049999997</v>
      </c>
      <c r="L135" s="8" t="s">
        <v>1324</v>
      </c>
      <c r="M135" s="3" t="s">
        <v>495</v>
      </c>
      <c r="N135" s="7">
        <f>IF('Base de datos'!$E135=2023,'Base de datos'!$K135,IF('Base de datos'!$E135=2022,'Base de datos'!$K135*'IPC DANE'!$V$18/'IPC DANE'!$U$18,IF('Base de datos'!$E135=2021,'Base de datos'!$K135*'IPC DANE'!$V$18/'IPC DANE'!$T$18,IF('Base de datos'!$E135=2020,'Base de datos'!$K135*'IPC DANE'!$V$18/'IPC DANE'!$S$18))))</f>
        <v>53763200.474390246</v>
      </c>
      <c r="O135" s="3" t="s">
        <v>29</v>
      </c>
      <c r="P135" s="3" t="s">
        <v>30</v>
      </c>
      <c r="Q135" s="3">
        <v>2</v>
      </c>
      <c r="R135" s="10">
        <v>32</v>
      </c>
      <c r="S135" s="3" t="s">
        <v>173</v>
      </c>
      <c r="T135" s="3" t="s">
        <v>497</v>
      </c>
      <c r="U135" s="7">
        <v>2500000</v>
      </c>
      <c r="V135" s="7">
        <f>IF('Base de datos'!$E135=2023,'Base de datos'!$U135,IF('Base de datos'!$E135=2022,'Base de datos'!$U135*'IPC DANE'!$V$18/'IPC DANE'!$U$18,IF('Base de datos'!$E135=2021,'Base de datos'!$U135*'IPC DANE'!$V$18/'IPC DANE'!$T$18,IF('Base de datos'!$E135=2020,'Base de datos'!$U135*'IPC DANE'!$V$18/'IPC DANE'!$S$18))))</f>
        <v>1768292.6829268294</v>
      </c>
      <c r="W135" s="7">
        <v>2000000</v>
      </c>
      <c r="X135" s="7">
        <f>IF('Base de datos'!$E135=2023,'Base de datos'!$W135,IF('Base de datos'!$E135=2022,'Base de datos'!$W135*'IPC DANE'!$V$18/'IPC DANE'!$U$18,IF('Base de datos'!$E135=2021,'Base de datos'!$W135*'IPC DANE'!$V$18/'IPC DANE'!$T$18,IF('Base de datos'!$E135=2020,'Base de datos'!$W135*'IPC DANE'!$V$18/'IPC DANE'!$S$18))))</f>
        <v>1414634.1463414636</v>
      </c>
      <c r="Y135" s="3"/>
      <c r="Z135" s="1"/>
    </row>
    <row r="136" spans="1:26" ht="14.25" hidden="1" customHeight="1" outlineLevel="1" x14ac:dyDescent="0.3">
      <c r="A136" s="2" t="s">
        <v>1296</v>
      </c>
      <c r="B136" s="3"/>
      <c r="C136" s="12"/>
      <c r="D136" s="5"/>
      <c r="E136" s="3">
        <v>2022</v>
      </c>
      <c r="F136" s="3"/>
      <c r="G136" s="3"/>
      <c r="H136" s="3"/>
      <c r="I136" s="3"/>
      <c r="J136" s="6"/>
      <c r="K136" s="7">
        <v>66193750</v>
      </c>
      <c r="L136" s="8" t="s">
        <v>1324</v>
      </c>
      <c r="M136" s="3">
        <v>2.5</v>
      </c>
      <c r="N136" s="7">
        <f>IF('Base de datos'!$E136=2023,'Base de datos'!$K136,IF('Base de datos'!$E136=2022,'Base de datos'!$K136*'IPC DANE'!$V$18/'IPC DANE'!$U$18,IF('Base de datos'!$E136=2021,'Base de datos'!$K136*'IPC DANE'!$V$18/'IPC DANE'!$T$18,IF('Base de datos'!$E136=2020,'Base de datos'!$K136*'IPC DANE'!$V$18/'IPC DANE'!$S$18))))</f>
        <v>46819969.512195125</v>
      </c>
      <c r="O136" s="3"/>
      <c r="P136" s="3"/>
      <c r="Q136" s="3"/>
      <c r="R136" s="10"/>
      <c r="S136" s="3" t="s">
        <v>499</v>
      </c>
      <c r="T136" s="3"/>
      <c r="U136" s="7"/>
      <c r="V136" s="7">
        <f>IF('Base de datos'!$E136=2023,'Base de datos'!$U136,IF('Base de datos'!$E136=2022,'Base de datos'!$U136*'IPC DANE'!$V$18/'IPC DANE'!$U$18,IF('Base de datos'!$E136=2021,'Base de datos'!$U136*'IPC DANE'!$V$18/'IPC DANE'!$T$18,IF('Base de datos'!$E136=2020,'Base de datos'!$U136*'IPC DANE'!$V$18/'IPC DANE'!$S$18))))</f>
        <v>0</v>
      </c>
      <c r="W136" s="7"/>
      <c r="X136" s="7">
        <f>IF('Base de datos'!$E136=2023,'Base de datos'!$W136,IF('Base de datos'!$E136=2022,'Base de datos'!$W136*'IPC DANE'!$V$18/'IPC DANE'!$U$18,IF('Base de datos'!$E136=2021,'Base de datos'!$W136*'IPC DANE'!$V$18/'IPC DANE'!$T$18,IF('Base de datos'!$E136=2020,'Base de datos'!$W136*'IPC DANE'!$V$18/'IPC DANE'!$S$18))))</f>
        <v>0</v>
      </c>
      <c r="Y136" s="3"/>
      <c r="Z136" s="1"/>
    </row>
    <row r="137" spans="1:26" ht="14.25" hidden="1" customHeight="1" outlineLevel="1" x14ac:dyDescent="0.3">
      <c r="A137" s="2" t="s">
        <v>1297</v>
      </c>
      <c r="B137" s="3"/>
      <c r="C137" s="12"/>
      <c r="D137" s="5"/>
      <c r="E137" s="3">
        <v>2022</v>
      </c>
      <c r="F137" s="3"/>
      <c r="G137" s="3"/>
      <c r="H137" s="3"/>
      <c r="I137" s="3"/>
      <c r="J137" s="6"/>
      <c r="K137" s="7">
        <v>9816292.0500000007</v>
      </c>
      <c r="L137" s="8" t="s">
        <v>1324</v>
      </c>
      <c r="M137" s="3">
        <v>1.5</v>
      </c>
      <c r="N137" s="7">
        <f>IF('Base de datos'!$E137=2023,'Base de datos'!$K137,IF('Base de datos'!$E137=2022,'Base de datos'!$K137*'IPC DANE'!$V$18/'IPC DANE'!$U$18,IF('Base de datos'!$E137=2021,'Base de datos'!$K137*'IPC DANE'!$V$18/'IPC DANE'!$T$18,IF('Base de datos'!$E137=2020,'Base de datos'!$K137*'IPC DANE'!$V$18/'IPC DANE'!$S$18))))</f>
        <v>6943230.9621951226</v>
      </c>
      <c r="O137" s="3"/>
      <c r="P137" s="3"/>
      <c r="Q137" s="3"/>
      <c r="R137" s="10"/>
      <c r="S137" s="3" t="s">
        <v>500</v>
      </c>
      <c r="T137" s="3"/>
      <c r="U137" s="7"/>
      <c r="V137" s="7">
        <f>IF('Base de datos'!$E137=2023,'Base de datos'!$U137,IF('Base de datos'!$E137=2022,'Base de datos'!$U137*'IPC DANE'!$V$18/'IPC DANE'!$U$18,IF('Base de datos'!$E137=2021,'Base de datos'!$U137*'IPC DANE'!$V$18/'IPC DANE'!$T$18,IF('Base de datos'!$E137=2020,'Base de datos'!$U137*'IPC DANE'!$V$18/'IPC DANE'!$S$18))))</f>
        <v>0</v>
      </c>
      <c r="W137" s="7"/>
      <c r="X137" s="7">
        <f>IF('Base de datos'!$E137=2023,'Base de datos'!$W137,IF('Base de datos'!$E137=2022,'Base de datos'!$W137*'IPC DANE'!$V$18/'IPC DANE'!$U$18,IF('Base de datos'!$E137=2021,'Base de datos'!$W137*'IPC DANE'!$V$18/'IPC DANE'!$T$18,IF('Base de datos'!$E137=2020,'Base de datos'!$W137*'IPC DANE'!$V$18/'IPC DANE'!$S$18))))</f>
        <v>0</v>
      </c>
      <c r="Y137" s="3"/>
      <c r="Z137" s="1"/>
    </row>
    <row r="138" spans="1:26" ht="14.25" customHeight="1" collapsed="1" x14ac:dyDescent="0.3">
      <c r="A138" s="2" t="s">
        <v>1298</v>
      </c>
      <c r="B138" s="3" t="s">
        <v>493</v>
      </c>
      <c r="C138" s="4" t="s">
        <v>32</v>
      </c>
      <c r="D138" s="5">
        <v>44908</v>
      </c>
      <c r="E138" s="3">
        <v>2022</v>
      </c>
      <c r="F138" s="3" t="s">
        <v>142</v>
      </c>
      <c r="G138" s="3" t="s">
        <v>132</v>
      </c>
      <c r="H138" s="3" t="s">
        <v>43</v>
      </c>
      <c r="I138" s="3" t="s">
        <v>494</v>
      </c>
      <c r="J138" s="6">
        <v>3</v>
      </c>
      <c r="K138" s="7">
        <v>23576749.850000001</v>
      </c>
      <c r="L138" s="8" t="s">
        <v>1324</v>
      </c>
      <c r="M138" s="3" t="s">
        <v>495</v>
      </c>
      <c r="N138" s="7">
        <f>IF('Base de datos'!$E138=2023,'Base de datos'!$K138,IF('Base de datos'!$E138=2022,'Base de datos'!$K138*'IPC DANE'!$V$18/'IPC DANE'!$U$18,IF('Base de datos'!$E138=2021,'Base de datos'!$K138*'IPC DANE'!$V$18/'IPC DANE'!$T$18,IF('Base de datos'!$E138=2020,'Base de datos'!$K138*'IPC DANE'!$V$18/'IPC DANE'!$S$18))))</f>
        <v>16676237.69878049</v>
      </c>
      <c r="O138" s="3" t="s">
        <v>29</v>
      </c>
      <c r="P138" s="3" t="s">
        <v>30</v>
      </c>
      <c r="Q138" s="3">
        <v>2</v>
      </c>
      <c r="R138" s="10">
        <v>32</v>
      </c>
      <c r="S138" s="3" t="s">
        <v>173</v>
      </c>
      <c r="T138" s="3" t="s">
        <v>497</v>
      </c>
      <c r="U138" s="7">
        <v>2500000</v>
      </c>
      <c r="V138" s="7">
        <f>IF('Base de datos'!$E138=2023,'Base de datos'!$U138,IF('Base de datos'!$E138=2022,'Base de datos'!$U138*'IPC DANE'!$V$18/'IPC DANE'!$U$18,IF('Base de datos'!$E138=2021,'Base de datos'!$U138*'IPC DANE'!$V$18/'IPC DANE'!$T$18,IF('Base de datos'!$E138=2020,'Base de datos'!$U138*'IPC DANE'!$V$18/'IPC DANE'!$S$18))))</f>
        <v>1768292.6829268294</v>
      </c>
      <c r="W138" s="7">
        <v>1700000</v>
      </c>
      <c r="X138" s="7">
        <f>IF('Base de datos'!$E138=2023,'Base de datos'!$W138,IF('Base de datos'!$E138=2022,'Base de datos'!$W138*'IPC DANE'!$V$18/'IPC DANE'!$U$18,IF('Base de datos'!$E138=2021,'Base de datos'!$W138*'IPC DANE'!$V$18/'IPC DANE'!$T$18,IF('Base de datos'!$E138=2020,'Base de datos'!$W138*'IPC DANE'!$V$18/'IPC DANE'!$S$18))))</f>
        <v>1202439.0243902439</v>
      </c>
      <c r="Y138" s="3"/>
      <c r="Z138" s="1"/>
    </row>
    <row r="139" spans="1:26" ht="14.25" hidden="1" customHeight="1" outlineLevel="1" x14ac:dyDescent="0.3">
      <c r="A139" s="2" t="s">
        <v>1299</v>
      </c>
      <c r="B139" s="3"/>
      <c r="C139" s="12"/>
      <c r="D139" s="5"/>
      <c r="E139" s="3">
        <v>2022</v>
      </c>
      <c r="F139" s="3"/>
      <c r="G139" s="3"/>
      <c r="H139" s="3"/>
      <c r="I139" s="3"/>
      <c r="J139" s="6"/>
      <c r="K139" s="7">
        <v>21866250</v>
      </c>
      <c r="L139" s="8" t="s">
        <v>1324</v>
      </c>
      <c r="M139" s="3">
        <v>2.5</v>
      </c>
      <c r="N139" s="7">
        <f>IF('Base de datos'!$E139=2023,'Base de datos'!$K139,IF('Base de datos'!$E139=2022,'Base de datos'!$K139*'IPC DANE'!$V$18/'IPC DANE'!$U$18,IF('Base de datos'!$E139=2021,'Base de datos'!$K139*'IPC DANE'!$V$18/'IPC DANE'!$T$18,IF('Base de datos'!$E139=2020,'Base de datos'!$K139*'IPC DANE'!$V$18/'IPC DANE'!$S$18))))</f>
        <v>15466371.951219514</v>
      </c>
      <c r="O139" s="3"/>
      <c r="P139" s="3"/>
      <c r="Q139" s="3"/>
      <c r="R139" s="10"/>
      <c r="S139" s="3" t="s">
        <v>499</v>
      </c>
      <c r="T139" s="3"/>
      <c r="U139" s="7"/>
      <c r="V139" s="7">
        <f>IF('Base de datos'!$E139=2023,'Base de datos'!$U139,IF('Base de datos'!$E139=2022,'Base de datos'!$U139*'IPC DANE'!$V$18/'IPC DANE'!$U$18,IF('Base de datos'!$E139=2021,'Base de datos'!$U139*'IPC DANE'!$V$18/'IPC DANE'!$T$18,IF('Base de datos'!$E139=2020,'Base de datos'!$U139*'IPC DANE'!$V$18/'IPC DANE'!$S$18))))</f>
        <v>0</v>
      </c>
      <c r="W139" s="7"/>
      <c r="X139" s="7">
        <f>IF('Base de datos'!$E139=2023,'Base de datos'!$W139,IF('Base de datos'!$E139=2022,'Base de datos'!$W139*'IPC DANE'!$V$18/'IPC DANE'!$U$18,IF('Base de datos'!$E139=2021,'Base de datos'!$W139*'IPC DANE'!$V$18/'IPC DANE'!$T$18,IF('Base de datos'!$E139=2020,'Base de datos'!$W139*'IPC DANE'!$V$18/'IPC DANE'!$S$18))))</f>
        <v>0</v>
      </c>
      <c r="Y139" s="3"/>
      <c r="Z139" s="1"/>
    </row>
    <row r="140" spans="1:26" ht="14.25" hidden="1" customHeight="1" outlineLevel="1" x14ac:dyDescent="0.3">
      <c r="A140" s="2" t="s">
        <v>1300</v>
      </c>
      <c r="B140" s="3"/>
      <c r="C140" s="12"/>
      <c r="D140" s="5"/>
      <c r="E140" s="3">
        <v>2022</v>
      </c>
      <c r="F140" s="3"/>
      <c r="G140" s="3"/>
      <c r="H140" s="3"/>
      <c r="I140" s="3"/>
      <c r="J140" s="6"/>
      <c r="K140" s="7">
        <v>1710499.85</v>
      </c>
      <c r="L140" s="8" t="s">
        <v>1324</v>
      </c>
      <c r="M140" s="3">
        <v>1.5</v>
      </c>
      <c r="N140" s="7">
        <f>IF('Base de datos'!$E140=2023,'Base de datos'!$K140,IF('Base de datos'!$E140=2022,'Base de datos'!$K140*'IPC DANE'!$V$18/'IPC DANE'!$U$18,IF('Base de datos'!$E140=2021,'Base de datos'!$K140*'IPC DANE'!$V$18/'IPC DANE'!$T$18,IF('Base de datos'!$E140=2020,'Base de datos'!$K140*'IPC DANE'!$V$18/'IPC DANE'!$S$18))))</f>
        <v>1209865.7475609756</v>
      </c>
      <c r="O140" s="3"/>
      <c r="P140" s="3"/>
      <c r="Q140" s="3"/>
      <c r="R140" s="10"/>
      <c r="S140" s="3" t="s">
        <v>500</v>
      </c>
      <c r="T140" s="3"/>
      <c r="U140" s="7"/>
      <c r="V140" s="7">
        <f>IF('Base de datos'!$E140=2023,'Base de datos'!$U140,IF('Base de datos'!$E140=2022,'Base de datos'!$U140*'IPC DANE'!$V$18/'IPC DANE'!$U$18,IF('Base de datos'!$E140=2021,'Base de datos'!$U140*'IPC DANE'!$V$18/'IPC DANE'!$T$18,IF('Base de datos'!$E140=2020,'Base de datos'!$U140*'IPC DANE'!$V$18/'IPC DANE'!$S$18))))</f>
        <v>0</v>
      </c>
      <c r="W140" s="7"/>
      <c r="X140" s="7">
        <f>IF('Base de datos'!$E140=2023,'Base de datos'!$W140,IF('Base de datos'!$E140=2022,'Base de datos'!$W140*'IPC DANE'!$V$18/'IPC DANE'!$U$18,IF('Base de datos'!$E140=2021,'Base de datos'!$W140*'IPC DANE'!$V$18/'IPC DANE'!$T$18,IF('Base de datos'!$E140=2020,'Base de datos'!$W140*'IPC DANE'!$V$18/'IPC DANE'!$S$18))))</f>
        <v>0</v>
      </c>
      <c r="Y140" s="3"/>
      <c r="Z140" s="1"/>
    </row>
    <row r="141" spans="1:26" ht="14.25" customHeight="1" collapsed="1" x14ac:dyDescent="0.3">
      <c r="A141" s="2" t="s">
        <v>1301</v>
      </c>
      <c r="B141" s="3" t="s">
        <v>493</v>
      </c>
      <c r="C141" s="4" t="s">
        <v>32</v>
      </c>
      <c r="D141" s="5">
        <v>44908</v>
      </c>
      <c r="E141" s="3">
        <v>2022</v>
      </c>
      <c r="F141" s="3" t="s">
        <v>142</v>
      </c>
      <c r="G141" s="3" t="s">
        <v>132</v>
      </c>
      <c r="H141" s="3" t="s">
        <v>43</v>
      </c>
      <c r="I141" s="3" t="s">
        <v>494</v>
      </c>
      <c r="J141" s="6">
        <v>4</v>
      </c>
      <c r="K141" s="7">
        <v>59927433.770000003</v>
      </c>
      <c r="L141" s="8" t="s">
        <v>1324</v>
      </c>
      <c r="M141" s="3" t="s">
        <v>495</v>
      </c>
      <c r="N141" s="7">
        <f>IF('Base de datos'!$E141=2023,'Base de datos'!$K141,IF('Base de datos'!$E141=2022,'Base de datos'!$K141*'IPC DANE'!$V$18/'IPC DANE'!$U$18,IF('Base de datos'!$E141=2021,'Base de datos'!$K141*'IPC DANE'!$V$18/'IPC DANE'!$T$18,IF('Base de datos'!$E141=2020,'Base de datos'!$K141*'IPC DANE'!$V$18/'IPC DANE'!$S$18))))</f>
        <v>42387697.056829266</v>
      </c>
      <c r="O141" s="3" t="s">
        <v>29</v>
      </c>
      <c r="P141" s="3" t="s">
        <v>30</v>
      </c>
      <c r="Q141" s="3">
        <v>2</v>
      </c>
      <c r="R141" s="10">
        <v>32</v>
      </c>
      <c r="S141" s="3" t="s">
        <v>173</v>
      </c>
      <c r="T141" s="3" t="s">
        <v>497</v>
      </c>
      <c r="U141" s="7">
        <v>3200000</v>
      </c>
      <c r="V141" s="7">
        <f>IF('Base de datos'!$E141=2023,'Base de datos'!$U141,IF('Base de datos'!$E141=2022,'Base de datos'!$U141*'IPC DANE'!$V$18/'IPC DANE'!$U$18,IF('Base de datos'!$E141=2021,'Base de datos'!$U141*'IPC DANE'!$V$18/'IPC DANE'!$T$18,IF('Base de datos'!$E141=2020,'Base de datos'!$U141*'IPC DANE'!$V$18/'IPC DANE'!$S$18))))</f>
        <v>2263414.6341463411</v>
      </c>
      <c r="W141" s="7">
        <v>2500000</v>
      </c>
      <c r="X141" s="7">
        <f>IF('Base de datos'!$E141=2023,'Base de datos'!$W141,IF('Base de datos'!$E141=2022,'Base de datos'!$W141*'IPC DANE'!$V$18/'IPC DANE'!$U$18,IF('Base de datos'!$E141=2021,'Base de datos'!$W141*'IPC DANE'!$V$18/'IPC DANE'!$T$18,IF('Base de datos'!$E141=2020,'Base de datos'!$W141*'IPC DANE'!$V$18/'IPC DANE'!$S$18))))</f>
        <v>1768292.6829268294</v>
      </c>
      <c r="Y141" s="3"/>
      <c r="Z141" s="1"/>
    </row>
    <row r="142" spans="1:26" ht="14.25" hidden="1" customHeight="1" outlineLevel="1" x14ac:dyDescent="0.3">
      <c r="A142" s="2" t="s">
        <v>1302</v>
      </c>
      <c r="B142" s="3"/>
      <c r="C142" s="12"/>
      <c r="D142" s="5"/>
      <c r="E142" s="3">
        <v>2022</v>
      </c>
      <c r="F142" s="3"/>
      <c r="G142" s="3"/>
      <c r="H142" s="3"/>
      <c r="I142" s="3"/>
      <c r="J142" s="6"/>
      <c r="K142" s="7">
        <v>50753500</v>
      </c>
      <c r="L142" s="8"/>
      <c r="M142" s="3">
        <v>2.5</v>
      </c>
      <c r="N142" s="7">
        <f>IF('Base de datos'!$E142=2023,'Base de datos'!$K142,IF('Base de datos'!$E142=2022,'Base de datos'!$K142*'IPC DANE'!$V$18/'IPC DANE'!$U$18,IF('Base de datos'!$E142=2021,'Base de datos'!$K142*'IPC DANE'!$V$18/'IPC DANE'!$T$18,IF('Base de datos'!$E142=2020,'Base de datos'!$K142*'IPC DANE'!$V$18/'IPC DANE'!$S$18))))</f>
        <v>35898817.073170729</v>
      </c>
      <c r="O142" s="3"/>
      <c r="P142" s="3"/>
      <c r="Q142" s="3"/>
      <c r="R142" s="10"/>
      <c r="S142" s="3" t="s">
        <v>499</v>
      </c>
      <c r="T142" s="3"/>
      <c r="U142" s="7"/>
      <c r="V142" s="7">
        <f>IF('Base de datos'!$E142=2023,'Base de datos'!$U142,IF('Base de datos'!$E142=2022,'Base de datos'!$U142*'IPC DANE'!$V$18/'IPC DANE'!$U$18,IF('Base de datos'!$E142=2021,'Base de datos'!$U142*'IPC DANE'!$V$18/'IPC DANE'!$T$18,IF('Base de datos'!$E142=2020,'Base de datos'!$U142*'IPC DANE'!$V$18/'IPC DANE'!$S$18))))</f>
        <v>0</v>
      </c>
      <c r="W142" s="7"/>
      <c r="X142" s="7">
        <f>IF('Base de datos'!$E142=2023,'Base de datos'!$W142,IF('Base de datos'!$E142=2022,'Base de datos'!$W142*'IPC DANE'!$V$18/'IPC DANE'!$U$18,IF('Base de datos'!$E142=2021,'Base de datos'!$W142*'IPC DANE'!$V$18/'IPC DANE'!$T$18,IF('Base de datos'!$E142=2020,'Base de datos'!$W142*'IPC DANE'!$V$18/'IPC DANE'!$S$18))))</f>
        <v>0</v>
      </c>
      <c r="Y142" s="3"/>
      <c r="Z142" s="1"/>
    </row>
    <row r="143" spans="1:26" ht="14.25" hidden="1" customHeight="1" outlineLevel="1" x14ac:dyDescent="0.3">
      <c r="A143" s="2" t="s">
        <v>1303</v>
      </c>
      <c r="B143" s="3"/>
      <c r="C143" s="12"/>
      <c r="D143" s="5"/>
      <c r="E143" s="3">
        <v>2022</v>
      </c>
      <c r="F143" s="3"/>
      <c r="G143" s="3"/>
      <c r="H143" s="3"/>
      <c r="I143" s="3"/>
      <c r="J143" s="6"/>
      <c r="K143" s="7">
        <v>9173933.7699999996</v>
      </c>
      <c r="L143" s="8"/>
      <c r="M143" s="3">
        <v>1.5</v>
      </c>
      <c r="N143" s="7">
        <f>IF('Base de datos'!$E143=2023,'Base de datos'!$K143,IF('Base de datos'!$E143=2022,'Base de datos'!$K143*'IPC DANE'!$V$18/'IPC DANE'!$U$18,IF('Base de datos'!$E143=2021,'Base de datos'!$K143*'IPC DANE'!$V$18/'IPC DANE'!$T$18,IF('Base de datos'!$E143=2020,'Base de datos'!$K143*'IPC DANE'!$V$18/'IPC DANE'!$S$18))))</f>
        <v>6488879.9836585363</v>
      </c>
      <c r="O143" s="3"/>
      <c r="P143" s="3"/>
      <c r="Q143" s="3"/>
      <c r="R143" s="10"/>
      <c r="S143" s="3" t="s">
        <v>500</v>
      </c>
      <c r="T143" s="3"/>
      <c r="U143" s="7"/>
      <c r="V143" s="7">
        <f>IF('Base de datos'!$E143=2023,'Base de datos'!$U143,IF('Base de datos'!$E143=2022,'Base de datos'!$U143*'IPC DANE'!$V$18/'IPC DANE'!$U$18,IF('Base de datos'!$E143=2021,'Base de datos'!$U143*'IPC DANE'!$V$18/'IPC DANE'!$T$18,IF('Base de datos'!$E143=2020,'Base de datos'!$U143*'IPC DANE'!$V$18/'IPC DANE'!$S$18))))</f>
        <v>0</v>
      </c>
      <c r="W143" s="7"/>
      <c r="X143" s="7">
        <f>IF('Base de datos'!$E143=2023,'Base de datos'!$W143,IF('Base de datos'!$E143=2022,'Base de datos'!$W143*'IPC DANE'!$V$18/'IPC DANE'!$U$18,IF('Base de datos'!$E143=2021,'Base de datos'!$W143*'IPC DANE'!$V$18/'IPC DANE'!$T$18,IF('Base de datos'!$E143=2020,'Base de datos'!$W143*'IPC DANE'!$V$18/'IPC DANE'!$S$18))))</f>
        <v>0</v>
      </c>
      <c r="Y143" s="3"/>
      <c r="Z143" s="1"/>
    </row>
    <row r="144" spans="1:26" ht="14.25" customHeight="1" collapsed="1" x14ac:dyDescent="0.3">
      <c r="A144" s="2">
        <v>94</v>
      </c>
      <c r="B144" s="3" t="s">
        <v>501</v>
      </c>
      <c r="C144" s="12" t="s">
        <v>32</v>
      </c>
      <c r="D144" s="5">
        <v>44914</v>
      </c>
      <c r="E144" s="3">
        <v>2022</v>
      </c>
      <c r="F144" s="3" t="s">
        <v>163</v>
      </c>
      <c r="G144" s="3" t="s">
        <v>163</v>
      </c>
      <c r="H144" s="3" t="s">
        <v>43</v>
      </c>
      <c r="I144" s="3" t="s">
        <v>502</v>
      </c>
      <c r="J144" s="6">
        <v>6</v>
      </c>
      <c r="K144" s="7">
        <v>342013140</v>
      </c>
      <c r="L144" s="7" t="s">
        <v>1325</v>
      </c>
      <c r="M144" s="9">
        <v>2.4</v>
      </c>
      <c r="N144" s="7">
        <f>IF('Base de datos'!$E144=2023,'Base de datos'!$K144,IF('Base de datos'!$E144=2022,'Base de datos'!$K144*'IPC DANE'!$V$18/'IPC DANE'!$U$18,IF('Base de datos'!$E144=2021,'Base de datos'!$K144*'IPC DANE'!$V$18/'IPC DANE'!$T$18,IF('Base de datos'!$E144=2020,'Base de datos'!$K144*'IPC DANE'!$V$18/'IPC DANE'!$S$18))))</f>
        <v>241911733.17073169</v>
      </c>
      <c r="O144" s="3" t="s">
        <v>29</v>
      </c>
      <c r="P144" s="3" t="s">
        <v>30</v>
      </c>
      <c r="Q144" s="3">
        <v>2</v>
      </c>
      <c r="R144" s="10">
        <v>28</v>
      </c>
      <c r="S144" s="3"/>
      <c r="T144" s="3" t="s">
        <v>503</v>
      </c>
      <c r="U144" s="7">
        <v>8280000</v>
      </c>
      <c r="V144" s="7">
        <f>IF('Base de datos'!$E144=2023,'Base de datos'!$U144,IF('Base de datos'!$E144=2022,'Base de datos'!$U144*'IPC DANE'!$V$18/'IPC DANE'!$U$18,IF('Base de datos'!$E144=2021,'Base de datos'!$U144*'IPC DANE'!$V$18/'IPC DANE'!$T$18,IF('Base de datos'!$E144=2020,'Base de datos'!$U144*'IPC DANE'!$V$18/'IPC DANE'!$S$18))))</f>
        <v>5856585.3658536589</v>
      </c>
      <c r="W144" s="7">
        <v>3150000</v>
      </c>
      <c r="X144" s="7">
        <f>IF('Base de datos'!$E144=2023,'Base de datos'!$W144,IF('Base de datos'!$E144=2022,'Base de datos'!$W144*'IPC DANE'!$V$18/'IPC DANE'!$U$18,IF('Base de datos'!$E144=2021,'Base de datos'!$W144*'IPC DANE'!$V$18/'IPC DANE'!$T$18,IF('Base de datos'!$E144=2020,'Base de datos'!$W144*'IPC DANE'!$V$18/'IPC DANE'!$S$18))))</f>
        <v>2228048.7804878047</v>
      </c>
      <c r="Y144" s="3"/>
      <c r="Z144" s="1"/>
    </row>
    <row r="145" spans="1:26" ht="14.25" customHeight="1" x14ac:dyDescent="0.3">
      <c r="A145" s="2">
        <v>95</v>
      </c>
      <c r="B145" s="3" t="s">
        <v>504</v>
      </c>
      <c r="C145" s="12" t="s">
        <v>32</v>
      </c>
      <c r="D145" s="5">
        <v>44537</v>
      </c>
      <c r="E145" s="3">
        <v>2021</v>
      </c>
      <c r="F145" s="3" t="s">
        <v>505</v>
      </c>
      <c r="G145" s="3" t="s">
        <v>34</v>
      </c>
      <c r="H145" s="3" t="s">
        <v>43</v>
      </c>
      <c r="I145" s="3" t="s">
        <v>506</v>
      </c>
      <c r="J145" s="6">
        <v>7</v>
      </c>
      <c r="K145" s="7">
        <v>1000000000</v>
      </c>
      <c r="L145" s="8" t="s">
        <v>1324</v>
      </c>
      <c r="M145" s="9">
        <v>2.36</v>
      </c>
      <c r="N145" s="7">
        <f>IF('Base de datos'!$E145=2023,'Base de datos'!$K145,IF('Base de datos'!$E145=2022,'Base de datos'!$K145*'IPC DANE'!$V$18/'IPC DANE'!$U$18,IF('Base de datos'!$E145=2021,'Base de datos'!$K145*'IPC DANE'!$V$18/'IPC DANE'!$T$18,IF('Base de datos'!$E145=2020,'Base de datos'!$K145*'IPC DANE'!$V$18/'IPC DANE'!$S$18))))</f>
        <v>1651245551.6014235</v>
      </c>
      <c r="O145" s="3" t="s">
        <v>29</v>
      </c>
      <c r="P145" s="3" t="s">
        <v>30</v>
      </c>
      <c r="Q145" s="3">
        <v>2</v>
      </c>
      <c r="R145" s="10">
        <v>28</v>
      </c>
      <c r="S145" s="3"/>
      <c r="T145" s="3" t="s">
        <v>51</v>
      </c>
      <c r="U145" s="7">
        <v>6000000</v>
      </c>
      <c r="V145" s="7">
        <f>IF('Base de datos'!$E145=2023,'Base de datos'!$U145,IF('Base de datos'!$E145=2022,'Base de datos'!$U145*'IPC DANE'!$V$18/'IPC DANE'!$U$18,IF('Base de datos'!$E145=2021,'Base de datos'!$U145*'IPC DANE'!$V$18/'IPC DANE'!$T$18,IF('Base de datos'!$E145=2020,'Base de datos'!$U145*'IPC DANE'!$V$18/'IPC DANE'!$S$18))))</f>
        <v>9907473.3096085396</v>
      </c>
      <c r="W145" s="7">
        <v>4500000</v>
      </c>
      <c r="X145" s="7">
        <f>IF('Base de datos'!$E145=2023,'Base de datos'!$W145,IF('Base de datos'!$E145=2022,'Base de datos'!$W145*'IPC DANE'!$V$18/'IPC DANE'!$U$18,IF('Base de datos'!$E145=2021,'Base de datos'!$W145*'IPC DANE'!$V$18/'IPC DANE'!$T$18,IF('Base de datos'!$E145=2020,'Base de datos'!$W145*'IPC DANE'!$V$18/'IPC DANE'!$S$18))))</f>
        <v>7430604.9822064051</v>
      </c>
      <c r="Y145" s="3"/>
      <c r="Z145" s="1"/>
    </row>
    <row r="146" spans="1:26" ht="14.25" customHeight="1" x14ac:dyDescent="0.3">
      <c r="A146" s="2">
        <v>96</v>
      </c>
      <c r="B146" s="3" t="s">
        <v>507</v>
      </c>
      <c r="C146" s="4" t="s">
        <v>508</v>
      </c>
      <c r="D146" s="5" t="s">
        <v>509</v>
      </c>
      <c r="E146" s="3">
        <v>2022</v>
      </c>
      <c r="F146" s="3" t="s">
        <v>510</v>
      </c>
      <c r="G146" s="3" t="s">
        <v>511</v>
      </c>
      <c r="H146" s="3" t="s">
        <v>43</v>
      </c>
      <c r="I146" s="3" t="s">
        <v>512</v>
      </c>
      <c r="J146" s="6">
        <v>10</v>
      </c>
      <c r="K146" s="7">
        <v>155988918</v>
      </c>
      <c r="L146" s="8" t="s">
        <v>1324</v>
      </c>
      <c r="M146" s="3" t="s">
        <v>37</v>
      </c>
      <c r="N146" s="7">
        <f>IF('Base de datos'!$E146=2023,'Base de datos'!$K146,IF('Base de datos'!$E146=2022,'Base de datos'!$K146*'IPC DANE'!$V$18/'IPC DANE'!$U$18,IF('Base de datos'!$E146=2021,'Base de datos'!$K146*'IPC DANE'!$V$18/'IPC DANE'!$T$18,IF('Base de datos'!$E146=2020,'Base de datos'!$K146*'IPC DANE'!$V$18/'IPC DANE'!$S$18))))</f>
        <v>110333624.92682928</v>
      </c>
      <c r="O146" s="3" t="s">
        <v>58</v>
      </c>
      <c r="P146" s="3" t="s">
        <v>30</v>
      </c>
      <c r="Q146" s="3">
        <v>2</v>
      </c>
      <c r="R146" s="10">
        <v>32</v>
      </c>
      <c r="S146" s="3" t="s">
        <v>513</v>
      </c>
      <c r="T146" s="3" t="s">
        <v>31</v>
      </c>
      <c r="U146" s="7">
        <v>5180712</v>
      </c>
      <c r="V146" s="7">
        <f>IF('Base de datos'!$E146=2023,'Base de datos'!$U146,IF('Base de datos'!$E146=2022,'Base de datos'!$U146*'IPC DANE'!$V$18/'IPC DANE'!$U$18,IF('Base de datos'!$E146=2021,'Base de datos'!$U146*'IPC DANE'!$V$18/'IPC DANE'!$T$18,IF('Base de datos'!$E146=2020,'Base de datos'!$U146*'IPC DANE'!$V$18/'IPC DANE'!$S$18))))</f>
        <v>3664406.0487804879</v>
      </c>
      <c r="W146" s="7">
        <v>3163858</v>
      </c>
      <c r="X146" s="7">
        <f>IF('Base de datos'!$E146=2023,'Base de datos'!$W146,IF('Base de datos'!$E146=2022,'Base de datos'!$W146*'IPC DANE'!$V$18/'IPC DANE'!$U$18,IF('Base de datos'!$E146=2021,'Base de datos'!$W146*'IPC DANE'!$V$18/'IPC DANE'!$T$18,IF('Base de datos'!$E146=2020,'Base de datos'!$W146*'IPC DANE'!$V$18/'IPC DANE'!$S$18))))</f>
        <v>2237850.7804878047</v>
      </c>
      <c r="Y146" s="3"/>
      <c r="Z146" s="1"/>
    </row>
    <row r="147" spans="1:26" ht="14.25" customHeight="1" x14ac:dyDescent="0.3">
      <c r="A147" s="2">
        <v>97</v>
      </c>
      <c r="B147" s="3" t="s">
        <v>514</v>
      </c>
      <c r="C147" s="4" t="s">
        <v>515</v>
      </c>
      <c r="D147" s="5" t="s">
        <v>516</v>
      </c>
      <c r="E147" s="3">
        <v>2022</v>
      </c>
      <c r="F147" s="3" t="s">
        <v>41</v>
      </c>
      <c r="G147" s="3" t="s">
        <v>517</v>
      </c>
      <c r="H147" s="3" t="s">
        <v>43</v>
      </c>
      <c r="I147" s="3" t="s">
        <v>518</v>
      </c>
      <c r="J147" s="6">
        <v>12</v>
      </c>
      <c r="K147" s="7">
        <v>1513555374.03</v>
      </c>
      <c r="L147" s="8" t="s">
        <v>1324</v>
      </c>
      <c r="M147" s="9">
        <v>2.4</v>
      </c>
      <c r="N147" s="7">
        <f>IF('Base de datos'!$E147=2023,'Base de datos'!$K147,IF('Base de datos'!$E147=2022,'Base de datos'!$K147*'IPC DANE'!$V$18/'IPC DANE'!$U$18,IF('Base de datos'!$E147=2021,'Base de datos'!$K147*'IPC DANE'!$V$18/'IPC DANE'!$T$18,IF('Base de datos'!$E147=2020,'Base de datos'!$K147*'IPC DANE'!$V$18/'IPC DANE'!$S$18))))</f>
        <v>1070563557.2407316</v>
      </c>
      <c r="O147" s="3" t="s">
        <v>29</v>
      </c>
      <c r="P147" s="3" t="s">
        <v>30</v>
      </c>
      <c r="Q147" s="3">
        <v>2</v>
      </c>
      <c r="R147" s="10">
        <v>28</v>
      </c>
      <c r="S147" s="3" t="s">
        <v>519</v>
      </c>
      <c r="T147" s="3" t="s">
        <v>51</v>
      </c>
      <c r="U147" s="7">
        <v>11957202</v>
      </c>
      <c r="V147" s="7">
        <f>IF('Base de datos'!$E147=2023,'Base de datos'!$U147,IF('Base de datos'!$E147=2022,'Base de datos'!$U147*'IPC DANE'!$V$18/'IPC DANE'!$U$18,IF('Base de datos'!$E147=2021,'Base de datos'!$U147*'IPC DANE'!$V$18/'IPC DANE'!$T$18,IF('Base de datos'!$E147=2020,'Base de datos'!$U147*'IPC DANE'!$V$18/'IPC DANE'!$S$18))))</f>
        <v>8457533.1219512187</v>
      </c>
      <c r="W147" s="7">
        <v>6549257</v>
      </c>
      <c r="X147" s="7">
        <f>IF('Base de datos'!$E147=2023,'Base de datos'!$W147,IF('Base de datos'!$E147=2022,'Base de datos'!$W147*'IPC DANE'!$V$18/'IPC DANE'!$U$18,IF('Base de datos'!$E147=2021,'Base de datos'!$W147*'IPC DANE'!$V$18/'IPC DANE'!$T$18,IF('Base de datos'!$E147=2020,'Base de datos'!$W147*'IPC DANE'!$V$18/'IPC DANE'!$S$18))))</f>
        <v>4632401.2926829262</v>
      </c>
      <c r="Y147" s="3"/>
      <c r="Z147" s="1"/>
    </row>
    <row r="148" spans="1:26" ht="14.25" customHeight="1" x14ac:dyDescent="0.3">
      <c r="A148" s="2">
        <v>98</v>
      </c>
      <c r="B148" s="3" t="s">
        <v>520</v>
      </c>
      <c r="C148" s="4" t="s">
        <v>521</v>
      </c>
      <c r="D148" s="5">
        <v>44816</v>
      </c>
      <c r="E148" s="3">
        <v>2022</v>
      </c>
      <c r="F148" s="3" t="s">
        <v>522</v>
      </c>
      <c r="G148" s="3" t="s">
        <v>118</v>
      </c>
      <c r="H148" s="3" t="s">
        <v>43</v>
      </c>
      <c r="I148" s="3" t="s">
        <v>523</v>
      </c>
      <c r="J148" s="6">
        <v>15</v>
      </c>
      <c r="K148" s="7">
        <v>1518088894</v>
      </c>
      <c r="L148" s="8" t="s">
        <v>1324</v>
      </c>
      <c r="M148" s="9">
        <v>2.1059999999999999</v>
      </c>
      <c r="N148" s="7">
        <f>IF('Base de datos'!$E148=2023,'Base de datos'!$K148,IF('Base de datos'!$E148=2022,'Base de datos'!$K148*'IPC DANE'!$V$18/'IPC DANE'!$U$18,IF('Base de datos'!$E148=2021,'Base de datos'!$K148*'IPC DANE'!$V$18/'IPC DANE'!$T$18,IF('Base de datos'!$E148=2020,'Base de datos'!$K148*'IPC DANE'!$V$18/'IPC DANE'!$S$18))))</f>
        <v>1073770193.3170731</v>
      </c>
      <c r="O148" s="3" t="s">
        <v>29</v>
      </c>
      <c r="P148" s="3" t="s">
        <v>30</v>
      </c>
      <c r="Q148" s="3">
        <v>2</v>
      </c>
      <c r="R148" s="10">
        <v>32</v>
      </c>
      <c r="S148" s="3"/>
      <c r="T148" s="3" t="s">
        <v>51</v>
      </c>
      <c r="U148" s="7">
        <v>5271746</v>
      </c>
      <c r="V148" s="7">
        <f>IF('Base de datos'!$E148=2023,'Base de datos'!$U148,IF('Base de datos'!$E148=2022,'Base de datos'!$U148*'IPC DANE'!$V$18/'IPC DANE'!$U$18,IF('Base de datos'!$E148=2021,'Base de datos'!$U148*'IPC DANE'!$V$18/'IPC DANE'!$T$18,IF('Base de datos'!$E148=2020,'Base de datos'!$U148*'IPC DANE'!$V$18/'IPC DANE'!$S$18))))</f>
        <v>3728795.9512195121</v>
      </c>
      <c r="W148" s="7">
        <v>3315623</v>
      </c>
      <c r="X148" s="7">
        <f>IF('Base de datos'!$E148=2023,'Base de datos'!$W148,IF('Base de datos'!$E148=2022,'Base de datos'!$W148*'IPC DANE'!$V$18/'IPC DANE'!$U$18,IF('Base de datos'!$E148=2021,'Base de datos'!$W148*'IPC DANE'!$V$18/'IPC DANE'!$T$18,IF('Base de datos'!$E148=2020,'Base de datos'!$W148*'IPC DANE'!$V$18/'IPC DANE'!$S$18))))</f>
        <v>2345196.7560975607</v>
      </c>
      <c r="Y148" s="3"/>
      <c r="Z148" s="1"/>
    </row>
    <row r="149" spans="1:26" ht="14.25" customHeight="1" x14ac:dyDescent="0.3">
      <c r="A149" s="2">
        <v>99</v>
      </c>
      <c r="B149" s="3" t="s">
        <v>524</v>
      </c>
      <c r="C149" s="12" t="s">
        <v>525</v>
      </c>
      <c r="D149" s="5">
        <v>44993</v>
      </c>
      <c r="E149" s="3">
        <v>2023</v>
      </c>
      <c r="F149" s="3" t="s">
        <v>163</v>
      </c>
      <c r="G149" s="3" t="s">
        <v>163</v>
      </c>
      <c r="H149" s="3" t="s">
        <v>43</v>
      </c>
      <c r="I149" s="3" t="s">
        <v>526</v>
      </c>
      <c r="J149" s="6">
        <v>7</v>
      </c>
      <c r="K149" s="14">
        <v>256807712</v>
      </c>
      <c r="L149" s="8" t="s">
        <v>1324</v>
      </c>
      <c r="M149" s="9">
        <v>2.36</v>
      </c>
      <c r="N149" s="7">
        <f>IF('Base de datos'!$E149=2023,'Base de datos'!$K149,IF('Base de datos'!$E149=2022,'Base de datos'!$K149*'IPC DANE'!$V$18/'IPC DANE'!$U$18,IF('Base de datos'!$E149=2021,'Base de datos'!$K149*'IPC DANE'!$V$18/'IPC DANE'!$T$18,IF('Base de datos'!$E149=2020,'Base de datos'!$K149*'IPC DANE'!$V$18/'IPC DANE'!$S$18))))</f>
        <v>256807712</v>
      </c>
      <c r="O149" s="3" t="s">
        <v>29</v>
      </c>
      <c r="P149" s="3" t="s">
        <v>30</v>
      </c>
      <c r="Q149" s="3">
        <v>2</v>
      </c>
      <c r="R149" s="10">
        <v>22</v>
      </c>
      <c r="S149" s="3"/>
      <c r="T149" s="3" t="s">
        <v>51</v>
      </c>
      <c r="U149" s="13">
        <v>7020000</v>
      </c>
      <c r="V149" s="13">
        <f>IF('Base de datos'!$E149=2023,'Base de datos'!$U149,IF('Base de datos'!$E149=2022,'Base de datos'!$U149*'IPC DANE'!$V$18/'IPC DANE'!$U$18,IF('Base de datos'!$E149=2021,'Base de datos'!$U149*'IPC DANE'!$V$18/'IPC DANE'!$T$18,IF('Base de datos'!$E149=2020,'Base de datos'!$U149*'IPC DANE'!$V$18/'IPC DANE'!$S$18))))</f>
        <v>7020000</v>
      </c>
      <c r="W149" s="13">
        <v>5425000</v>
      </c>
      <c r="X149" s="13">
        <f>IF('Base de datos'!$E149=2023,'Base de datos'!$W149,IF('Base de datos'!$E149=2022,'Base de datos'!$W149*'IPC DANE'!$V$18/'IPC DANE'!$U$18,IF('Base de datos'!$E149=2021,'Base de datos'!$W149*'IPC DANE'!$V$18/'IPC DANE'!$T$18,IF('Base de datos'!$E149=2020,'Base de datos'!$W149*'IPC DANE'!$V$18/'IPC DANE'!$S$18))))</f>
        <v>5425000</v>
      </c>
      <c r="Y149" s="3"/>
      <c r="Z149" s="1"/>
    </row>
    <row r="150" spans="1:26" ht="14.25" customHeight="1" x14ac:dyDescent="0.3">
      <c r="A150" s="2">
        <v>100</v>
      </c>
      <c r="B150" s="3" t="s">
        <v>527</v>
      </c>
      <c r="C150" s="12" t="s">
        <v>528</v>
      </c>
      <c r="D150" s="5">
        <v>44988</v>
      </c>
      <c r="E150" s="3">
        <v>2023</v>
      </c>
      <c r="F150" s="3" t="s">
        <v>163</v>
      </c>
      <c r="G150" s="3" t="s">
        <v>163</v>
      </c>
      <c r="H150" s="3" t="s">
        <v>43</v>
      </c>
      <c r="I150" s="3" t="s">
        <v>529</v>
      </c>
      <c r="J150" s="6">
        <v>8</v>
      </c>
      <c r="K150" s="7">
        <v>5100000000</v>
      </c>
      <c r="L150" s="8" t="s">
        <v>1324</v>
      </c>
      <c r="M150" s="9">
        <v>2.36</v>
      </c>
      <c r="N150" s="7">
        <f>IF('Base de datos'!$E150=2023,'Base de datos'!$K150,IF('Base de datos'!$E150=2022,'Base de datos'!$K150*'IPC DANE'!$V$18/'IPC DANE'!$U$18,IF('Base de datos'!$E150=2021,'Base de datos'!$K150*'IPC DANE'!$V$18/'IPC DANE'!$T$18,IF('Base de datos'!$E150=2020,'Base de datos'!$K150*'IPC DANE'!$V$18/'IPC DANE'!$S$18))))</f>
        <v>5100000000</v>
      </c>
      <c r="O150" s="3" t="s">
        <v>45</v>
      </c>
      <c r="P150" s="3" t="s">
        <v>30</v>
      </c>
      <c r="Q150" s="3">
        <v>1</v>
      </c>
      <c r="R150" s="10">
        <v>32</v>
      </c>
      <c r="S150" s="3"/>
      <c r="T150" s="3" t="s">
        <v>51</v>
      </c>
      <c r="U150" s="7">
        <v>7900000</v>
      </c>
      <c r="V150" s="7">
        <f>IF('Base de datos'!$E150=2023,'Base de datos'!$U150,IF('Base de datos'!$E150=2022,'Base de datos'!$U150*'IPC DANE'!$V$18/'IPC DANE'!$U$18,IF('Base de datos'!$E150=2021,'Base de datos'!$U150*'IPC DANE'!$V$18/'IPC DANE'!$T$18,IF('Base de datos'!$E150=2020,'Base de datos'!$U150*'IPC DANE'!$V$18/'IPC DANE'!$S$18))))</f>
        <v>7900000</v>
      </c>
      <c r="W150" s="7">
        <v>6000000</v>
      </c>
      <c r="X150" s="7">
        <f>IF('Base de datos'!$E150=2023,'Base de datos'!$W150,IF('Base de datos'!$E150=2022,'Base de datos'!$W150*'IPC DANE'!$V$18/'IPC DANE'!$U$18,IF('Base de datos'!$E150=2021,'Base de datos'!$W150*'IPC DANE'!$V$18/'IPC DANE'!$T$18,IF('Base de datos'!$E150=2020,'Base de datos'!$W150*'IPC DANE'!$V$18/'IPC DANE'!$S$18))))</f>
        <v>6000000</v>
      </c>
      <c r="Y150" s="3"/>
      <c r="Z150" s="1"/>
    </row>
    <row r="151" spans="1:26" ht="14.25" customHeight="1" x14ac:dyDescent="0.3">
      <c r="A151" s="2">
        <v>101</v>
      </c>
      <c r="B151" s="3" t="s">
        <v>530</v>
      </c>
      <c r="C151" s="4" t="s">
        <v>531</v>
      </c>
      <c r="D151" s="5" t="s">
        <v>532</v>
      </c>
      <c r="E151" s="3">
        <v>2022</v>
      </c>
      <c r="F151" s="3" t="s">
        <v>142</v>
      </c>
      <c r="G151" s="3" t="s">
        <v>132</v>
      </c>
      <c r="H151" s="3" t="s">
        <v>43</v>
      </c>
      <c r="I151" s="3" t="s">
        <v>533</v>
      </c>
      <c r="J151" s="6">
        <v>6</v>
      </c>
      <c r="K151" s="7">
        <v>91902684.510000005</v>
      </c>
      <c r="L151" s="8" t="s">
        <v>1324</v>
      </c>
      <c r="M151" s="3" t="s">
        <v>495</v>
      </c>
      <c r="N151" s="7">
        <f>IF('Base de datos'!$E151=2023,'Base de datos'!$K151,IF('Base de datos'!$E151=2022,'Base de datos'!$K151*'IPC DANE'!$V$18/'IPC DANE'!$U$18,IF('Base de datos'!$E151=2021,'Base de datos'!$K151*'IPC DANE'!$V$18/'IPC DANE'!$T$18,IF('Base de datos'!$E151=2020,'Base de datos'!$K151*'IPC DANE'!$V$18/'IPC DANE'!$S$18))))</f>
        <v>65004337.824146345</v>
      </c>
      <c r="O151" s="3" t="s">
        <v>29</v>
      </c>
      <c r="P151" s="3" t="s">
        <v>30</v>
      </c>
      <c r="Q151" s="3">
        <v>2</v>
      </c>
      <c r="R151" s="10">
        <v>32</v>
      </c>
      <c r="S151" s="3" t="s">
        <v>173</v>
      </c>
      <c r="T151" s="3" t="s">
        <v>108</v>
      </c>
      <c r="U151" s="7">
        <v>2500000</v>
      </c>
      <c r="V151" s="7">
        <f>IF('Base de datos'!$E151=2023,'Base de datos'!$U151,IF('Base de datos'!$E151=2022,'Base de datos'!$U151*'IPC DANE'!$V$18/'IPC DANE'!$U$18,IF('Base de datos'!$E151=2021,'Base de datos'!$U151*'IPC DANE'!$V$18/'IPC DANE'!$T$18,IF('Base de datos'!$E151=2020,'Base de datos'!$U151*'IPC DANE'!$V$18/'IPC DANE'!$S$18))))</f>
        <v>1768292.6829268294</v>
      </c>
      <c r="W151" s="7">
        <v>2000000</v>
      </c>
      <c r="X151" s="7">
        <f>IF('Base de datos'!$E151=2023,'Base de datos'!$W151,IF('Base de datos'!$E151=2022,'Base de datos'!$W151*'IPC DANE'!$V$18/'IPC DANE'!$U$18,IF('Base de datos'!$E151=2021,'Base de datos'!$W151*'IPC DANE'!$V$18/'IPC DANE'!$T$18,IF('Base de datos'!$E151=2020,'Base de datos'!$W151*'IPC DANE'!$V$18/'IPC DANE'!$S$18))))</f>
        <v>1414634.1463414636</v>
      </c>
      <c r="Y151" s="3"/>
      <c r="Z151" s="1"/>
    </row>
    <row r="152" spans="1:26" ht="14.25" hidden="1" customHeight="1" outlineLevel="1" x14ac:dyDescent="0.3">
      <c r="A152" s="2">
        <v>101.1</v>
      </c>
      <c r="B152" s="3"/>
      <c r="C152" s="12"/>
      <c r="D152" s="5"/>
      <c r="E152" s="3">
        <v>2022</v>
      </c>
      <c r="F152" s="3"/>
      <c r="G152" s="3"/>
      <c r="H152" s="3"/>
      <c r="I152" s="3"/>
      <c r="J152" s="6"/>
      <c r="K152" s="7">
        <v>86572500</v>
      </c>
      <c r="L152" s="8" t="s">
        <v>1324</v>
      </c>
      <c r="M152" s="3">
        <v>2.5</v>
      </c>
      <c r="N152" s="7">
        <f>IF('Base de datos'!$E152=2023,'Base de datos'!$K152,IF('Base de datos'!$E152=2022,'Base de datos'!$K152*'IPC DANE'!$V$18/'IPC DANE'!$U$18,IF('Base de datos'!$E152=2021,'Base de datos'!$K152*'IPC DANE'!$V$18/'IPC DANE'!$T$18,IF('Base de datos'!$E152=2020,'Base de datos'!$K152*'IPC DANE'!$V$18/'IPC DANE'!$S$18))))</f>
        <v>61234207.317073174</v>
      </c>
      <c r="O152" s="3"/>
      <c r="P152" s="3"/>
      <c r="Q152" s="3"/>
      <c r="R152" s="10"/>
      <c r="S152" s="3" t="s">
        <v>499</v>
      </c>
      <c r="T152" s="3"/>
      <c r="U152" s="7">
        <v>7890000</v>
      </c>
      <c r="V152" s="7">
        <f>IF('Base de datos'!$E152=2023,'Base de datos'!$U152,IF('Base de datos'!$E152=2022,'Base de datos'!$U152*'IPC DANE'!$V$18/'IPC DANE'!$U$18,IF('Base de datos'!$E152=2021,'Base de datos'!$U152*'IPC DANE'!$V$18/'IPC DANE'!$T$18,IF('Base de datos'!$E152=2020,'Base de datos'!$U152*'IPC DANE'!$V$18/'IPC DANE'!$S$18))))</f>
        <v>5580731.7073170738</v>
      </c>
      <c r="W152" s="7">
        <v>5671000</v>
      </c>
      <c r="X152" s="7">
        <f>IF('Base de datos'!$E152=2023,'Base de datos'!$W152,IF('Base de datos'!$E152=2022,'Base de datos'!$W152*'IPC DANE'!$V$18/'IPC DANE'!$U$18,IF('Base de datos'!$E152=2021,'Base de datos'!$W152*'IPC DANE'!$V$18/'IPC DANE'!$T$18,IF('Base de datos'!$E152=2020,'Base de datos'!$W152*'IPC DANE'!$V$18/'IPC DANE'!$S$18))))</f>
        <v>4011195.1219512196</v>
      </c>
      <c r="Y152" s="3"/>
      <c r="Z152" s="1"/>
    </row>
    <row r="153" spans="1:26" ht="14.25" hidden="1" customHeight="1" outlineLevel="1" x14ac:dyDescent="0.3">
      <c r="A153" s="2">
        <v>101.2</v>
      </c>
      <c r="B153" s="3"/>
      <c r="C153" s="12"/>
      <c r="D153" s="5"/>
      <c r="E153" s="3">
        <v>2022</v>
      </c>
      <c r="F153" s="3"/>
      <c r="G153" s="3"/>
      <c r="H153" s="3"/>
      <c r="I153" s="3"/>
      <c r="J153" s="6"/>
      <c r="K153" s="7">
        <v>5330184.5</v>
      </c>
      <c r="L153" s="8" t="s">
        <v>1324</v>
      </c>
      <c r="M153" s="3">
        <v>1.5</v>
      </c>
      <c r="N153" s="7">
        <f>IF('Base de datos'!$E153=2023,'Base de datos'!$K153,IF('Base de datos'!$E153=2022,'Base de datos'!$K153*'IPC DANE'!$V$18/'IPC DANE'!$U$18,IF('Base de datos'!$E153=2021,'Base de datos'!$K153*'IPC DANE'!$V$18/'IPC DANE'!$T$18,IF('Base de datos'!$E153=2020,'Base de datos'!$K153*'IPC DANE'!$V$18/'IPC DANE'!$S$18))))</f>
        <v>3770130.5</v>
      </c>
      <c r="O153" s="3"/>
      <c r="P153" s="3"/>
      <c r="Q153" s="3"/>
      <c r="R153" s="10"/>
      <c r="S153" s="3" t="s">
        <v>500</v>
      </c>
      <c r="T153" s="3"/>
      <c r="U153" s="7"/>
      <c r="V153" s="7">
        <f>IF('Base de datos'!$E153=2023,'Base de datos'!$U153,IF('Base de datos'!$E153=2022,'Base de datos'!$U153*'IPC DANE'!$V$18/'IPC DANE'!$U$18,IF('Base de datos'!$E153=2021,'Base de datos'!$U153*'IPC DANE'!$V$18/'IPC DANE'!$T$18,IF('Base de datos'!$E153=2020,'Base de datos'!$U153*'IPC DANE'!$V$18/'IPC DANE'!$S$18))))</f>
        <v>0</v>
      </c>
      <c r="W153" s="7"/>
      <c r="X153" s="7">
        <f>IF('Base de datos'!$E153=2023,'Base de datos'!$W153,IF('Base de datos'!$E153=2022,'Base de datos'!$W153*'IPC DANE'!$V$18/'IPC DANE'!$U$18,IF('Base de datos'!$E153=2021,'Base de datos'!$W153*'IPC DANE'!$V$18/'IPC DANE'!$T$18,IF('Base de datos'!$E153=2020,'Base de datos'!$W153*'IPC DANE'!$V$18/'IPC DANE'!$S$18))))</f>
        <v>0</v>
      </c>
      <c r="Y153" s="3"/>
      <c r="Z153" s="1"/>
    </row>
    <row r="154" spans="1:26" ht="14.25" customHeight="1" collapsed="1" x14ac:dyDescent="0.3">
      <c r="A154" s="2">
        <v>102</v>
      </c>
      <c r="B154" s="3" t="s">
        <v>534</v>
      </c>
      <c r="C154" s="4" t="s">
        <v>535</v>
      </c>
      <c r="D154" s="5">
        <v>44888</v>
      </c>
      <c r="E154" s="3">
        <v>2022</v>
      </c>
      <c r="F154" s="3" t="s">
        <v>26</v>
      </c>
      <c r="G154" s="3" t="s">
        <v>26</v>
      </c>
      <c r="H154" s="3" t="s">
        <v>43</v>
      </c>
      <c r="I154" s="3" t="s">
        <v>536</v>
      </c>
      <c r="J154" s="6">
        <v>8</v>
      </c>
      <c r="K154" s="7">
        <v>341920398</v>
      </c>
      <c r="L154" s="8" t="s">
        <v>1324</v>
      </c>
      <c r="M154" s="3" t="s">
        <v>537</v>
      </c>
      <c r="N154" s="7">
        <f>IF('Base de datos'!$E154=2023,'Base de datos'!$K154,IF('Base de datos'!$E154=2022,'Base de datos'!$K154*'IPC DANE'!$V$18/'IPC DANE'!$U$18,IF('Base de datos'!$E154=2021,'Base de datos'!$K154*'IPC DANE'!$V$18/'IPC DANE'!$T$18,IF('Base de datos'!$E154=2020,'Base de datos'!$K154*'IPC DANE'!$V$18/'IPC DANE'!$S$18))))</f>
        <v>241846135.17073169</v>
      </c>
      <c r="O154" s="3" t="s">
        <v>29</v>
      </c>
      <c r="P154" s="3" t="s">
        <v>30</v>
      </c>
      <c r="Q154" s="3">
        <v>1</v>
      </c>
      <c r="R154" s="10">
        <v>32</v>
      </c>
      <c r="S154" s="3" t="s">
        <v>538</v>
      </c>
      <c r="T154" s="3" t="s">
        <v>105</v>
      </c>
      <c r="U154" s="7" t="s">
        <v>37</v>
      </c>
      <c r="V154" s="7" t="s">
        <v>37</v>
      </c>
      <c r="W154" s="7" t="s">
        <v>37</v>
      </c>
      <c r="X154" s="7" t="s">
        <v>37</v>
      </c>
      <c r="Y154" s="3" t="s">
        <v>498</v>
      </c>
      <c r="Z154" s="1"/>
    </row>
    <row r="155" spans="1:26" ht="14.25" customHeight="1" x14ac:dyDescent="0.3">
      <c r="A155" s="2" t="s">
        <v>1304</v>
      </c>
      <c r="B155" s="3" t="s">
        <v>539</v>
      </c>
      <c r="C155" s="4" t="s">
        <v>540</v>
      </c>
      <c r="D155" s="5">
        <v>44888</v>
      </c>
      <c r="E155" s="3">
        <v>2022</v>
      </c>
      <c r="F155" s="3" t="s">
        <v>541</v>
      </c>
      <c r="G155" s="3" t="s">
        <v>107</v>
      </c>
      <c r="H155" s="3" t="s">
        <v>43</v>
      </c>
      <c r="I155" s="3" t="s">
        <v>542</v>
      </c>
      <c r="J155" s="6">
        <v>3</v>
      </c>
      <c r="K155" s="7">
        <v>30013395</v>
      </c>
      <c r="L155" s="8" t="s">
        <v>1324</v>
      </c>
      <c r="M155" s="9">
        <v>2.4</v>
      </c>
      <c r="N155" s="7">
        <f>IF('Base de datos'!$E155=2023,'Base de datos'!$K155,IF('Base de datos'!$E155=2022,'Base de datos'!$K155*'IPC DANE'!$V$18/'IPC DANE'!$U$18,IF('Base de datos'!$E155=2021,'Base de datos'!$K155*'IPC DANE'!$V$18/'IPC DANE'!$T$18,IF('Base de datos'!$E155=2020,'Base de datos'!$K155*'IPC DANE'!$V$18/'IPC DANE'!$S$18))))</f>
        <v>21228986.707317073</v>
      </c>
      <c r="O155" s="3" t="s">
        <v>29</v>
      </c>
      <c r="P155" s="3" t="s">
        <v>30</v>
      </c>
      <c r="Q155" s="3">
        <v>1</v>
      </c>
      <c r="R155" s="10">
        <v>32</v>
      </c>
      <c r="S155" s="3"/>
      <c r="T155" s="3" t="s">
        <v>543</v>
      </c>
      <c r="U155" s="7">
        <v>7890000</v>
      </c>
      <c r="V155" s="7">
        <f>IF('Base de datos'!$E155=2023,'Base de datos'!$U155,IF('Base de datos'!$E155=2022,'Base de datos'!$U155*'IPC DANE'!$V$18/'IPC DANE'!$U$18,IF('Base de datos'!$E155=2021,'Base de datos'!$U155*'IPC DANE'!$V$18/'IPC DANE'!$T$18,IF('Base de datos'!$E155=2020,'Base de datos'!$U155*'IPC DANE'!$V$18/'IPC DANE'!$S$18))))</f>
        <v>5580731.7073170738</v>
      </c>
      <c r="W155" s="7">
        <v>5671000</v>
      </c>
      <c r="X155" s="7">
        <f>IF('Base de datos'!$E155=2023,'Base de datos'!$W155,IF('Base de datos'!$E155=2022,'Base de datos'!$W155*'IPC DANE'!$V$18/'IPC DANE'!$U$18,IF('Base de datos'!$E155=2021,'Base de datos'!$W155*'IPC DANE'!$V$18/'IPC DANE'!$T$18,IF('Base de datos'!$E155=2020,'Base de datos'!$W155*'IPC DANE'!$V$18/'IPC DANE'!$S$18))))</f>
        <v>4011195.1219512196</v>
      </c>
      <c r="Y155" s="3"/>
      <c r="Z155" s="1"/>
    </row>
    <row r="156" spans="1:26" ht="14.25" customHeight="1" x14ac:dyDescent="0.3">
      <c r="A156" s="2" t="s">
        <v>1305</v>
      </c>
      <c r="B156" s="3" t="s">
        <v>544</v>
      </c>
      <c r="C156" s="4" t="s">
        <v>545</v>
      </c>
      <c r="D156" s="5">
        <v>44888</v>
      </c>
      <c r="E156" s="3">
        <v>2022</v>
      </c>
      <c r="F156" s="3" t="s">
        <v>546</v>
      </c>
      <c r="G156" s="3" t="s">
        <v>107</v>
      </c>
      <c r="H156" s="3" t="s">
        <v>43</v>
      </c>
      <c r="I156" s="3" t="s">
        <v>547</v>
      </c>
      <c r="J156" s="6">
        <v>6</v>
      </c>
      <c r="K156" s="7">
        <v>141818607</v>
      </c>
      <c r="L156" s="8" t="s">
        <v>1324</v>
      </c>
      <c r="M156" s="9">
        <v>2.2000000000000002</v>
      </c>
      <c r="N156" s="7">
        <f>IF('Base de datos'!$E156=2023,'Base de datos'!$K156,IF('Base de datos'!$E156=2022,'Base de datos'!$K156*'IPC DANE'!$V$18/'IPC DANE'!$U$18,IF('Base de datos'!$E156=2021,'Base de datos'!$K156*'IPC DANE'!$V$18/'IPC DANE'!$T$18,IF('Base de datos'!$E156=2020,'Base de datos'!$K156*'IPC DANE'!$V$18/'IPC DANE'!$S$18))))</f>
        <v>100310722.02439024</v>
      </c>
      <c r="O156" s="3" t="s">
        <v>29</v>
      </c>
      <c r="P156" s="3" t="s">
        <v>30</v>
      </c>
      <c r="Q156" s="3">
        <v>1</v>
      </c>
      <c r="R156" s="10">
        <v>32</v>
      </c>
      <c r="S156" s="3"/>
      <c r="T156" s="3" t="s">
        <v>548</v>
      </c>
      <c r="U156" s="7">
        <v>7890000</v>
      </c>
      <c r="V156" s="7">
        <f>IF('Base de datos'!$E156=2023,'Base de datos'!$U156,IF('Base de datos'!$E156=2022,'Base de datos'!$U156*'IPC DANE'!$V$18/'IPC DANE'!$U$18,IF('Base de datos'!$E156=2021,'Base de datos'!$U156*'IPC DANE'!$V$18/'IPC DANE'!$T$18,IF('Base de datos'!$E156=2020,'Base de datos'!$U156*'IPC DANE'!$V$18/'IPC DANE'!$S$18))))</f>
        <v>5580731.7073170738</v>
      </c>
      <c r="W156" s="7">
        <v>3447000</v>
      </c>
      <c r="X156" s="7">
        <f>IF('Base de datos'!$E156=2023,'Base de datos'!$W156,IF('Base de datos'!$E156=2022,'Base de datos'!$W156*'IPC DANE'!$V$18/'IPC DANE'!$U$18,IF('Base de datos'!$E156=2021,'Base de datos'!$W156*'IPC DANE'!$V$18/'IPC DANE'!$T$18,IF('Base de datos'!$E156=2020,'Base de datos'!$W156*'IPC DANE'!$V$18/'IPC DANE'!$S$18))))</f>
        <v>2438121.9512195121</v>
      </c>
      <c r="Y156" s="3"/>
      <c r="Z156" s="1"/>
    </row>
    <row r="157" spans="1:26" ht="14.25" customHeight="1" x14ac:dyDescent="0.3">
      <c r="A157" s="2" t="s">
        <v>1306</v>
      </c>
      <c r="B157" s="3" t="s">
        <v>549</v>
      </c>
      <c r="C157" s="4" t="s">
        <v>550</v>
      </c>
      <c r="D157" s="5">
        <v>44888</v>
      </c>
      <c r="E157" s="3">
        <v>2022</v>
      </c>
      <c r="F157" s="3" t="s">
        <v>551</v>
      </c>
      <c r="G157" s="3" t="s">
        <v>107</v>
      </c>
      <c r="H157" s="3" t="s">
        <v>43</v>
      </c>
      <c r="I157" s="3" t="s">
        <v>552</v>
      </c>
      <c r="J157" s="6">
        <v>6</v>
      </c>
      <c r="K157" s="7">
        <v>170088396</v>
      </c>
      <c r="L157" s="8" t="s">
        <v>1324</v>
      </c>
      <c r="M157" s="9">
        <v>2.4</v>
      </c>
      <c r="N157" s="7">
        <f>IF('Base de datos'!$E157=2023,'Base de datos'!$K157,IF('Base de datos'!$E157=2022,'Base de datos'!$K157*'IPC DANE'!$V$18/'IPC DANE'!$U$18,IF('Base de datos'!$E157=2021,'Base de datos'!$K157*'IPC DANE'!$V$18/'IPC DANE'!$T$18,IF('Base de datos'!$E157=2020,'Base de datos'!$K157*'IPC DANE'!$V$18/'IPC DANE'!$S$18))))</f>
        <v>120306426.43902439</v>
      </c>
      <c r="O157" s="3" t="s">
        <v>29</v>
      </c>
      <c r="P157" s="3" t="s">
        <v>30</v>
      </c>
      <c r="Q157" s="3">
        <v>1</v>
      </c>
      <c r="R157" s="10">
        <v>32</v>
      </c>
      <c r="S157" s="3"/>
      <c r="T157" s="3" t="s">
        <v>31</v>
      </c>
      <c r="U157" s="7">
        <v>6659000</v>
      </c>
      <c r="V157" s="7">
        <f>IF('Base de datos'!$E157=2023,'Base de datos'!$U157,IF('Base de datos'!$E157=2022,'Base de datos'!$U157*'IPC DANE'!$V$18/'IPC DANE'!$U$18,IF('Base de datos'!$E157=2021,'Base de datos'!$U157*'IPC DANE'!$V$18/'IPC DANE'!$T$18,IF('Base de datos'!$E157=2020,'Base de datos'!$U157*'IPC DANE'!$V$18/'IPC DANE'!$S$18))))</f>
        <v>4710024.3902439019</v>
      </c>
      <c r="W157" s="7">
        <v>5114000</v>
      </c>
      <c r="X157" s="7">
        <f>IF('Base de datos'!$E157=2023,'Base de datos'!$W157,IF('Base de datos'!$E157=2022,'Base de datos'!$W157*'IPC DANE'!$V$18/'IPC DANE'!$U$18,IF('Base de datos'!$E157=2021,'Base de datos'!$W157*'IPC DANE'!$V$18/'IPC DANE'!$T$18,IF('Base de datos'!$E157=2020,'Base de datos'!$W157*'IPC DANE'!$V$18/'IPC DANE'!$S$18))))</f>
        <v>3617219.512195122</v>
      </c>
      <c r="Y157" s="3"/>
      <c r="Z157" s="1"/>
    </row>
    <row r="158" spans="1:26" ht="14.25" customHeight="1" x14ac:dyDescent="0.3">
      <c r="A158" s="2">
        <v>103</v>
      </c>
      <c r="B158" s="3" t="s">
        <v>553</v>
      </c>
      <c r="C158" s="12" t="s">
        <v>554</v>
      </c>
      <c r="D158" s="5">
        <v>44988</v>
      </c>
      <c r="E158" s="3">
        <v>2023</v>
      </c>
      <c r="F158" s="3" t="s">
        <v>555</v>
      </c>
      <c r="G158" s="3" t="s">
        <v>34</v>
      </c>
      <c r="H158" s="3" t="s">
        <v>43</v>
      </c>
      <c r="I158" s="3" t="s">
        <v>556</v>
      </c>
      <c r="J158" s="6">
        <v>5</v>
      </c>
      <c r="K158" s="14">
        <v>622689968</v>
      </c>
      <c r="L158" s="7" t="s">
        <v>1325</v>
      </c>
      <c r="M158" s="3" t="s">
        <v>37</v>
      </c>
      <c r="N158" s="7">
        <f>IF('Base de datos'!$E158=2023,'Base de datos'!$K158,IF('Base de datos'!$E158=2022,'Base de datos'!$K158*'IPC DANE'!$V$18/'IPC DANE'!$U$18,IF('Base de datos'!$E158=2021,'Base de datos'!$K158*'IPC DANE'!$V$18/'IPC DANE'!$T$18,IF('Base de datos'!$E158=2020,'Base de datos'!$K158*'IPC DANE'!$V$18/'IPC DANE'!$S$18))))</f>
        <v>622689968</v>
      </c>
      <c r="O158" s="3" t="s">
        <v>58</v>
      </c>
      <c r="P158" s="3" t="s">
        <v>57</v>
      </c>
      <c r="Q158" s="3" t="s">
        <v>58</v>
      </c>
      <c r="R158" s="10">
        <v>17</v>
      </c>
      <c r="S158" s="3"/>
      <c r="T158" s="3" t="s">
        <v>37</v>
      </c>
      <c r="U158" s="7" t="s">
        <v>37</v>
      </c>
      <c r="V158" s="7" t="str">
        <f>IF('Base de datos'!$E158=2023,'Base de datos'!$U158,IF('Base de datos'!$E158=2022,'Base de datos'!$U158*'IPC DANE'!$V$18/'IPC DANE'!$U$18,IF('Base de datos'!$E158=2021,'Base de datos'!$U158*'IPC DANE'!$V$18/'IPC DANE'!$T$18,IF('Base de datos'!$E158=2020,'Base de datos'!$U158*'IPC DANE'!$V$18/'IPC DANE'!$S$18))))</f>
        <v>-</v>
      </c>
      <c r="W158" s="7" t="s">
        <v>37</v>
      </c>
      <c r="X158" s="7" t="str">
        <f>IF('Base de datos'!$E158=2023,'Base de datos'!$W158,IF('Base de datos'!$E158=2022,'Base de datos'!$W158*'IPC DANE'!$V$18/'IPC DANE'!$U$18,IF('Base de datos'!$E158=2021,'Base de datos'!$W158*'IPC DANE'!$V$18/'IPC DANE'!$T$18,IF('Base de datos'!$E158=2020,'Base de datos'!$W158*'IPC DANE'!$V$18/'IPC DANE'!$S$18))))</f>
        <v>-</v>
      </c>
      <c r="Y158" s="3" t="s">
        <v>37</v>
      </c>
      <c r="Z158" s="1"/>
    </row>
    <row r="159" spans="1:26" ht="14.25" customHeight="1" x14ac:dyDescent="0.3">
      <c r="A159" s="2">
        <v>104</v>
      </c>
      <c r="B159" s="3" t="s">
        <v>557</v>
      </c>
      <c r="C159" s="4" t="s">
        <v>558</v>
      </c>
      <c r="D159" s="5" t="s">
        <v>516</v>
      </c>
      <c r="E159" s="3">
        <v>2022</v>
      </c>
      <c r="F159" s="3" t="s">
        <v>559</v>
      </c>
      <c r="G159" s="3" t="s">
        <v>132</v>
      </c>
      <c r="H159" s="3" t="s">
        <v>43</v>
      </c>
      <c r="I159" s="3" t="s">
        <v>560</v>
      </c>
      <c r="J159" s="6">
        <v>5</v>
      </c>
      <c r="K159" s="7">
        <v>291695775</v>
      </c>
      <c r="L159" s="8" t="s">
        <v>1324</v>
      </c>
      <c r="M159" s="9">
        <v>2.1</v>
      </c>
      <c r="N159" s="7">
        <f>IF('Base de datos'!$E159=2023,'Base de datos'!$K159,IF('Base de datos'!$E159=2022,'Base de datos'!$K159*'IPC DANE'!$V$18/'IPC DANE'!$U$18,IF('Base de datos'!$E159=2021,'Base de datos'!$K159*'IPC DANE'!$V$18/'IPC DANE'!$T$18,IF('Base de datos'!$E159=2020,'Base de datos'!$K159*'IPC DANE'!$V$18/'IPC DANE'!$S$18))))</f>
        <v>206321401.82926831</v>
      </c>
      <c r="O159" s="3" t="s">
        <v>45</v>
      </c>
      <c r="P159" s="3" t="s">
        <v>30</v>
      </c>
      <c r="Q159" s="3">
        <v>2</v>
      </c>
      <c r="R159" s="10">
        <v>32</v>
      </c>
      <c r="S159" s="3"/>
      <c r="T159" s="3" t="s">
        <v>108</v>
      </c>
      <c r="U159" s="7">
        <v>3700000</v>
      </c>
      <c r="V159" s="7">
        <f>IF('Base de datos'!$E159=2023,'Base de datos'!$U159,IF('Base de datos'!$E159=2022,'Base de datos'!$U159*'IPC DANE'!$V$18/'IPC DANE'!$U$18,IF('Base de datos'!$E159=2021,'Base de datos'!$U159*'IPC DANE'!$V$18/'IPC DANE'!$T$18,IF('Base de datos'!$E159=2020,'Base de datos'!$U159*'IPC DANE'!$V$18/'IPC DANE'!$S$18))))</f>
        <v>2617073.1707317075</v>
      </c>
      <c r="W159" s="7">
        <v>2300000</v>
      </c>
      <c r="X159" s="7">
        <f>IF('Base de datos'!$E159=2023,'Base de datos'!$W159,IF('Base de datos'!$E159=2022,'Base de datos'!$W159*'IPC DANE'!$V$18/'IPC DANE'!$U$18,IF('Base de datos'!$E159=2021,'Base de datos'!$W159*'IPC DANE'!$V$18/'IPC DANE'!$T$18,IF('Base de datos'!$E159=2020,'Base de datos'!$W159*'IPC DANE'!$V$18/'IPC DANE'!$S$18))))</f>
        <v>1626829.2682926829</v>
      </c>
      <c r="Y159" s="3"/>
      <c r="Z159" s="1"/>
    </row>
    <row r="160" spans="1:26" ht="14.25" customHeight="1" x14ac:dyDescent="0.3">
      <c r="A160" s="2">
        <v>105</v>
      </c>
      <c r="B160" s="3" t="s">
        <v>561</v>
      </c>
      <c r="C160" s="4" t="s">
        <v>562</v>
      </c>
      <c r="D160" s="5" t="s">
        <v>563</v>
      </c>
      <c r="E160" s="3">
        <v>2022</v>
      </c>
      <c r="F160" s="3" t="s">
        <v>559</v>
      </c>
      <c r="G160" s="3" t="s">
        <v>132</v>
      </c>
      <c r="H160" s="3" t="s">
        <v>43</v>
      </c>
      <c r="I160" s="3" t="s">
        <v>564</v>
      </c>
      <c r="J160" s="6">
        <v>4</v>
      </c>
      <c r="K160" s="7">
        <v>627470935</v>
      </c>
      <c r="L160" s="8" t="s">
        <v>1324</v>
      </c>
      <c r="M160" s="9">
        <v>2.1</v>
      </c>
      <c r="N160" s="7">
        <f>IF('Base de datos'!$E160=2023,'Base de datos'!$K160,IF('Base de datos'!$E160=2022,'Base de datos'!$K160*'IPC DANE'!$V$18/'IPC DANE'!$U$18,IF('Base de datos'!$E160=2021,'Base de datos'!$K160*'IPC DANE'!$V$18/'IPC DANE'!$T$18,IF('Base de datos'!$E160=2020,'Base de datos'!$K160*'IPC DANE'!$V$18/'IPC DANE'!$S$18))))</f>
        <v>443820905.24390239</v>
      </c>
      <c r="O160" s="3" t="s">
        <v>45</v>
      </c>
      <c r="P160" s="3" t="s">
        <v>30</v>
      </c>
      <c r="Q160" s="3">
        <v>2</v>
      </c>
      <c r="R160" s="10">
        <v>32</v>
      </c>
      <c r="S160" s="3"/>
      <c r="T160" s="3" t="s">
        <v>144</v>
      </c>
      <c r="U160" s="7">
        <v>6050000</v>
      </c>
      <c r="V160" s="7">
        <f>IF('Base de datos'!$E160=2023,'Base de datos'!$U160,IF('Base de datos'!$E160=2022,'Base de datos'!$U160*'IPC DANE'!$V$18/'IPC DANE'!$U$18,IF('Base de datos'!$E160=2021,'Base de datos'!$U160*'IPC DANE'!$V$18/'IPC DANE'!$T$18,IF('Base de datos'!$E160=2020,'Base de datos'!$U160*'IPC DANE'!$V$18/'IPC DANE'!$S$18))))</f>
        <v>4279268.2926829262</v>
      </c>
      <c r="W160" s="7">
        <v>4950000</v>
      </c>
      <c r="X160" s="7">
        <f>IF('Base de datos'!$E160=2023,'Base de datos'!$W160,IF('Base de datos'!$E160=2022,'Base de datos'!$W160*'IPC DANE'!$V$18/'IPC DANE'!$U$18,IF('Base de datos'!$E160=2021,'Base de datos'!$W160*'IPC DANE'!$V$18/'IPC DANE'!$T$18,IF('Base de datos'!$E160=2020,'Base de datos'!$W160*'IPC DANE'!$V$18/'IPC DANE'!$S$18))))</f>
        <v>3501219.512195122</v>
      </c>
      <c r="Y160" s="3"/>
      <c r="Z160" s="1"/>
    </row>
    <row r="161" spans="1:26" ht="14.25" customHeight="1" x14ac:dyDescent="0.3">
      <c r="A161" s="2">
        <v>106</v>
      </c>
      <c r="B161" s="3" t="s">
        <v>565</v>
      </c>
      <c r="C161" s="4" t="s">
        <v>32</v>
      </c>
      <c r="D161" s="5" t="s">
        <v>566</v>
      </c>
      <c r="E161" s="3">
        <v>2022</v>
      </c>
      <c r="F161" s="3" t="s">
        <v>163</v>
      </c>
      <c r="G161" s="3" t="s">
        <v>163</v>
      </c>
      <c r="H161" s="3" t="s">
        <v>43</v>
      </c>
      <c r="I161" s="3" t="s">
        <v>567</v>
      </c>
      <c r="J161" s="6">
        <v>11</v>
      </c>
      <c r="K161" s="7">
        <v>890896511</v>
      </c>
      <c r="L161" s="8" t="s">
        <v>1324</v>
      </c>
      <c r="M161" s="3" t="s">
        <v>138</v>
      </c>
      <c r="N161" s="7">
        <f>IF('Base de datos'!$E161=2023,'Base de datos'!$K161,IF('Base de datos'!$E161=2022,'Base de datos'!$K161*'IPC DANE'!$V$18/'IPC DANE'!$U$18,IF('Base de datos'!$E161=2021,'Base de datos'!$K161*'IPC DANE'!$V$18/'IPC DANE'!$T$18,IF('Base de datos'!$E161=2020,'Base de datos'!$K161*'IPC DANE'!$V$18/'IPC DANE'!$S$18))))</f>
        <v>630146312.65853655</v>
      </c>
      <c r="O161" s="3" t="s">
        <v>29</v>
      </c>
      <c r="P161" s="3" t="s">
        <v>30</v>
      </c>
      <c r="Q161" s="3">
        <v>2</v>
      </c>
      <c r="R161" s="10">
        <v>32</v>
      </c>
      <c r="S161" s="3" t="s">
        <v>568</v>
      </c>
      <c r="T161" s="3" t="s">
        <v>51</v>
      </c>
      <c r="U161" s="7">
        <v>6967000</v>
      </c>
      <c r="V161" s="7">
        <f>IF('Base de datos'!$E161=2023,'Base de datos'!$U161,IF('Base de datos'!$E161=2022,'Base de datos'!$U161*'IPC DANE'!$V$18/'IPC DANE'!$U$18,IF('Base de datos'!$E161=2021,'Base de datos'!$U161*'IPC DANE'!$V$18/'IPC DANE'!$T$18,IF('Base de datos'!$E161=2020,'Base de datos'!$U161*'IPC DANE'!$V$18/'IPC DANE'!$S$18))))</f>
        <v>4927878.0487804879</v>
      </c>
      <c r="W161" s="7">
        <v>5604000</v>
      </c>
      <c r="X161" s="7">
        <f>IF('Base de datos'!$E161=2023,'Base de datos'!$W161,IF('Base de datos'!$E161=2022,'Base de datos'!$W161*'IPC DANE'!$V$18/'IPC DANE'!$U$18,IF('Base de datos'!$E161=2021,'Base de datos'!$W161*'IPC DANE'!$V$18/'IPC DANE'!$T$18,IF('Base de datos'!$E161=2020,'Base de datos'!$W161*'IPC DANE'!$V$18/'IPC DANE'!$S$18))))</f>
        <v>3963804.8780487808</v>
      </c>
      <c r="Y161" s="3"/>
      <c r="Z161" s="1"/>
    </row>
    <row r="162" spans="1:26" ht="14.25" hidden="1" customHeight="1" outlineLevel="1" x14ac:dyDescent="0.3">
      <c r="A162" s="2">
        <v>106.1</v>
      </c>
      <c r="B162" s="3"/>
      <c r="C162" s="12"/>
      <c r="D162" s="5"/>
      <c r="E162" s="3"/>
      <c r="F162" s="3"/>
      <c r="G162" s="3"/>
      <c r="H162" s="3"/>
      <c r="I162" s="3"/>
      <c r="J162" s="6"/>
      <c r="K162" s="7">
        <v>49228217.5</v>
      </c>
      <c r="L162" s="8" t="s">
        <v>1324</v>
      </c>
      <c r="M162" s="3">
        <v>2.4500000000000002</v>
      </c>
      <c r="N162" s="7" t="b">
        <f>IF('Base de datos'!$E162=2023,'Base de datos'!$K162,IF('Base de datos'!$E162=2022,'Base de datos'!$K162*'IPC DANE'!$V$18/'IPC DANE'!$U$18,IF('Base de datos'!$E162=2021,'Base de datos'!$K162*'IPC DANE'!$V$18/'IPC DANE'!$T$18,IF('Base de datos'!$E162=2020,'Base de datos'!$K162*'IPC DANE'!$V$18/'IPC DANE'!$S$18))))</f>
        <v>0</v>
      </c>
      <c r="O162" s="3"/>
      <c r="P162" s="3"/>
      <c r="Q162" s="3"/>
      <c r="R162" s="10"/>
      <c r="S162" s="3" t="s">
        <v>569</v>
      </c>
      <c r="T162" s="3"/>
      <c r="U162" s="7">
        <v>4237000</v>
      </c>
      <c r="V162" s="7" t="b">
        <f>IF('Base de datos'!$E162=2023,'Base de datos'!$U162,IF('Base de datos'!$E162=2022,'Base de datos'!$U162*'IPC DANE'!$V$18/'IPC DANE'!$U$18,IF('Base de datos'!$E162=2021,'Base de datos'!$U162*'IPC DANE'!$V$18/'IPC DANE'!$T$18,IF('Base de datos'!$E162=2020,'Base de datos'!$U162*'IPC DANE'!$V$18/'IPC DANE'!$S$18))))</f>
        <v>0</v>
      </c>
      <c r="W162" s="7">
        <v>3998000</v>
      </c>
      <c r="X162" s="7" t="b">
        <f>IF('Base de datos'!$E162=2023,'Base de datos'!$W162,IF('Base de datos'!$E162=2022,'Base de datos'!$W162*'IPC DANE'!$V$18/'IPC DANE'!$U$18,IF('Base de datos'!$E162=2021,'Base de datos'!$W162*'IPC DANE'!$V$18/'IPC DANE'!$T$18,IF('Base de datos'!$E162=2020,'Base de datos'!$W162*'IPC DANE'!$V$18/'IPC DANE'!$S$18))))</f>
        <v>0</v>
      </c>
      <c r="Y162" s="3"/>
      <c r="Z162" s="1"/>
    </row>
    <row r="163" spans="1:26" ht="14.25" hidden="1" customHeight="1" outlineLevel="1" x14ac:dyDescent="0.3">
      <c r="A163" s="2">
        <v>106.2</v>
      </c>
      <c r="B163" s="3"/>
      <c r="C163" s="12"/>
      <c r="D163" s="5"/>
      <c r="E163" s="3"/>
      <c r="F163" s="3"/>
      <c r="G163" s="3"/>
      <c r="H163" s="3"/>
      <c r="I163" s="3"/>
      <c r="J163" s="6"/>
      <c r="K163" s="7">
        <v>715510098.10000002</v>
      </c>
      <c r="L163" s="8" t="s">
        <v>1324</v>
      </c>
      <c r="M163" s="3">
        <v>2.2999999999999998</v>
      </c>
      <c r="N163" s="7" t="b">
        <f>IF('Base de datos'!$E163=2023,'Base de datos'!$K163,IF('Base de datos'!$E163=2022,'Base de datos'!$K163*'IPC DANE'!$V$18/'IPC DANE'!$U$18,IF('Base de datos'!$E163=2021,'Base de datos'!$K163*'IPC DANE'!$V$18/'IPC DANE'!$T$18,IF('Base de datos'!$E163=2020,'Base de datos'!$K163*'IPC DANE'!$V$18/'IPC DANE'!$S$18))))</f>
        <v>0</v>
      </c>
      <c r="O163" s="3"/>
      <c r="P163" s="3"/>
      <c r="Q163" s="3"/>
      <c r="R163" s="10"/>
      <c r="S163" s="3" t="s">
        <v>570</v>
      </c>
      <c r="T163" s="3"/>
      <c r="U163" s="7"/>
      <c r="V163" s="7" t="b">
        <f>IF('Base de datos'!$E163=2023,'Base de datos'!$U163,IF('Base de datos'!$E163=2022,'Base de datos'!$U163*'IPC DANE'!$V$18/'IPC DANE'!$U$18,IF('Base de datos'!$E163=2021,'Base de datos'!$U163*'IPC DANE'!$V$18/'IPC DANE'!$T$18,IF('Base de datos'!$E163=2020,'Base de datos'!$U163*'IPC DANE'!$V$18/'IPC DANE'!$S$18))))</f>
        <v>0</v>
      </c>
      <c r="W163" s="7"/>
      <c r="X163" s="7" t="b">
        <f>IF('Base de datos'!$E163=2023,'Base de datos'!$W163,IF('Base de datos'!$E163=2022,'Base de datos'!$W163*'IPC DANE'!$V$18/'IPC DANE'!$U$18,IF('Base de datos'!$E163=2021,'Base de datos'!$W163*'IPC DANE'!$V$18/'IPC DANE'!$T$18,IF('Base de datos'!$E163=2020,'Base de datos'!$W163*'IPC DANE'!$V$18/'IPC DANE'!$S$18))))</f>
        <v>0</v>
      </c>
      <c r="Y163" s="3"/>
      <c r="Z163" s="1"/>
    </row>
    <row r="164" spans="1:26" ht="14.25" hidden="1" customHeight="1" outlineLevel="1" x14ac:dyDescent="0.3">
      <c r="A164" s="2">
        <v>106.3</v>
      </c>
      <c r="B164" s="3"/>
      <c r="C164" s="12"/>
      <c r="D164" s="5"/>
      <c r="E164" s="3"/>
      <c r="F164" s="3"/>
      <c r="G164" s="3"/>
      <c r="H164" s="3"/>
      <c r="I164" s="3"/>
      <c r="J164" s="6"/>
      <c r="K164" s="7">
        <v>75048664.950000003</v>
      </c>
      <c r="L164" s="8" t="s">
        <v>1324</v>
      </c>
      <c r="M164" s="3">
        <v>1.1000000000000001</v>
      </c>
      <c r="N164" s="7" t="b">
        <f>IF('Base de datos'!$E164=2023,'Base de datos'!$K164,IF('Base de datos'!$E164=2022,'Base de datos'!$K164*'IPC DANE'!$V$18/'IPC DANE'!$U$18,IF('Base de datos'!$E164=2021,'Base de datos'!$K164*'IPC DANE'!$V$18/'IPC DANE'!$T$18,IF('Base de datos'!$E164=2020,'Base de datos'!$K164*'IPC DANE'!$V$18/'IPC DANE'!$S$18))))</f>
        <v>0</v>
      </c>
      <c r="O164" s="3"/>
      <c r="P164" s="3"/>
      <c r="Q164" s="3"/>
      <c r="R164" s="10"/>
      <c r="S164" s="3" t="s">
        <v>91</v>
      </c>
      <c r="T164" s="3"/>
      <c r="U164" s="7"/>
      <c r="V164" s="7" t="b">
        <f>IF('Base de datos'!$E164=2023,'Base de datos'!$U164,IF('Base de datos'!$E164=2022,'Base de datos'!$U164*'IPC DANE'!$V$18/'IPC DANE'!$U$18,IF('Base de datos'!$E164=2021,'Base de datos'!$U164*'IPC DANE'!$V$18/'IPC DANE'!$T$18,IF('Base de datos'!$E164=2020,'Base de datos'!$U164*'IPC DANE'!$V$18/'IPC DANE'!$S$18))))</f>
        <v>0</v>
      </c>
      <c r="W164" s="7"/>
      <c r="X164" s="7" t="b">
        <f>IF('Base de datos'!$E164=2023,'Base de datos'!$W164,IF('Base de datos'!$E164=2022,'Base de datos'!$W164*'IPC DANE'!$V$18/'IPC DANE'!$U$18,IF('Base de datos'!$E164=2021,'Base de datos'!$W164*'IPC DANE'!$V$18/'IPC DANE'!$T$18,IF('Base de datos'!$E164=2020,'Base de datos'!$W164*'IPC DANE'!$V$18/'IPC DANE'!$S$18))))</f>
        <v>0</v>
      </c>
      <c r="Y164" s="3"/>
      <c r="Z164" s="1"/>
    </row>
    <row r="165" spans="1:26" ht="14.25" customHeight="1" collapsed="1" x14ac:dyDescent="0.3">
      <c r="A165" s="2">
        <v>107</v>
      </c>
      <c r="B165" s="3" t="s">
        <v>571</v>
      </c>
      <c r="C165" s="4" t="s">
        <v>32</v>
      </c>
      <c r="D165" s="5" t="s">
        <v>572</v>
      </c>
      <c r="E165" s="3">
        <v>2023</v>
      </c>
      <c r="F165" s="3" t="s">
        <v>163</v>
      </c>
      <c r="G165" s="3" t="s">
        <v>163</v>
      </c>
      <c r="H165" s="3" t="s">
        <v>43</v>
      </c>
      <c r="I165" s="3" t="s">
        <v>573</v>
      </c>
      <c r="J165" s="6">
        <v>5</v>
      </c>
      <c r="K165" s="7">
        <v>59745942</v>
      </c>
      <c r="L165" s="8" t="s">
        <v>1324</v>
      </c>
      <c r="M165" s="9">
        <v>2.0299999999999998</v>
      </c>
      <c r="N165" s="7">
        <f>IF('Base de datos'!$E165=2023,'Base de datos'!$K165,IF('Base de datos'!$E165=2022,'Base de datos'!$K165*'IPC DANE'!$V$18/'IPC DANE'!$U$18,IF('Base de datos'!$E165=2021,'Base de datos'!$K165*'IPC DANE'!$V$18/'IPC DANE'!$T$18,IF('Base de datos'!$E165=2020,'Base de datos'!$K165*'IPC DANE'!$V$18/'IPC DANE'!$S$18))))</f>
        <v>59745942</v>
      </c>
      <c r="O165" s="3" t="s">
        <v>45</v>
      </c>
      <c r="P165" s="3" t="s">
        <v>30</v>
      </c>
      <c r="Q165" s="3">
        <v>2</v>
      </c>
      <c r="R165" s="10">
        <v>32</v>
      </c>
      <c r="S165" s="3"/>
      <c r="T165" s="3" t="s">
        <v>108</v>
      </c>
      <c r="U165" s="7">
        <v>4237000</v>
      </c>
      <c r="V165" s="7">
        <f>IF('Base de datos'!$E165=2023,'Base de datos'!$U165,IF('Base de datos'!$E165=2022,'Base de datos'!$U165*'IPC DANE'!$V$18/'IPC DANE'!$U$18,IF('Base de datos'!$E165=2021,'Base de datos'!$U165*'IPC DANE'!$V$18/'IPC DANE'!$T$18,IF('Base de datos'!$E165=2020,'Base de datos'!$U165*'IPC DANE'!$V$18/'IPC DANE'!$S$18))))</f>
        <v>4237000</v>
      </c>
      <c r="W165" s="7">
        <v>3998000</v>
      </c>
      <c r="X165" s="7">
        <f>IF('Base de datos'!$E165=2023,'Base de datos'!$W165,IF('Base de datos'!$E165=2022,'Base de datos'!$W165*'IPC DANE'!$V$18/'IPC DANE'!$U$18,IF('Base de datos'!$E165=2021,'Base de datos'!$W165*'IPC DANE'!$V$18/'IPC DANE'!$T$18,IF('Base de datos'!$E165=2020,'Base de datos'!$W165*'IPC DANE'!$V$18/'IPC DANE'!$S$18))))</f>
        <v>3998000</v>
      </c>
      <c r="Y165" s="3"/>
      <c r="Z165" s="1"/>
    </row>
    <row r="166" spans="1:26" ht="14.25" customHeight="1" x14ac:dyDescent="0.3">
      <c r="A166" s="2">
        <v>108</v>
      </c>
      <c r="B166" s="3" t="s">
        <v>574</v>
      </c>
      <c r="C166" s="4" t="s">
        <v>575</v>
      </c>
      <c r="D166" s="5" t="s">
        <v>576</v>
      </c>
      <c r="E166" s="3">
        <v>2022</v>
      </c>
      <c r="F166" s="3" t="s">
        <v>379</v>
      </c>
      <c r="G166" s="3" t="s">
        <v>49</v>
      </c>
      <c r="H166" s="3" t="s">
        <v>43</v>
      </c>
      <c r="I166" s="3" t="s">
        <v>577</v>
      </c>
      <c r="J166" s="6">
        <v>10</v>
      </c>
      <c r="K166" s="7">
        <v>528739107</v>
      </c>
      <c r="L166" s="8" t="s">
        <v>1324</v>
      </c>
      <c r="M166" s="9">
        <v>2</v>
      </c>
      <c r="N166" s="7">
        <f>IF('Base de datos'!$E166=2023,'Base de datos'!$K166,IF('Base de datos'!$E166=2022,'Base de datos'!$K166*'IPC DANE'!$V$18/'IPC DANE'!$U$18,IF('Base de datos'!$E166=2021,'Base de datos'!$K166*'IPC DANE'!$V$18/'IPC DANE'!$T$18,IF('Base de datos'!$E166=2020,'Base de datos'!$K166*'IPC DANE'!$V$18/'IPC DANE'!$S$18))))</f>
        <v>373986197.63414639</v>
      </c>
      <c r="O166" s="3" t="s">
        <v>45</v>
      </c>
      <c r="P166" s="3" t="s">
        <v>30</v>
      </c>
      <c r="Q166" s="3">
        <v>2</v>
      </c>
      <c r="R166" s="10">
        <v>28</v>
      </c>
      <c r="S166" s="3"/>
      <c r="T166" s="3" t="s">
        <v>578</v>
      </c>
      <c r="U166" s="7">
        <v>6000000</v>
      </c>
      <c r="V166" s="7">
        <f>IF('Base de datos'!$E166=2023,'Base de datos'!$U166,IF('Base de datos'!$E166=2022,'Base de datos'!$U166*'IPC DANE'!$V$18/'IPC DANE'!$U$18,IF('Base de datos'!$E166=2021,'Base de datos'!$U166*'IPC DANE'!$V$18/'IPC DANE'!$T$18,IF('Base de datos'!$E166=2020,'Base de datos'!$U166*'IPC DANE'!$V$18/'IPC DANE'!$S$18))))</f>
        <v>4243902.4390243897</v>
      </c>
      <c r="W166" s="7">
        <v>4500000</v>
      </c>
      <c r="X166" s="7">
        <f>IF('Base de datos'!$E166=2023,'Base de datos'!$W166,IF('Base de datos'!$E166=2022,'Base de datos'!$W166*'IPC DANE'!$V$18/'IPC DANE'!$U$18,IF('Base de datos'!$E166=2021,'Base de datos'!$W166*'IPC DANE'!$V$18/'IPC DANE'!$T$18,IF('Base de datos'!$E166=2020,'Base de datos'!$W166*'IPC DANE'!$V$18/'IPC DANE'!$S$18))))</f>
        <v>3182926.829268293</v>
      </c>
      <c r="Y166" s="3"/>
      <c r="Z166" s="1"/>
    </row>
    <row r="167" spans="1:26" ht="14.25" customHeight="1" x14ac:dyDescent="0.3">
      <c r="A167" s="2">
        <v>109</v>
      </c>
      <c r="B167" s="3" t="s">
        <v>579</v>
      </c>
      <c r="C167" s="4" t="s">
        <v>32</v>
      </c>
      <c r="D167" s="5">
        <v>44628</v>
      </c>
      <c r="E167" s="3">
        <v>2022</v>
      </c>
      <c r="F167" s="3" t="s">
        <v>379</v>
      </c>
      <c r="G167" s="3" t="s">
        <v>49</v>
      </c>
      <c r="H167" s="3" t="s">
        <v>43</v>
      </c>
      <c r="I167" s="3" t="s">
        <v>580</v>
      </c>
      <c r="J167" s="6">
        <v>4</v>
      </c>
      <c r="K167" s="7">
        <v>750142680</v>
      </c>
      <c r="L167" s="8" t="s">
        <v>1324</v>
      </c>
      <c r="M167" s="9">
        <v>2.06</v>
      </c>
      <c r="N167" s="7">
        <f>IF('Base de datos'!$E167=2023,'Base de datos'!$K167,IF('Base de datos'!$E167=2022,'Base de datos'!$K167*'IPC DANE'!$V$18/'IPC DANE'!$U$18,IF('Base de datos'!$E167=2021,'Base de datos'!$K167*'IPC DANE'!$V$18/'IPC DANE'!$T$18,IF('Base de datos'!$E167=2020,'Base de datos'!$K167*'IPC DANE'!$V$18/'IPC DANE'!$S$18))))</f>
        <v>530588724.87804878</v>
      </c>
      <c r="O167" s="3" t="s">
        <v>45</v>
      </c>
      <c r="P167" s="3" t="s">
        <v>57</v>
      </c>
      <c r="Q167" s="3" t="s">
        <v>58</v>
      </c>
      <c r="R167" s="10">
        <v>17</v>
      </c>
      <c r="S167" s="3"/>
      <c r="T167" s="3" t="s">
        <v>51</v>
      </c>
      <c r="U167" s="7">
        <v>6000000</v>
      </c>
      <c r="V167" s="7">
        <f>IF('Base de datos'!$E167=2023,'Base de datos'!$U167,IF('Base de datos'!$E167=2022,'Base de datos'!$U167*'IPC DANE'!$V$18/'IPC DANE'!$U$18,IF('Base de datos'!$E167=2021,'Base de datos'!$U167*'IPC DANE'!$V$18/'IPC DANE'!$T$18,IF('Base de datos'!$E167=2020,'Base de datos'!$U167*'IPC DANE'!$V$18/'IPC DANE'!$S$18))))</f>
        <v>4243902.4390243897</v>
      </c>
      <c r="W167" s="7">
        <v>3000000</v>
      </c>
      <c r="X167" s="7">
        <f>IF('Base de datos'!$E167=2023,'Base de datos'!$W167,IF('Base de datos'!$E167=2022,'Base de datos'!$W167*'IPC DANE'!$V$18/'IPC DANE'!$U$18,IF('Base de datos'!$E167=2021,'Base de datos'!$W167*'IPC DANE'!$V$18/'IPC DANE'!$T$18,IF('Base de datos'!$E167=2020,'Base de datos'!$W167*'IPC DANE'!$V$18/'IPC DANE'!$S$18))))</f>
        <v>2121951.2195121949</v>
      </c>
      <c r="Y167" s="3" t="s">
        <v>581</v>
      </c>
      <c r="Z167" s="1"/>
    </row>
    <row r="168" spans="1:26" ht="14.25" customHeight="1" x14ac:dyDescent="0.3">
      <c r="A168" s="2">
        <v>110</v>
      </c>
      <c r="B168" s="3" t="s">
        <v>582</v>
      </c>
      <c r="C168" s="4" t="s">
        <v>32</v>
      </c>
      <c r="D168" s="5" t="s">
        <v>583</v>
      </c>
      <c r="E168" s="3">
        <v>2021</v>
      </c>
      <c r="F168" s="3" t="s">
        <v>301</v>
      </c>
      <c r="G168" s="3" t="s">
        <v>113</v>
      </c>
      <c r="H168" s="3" t="s">
        <v>43</v>
      </c>
      <c r="I168" s="3" t="s">
        <v>584</v>
      </c>
      <c r="J168" s="6">
        <v>1.5</v>
      </c>
      <c r="K168" s="7">
        <v>151772535</v>
      </c>
      <c r="L168" s="8" t="s">
        <v>1324</v>
      </c>
      <c r="M168" s="9">
        <v>2.14</v>
      </c>
      <c r="N168" s="7">
        <f>IF('Base de datos'!$E168=2023,'Base de datos'!$K168,IF('Base de datos'!$E168=2022,'Base de datos'!$K168*'IPC DANE'!$V$18/'IPC DANE'!$U$18,IF('Base de datos'!$E168=2021,'Base de datos'!$K168*'IPC DANE'!$V$18/'IPC DANE'!$T$18,IF('Base de datos'!$E168=2020,'Base de datos'!$K168*'IPC DANE'!$V$18/'IPC DANE'!$S$18))))</f>
        <v>250613723.27402133</v>
      </c>
      <c r="O168" s="3" t="s">
        <v>45</v>
      </c>
      <c r="P168" s="3" t="s">
        <v>57</v>
      </c>
      <c r="Q168" s="3" t="s">
        <v>58</v>
      </c>
      <c r="R168" s="10">
        <v>17</v>
      </c>
      <c r="S168" s="3"/>
      <c r="T168" s="3" t="s">
        <v>385</v>
      </c>
      <c r="U168" s="7">
        <v>7000000</v>
      </c>
      <c r="V168" s="7">
        <f>IF('Base de datos'!$E168=2023,'Base de datos'!$U168,IF('Base de datos'!$E168=2022,'Base de datos'!$U168*'IPC DANE'!$V$18/'IPC DANE'!$U$18,IF('Base de datos'!$E168=2021,'Base de datos'!$U168*'IPC DANE'!$V$18/'IPC DANE'!$T$18,IF('Base de datos'!$E168=2020,'Base de datos'!$U168*'IPC DANE'!$V$18/'IPC DANE'!$S$18))))</f>
        <v>11558718.861209963</v>
      </c>
      <c r="W168" s="7">
        <v>4500000</v>
      </c>
      <c r="X168" s="7">
        <f>IF('Base de datos'!$E168=2023,'Base de datos'!$W168,IF('Base de datos'!$E168=2022,'Base de datos'!$W168*'IPC DANE'!$V$18/'IPC DANE'!$U$18,IF('Base de datos'!$E168=2021,'Base de datos'!$W168*'IPC DANE'!$V$18/'IPC DANE'!$T$18,IF('Base de datos'!$E168=2020,'Base de datos'!$W168*'IPC DANE'!$V$18/'IPC DANE'!$S$18))))</f>
        <v>7430604.9822064051</v>
      </c>
      <c r="Y168" s="3" t="s">
        <v>585</v>
      </c>
      <c r="Z168" s="1"/>
    </row>
    <row r="169" spans="1:26" ht="14.25" customHeight="1" x14ac:dyDescent="0.3">
      <c r="A169" s="2">
        <v>111</v>
      </c>
      <c r="B169" s="3" t="s">
        <v>586</v>
      </c>
      <c r="C169" s="4" t="s">
        <v>32</v>
      </c>
      <c r="D169" s="5" t="s">
        <v>587</v>
      </c>
      <c r="E169" s="3">
        <v>2022</v>
      </c>
      <c r="F169" s="3" t="s">
        <v>588</v>
      </c>
      <c r="G169" s="3" t="s">
        <v>589</v>
      </c>
      <c r="H169" s="3" t="s">
        <v>43</v>
      </c>
      <c r="I169" s="3" t="s">
        <v>590</v>
      </c>
      <c r="J169" s="6">
        <v>4.5</v>
      </c>
      <c r="K169" s="7">
        <v>33027657</v>
      </c>
      <c r="L169" s="8" t="s">
        <v>1324</v>
      </c>
      <c r="M169" s="9">
        <v>1.5649999999999999</v>
      </c>
      <c r="N169" s="7">
        <f>IF('Base de datos'!$E169=2023,'Base de datos'!$K169,IF('Base de datos'!$E169=2022,'Base de datos'!$K169*'IPC DANE'!$V$18/'IPC DANE'!$U$18,IF('Base de datos'!$E169=2021,'Base de datos'!$K169*'IPC DANE'!$V$18/'IPC DANE'!$T$18,IF('Base de datos'!$E169=2020,'Base de datos'!$K169*'IPC DANE'!$V$18/'IPC DANE'!$S$18))))</f>
        <v>23361025.68292683</v>
      </c>
      <c r="O169" s="3" t="s">
        <v>45</v>
      </c>
      <c r="P169" s="3" t="s">
        <v>30</v>
      </c>
      <c r="Q169" s="3">
        <v>2</v>
      </c>
      <c r="R169" s="10">
        <v>28</v>
      </c>
      <c r="S169" s="3"/>
      <c r="T169" s="3" t="s">
        <v>578</v>
      </c>
      <c r="U169" s="7">
        <v>3500000</v>
      </c>
      <c r="V169" s="7">
        <f>IF('Base de datos'!$E169=2023,'Base de datos'!$U169,IF('Base de datos'!$E169=2022,'Base de datos'!$U169*'IPC DANE'!$V$18/'IPC DANE'!$U$18,IF('Base de datos'!$E169=2021,'Base de datos'!$U169*'IPC DANE'!$V$18/'IPC DANE'!$T$18,IF('Base de datos'!$E169=2020,'Base de datos'!$U169*'IPC DANE'!$V$18/'IPC DANE'!$S$18))))</f>
        <v>2475609.7560975607</v>
      </c>
      <c r="W169" s="7">
        <v>2000000</v>
      </c>
      <c r="X169" s="7">
        <f>IF('Base de datos'!$E169=2023,'Base de datos'!$W169,IF('Base de datos'!$E169=2022,'Base de datos'!$W169*'IPC DANE'!$V$18/'IPC DANE'!$U$18,IF('Base de datos'!$E169=2021,'Base de datos'!$W169*'IPC DANE'!$V$18/'IPC DANE'!$T$18,IF('Base de datos'!$E169=2020,'Base de datos'!$W169*'IPC DANE'!$V$18/'IPC DANE'!$S$18))))</f>
        <v>1414634.1463414636</v>
      </c>
      <c r="Y169" s="3"/>
      <c r="Z169" s="1"/>
    </row>
    <row r="170" spans="1:26" ht="14.25" customHeight="1" x14ac:dyDescent="0.3">
      <c r="A170" s="2">
        <v>112</v>
      </c>
      <c r="B170" s="3" t="s">
        <v>591</v>
      </c>
      <c r="C170" s="12" t="s">
        <v>592</v>
      </c>
      <c r="D170" s="5">
        <v>44812</v>
      </c>
      <c r="E170" s="3">
        <v>2022</v>
      </c>
      <c r="F170" s="3" t="s">
        <v>472</v>
      </c>
      <c r="G170" s="3" t="s">
        <v>107</v>
      </c>
      <c r="H170" s="3" t="s">
        <v>43</v>
      </c>
      <c r="I170" s="3" t="s">
        <v>593</v>
      </c>
      <c r="J170" s="6">
        <v>13</v>
      </c>
      <c r="K170" s="7">
        <v>960000000.00520003</v>
      </c>
      <c r="L170" s="8" t="s">
        <v>1324</v>
      </c>
      <c r="M170" s="9">
        <v>2.27</v>
      </c>
      <c r="N170" s="7">
        <f>IF('Base de datos'!$E170=2023,'Base de datos'!$K170,IF('Base de datos'!$E170=2022,'Base de datos'!$K170*'IPC DANE'!$V$18/'IPC DANE'!$U$18,IF('Base de datos'!$E170=2021,'Base de datos'!$K170*'IPC DANE'!$V$18/'IPC DANE'!$T$18,IF('Base de datos'!$E170=2020,'Base de datos'!$K170*'IPC DANE'!$V$18/'IPC DANE'!$S$18))))</f>
        <v>679024390.24758053</v>
      </c>
      <c r="O170" s="3" t="s">
        <v>29</v>
      </c>
      <c r="P170" s="3" t="s">
        <v>30</v>
      </c>
      <c r="Q170" s="3">
        <v>2</v>
      </c>
      <c r="R170" s="10">
        <v>32</v>
      </c>
      <c r="S170" s="3"/>
      <c r="T170" s="3" t="s">
        <v>31</v>
      </c>
      <c r="U170" s="7">
        <v>7000000</v>
      </c>
      <c r="V170" s="7">
        <f>IF('Base de datos'!$E170=2023,'Base de datos'!$U170,IF('Base de datos'!$E170=2022,'Base de datos'!$U170*'IPC DANE'!$V$18/'IPC DANE'!$U$18,IF('Base de datos'!$E170=2021,'Base de datos'!$U170*'IPC DANE'!$V$18/'IPC DANE'!$T$18,IF('Base de datos'!$E170=2020,'Base de datos'!$U170*'IPC DANE'!$V$18/'IPC DANE'!$S$18))))</f>
        <v>4951219.5121951215</v>
      </c>
      <c r="W170" s="7">
        <v>4000000</v>
      </c>
      <c r="X170" s="7">
        <f>IF('Base de datos'!$E170=2023,'Base de datos'!$W170,IF('Base de datos'!$E170=2022,'Base de datos'!$W170*'IPC DANE'!$V$18/'IPC DANE'!$U$18,IF('Base de datos'!$E170=2021,'Base de datos'!$W170*'IPC DANE'!$V$18/'IPC DANE'!$T$18,IF('Base de datos'!$E170=2020,'Base de datos'!$W170*'IPC DANE'!$V$18/'IPC DANE'!$S$18))))</f>
        <v>2829268.2926829271</v>
      </c>
      <c r="Y170" s="3"/>
      <c r="Z170" s="1"/>
    </row>
    <row r="171" spans="1:26" ht="14.25" customHeight="1" x14ac:dyDescent="0.3">
      <c r="A171" s="2">
        <v>113</v>
      </c>
      <c r="B171" s="3" t="s">
        <v>254</v>
      </c>
      <c r="C171" s="4" t="s">
        <v>32</v>
      </c>
      <c r="D171" s="5" t="s">
        <v>136</v>
      </c>
      <c r="E171" s="3">
        <v>2022</v>
      </c>
      <c r="F171" s="3" t="s">
        <v>422</v>
      </c>
      <c r="G171" s="3" t="s">
        <v>107</v>
      </c>
      <c r="H171" s="3" t="s">
        <v>43</v>
      </c>
      <c r="I171" s="3" t="s">
        <v>594</v>
      </c>
      <c r="J171" s="6">
        <v>11</v>
      </c>
      <c r="K171" s="7">
        <v>224226372.59999999</v>
      </c>
      <c r="L171" s="8" t="s">
        <v>1324</v>
      </c>
      <c r="M171" s="9">
        <v>2.14</v>
      </c>
      <c r="N171" s="7">
        <f>IF('Base de datos'!$E171=2023,'Base de datos'!$K171,IF('Base de datos'!$E171=2022,'Base de datos'!$K171*'IPC DANE'!$V$18/'IPC DANE'!$U$18,IF('Base de datos'!$E171=2021,'Base de datos'!$K171*'IPC DANE'!$V$18/'IPC DANE'!$T$18,IF('Base de datos'!$E171=2020,'Base de datos'!$K171*'IPC DANE'!$V$18/'IPC DANE'!$S$18))))</f>
        <v>158599141.59512195</v>
      </c>
      <c r="O171" s="3" t="s">
        <v>45</v>
      </c>
      <c r="P171" s="3" t="s">
        <v>30</v>
      </c>
      <c r="Q171" s="3">
        <v>2</v>
      </c>
      <c r="R171" s="10">
        <v>32</v>
      </c>
      <c r="S171" s="3"/>
      <c r="T171" s="3" t="s">
        <v>144</v>
      </c>
      <c r="U171" s="7">
        <v>4300000</v>
      </c>
      <c r="V171" s="7">
        <f>IF('Base de datos'!$E171=2023,'Base de datos'!$U171,IF('Base de datos'!$E171=2022,'Base de datos'!$U171*'IPC DANE'!$V$18/'IPC DANE'!$U$18,IF('Base de datos'!$E171=2021,'Base de datos'!$U171*'IPC DANE'!$V$18/'IPC DANE'!$T$18,IF('Base de datos'!$E171=2020,'Base de datos'!$U171*'IPC DANE'!$V$18/'IPC DANE'!$S$18))))</f>
        <v>3041463.4146341467</v>
      </c>
      <c r="W171" s="7">
        <v>3500000</v>
      </c>
      <c r="X171" s="7">
        <f>IF('Base de datos'!$E171=2023,'Base de datos'!$W171,IF('Base de datos'!$E171=2022,'Base de datos'!$W171*'IPC DANE'!$V$18/'IPC DANE'!$U$18,IF('Base de datos'!$E171=2021,'Base de datos'!$W171*'IPC DANE'!$V$18/'IPC DANE'!$T$18,IF('Base de datos'!$E171=2020,'Base de datos'!$W171*'IPC DANE'!$V$18/'IPC DANE'!$S$18))))</f>
        <v>2475609.7560975607</v>
      </c>
      <c r="Y171" s="3"/>
      <c r="Z171" s="1"/>
    </row>
    <row r="172" spans="1:26" ht="14.25" customHeight="1" x14ac:dyDescent="0.3">
      <c r="A172" s="2">
        <v>114</v>
      </c>
      <c r="B172" s="3" t="s">
        <v>595</v>
      </c>
      <c r="C172" s="4" t="s">
        <v>32</v>
      </c>
      <c r="D172" s="5" t="s">
        <v>596</v>
      </c>
      <c r="E172" s="3">
        <v>2022</v>
      </c>
      <c r="F172" s="3" t="s">
        <v>597</v>
      </c>
      <c r="G172" s="3" t="s">
        <v>397</v>
      </c>
      <c r="H172" s="3" t="s">
        <v>43</v>
      </c>
      <c r="I172" s="3" t="s">
        <v>598</v>
      </c>
      <c r="J172" s="6">
        <v>2</v>
      </c>
      <c r="K172" s="7">
        <v>33666000</v>
      </c>
      <c r="L172" s="8" t="s">
        <v>1324</v>
      </c>
      <c r="M172" s="9">
        <v>2.4</v>
      </c>
      <c r="N172" s="7">
        <f>IF('Base de datos'!$E172=2023,'Base de datos'!$K172,IF('Base de datos'!$E172=2022,'Base de datos'!$K172*'IPC DANE'!$V$18/'IPC DANE'!$U$18,IF('Base de datos'!$E172=2021,'Base de datos'!$K172*'IPC DANE'!$V$18/'IPC DANE'!$T$18,IF('Base de datos'!$E172=2020,'Base de datos'!$K172*'IPC DANE'!$V$18/'IPC DANE'!$S$18))))</f>
        <v>23812536.585365854</v>
      </c>
      <c r="O172" s="3" t="s">
        <v>29</v>
      </c>
      <c r="P172" s="3" t="s">
        <v>30</v>
      </c>
      <c r="Q172" s="3">
        <v>2</v>
      </c>
      <c r="R172" s="10">
        <v>28</v>
      </c>
      <c r="S172" s="3"/>
      <c r="T172" s="3" t="s">
        <v>51</v>
      </c>
      <c r="U172" s="7">
        <v>6000000</v>
      </c>
      <c r="V172" s="7">
        <f>IF('Base de datos'!$E172=2023,'Base de datos'!$U172,IF('Base de datos'!$E172=2022,'Base de datos'!$U172*'IPC DANE'!$V$18/'IPC DANE'!$U$18,IF('Base de datos'!$E172=2021,'Base de datos'!$U172*'IPC DANE'!$V$18/'IPC DANE'!$T$18,IF('Base de datos'!$E172=2020,'Base de datos'!$U172*'IPC DANE'!$V$18/'IPC DANE'!$S$18))))</f>
        <v>4243902.4390243897</v>
      </c>
      <c r="W172" s="7">
        <v>4000000</v>
      </c>
      <c r="X172" s="7">
        <f>IF('Base de datos'!$E172=2023,'Base de datos'!$W172,IF('Base de datos'!$E172=2022,'Base de datos'!$W172*'IPC DANE'!$V$18/'IPC DANE'!$U$18,IF('Base de datos'!$E172=2021,'Base de datos'!$W172*'IPC DANE'!$V$18/'IPC DANE'!$T$18,IF('Base de datos'!$E172=2020,'Base de datos'!$W172*'IPC DANE'!$V$18/'IPC DANE'!$S$18))))</f>
        <v>2829268.2926829271</v>
      </c>
      <c r="Y172" s="3"/>
      <c r="Z172" s="1"/>
    </row>
    <row r="173" spans="1:26" ht="14.25" customHeight="1" x14ac:dyDescent="0.3">
      <c r="A173" s="2">
        <v>115</v>
      </c>
      <c r="B173" s="3" t="s">
        <v>599</v>
      </c>
      <c r="C173" s="4" t="s">
        <v>32</v>
      </c>
      <c r="D173" s="5">
        <v>44693</v>
      </c>
      <c r="E173" s="3">
        <v>2022</v>
      </c>
      <c r="F173" s="3" t="s">
        <v>559</v>
      </c>
      <c r="G173" s="3" t="s">
        <v>132</v>
      </c>
      <c r="H173" s="3" t="s">
        <v>43</v>
      </c>
      <c r="I173" s="3" t="s">
        <v>600</v>
      </c>
      <c r="J173" s="6">
        <v>10</v>
      </c>
      <c r="K173" s="7">
        <v>732123551</v>
      </c>
      <c r="L173" s="8" t="s">
        <v>1324</v>
      </c>
      <c r="M173" s="9">
        <v>2.0499999999999998</v>
      </c>
      <c r="N173" s="7">
        <f>IF('Base de datos'!$E173=2023,'Base de datos'!$K173,IF('Base de datos'!$E173=2022,'Base de datos'!$K173*'IPC DANE'!$V$18/'IPC DANE'!$U$18,IF('Base de datos'!$E173=2021,'Base de datos'!$K173*'IPC DANE'!$V$18/'IPC DANE'!$T$18,IF('Base de datos'!$E173=2020,'Base de datos'!$K173*'IPC DANE'!$V$18/'IPC DANE'!$S$18))))</f>
        <v>517843487.29268295</v>
      </c>
      <c r="O173" s="3" t="s">
        <v>29</v>
      </c>
      <c r="P173" s="3" t="s">
        <v>30</v>
      </c>
      <c r="Q173" s="3">
        <v>2</v>
      </c>
      <c r="R173" s="10">
        <v>32</v>
      </c>
      <c r="S173" s="3"/>
      <c r="T173" s="3" t="s">
        <v>144</v>
      </c>
      <c r="U173" s="7">
        <v>6050000</v>
      </c>
      <c r="V173" s="7">
        <f>IF('Base de datos'!$E173=2023,'Base de datos'!$U173,IF('Base de datos'!$E173=2022,'Base de datos'!$U173*'IPC DANE'!$V$18/'IPC DANE'!$U$18,IF('Base de datos'!$E173=2021,'Base de datos'!$U173*'IPC DANE'!$V$18/'IPC DANE'!$T$18,IF('Base de datos'!$E173=2020,'Base de datos'!$U173*'IPC DANE'!$V$18/'IPC DANE'!$S$18))))</f>
        <v>4279268.2926829262</v>
      </c>
      <c r="W173" s="7">
        <v>4950000</v>
      </c>
      <c r="X173" s="7">
        <f>IF('Base de datos'!$E173=2023,'Base de datos'!$W173,IF('Base de datos'!$E173=2022,'Base de datos'!$W173*'IPC DANE'!$V$18/'IPC DANE'!$U$18,IF('Base de datos'!$E173=2021,'Base de datos'!$W173*'IPC DANE'!$V$18/'IPC DANE'!$T$18,IF('Base de datos'!$E173=2020,'Base de datos'!$W173*'IPC DANE'!$V$18/'IPC DANE'!$S$18))))</f>
        <v>3501219.512195122</v>
      </c>
      <c r="Y173" s="3"/>
      <c r="Z173" s="1"/>
    </row>
    <row r="174" spans="1:26" ht="14.25" customHeight="1" x14ac:dyDescent="0.3">
      <c r="A174" s="2">
        <v>116</v>
      </c>
      <c r="B174" s="3" t="s">
        <v>601</v>
      </c>
      <c r="C174" s="4" t="s">
        <v>32</v>
      </c>
      <c r="D174" s="5">
        <v>44693</v>
      </c>
      <c r="E174" s="3">
        <v>2022</v>
      </c>
      <c r="F174" s="3" t="s">
        <v>476</v>
      </c>
      <c r="G174" s="3" t="s">
        <v>97</v>
      </c>
      <c r="H174" s="3" t="s">
        <v>43</v>
      </c>
      <c r="I174" s="3" t="s">
        <v>602</v>
      </c>
      <c r="J174" s="6">
        <v>7</v>
      </c>
      <c r="K174" s="7">
        <v>125978713</v>
      </c>
      <c r="L174" s="8" t="s">
        <v>1324</v>
      </c>
      <c r="M174" s="9">
        <v>2.3199999999999998</v>
      </c>
      <c r="N174" s="7">
        <f>IF('Base de datos'!$E174=2023,'Base de datos'!$K174,IF('Base de datos'!$E174=2022,'Base de datos'!$K174*'IPC DANE'!$V$18/'IPC DANE'!$U$18,IF('Base de datos'!$E174=2021,'Base de datos'!$K174*'IPC DANE'!$V$18/'IPC DANE'!$T$18,IF('Base de datos'!$E174=2020,'Base de datos'!$K174*'IPC DANE'!$V$18/'IPC DANE'!$S$18))))</f>
        <v>89106894.560975611</v>
      </c>
      <c r="O174" s="3" t="s">
        <v>45</v>
      </c>
      <c r="P174" s="3" t="s">
        <v>30</v>
      </c>
      <c r="Q174" s="3">
        <v>2</v>
      </c>
      <c r="R174" s="10">
        <v>32</v>
      </c>
      <c r="S174" s="3"/>
      <c r="T174" s="3" t="s">
        <v>51</v>
      </c>
      <c r="U174" s="7">
        <v>4000000</v>
      </c>
      <c r="V174" s="7">
        <f>IF('Base de datos'!$E174=2023,'Base de datos'!$U174,IF('Base de datos'!$E174=2022,'Base de datos'!$U174*'IPC DANE'!$V$18/'IPC DANE'!$U$18,IF('Base de datos'!$E174=2021,'Base de datos'!$U174*'IPC DANE'!$V$18/'IPC DANE'!$T$18,IF('Base de datos'!$E174=2020,'Base de datos'!$U174*'IPC DANE'!$V$18/'IPC DANE'!$S$18))))</f>
        <v>2829268.2926829271</v>
      </c>
      <c r="W174" s="7">
        <v>3000000</v>
      </c>
      <c r="X174" s="7">
        <f>IF('Base de datos'!$E174=2023,'Base de datos'!$W174,IF('Base de datos'!$E174=2022,'Base de datos'!$W174*'IPC DANE'!$V$18/'IPC DANE'!$U$18,IF('Base de datos'!$E174=2021,'Base de datos'!$W174*'IPC DANE'!$V$18/'IPC DANE'!$T$18,IF('Base de datos'!$E174=2020,'Base de datos'!$W174*'IPC DANE'!$V$18/'IPC DANE'!$S$18))))</f>
        <v>2121951.2195121949</v>
      </c>
      <c r="Y174" s="3"/>
      <c r="Z174" s="1"/>
    </row>
    <row r="175" spans="1:26" ht="14.25" customHeight="1" x14ac:dyDescent="0.3">
      <c r="A175" s="2">
        <v>117</v>
      </c>
      <c r="B175" s="3" t="s">
        <v>603</v>
      </c>
      <c r="C175" s="4" t="s">
        <v>604</v>
      </c>
      <c r="D175" s="5">
        <v>44724</v>
      </c>
      <c r="E175" s="3">
        <v>2022</v>
      </c>
      <c r="F175" s="3" t="s">
        <v>559</v>
      </c>
      <c r="G175" s="3" t="s">
        <v>132</v>
      </c>
      <c r="H175" s="3" t="s">
        <v>43</v>
      </c>
      <c r="I175" s="3" t="s">
        <v>605</v>
      </c>
      <c r="J175" s="6">
        <v>8</v>
      </c>
      <c r="K175" s="7">
        <v>997598866</v>
      </c>
      <c r="L175" s="8" t="s">
        <v>1324</v>
      </c>
      <c r="M175" s="9">
        <v>2.1</v>
      </c>
      <c r="N175" s="7">
        <f>IF('Base de datos'!$E175=2023,'Base de datos'!$K175,IF('Base de datos'!$E175=2022,'Base de datos'!$K175*'IPC DANE'!$V$18/'IPC DANE'!$U$18,IF('Base de datos'!$E175=2021,'Base de datos'!$K175*'IPC DANE'!$V$18/'IPC DANE'!$T$18,IF('Base de datos'!$E175=2020,'Base de datos'!$K175*'IPC DANE'!$V$18/'IPC DANE'!$S$18))))</f>
        <v>705618710.097561</v>
      </c>
      <c r="O175" s="3" t="s">
        <v>29</v>
      </c>
      <c r="P175" s="3" t="s">
        <v>30</v>
      </c>
      <c r="Q175" s="11">
        <v>2</v>
      </c>
      <c r="R175" s="10">
        <v>32</v>
      </c>
      <c r="S175" s="3"/>
      <c r="T175" s="3" t="s">
        <v>144</v>
      </c>
      <c r="U175" s="7">
        <v>6050000</v>
      </c>
      <c r="V175" s="7">
        <f>IF('Base de datos'!$E175=2023,'Base de datos'!$U175,IF('Base de datos'!$E175=2022,'Base de datos'!$U175*'IPC DANE'!$V$18/'IPC DANE'!$U$18,IF('Base de datos'!$E175=2021,'Base de datos'!$U175*'IPC DANE'!$V$18/'IPC DANE'!$T$18,IF('Base de datos'!$E175=2020,'Base de datos'!$U175*'IPC DANE'!$V$18/'IPC DANE'!$S$18))))</f>
        <v>4279268.2926829262</v>
      </c>
      <c r="W175" s="7">
        <v>4950000</v>
      </c>
      <c r="X175" s="7">
        <f>IF('Base de datos'!$E175=2023,'Base de datos'!$W175,IF('Base de datos'!$E175=2022,'Base de datos'!$W175*'IPC DANE'!$V$18/'IPC DANE'!$U$18,IF('Base de datos'!$E175=2021,'Base de datos'!$W175*'IPC DANE'!$V$18/'IPC DANE'!$T$18,IF('Base de datos'!$E175=2020,'Base de datos'!$W175*'IPC DANE'!$V$18/'IPC DANE'!$S$18))))</f>
        <v>3501219.512195122</v>
      </c>
      <c r="Y175" s="3"/>
      <c r="Z175" s="1"/>
    </row>
    <row r="176" spans="1:26" ht="14.25" customHeight="1" x14ac:dyDescent="0.3">
      <c r="A176" s="2">
        <v>118</v>
      </c>
      <c r="B176" s="3" t="s">
        <v>606</v>
      </c>
      <c r="C176" s="4" t="s">
        <v>32</v>
      </c>
      <c r="D176" s="5">
        <v>44662</v>
      </c>
      <c r="E176" s="3">
        <v>2022</v>
      </c>
      <c r="F176" s="5" t="s">
        <v>101</v>
      </c>
      <c r="G176" s="3" t="s">
        <v>607</v>
      </c>
      <c r="H176" s="3" t="s">
        <v>43</v>
      </c>
      <c r="I176" s="3" t="s">
        <v>608</v>
      </c>
      <c r="J176" s="6">
        <v>2</v>
      </c>
      <c r="K176" s="7">
        <v>118836446</v>
      </c>
      <c r="L176" s="8" t="s">
        <v>1324</v>
      </c>
      <c r="M176" s="9">
        <v>2.2999999999999998</v>
      </c>
      <c r="N176" s="7">
        <f>IF('Base de datos'!$E176=2023,'Base de datos'!$K176,IF('Base de datos'!$E176=2022,'Base de datos'!$K176*'IPC DANE'!$V$18/'IPC DANE'!$U$18,IF('Base de datos'!$E176=2021,'Base de datos'!$K176*'IPC DANE'!$V$18/'IPC DANE'!$T$18,IF('Base de datos'!$E176=2020,'Base de datos'!$K176*'IPC DANE'!$V$18/'IPC DANE'!$S$18))))</f>
        <v>84055047.170731708</v>
      </c>
      <c r="O176" s="3" t="s">
        <v>29</v>
      </c>
      <c r="P176" s="3" t="s">
        <v>30</v>
      </c>
      <c r="Q176" s="3">
        <v>2</v>
      </c>
      <c r="R176" s="10">
        <v>32</v>
      </c>
      <c r="S176" s="3"/>
      <c r="T176" s="3" t="s">
        <v>144</v>
      </c>
      <c r="U176" s="7">
        <v>5500000</v>
      </c>
      <c r="V176" s="7">
        <f>IF('Base de datos'!$E176=2023,'Base de datos'!$U176,IF('Base de datos'!$E176=2022,'Base de datos'!$U176*'IPC DANE'!$V$18/'IPC DANE'!$U$18,IF('Base de datos'!$E176=2021,'Base de datos'!$U176*'IPC DANE'!$V$18/'IPC DANE'!$T$18,IF('Base de datos'!$E176=2020,'Base de datos'!$U176*'IPC DANE'!$V$18/'IPC DANE'!$S$18))))</f>
        <v>3890243.9024390248</v>
      </c>
      <c r="W176" s="7">
        <v>4500000</v>
      </c>
      <c r="X176" s="7">
        <f>IF('Base de datos'!$E176=2023,'Base de datos'!$W176,IF('Base de datos'!$E176=2022,'Base de datos'!$W176*'IPC DANE'!$V$18/'IPC DANE'!$U$18,IF('Base de datos'!$E176=2021,'Base de datos'!$W176*'IPC DANE'!$V$18/'IPC DANE'!$T$18,IF('Base de datos'!$E176=2020,'Base de datos'!$W176*'IPC DANE'!$V$18/'IPC DANE'!$S$18))))</f>
        <v>3182926.829268293</v>
      </c>
      <c r="Y176" s="3"/>
      <c r="Z176" s="1"/>
    </row>
    <row r="177" spans="1:26" ht="14.25" customHeight="1" x14ac:dyDescent="0.3">
      <c r="A177" s="2">
        <v>119</v>
      </c>
      <c r="B177" s="3" t="s">
        <v>609</v>
      </c>
      <c r="C177" s="12" t="s">
        <v>610</v>
      </c>
      <c r="D177" s="5">
        <v>44949</v>
      </c>
      <c r="E177" s="3">
        <v>2023</v>
      </c>
      <c r="F177" s="3" t="s">
        <v>611</v>
      </c>
      <c r="G177" s="3" t="s">
        <v>612</v>
      </c>
      <c r="H177" s="3" t="s">
        <v>43</v>
      </c>
      <c r="I177" s="3" t="s">
        <v>613</v>
      </c>
      <c r="J177" s="6">
        <v>5</v>
      </c>
      <c r="K177" s="7">
        <v>99160320</v>
      </c>
      <c r="L177" s="8" t="s">
        <v>1324</v>
      </c>
      <c r="M177" s="9">
        <v>2.2200000000000002</v>
      </c>
      <c r="N177" s="7">
        <f>IF('Base de datos'!$E177=2023,'Base de datos'!$K177,IF('Base de datos'!$E177=2022,'Base de datos'!$K177*'IPC DANE'!$V$18/'IPC DANE'!$U$18,IF('Base de datos'!$E177=2021,'Base de datos'!$K177*'IPC DANE'!$V$18/'IPC DANE'!$T$18,IF('Base de datos'!$E177=2020,'Base de datos'!$K177*'IPC DANE'!$V$18/'IPC DANE'!$S$18))))</f>
        <v>99160320</v>
      </c>
      <c r="O177" s="3" t="s">
        <v>29</v>
      </c>
      <c r="P177" s="3" t="s">
        <v>30</v>
      </c>
      <c r="Q177" s="3">
        <v>2</v>
      </c>
      <c r="R177" s="10">
        <v>28</v>
      </c>
      <c r="S177" s="3"/>
      <c r="T177" s="3" t="s">
        <v>503</v>
      </c>
      <c r="U177" s="7">
        <v>2200000</v>
      </c>
      <c r="V177" s="7">
        <f>IF('Base de datos'!$E177=2023,'Base de datos'!$U177,IF('Base de datos'!$E177=2022,'Base de datos'!$U177*'IPC DANE'!$V$18/'IPC DANE'!$U$18,IF('Base de datos'!$E177=2021,'Base de datos'!$U177*'IPC DANE'!$V$18/'IPC DANE'!$T$18,IF('Base de datos'!$E177=2020,'Base de datos'!$U177*'IPC DANE'!$V$18/'IPC DANE'!$S$18))))</f>
        <v>2200000</v>
      </c>
      <c r="W177" s="7">
        <v>2000000</v>
      </c>
      <c r="X177" s="7">
        <f>IF('Base de datos'!$E177=2023,'Base de datos'!$W177,IF('Base de datos'!$E177=2022,'Base de datos'!$W177*'IPC DANE'!$V$18/'IPC DANE'!$U$18,IF('Base de datos'!$E177=2021,'Base de datos'!$W177*'IPC DANE'!$V$18/'IPC DANE'!$T$18,IF('Base de datos'!$E177=2020,'Base de datos'!$W177*'IPC DANE'!$V$18/'IPC DANE'!$S$18))))</f>
        <v>2000000</v>
      </c>
      <c r="Y177" s="3"/>
      <c r="Z177" s="1"/>
    </row>
    <row r="178" spans="1:26" ht="14.25" customHeight="1" x14ac:dyDescent="0.3">
      <c r="A178" s="2">
        <v>120</v>
      </c>
      <c r="B178" s="3" t="s">
        <v>614</v>
      </c>
      <c r="C178" s="12" t="s">
        <v>615</v>
      </c>
      <c r="D178" s="5">
        <v>44987</v>
      </c>
      <c r="E178" s="3">
        <v>2023</v>
      </c>
      <c r="F178" s="3" t="s">
        <v>244</v>
      </c>
      <c r="G178" s="3" t="s">
        <v>113</v>
      </c>
      <c r="H178" s="3" t="s">
        <v>43</v>
      </c>
      <c r="I178" s="3" t="s">
        <v>616</v>
      </c>
      <c r="J178" s="6">
        <v>7</v>
      </c>
      <c r="K178" s="14">
        <v>846617051</v>
      </c>
      <c r="L178" s="8" t="s">
        <v>1324</v>
      </c>
      <c r="M178" s="9">
        <v>2.14</v>
      </c>
      <c r="N178" s="7">
        <f>IF('Base de datos'!$E178=2023,'Base de datos'!$K178,IF('Base de datos'!$E178=2022,'Base de datos'!$K178*'IPC DANE'!$V$18/'IPC DANE'!$U$18,IF('Base de datos'!$E178=2021,'Base de datos'!$K178*'IPC DANE'!$V$18/'IPC DANE'!$T$18,IF('Base de datos'!$E178=2020,'Base de datos'!$K178*'IPC DANE'!$V$18/'IPC DANE'!$S$18))))</f>
        <v>846617051</v>
      </c>
      <c r="O178" s="3" t="s">
        <v>45</v>
      </c>
      <c r="P178" s="3" t="s">
        <v>30</v>
      </c>
      <c r="Q178" s="3">
        <v>2</v>
      </c>
      <c r="R178" s="10">
        <v>32</v>
      </c>
      <c r="S178" s="3"/>
      <c r="T178" s="3" t="s">
        <v>160</v>
      </c>
      <c r="U178" s="7">
        <v>5500000</v>
      </c>
      <c r="V178" s="7">
        <f>IF('Base de datos'!$E178=2023,'Base de datos'!$U178,IF('Base de datos'!$E178=2022,'Base de datos'!$U178*'IPC DANE'!$V$18/'IPC DANE'!$U$18,IF('Base de datos'!$E178=2021,'Base de datos'!$U178*'IPC DANE'!$V$18/'IPC DANE'!$T$18,IF('Base de datos'!$E178=2020,'Base de datos'!$U178*'IPC DANE'!$V$18/'IPC DANE'!$S$18))))</f>
        <v>5500000</v>
      </c>
      <c r="W178" s="7">
        <v>4500000</v>
      </c>
      <c r="X178" s="7">
        <f>IF('Base de datos'!$E178=2023,'Base de datos'!$W178,IF('Base de datos'!$E178=2022,'Base de datos'!$W178*'IPC DANE'!$V$18/'IPC DANE'!$U$18,IF('Base de datos'!$E178=2021,'Base de datos'!$W178*'IPC DANE'!$V$18/'IPC DANE'!$T$18,IF('Base de datos'!$E178=2020,'Base de datos'!$W178*'IPC DANE'!$V$18/'IPC DANE'!$S$18))))</f>
        <v>4500000</v>
      </c>
      <c r="Y178" s="3"/>
      <c r="Z178" s="1"/>
    </row>
    <row r="179" spans="1:26" ht="14.25" customHeight="1" x14ac:dyDescent="0.3">
      <c r="A179" s="2">
        <v>121</v>
      </c>
      <c r="B179" s="3">
        <v>20005039</v>
      </c>
      <c r="C179" s="4" t="s">
        <v>617</v>
      </c>
      <c r="D179" s="5">
        <v>44749</v>
      </c>
      <c r="E179" s="3">
        <v>2022</v>
      </c>
      <c r="F179" s="3" t="s">
        <v>33</v>
      </c>
      <c r="G179" s="3" t="s">
        <v>34</v>
      </c>
      <c r="H179" s="3" t="s">
        <v>35</v>
      </c>
      <c r="I179" s="3" t="s">
        <v>618</v>
      </c>
      <c r="J179" s="6">
        <v>5</v>
      </c>
      <c r="K179" s="7">
        <v>145457127</v>
      </c>
      <c r="L179" s="8" t="s">
        <v>1324</v>
      </c>
      <c r="M179" s="3" t="s">
        <v>619</v>
      </c>
      <c r="N179" s="7">
        <f>IF('Base de datos'!$E179=2023,'Base de datos'!$K179,IF('Base de datos'!$E179=2022,'Base de datos'!$K179*'IPC DANE'!$V$18/'IPC DANE'!$U$18,IF('Base de datos'!$E179=2021,'Base de datos'!$K179*'IPC DANE'!$V$18/'IPC DANE'!$T$18,IF('Base de datos'!$E179=2020,'Base de datos'!$K179*'IPC DANE'!$V$18/'IPC DANE'!$S$18))))</f>
        <v>102884309.34146342</v>
      </c>
      <c r="O179" s="3" t="s">
        <v>45</v>
      </c>
      <c r="P179" s="3" t="s">
        <v>30</v>
      </c>
      <c r="Q179" s="11">
        <v>1</v>
      </c>
      <c r="R179" s="10">
        <v>32</v>
      </c>
      <c r="S179" s="3" t="s">
        <v>173</v>
      </c>
      <c r="T179" s="3" t="s">
        <v>144</v>
      </c>
      <c r="U179" s="7">
        <v>6553889</v>
      </c>
      <c r="V179" s="7">
        <f>IF('Base de datos'!$E179=2023,'Base de datos'!$U179,IF('Base de datos'!$E179=2022,'Base de datos'!$U179*'IPC DANE'!$V$18/'IPC DANE'!$U$18,IF('Base de datos'!$E179=2021,'Base de datos'!$U179*'IPC DANE'!$V$18/'IPC DANE'!$T$18,IF('Base de datos'!$E179=2020,'Base de datos'!$U179*'IPC DANE'!$V$18/'IPC DANE'!$S$18))))</f>
        <v>4635677.5853658533</v>
      </c>
      <c r="W179" s="7">
        <v>5898500</v>
      </c>
      <c r="X179" s="7">
        <f>IF('Base de datos'!$E179=2023,'Base de datos'!$W179,IF('Base de datos'!$E179=2022,'Base de datos'!$W179*'IPC DANE'!$V$18/'IPC DANE'!$U$18,IF('Base de datos'!$E179=2021,'Base de datos'!$W179*'IPC DANE'!$V$18/'IPC DANE'!$T$18,IF('Base de datos'!$E179=2020,'Base de datos'!$W179*'IPC DANE'!$V$18/'IPC DANE'!$S$18))))</f>
        <v>4172109.7560975607</v>
      </c>
      <c r="Y179" s="3"/>
      <c r="Z179" s="1"/>
    </row>
    <row r="180" spans="1:26" ht="14.25" hidden="1" customHeight="1" outlineLevel="1" x14ac:dyDescent="0.3">
      <c r="A180" s="2">
        <v>121.1</v>
      </c>
      <c r="B180" s="3"/>
      <c r="C180" s="12"/>
      <c r="D180" s="5"/>
      <c r="E180" s="3"/>
      <c r="F180" s="3"/>
      <c r="G180" s="3"/>
      <c r="H180" s="3"/>
      <c r="I180" s="3"/>
      <c r="J180" s="6"/>
      <c r="K180" s="7">
        <v>110479639.27</v>
      </c>
      <c r="L180" s="8" t="s">
        <v>1324</v>
      </c>
      <c r="M180" s="3">
        <v>2.2799999999999998</v>
      </c>
      <c r="N180" s="7" t="b">
        <f>IF('Base de datos'!$E180=2023,'Base de datos'!$K180,IF('Base de datos'!$E180=2022,'Base de datos'!$K180*'IPC DANE'!$V$18/'IPC DANE'!$U$18,IF('Base de datos'!$E180=2021,'Base de datos'!$K180*'IPC DANE'!$V$18/'IPC DANE'!$T$18,IF('Base de datos'!$E180=2020,'Base de datos'!$K180*'IPC DANE'!$V$18/'IPC DANE'!$S$18))))</f>
        <v>0</v>
      </c>
      <c r="O180" s="3"/>
      <c r="P180" s="3"/>
      <c r="Q180" s="3"/>
      <c r="R180" s="10"/>
      <c r="S180" s="3"/>
      <c r="T180" s="3"/>
      <c r="U180" s="7"/>
      <c r="V180" s="7" t="b">
        <f>IF('Base de datos'!$E180=2023,'Base de datos'!$U180,IF('Base de datos'!$E180=2022,'Base de datos'!$U180*'IPC DANE'!$V$18/'IPC DANE'!$U$18,IF('Base de datos'!$E180=2021,'Base de datos'!$U180*'IPC DANE'!$V$18/'IPC DANE'!$T$18,IF('Base de datos'!$E180=2020,'Base de datos'!$U180*'IPC DANE'!$V$18/'IPC DANE'!$S$18))))</f>
        <v>0</v>
      </c>
      <c r="W180" s="7"/>
      <c r="X180" s="7" t="b">
        <f>IF('Base de datos'!$E180=2023,'Base de datos'!$W180,IF('Base de datos'!$E180=2022,'Base de datos'!$W180*'IPC DANE'!$V$18/'IPC DANE'!$U$18,IF('Base de datos'!$E180=2021,'Base de datos'!$W180*'IPC DANE'!$V$18/'IPC DANE'!$T$18,IF('Base de datos'!$E180=2020,'Base de datos'!$W180*'IPC DANE'!$V$18/'IPC DANE'!$S$18))))</f>
        <v>0</v>
      </c>
      <c r="Y180" s="3"/>
      <c r="Z180" s="1"/>
    </row>
    <row r="181" spans="1:26" ht="14.25" hidden="1" customHeight="1" outlineLevel="1" x14ac:dyDescent="0.3">
      <c r="A181" s="2">
        <v>121.2</v>
      </c>
      <c r="B181" s="3"/>
      <c r="C181" s="12"/>
      <c r="D181" s="5"/>
      <c r="E181" s="3"/>
      <c r="F181" s="3"/>
      <c r="G181" s="3"/>
      <c r="H181" s="3"/>
      <c r="I181" s="3"/>
      <c r="J181" s="6"/>
      <c r="K181" s="7">
        <v>31718682.449999999</v>
      </c>
      <c r="L181" s="8" t="s">
        <v>1324</v>
      </c>
      <c r="M181" s="3">
        <v>2.21</v>
      </c>
      <c r="N181" s="7" t="b">
        <f>IF('Base de datos'!$E181=2023,'Base de datos'!$K181,IF('Base de datos'!$E181=2022,'Base de datos'!$K181*'IPC DANE'!$V$18/'IPC DANE'!$U$18,IF('Base de datos'!$E181=2021,'Base de datos'!$K181*'IPC DANE'!$V$18/'IPC DANE'!$T$18,IF('Base de datos'!$E181=2020,'Base de datos'!$K181*'IPC DANE'!$V$18/'IPC DANE'!$S$18))))</f>
        <v>0</v>
      </c>
      <c r="O181" s="3"/>
      <c r="P181" s="3"/>
      <c r="Q181" s="3"/>
      <c r="R181" s="10"/>
      <c r="S181" s="3"/>
      <c r="T181" s="3"/>
      <c r="U181" s="7"/>
      <c r="V181" s="7" t="b">
        <f>IF('Base de datos'!$E181=2023,'Base de datos'!$U181,IF('Base de datos'!$E181=2022,'Base de datos'!$U181*'IPC DANE'!$V$18/'IPC DANE'!$U$18,IF('Base de datos'!$E181=2021,'Base de datos'!$U181*'IPC DANE'!$V$18/'IPC DANE'!$T$18,IF('Base de datos'!$E181=2020,'Base de datos'!$U181*'IPC DANE'!$V$18/'IPC DANE'!$S$18))))</f>
        <v>0</v>
      </c>
      <c r="W181" s="7"/>
      <c r="X181" s="7" t="b">
        <f>IF('Base de datos'!$E181=2023,'Base de datos'!$W181,IF('Base de datos'!$E181=2022,'Base de datos'!$W181*'IPC DANE'!$V$18/'IPC DANE'!$U$18,IF('Base de datos'!$E181=2021,'Base de datos'!$W181*'IPC DANE'!$V$18/'IPC DANE'!$T$18,IF('Base de datos'!$E181=2020,'Base de datos'!$W181*'IPC DANE'!$V$18/'IPC DANE'!$S$18))))</f>
        <v>0</v>
      </c>
      <c r="Y181" s="3"/>
      <c r="Z181" s="1"/>
    </row>
    <row r="182" spans="1:26" ht="14.25" customHeight="1" collapsed="1" x14ac:dyDescent="0.3">
      <c r="A182" s="2">
        <v>122</v>
      </c>
      <c r="B182" s="3" t="s">
        <v>620</v>
      </c>
      <c r="C182" s="12" t="s">
        <v>621</v>
      </c>
      <c r="D182" s="3" t="s">
        <v>622</v>
      </c>
      <c r="E182" s="3">
        <v>2023</v>
      </c>
      <c r="F182" s="3" t="s">
        <v>26</v>
      </c>
      <c r="G182" s="3" t="s">
        <v>26</v>
      </c>
      <c r="H182" s="3" t="s">
        <v>43</v>
      </c>
      <c r="I182" s="3" t="s">
        <v>623</v>
      </c>
      <c r="J182" s="6">
        <v>7</v>
      </c>
      <c r="K182" s="14">
        <v>330000000</v>
      </c>
      <c r="L182" s="8" t="s">
        <v>1324</v>
      </c>
      <c r="M182" s="9">
        <v>2.2400000000000002</v>
      </c>
      <c r="N182" s="7">
        <f>IF('Base de datos'!$E182=2023,'Base de datos'!$K182,IF('Base de datos'!$E182=2022,'Base de datos'!$K182*'IPC DANE'!$V$18/'IPC DANE'!$U$18,IF('Base de datos'!$E182=2021,'Base de datos'!$K182*'IPC DANE'!$V$18/'IPC DANE'!$T$18,IF('Base de datos'!$E182=2020,'Base de datos'!$K182*'IPC DANE'!$V$18/'IPC DANE'!$S$18))))</f>
        <v>330000000</v>
      </c>
      <c r="O182" s="3" t="s">
        <v>29</v>
      </c>
      <c r="P182" s="3" t="s">
        <v>30</v>
      </c>
      <c r="Q182" s="3">
        <v>2</v>
      </c>
      <c r="R182" s="10">
        <v>32</v>
      </c>
      <c r="S182" s="3" t="s">
        <v>624</v>
      </c>
      <c r="T182" s="3" t="s">
        <v>51</v>
      </c>
      <c r="U182" s="7">
        <v>8793333.333333334</v>
      </c>
      <c r="V182" s="7">
        <f>IF('Base de datos'!$E182=2023,'Base de datos'!$U182,IF('Base de datos'!$E182=2022,'Base de datos'!$U182*'IPC DANE'!$V$18/'IPC DANE'!$U$18,IF('Base de datos'!$E182=2021,'Base de datos'!$U182*'IPC DANE'!$V$18/'IPC DANE'!$T$18,IF('Base de datos'!$E182=2020,'Base de datos'!$U182*'IPC DANE'!$V$18/'IPC DANE'!$S$18))))</f>
        <v>8793333.333333334</v>
      </c>
      <c r="W182" s="7">
        <v>5013333.333333333</v>
      </c>
      <c r="X182" s="7">
        <f>IF('Base de datos'!$E182=2023,'Base de datos'!$W182,IF('Base de datos'!$E182=2022,'Base de datos'!$W182*'IPC DANE'!$V$18/'IPC DANE'!$U$18,IF('Base de datos'!$E182=2021,'Base de datos'!$W182*'IPC DANE'!$V$18/'IPC DANE'!$T$18,IF('Base de datos'!$E182=2020,'Base de datos'!$W182*'IPC DANE'!$V$18/'IPC DANE'!$S$18))))</f>
        <v>5013333.333333333</v>
      </c>
      <c r="Y182" s="3"/>
      <c r="Z182" s="1"/>
    </row>
    <row r="183" spans="1:26" ht="14.25" customHeight="1" x14ac:dyDescent="0.3">
      <c r="A183" s="2">
        <v>123</v>
      </c>
      <c r="B183" s="3" t="s">
        <v>625</v>
      </c>
      <c r="C183" s="12" t="s">
        <v>626</v>
      </c>
      <c r="D183" s="5" t="s">
        <v>627</v>
      </c>
      <c r="E183" s="3">
        <v>2023</v>
      </c>
      <c r="F183" s="3" t="s">
        <v>26</v>
      </c>
      <c r="G183" s="3" t="s">
        <v>26</v>
      </c>
      <c r="H183" s="3" t="s">
        <v>43</v>
      </c>
      <c r="I183" s="3" t="s">
        <v>628</v>
      </c>
      <c r="J183" s="6">
        <v>3</v>
      </c>
      <c r="K183" s="7">
        <v>100165725</v>
      </c>
      <c r="L183" s="8" t="s">
        <v>1324</v>
      </c>
      <c r="M183" s="9">
        <v>1.6716</v>
      </c>
      <c r="N183" s="7">
        <f>IF('Base de datos'!$E183=2023,'Base de datos'!$K183,IF('Base de datos'!$E183=2022,'Base de datos'!$K183*'IPC DANE'!$V$18/'IPC DANE'!$U$18,IF('Base de datos'!$E183=2021,'Base de datos'!$K183*'IPC DANE'!$V$18/'IPC DANE'!$T$18,IF('Base de datos'!$E183=2020,'Base de datos'!$K183*'IPC DANE'!$V$18/'IPC DANE'!$S$18))))</f>
        <v>100165725</v>
      </c>
      <c r="O183" s="3" t="s">
        <v>45</v>
      </c>
      <c r="P183" s="3" t="s">
        <v>30</v>
      </c>
      <c r="Q183" s="3">
        <v>2</v>
      </c>
      <c r="R183" s="10">
        <v>32</v>
      </c>
      <c r="S183" s="3"/>
      <c r="T183" s="3" t="s">
        <v>629</v>
      </c>
      <c r="U183" s="7">
        <v>6300000</v>
      </c>
      <c r="V183" s="7">
        <f>IF('Base de datos'!$E183=2023,'Base de datos'!$U183,IF('Base de datos'!$E183=2022,'Base de datos'!$U183*'IPC DANE'!$V$18/'IPC DANE'!$U$18,IF('Base de datos'!$E183=2021,'Base de datos'!$U183*'IPC DANE'!$V$18/'IPC DANE'!$T$18,IF('Base de datos'!$E183=2020,'Base de datos'!$U183*'IPC DANE'!$V$18/'IPC DANE'!$S$18))))</f>
        <v>6300000</v>
      </c>
      <c r="W183" s="7">
        <v>4250000</v>
      </c>
      <c r="X183" s="7">
        <f>IF('Base de datos'!$E183=2023,'Base de datos'!$W183,IF('Base de datos'!$E183=2022,'Base de datos'!$W183*'IPC DANE'!$V$18/'IPC DANE'!$U$18,IF('Base de datos'!$E183=2021,'Base de datos'!$W183*'IPC DANE'!$V$18/'IPC DANE'!$T$18,IF('Base de datos'!$E183=2020,'Base de datos'!$W183*'IPC DANE'!$V$18/'IPC DANE'!$S$18))))</f>
        <v>4250000</v>
      </c>
      <c r="Y183" s="3"/>
      <c r="Z183" s="1"/>
    </row>
    <row r="184" spans="1:26" ht="14.25" customHeight="1" x14ac:dyDescent="0.3">
      <c r="A184" s="2">
        <v>124</v>
      </c>
      <c r="B184" s="3" t="s">
        <v>630</v>
      </c>
      <c r="C184" s="12" t="s">
        <v>631</v>
      </c>
      <c r="D184" s="5">
        <v>44980</v>
      </c>
      <c r="E184" s="3">
        <v>2023</v>
      </c>
      <c r="F184" s="3" t="s">
        <v>632</v>
      </c>
      <c r="G184" s="3" t="s">
        <v>107</v>
      </c>
      <c r="H184" s="3" t="s">
        <v>43</v>
      </c>
      <c r="I184" s="3" t="s">
        <v>633</v>
      </c>
      <c r="J184" s="6">
        <v>5</v>
      </c>
      <c r="K184" s="7">
        <v>140540422</v>
      </c>
      <c r="L184" s="8" t="s">
        <v>1324</v>
      </c>
      <c r="M184" s="9">
        <v>2</v>
      </c>
      <c r="N184" s="7">
        <f>IF('Base de datos'!$E184=2023,'Base de datos'!$K184,IF('Base de datos'!$E184=2022,'Base de datos'!$K184*'IPC DANE'!$V$18/'IPC DANE'!$U$18,IF('Base de datos'!$E184=2021,'Base de datos'!$K184*'IPC DANE'!$V$18/'IPC DANE'!$T$18,IF('Base de datos'!$E184=2020,'Base de datos'!$K184*'IPC DANE'!$V$18/'IPC DANE'!$S$18))))</f>
        <v>140540422</v>
      </c>
      <c r="O184" s="3" t="s">
        <v>29</v>
      </c>
      <c r="P184" s="3" t="s">
        <v>30</v>
      </c>
      <c r="Q184" s="11">
        <v>2</v>
      </c>
      <c r="R184" s="15">
        <v>28</v>
      </c>
      <c r="S184" s="3"/>
      <c r="T184" s="3" t="s">
        <v>51</v>
      </c>
      <c r="U184" s="7">
        <v>5000000</v>
      </c>
      <c r="V184" s="7">
        <f>IF('Base de datos'!$E184=2023,'Base de datos'!$U184,IF('Base de datos'!$E184=2022,'Base de datos'!$U184*'IPC DANE'!$V$18/'IPC DANE'!$U$18,IF('Base de datos'!$E184=2021,'Base de datos'!$U184*'IPC DANE'!$V$18/'IPC DANE'!$T$18,IF('Base de datos'!$E184=2020,'Base de datos'!$U184*'IPC DANE'!$V$18/'IPC DANE'!$S$18))))</f>
        <v>5000000</v>
      </c>
      <c r="W184" s="7">
        <v>3500000</v>
      </c>
      <c r="X184" s="7">
        <f>IF('Base de datos'!$E184=2023,'Base de datos'!$W184,IF('Base de datos'!$E184=2022,'Base de datos'!$W184*'IPC DANE'!$V$18/'IPC DANE'!$U$18,IF('Base de datos'!$E184=2021,'Base de datos'!$W184*'IPC DANE'!$V$18/'IPC DANE'!$T$18,IF('Base de datos'!$E184=2020,'Base de datos'!$W184*'IPC DANE'!$V$18/'IPC DANE'!$S$18))))</f>
        <v>3500000</v>
      </c>
      <c r="Y184" s="3"/>
      <c r="Z184" s="1"/>
    </row>
    <row r="185" spans="1:26" ht="14.25" customHeight="1" x14ac:dyDescent="0.3">
      <c r="A185" s="2">
        <v>125</v>
      </c>
      <c r="B185" s="3" t="s">
        <v>634</v>
      </c>
      <c r="C185" s="12" t="s">
        <v>635</v>
      </c>
      <c r="D185" s="5">
        <v>44938</v>
      </c>
      <c r="E185" s="3">
        <v>2023</v>
      </c>
      <c r="F185" s="3" t="s">
        <v>636</v>
      </c>
      <c r="G185" s="3" t="s">
        <v>34</v>
      </c>
      <c r="H185" s="3" t="s">
        <v>43</v>
      </c>
      <c r="I185" s="3" t="s">
        <v>637</v>
      </c>
      <c r="J185" s="6">
        <v>5.5</v>
      </c>
      <c r="K185" s="7">
        <v>57701008</v>
      </c>
      <c r="L185" s="8" t="s">
        <v>1324</v>
      </c>
      <c r="M185" s="9">
        <v>1.73</v>
      </c>
      <c r="N185" s="7">
        <f>IF('Base de datos'!$E185=2023,'Base de datos'!$K185,IF('Base de datos'!$E185=2022,'Base de datos'!$K185*'IPC DANE'!$V$18/'IPC DANE'!$U$18,IF('Base de datos'!$E185=2021,'Base de datos'!$K185*'IPC DANE'!$V$18/'IPC DANE'!$T$18,IF('Base de datos'!$E185=2020,'Base de datos'!$K185*'IPC DANE'!$V$18/'IPC DANE'!$S$18))))</f>
        <v>57701008</v>
      </c>
      <c r="O185" s="3" t="s">
        <v>29</v>
      </c>
      <c r="P185" s="3" t="s">
        <v>30</v>
      </c>
      <c r="Q185" s="3">
        <v>2</v>
      </c>
      <c r="R185" s="10">
        <v>32</v>
      </c>
      <c r="S185" s="3"/>
      <c r="T185" s="3" t="s">
        <v>638</v>
      </c>
      <c r="U185" s="7">
        <v>5000000</v>
      </c>
      <c r="V185" s="7">
        <f>IF('Base de datos'!$E185=2023,'Base de datos'!$U185,IF('Base de datos'!$E185=2022,'Base de datos'!$U185*'IPC DANE'!$V$18/'IPC DANE'!$U$18,IF('Base de datos'!$E185=2021,'Base de datos'!$U185*'IPC DANE'!$V$18/'IPC DANE'!$T$18,IF('Base de datos'!$E185=2020,'Base de datos'!$U185*'IPC DANE'!$V$18/'IPC DANE'!$S$18))))</f>
        <v>5000000</v>
      </c>
      <c r="W185" s="7" t="s">
        <v>37</v>
      </c>
      <c r="X185" s="7" t="str">
        <f>IF('Base de datos'!$E185=2023,'Base de datos'!$W185,IF('Base de datos'!$E185=2022,'Base de datos'!$W185*'IPC DANE'!$V$18/'IPC DANE'!$U$18,IF('Base de datos'!$E185=2021,'Base de datos'!$W185*'IPC DANE'!$V$18/'IPC DANE'!$T$18,IF('Base de datos'!$E185=2020,'Base de datos'!$W185*'IPC DANE'!$V$18/'IPC DANE'!$S$18))))</f>
        <v>-</v>
      </c>
      <c r="Y185" s="3" t="s">
        <v>639</v>
      </c>
      <c r="Z185" s="1"/>
    </row>
    <row r="186" spans="1:26" ht="14.25" customHeight="1" x14ac:dyDescent="0.3">
      <c r="A186" s="2">
        <v>126</v>
      </c>
      <c r="B186" s="3" t="s">
        <v>640</v>
      </c>
      <c r="C186" s="4" t="s">
        <v>641</v>
      </c>
      <c r="D186" s="5">
        <v>44508</v>
      </c>
      <c r="E186" s="3">
        <v>2021</v>
      </c>
      <c r="F186" s="3" t="s">
        <v>26</v>
      </c>
      <c r="G186" s="3" t="s">
        <v>26</v>
      </c>
      <c r="H186" s="3" t="s">
        <v>43</v>
      </c>
      <c r="I186" s="3" t="s">
        <v>642</v>
      </c>
      <c r="J186" s="6">
        <v>17</v>
      </c>
      <c r="K186" s="7">
        <v>2857727164</v>
      </c>
      <c r="L186" s="8" t="s">
        <v>1324</v>
      </c>
      <c r="M186" s="3" t="s">
        <v>643</v>
      </c>
      <c r="N186" s="7">
        <f>IF('Base de datos'!$E186=2023,'Base de datos'!$K186,IF('Base de datos'!$E186=2022,'Base de datos'!$K186*'IPC DANE'!$V$18/'IPC DANE'!$U$18,IF('Base de datos'!$E186=2021,'Base de datos'!$K186*'IPC DANE'!$V$18/'IPC DANE'!$T$18,IF('Base de datos'!$E186=2020,'Base de datos'!$K186*'IPC DANE'!$V$18/'IPC DANE'!$S$18))))</f>
        <v>4718809267.2455511</v>
      </c>
      <c r="O186" s="3" t="s">
        <v>29</v>
      </c>
      <c r="P186" s="3" t="s">
        <v>30</v>
      </c>
      <c r="Q186" s="11">
        <v>1</v>
      </c>
      <c r="R186" s="10">
        <v>32</v>
      </c>
      <c r="S186" s="3" t="s">
        <v>73</v>
      </c>
      <c r="T186" s="3" t="s">
        <v>51</v>
      </c>
      <c r="U186" s="7">
        <v>7773000</v>
      </c>
      <c r="V186" s="7">
        <f>IF('Base de datos'!$E186=2023,'Base de datos'!$U186,IF('Base de datos'!$E186=2022,'Base de datos'!$U186*'IPC DANE'!$V$18/'IPC DANE'!$U$18,IF('Base de datos'!$E186=2021,'Base de datos'!$U186*'IPC DANE'!$V$18/'IPC DANE'!$T$18,IF('Base de datos'!$E186=2020,'Base de datos'!$U186*'IPC DANE'!$V$18/'IPC DANE'!$S$18))))</f>
        <v>12835131.672597865</v>
      </c>
      <c r="W186" s="7">
        <v>5970000</v>
      </c>
      <c r="X186" s="7">
        <f>IF('Base de datos'!$E186=2023,'Base de datos'!$W186,IF('Base de datos'!$E186=2022,'Base de datos'!$W186*'IPC DANE'!$V$18/'IPC DANE'!$U$18,IF('Base de datos'!$E186=2021,'Base de datos'!$W186*'IPC DANE'!$V$18/'IPC DANE'!$T$18,IF('Base de datos'!$E186=2020,'Base de datos'!$W186*'IPC DANE'!$V$18/'IPC DANE'!$S$18))))</f>
        <v>9857935.9430604968</v>
      </c>
      <c r="Y186" s="3"/>
      <c r="Z186" s="1"/>
    </row>
    <row r="187" spans="1:26" ht="14.25" hidden="1" customHeight="1" outlineLevel="1" x14ac:dyDescent="0.3">
      <c r="A187" s="2">
        <v>126.1</v>
      </c>
      <c r="B187" s="3"/>
      <c r="C187" s="12"/>
      <c r="D187" s="5"/>
      <c r="E187" s="3"/>
      <c r="F187" s="3"/>
      <c r="G187" s="3"/>
      <c r="H187" s="3"/>
      <c r="I187" s="3"/>
      <c r="J187" s="6"/>
      <c r="K187" s="7">
        <v>410420968.30000001</v>
      </c>
      <c r="L187" s="8" t="s">
        <v>1324</v>
      </c>
      <c r="M187" s="3">
        <v>2.36</v>
      </c>
      <c r="N187" s="7" t="b">
        <f>IF('Base de datos'!$E187=2023,'Base de datos'!$K187,IF('Base de datos'!$E187=2022,'Base de datos'!$K187*'IPC DANE'!$V$18/'IPC DANE'!$U$18,IF('Base de datos'!$E187=2021,'Base de datos'!$K187*'IPC DANE'!$V$18/'IPC DANE'!$T$18,IF('Base de datos'!$E187=2020,'Base de datos'!$K187*'IPC DANE'!$V$18/'IPC DANE'!$S$18))))</f>
        <v>0</v>
      </c>
      <c r="O187" s="3"/>
      <c r="P187" s="3"/>
      <c r="Q187" s="3"/>
      <c r="R187" s="10"/>
      <c r="S187" s="3" t="s">
        <v>644</v>
      </c>
      <c r="T187" s="3"/>
      <c r="U187" s="7"/>
      <c r="V187" s="7" t="b">
        <f>IF('Base de datos'!$E187=2023,'Base de datos'!$U187,IF('Base de datos'!$E187=2022,'Base de datos'!$U187*'IPC DANE'!$V$18/'IPC DANE'!$U$18,IF('Base de datos'!$E187=2021,'Base de datos'!$U187*'IPC DANE'!$V$18/'IPC DANE'!$T$18,IF('Base de datos'!$E187=2020,'Base de datos'!$U187*'IPC DANE'!$V$18/'IPC DANE'!$S$18))))</f>
        <v>0</v>
      </c>
      <c r="W187" s="7"/>
      <c r="X187" s="7" t="b">
        <f>IF('Base de datos'!$E187=2023,'Base de datos'!$W187,IF('Base de datos'!$E187=2022,'Base de datos'!$W187*'IPC DANE'!$V$18/'IPC DANE'!$U$18,IF('Base de datos'!$E187=2021,'Base de datos'!$W187*'IPC DANE'!$V$18/'IPC DANE'!$T$18,IF('Base de datos'!$E187=2020,'Base de datos'!$W187*'IPC DANE'!$V$18/'IPC DANE'!$S$18))))</f>
        <v>0</v>
      </c>
      <c r="Y187" s="3"/>
      <c r="Z187" s="1"/>
    </row>
    <row r="188" spans="1:26" ht="14.25" hidden="1" customHeight="1" outlineLevel="1" x14ac:dyDescent="0.3">
      <c r="A188" s="2">
        <v>126.2</v>
      </c>
      <c r="B188" s="3"/>
      <c r="C188" s="12"/>
      <c r="D188" s="5"/>
      <c r="E188" s="3"/>
      <c r="F188" s="3"/>
      <c r="G188" s="3"/>
      <c r="H188" s="3"/>
      <c r="I188" s="3"/>
      <c r="J188" s="6"/>
      <c r="K188" s="7">
        <v>2188634946.8899999</v>
      </c>
      <c r="L188" s="8" t="s">
        <v>1324</v>
      </c>
      <c r="M188" s="3">
        <v>2.23</v>
      </c>
      <c r="N188" s="7" t="b">
        <f>IF('Base de datos'!$E188=2023,'Base de datos'!$K188,IF('Base de datos'!$E188=2022,'Base de datos'!$K188*'IPC DANE'!$V$18/'IPC DANE'!$U$18,IF('Base de datos'!$E188=2021,'Base de datos'!$K188*'IPC DANE'!$V$18/'IPC DANE'!$T$18,IF('Base de datos'!$E188=2020,'Base de datos'!$K188*'IPC DANE'!$V$18/'IPC DANE'!$S$18))))</f>
        <v>0</v>
      </c>
      <c r="O188" s="3"/>
      <c r="P188" s="3"/>
      <c r="Q188" s="3"/>
      <c r="R188" s="10"/>
      <c r="S188" s="3" t="s">
        <v>645</v>
      </c>
      <c r="T188" s="3"/>
      <c r="U188" s="7"/>
      <c r="V188" s="7" t="b">
        <f>IF('Base de datos'!$E188=2023,'Base de datos'!$U188,IF('Base de datos'!$E188=2022,'Base de datos'!$U188*'IPC DANE'!$V$18/'IPC DANE'!$U$18,IF('Base de datos'!$E188=2021,'Base de datos'!$U188*'IPC DANE'!$V$18/'IPC DANE'!$T$18,IF('Base de datos'!$E188=2020,'Base de datos'!$U188*'IPC DANE'!$V$18/'IPC DANE'!$S$18))))</f>
        <v>0</v>
      </c>
      <c r="W188" s="7"/>
      <c r="X188" s="7" t="b">
        <f>IF('Base de datos'!$E188=2023,'Base de datos'!$W188,IF('Base de datos'!$E188=2022,'Base de datos'!$W188*'IPC DANE'!$V$18/'IPC DANE'!$U$18,IF('Base de datos'!$E188=2021,'Base de datos'!$W188*'IPC DANE'!$V$18/'IPC DANE'!$T$18,IF('Base de datos'!$E188=2020,'Base de datos'!$W188*'IPC DANE'!$V$18/'IPC DANE'!$S$18))))</f>
        <v>0</v>
      </c>
      <c r="Y188" s="3"/>
      <c r="Z188" s="1"/>
    </row>
    <row r="189" spans="1:26" ht="14.25" hidden="1" customHeight="1" outlineLevel="1" x14ac:dyDescent="0.3">
      <c r="A189" s="2">
        <v>126.3</v>
      </c>
      <c r="B189" s="3"/>
      <c r="C189" s="12"/>
      <c r="D189" s="5"/>
      <c r="E189" s="3"/>
      <c r="F189" s="3"/>
      <c r="G189" s="3"/>
      <c r="H189" s="3"/>
      <c r="I189" s="3"/>
      <c r="J189" s="6"/>
      <c r="K189" s="7">
        <v>134985786.46000001</v>
      </c>
      <c r="L189" s="8" t="s">
        <v>1324</v>
      </c>
      <c r="M189" s="3">
        <v>1.1000000000000001</v>
      </c>
      <c r="N189" s="7" t="b">
        <f>IF('Base de datos'!$E189=2023,'Base de datos'!$K189,IF('Base de datos'!$E189=2022,'Base de datos'!$K189*'IPC DANE'!$V$18/'IPC DANE'!$U$18,IF('Base de datos'!$E189=2021,'Base de datos'!$K189*'IPC DANE'!$V$18/'IPC DANE'!$T$18,IF('Base de datos'!$E189=2020,'Base de datos'!$K189*'IPC DANE'!$V$18/'IPC DANE'!$S$18))))</f>
        <v>0</v>
      </c>
      <c r="O189" s="3"/>
      <c r="P189" s="3"/>
      <c r="Q189" s="3"/>
      <c r="R189" s="10"/>
      <c r="S189" s="3" t="s">
        <v>91</v>
      </c>
      <c r="T189" s="3"/>
      <c r="U189" s="7"/>
      <c r="V189" s="7" t="b">
        <f>IF('Base de datos'!$E189=2023,'Base de datos'!$U189,IF('Base de datos'!$E189=2022,'Base de datos'!$U189*'IPC DANE'!$V$18/'IPC DANE'!$U$18,IF('Base de datos'!$E189=2021,'Base de datos'!$U189*'IPC DANE'!$V$18/'IPC DANE'!$T$18,IF('Base de datos'!$E189=2020,'Base de datos'!$U189*'IPC DANE'!$V$18/'IPC DANE'!$S$18))))</f>
        <v>0</v>
      </c>
      <c r="W189" s="7"/>
      <c r="X189" s="7" t="b">
        <f>IF('Base de datos'!$E189=2023,'Base de datos'!$W189,IF('Base de datos'!$E189=2022,'Base de datos'!$W189*'IPC DANE'!$V$18/'IPC DANE'!$U$18,IF('Base de datos'!$E189=2021,'Base de datos'!$W189*'IPC DANE'!$V$18/'IPC DANE'!$T$18,IF('Base de datos'!$E189=2020,'Base de datos'!$W189*'IPC DANE'!$V$18/'IPC DANE'!$S$18))))</f>
        <v>0</v>
      </c>
      <c r="Y189" s="3"/>
      <c r="Z189" s="1"/>
    </row>
    <row r="190" spans="1:26" ht="14.25" customHeight="1" collapsed="1" x14ac:dyDescent="0.3">
      <c r="A190" s="2">
        <v>127</v>
      </c>
      <c r="B190" s="3" t="s">
        <v>646</v>
      </c>
      <c r="C190" s="4" t="s">
        <v>647</v>
      </c>
      <c r="D190" s="5">
        <v>44508</v>
      </c>
      <c r="E190" s="3">
        <v>2021</v>
      </c>
      <c r="F190" s="3" t="s">
        <v>26</v>
      </c>
      <c r="G190" s="3" t="s">
        <v>26</v>
      </c>
      <c r="H190" s="3" t="s">
        <v>43</v>
      </c>
      <c r="I190" s="3" t="s">
        <v>648</v>
      </c>
      <c r="J190" s="6">
        <v>9</v>
      </c>
      <c r="K190" s="7">
        <v>594518636</v>
      </c>
      <c r="L190" s="8" t="s">
        <v>1324</v>
      </c>
      <c r="M190" s="3" t="s">
        <v>649</v>
      </c>
      <c r="N190" s="7">
        <f>IF('Base de datos'!$E190=2023,'Base de datos'!$K190,IF('Base de datos'!$E190=2022,'Base de datos'!$K190*'IPC DANE'!$V$18/'IPC DANE'!$U$18,IF('Base de datos'!$E190=2021,'Base de datos'!$K190*'IPC DANE'!$V$18/'IPC DANE'!$T$18,IF('Base de datos'!$E190=2020,'Base de datos'!$K190*'IPC DANE'!$V$18/'IPC DANE'!$S$18))))</f>
        <v>981696253.03914583</v>
      </c>
      <c r="O190" s="3" t="s">
        <v>29</v>
      </c>
      <c r="P190" s="3" t="s">
        <v>30</v>
      </c>
      <c r="Q190" s="3">
        <v>1</v>
      </c>
      <c r="R190" s="10">
        <v>32</v>
      </c>
      <c r="S190" s="3" t="s">
        <v>73</v>
      </c>
      <c r="T190" s="3" t="s">
        <v>31</v>
      </c>
      <c r="U190" s="7">
        <v>6619000</v>
      </c>
      <c r="V190" s="7">
        <f>IF('Base de datos'!$E190=2023,'Base de datos'!$U190,IF('Base de datos'!$E190=2022,'Base de datos'!$U190*'IPC DANE'!$V$18/'IPC DANE'!$U$18,IF('Base de datos'!$E190=2021,'Base de datos'!$U190*'IPC DANE'!$V$18/'IPC DANE'!$T$18,IF('Base de datos'!$E190=2020,'Base de datos'!$U190*'IPC DANE'!$V$18/'IPC DANE'!$S$18))))</f>
        <v>10929594.30604982</v>
      </c>
      <c r="W190" s="7">
        <v>5324000</v>
      </c>
      <c r="X190" s="7">
        <f>IF('Base de datos'!$E190=2023,'Base de datos'!$W190,IF('Base de datos'!$E190=2022,'Base de datos'!$W190*'IPC DANE'!$V$18/'IPC DANE'!$U$18,IF('Base de datos'!$E190=2021,'Base de datos'!$W190*'IPC DANE'!$V$18/'IPC DANE'!$T$18,IF('Base de datos'!$E190=2020,'Base de datos'!$W190*'IPC DANE'!$V$18/'IPC DANE'!$S$18))))</f>
        <v>8791231.3167259786</v>
      </c>
      <c r="Y190" s="3" t="s">
        <v>650</v>
      </c>
      <c r="Z190" s="1"/>
    </row>
    <row r="191" spans="1:26" ht="14.25" hidden="1" customHeight="1" outlineLevel="1" x14ac:dyDescent="0.3">
      <c r="A191" s="2">
        <v>127.1</v>
      </c>
      <c r="B191" s="3"/>
      <c r="C191" s="12"/>
      <c r="D191" s="5"/>
      <c r="E191" s="3"/>
      <c r="F191" s="3"/>
      <c r="G191" s="3"/>
      <c r="H191" s="3"/>
      <c r="I191" s="3"/>
      <c r="J191" s="6"/>
      <c r="K191" s="7">
        <v>26955984.719999999</v>
      </c>
      <c r="L191" s="8" t="s">
        <v>1324</v>
      </c>
      <c r="M191" s="3">
        <v>2.4500000000000002</v>
      </c>
      <c r="N191" s="7" t="b">
        <f>IF('Base de datos'!$E191=2023,'Base de datos'!$K191,IF('Base de datos'!$E191=2022,'Base de datos'!$K191*'IPC DANE'!$V$18/'IPC DANE'!$U$18,IF('Base de datos'!$E191=2021,'Base de datos'!$K191*'IPC DANE'!$V$18/'IPC DANE'!$T$18,IF('Base de datos'!$E191=2020,'Base de datos'!$K191*'IPC DANE'!$V$18/'IPC DANE'!$S$18))))</f>
        <v>0</v>
      </c>
      <c r="O191" s="3"/>
      <c r="P191" s="3"/>
      <c r="Q191" s="3"/>
      <c r="R191" s="10"/>
      <c r="S191" s="3" t="s">
        <v>651</v>
      </c>
      <c r="T191" s="3"/>
      <c r="U191" s="7"/>
      <c r="V191" s="7" t="b">
        <f>IF('Base de datos'!$E191=2023,'Base de datos'!$U191,IF('Base de datos'!$E191=2022,'Base de datos'!$U191*'IPC DANE'!$V$18/'IPC DANE'!$U$18,IF('Base de datos'!$E191=2021,'Base de datos'!$U191*'IPC DANE'!$V$18/'IPC DANE'!$T$18,IF('Base de datos'!$E191=2020,'Base de datos'!$U191*'IPC DANE'!$V$18/'IPC DANE'!$S$18))))</f>
        <v>0</v>
      </c>
      <c r="W191" s="7"/>
      <c r="X191" s="7" t="b">
        <f>IF('Base de datos'!$E191=2023,'Base de datos'!$W191,IF('Base de datos'!$E191=2022,'Base de datos'!$W191*'IPC DANE'!$V$18/'IPC DANE'!$U$18,IF('Base de datos'!$E191=2021,'Base de datos'!$W191*'IPC DANE'!$V$18/'IPC DANE'!$T$18,IF('Base de datos'!$E191=2020,'Base de datos'!$W191*'IPC DANE'!$V$18/'IPC DANE'!$S$18))))</f>
        <v>0</v>
      </c>
      <c r="Y191" s="3"/>
      <c r="Z191" s="1"/>
    </row>
    <row r="192" spans="1:26" ht="14.25" hidden="1" customHeight="1" outlineLevel="1" x14ac:dyDescent="0.3">
      <c r="A192" s="2">
        <v>127.2</v>
      </c>
      <c r="B192" s="3"/>
      <c r="C192" s="12"/>
      <c r="D192" s="5"/>
      <c r="E192" s="3"/>
      <c r="F192" s="3"/>
      <c r="G192" s="3"/>
      <c r="H192" s="3"/>
      <c r="I192" s="3"/>
      <c r="J192" s="6"/>
      <c r="K192" s="7">
        <v>529593078</v>
      </c>
      <c r="L192" s="8" t="s">
        <v>1324</v>
      </c>
      <c r="M192" s="3">
        <v>2.2999999999999998</v>
      </c>
      <c r="N192" s="7" t="b">
        <f>IF('Base de datos'!$E192=2023,'Base de datos'!$K192,IF('Base de datos'!$E192=2022,'Base de datos'!$K192*'IPC DANE'!$V$18/'IPC DANE'!$U$18,IF('Base de datos'!$E192=2021,'Base de datos'!$K192*'IPC DANE'!$V$18/'IPC DANE'!$T$18,IF('Base de datos'!$E192=2020,'Base de datos'!$K192*'IPC DANE'!$V$18/'IPC DANE'!$S$18))))</f>
        <v>0</v>
      </c>
      <c r="O192" s="3"/>
      <c r="P192" s="3"/>
      <c r="Q192" s="3"/>
      <c r="R192" s="10"/>
      <c r="S192" s="3" t="s">
        <v>652</v>
      </c>
      <c r="T192" s="3"/>
      <c r="U192" s="7"/>
      <c r="V192" s="7" t="b">
        <f>IF('Base de datos'!$E192=2023,'Base de datos'!$U192,IF('Base de datos'!$E192=2022,'Base de datos'!$U192*'IPC DANE'!$V$18/'IPC DANE'!$U$18,IF('Base de datos'!$E192=2021,'Base de datos'!$U192*'IPC DANE'!$V$18/'IPC DANE'!$T$18,IF('Base de datos'!$E192=2020,'Base de datos'!$U192*'IPC DANE'!$V$18/'IPC DANE'!$S$18))))</f>
        <v>0</v>
      </c>
      <c r="W192" s="7"/>
      <c r="X192" s="7" t="b">
        <f>IF('Base de datos'!$E192=2023,'Base de datos'!$W192,IF('Base de datos'!$E192=2022,'Base de datos'!$W192*'IPC DANE'!$V$18/'IPC DANE'!$U$18,IF('Base de datos'!$E192=2021,'Base de datos'!$W192*'IPC DANE'!$V$18/'IPC DANE'!$T$18,IF('Base de datos'!$E192=2020,'Base de datos'!$W192*'IPC DANE'!$V$18/'IPC DANE'!$S$18))))</f>
        <v>0</v>
      </c>
      <c r="Y192" s="3"/>
      <c r="Z192" s="1"/>
    </row>
    <row r="193" spans="1:26" ht="14.25" hidden="1" customHeight="1" outlineLevel="1" x14ac:dyDescent="0.3">
      <c r="A193" s="2">
        <v>127.3</v>
      </c>
      <c r="B193" s="3"/>
      <c r="C193" s="12"/>
      <c r="D193" s="5"/>
      <c r="E193" s="3"/>
      <c r="F193" s="3"/>
      <c r="G193" s="3"/>
      <c r="H193" s="3"/>
      <c r="I193" s="3"/>
      <c r="J193" s="6"/>
      <c r="K193" s="7">
        <v>27963042.449999999</v>
      </c>
      <c r="L193" s="8" t="s">
        <v>1324</v>
      </c>
      <c r="M193" s="3">
        <v>1.1000000000000001</v>
      </c>
      <c r="N193" s="7" t="b">
        <f>IF('Base de datos'!$E193=2023,'Base de datos'!$K193,IF('Base de datos'!$E193=2022,'Base de datos'!$K193*'IPC DANE'!$V$18/'IPC DANE'!$U$18,IF('Base de datos'!$E193=2021,'Base de datos'!$K193*'IPC DANE'!$V$18/'IPC DANE'!$T$18,IF('Base de datos'!$E193=2020,'Base de datos'!$K193*'IPC DANE'!$V$18/'IPC DANE'!$S$18))))</f>
        <v>0</v>
      </c>
      <c r="O193" s="3"/>
      <c r="P193" s="3"/>
      <c r="Q193" s="3"/>
      <c r="R193" s="10"/>
      <c r="S193" s="3" t="s">
        <v>91</v>
      </c>
      <c r="T193" s="3"/>
      <c r="U193" s="7"/>
      <c r="V193" s="7" t="b">
        <f>IF('Base de datos'!$E193=2023,'Base de datos'!$U193,IF('Base de datos'!$E193=2022,'Base de datos'!$U193*'IPC DANE'!$V$18/'IPC DANE'!$U$18,IF('Base de datos'!$E193=2021,'Base de datos'!$U193*'IPC DANE'!$V$18/'IPC DANE'!$T$18,IF('Base de datos'!$E193=2020,'Base de datos'!$U193*'IPC DANE'!$V$18/'IPC DANE'!$S$18))))</f>
        <v>0</v>
      </c>
      <c r="W193" s="7"/>
      <c r="X193" s="7" t="b">
        <f>IF('Base de datos'!$E193=2023,'Base de datos'!$W193,IF('Base de datos'!$E193=2022,'Base de datos'!$W193*'IPC DANE'!$V$18/'IPC DANE'!$U$18,IF('Base de datos'!$E193=2021,'Base de datos'!$W193*'IPC DANE'!$V$18/'IPC DANE'!$T$18,IF('Base de datos'!$E193=2020,'Base de datos'!$W193*'IPC DANE'!$V$18/'IPC DANE'!$S$18))))</f>
        <v>0</v>
      </c>
      <c r="Y193" s="3"/>
      <c r="Z193" s="1"/>
    </row>
    <row r="194" spans="1:26" ht="14.25" customHeight="1" collapsed="1" x14ac:dyDescent="0.3">
      <c r="A194" s="2">
        <v>128</v>
      </c>
      <c r="B194" s="3" t="s">
        <v>96</v>
      </c>
      <c r="C194" s="4" t="s">
        <v>32</v>
      </c>
      <c r="D194" s="5">
        <v>44742</v>
      </c>
      <c r="E194" s="3">
        <v>2022</v>
      </c>
      <c r="F194" s="3" t="s">
        <v>476</v>
      </c>
      <c r="G194" s="3" t="s">
        <v>97</v>
      </c>
      <c r="H194" s="3" t="s">
        <v>35</v>
      </c>
      <c r="I194" s="3" t="s">
        <v>98</v>
      </c>
      <c r="J194" s="6">
        <v>6</v>
      </c>
      <c r="K194" s="7">
        <v>175523452</v>
      </c>
      <c r="L194" s="8" t="s">
        <v>1324</v>
      </c>
      <c r="M194" s="9">
        <v>2.2999999999999998</v>
      </c>
      <c r="N194" s="7">
        <f>IF('Base de datos'!$E194=2023,'Base de datos'!$K194,IF('Base de datos'!$E194=2022,'Base de datos'!$K194*'IPC DANE'!$V$18/'IPC DANE'!$U$18,IF('Base de datos'!$E194=2021,'Base de datos'!$K194*'IPC DANE'!$V$18/'IPC DANE'!$T$18,IF('Base de datos'!$E194=2020,'Base de datos'!$K194*'IPC DANE'!$V$18/'IPC DANE'!$S$18))))</f>
        <v>124150734.34146342</v>
      </c>
      <c r="O194" s="3" t="s">
        <v>45</v>
      </c>
      <c r="P194" s="3" t="s">
        <v>30</v>
      </c>
      <c r="Q194" s="3">
        <v>2</v>
      </c>
      <c r="R194" s="10">
        <v>32</v>
      </c>
      <c r="S194" s="3"/>
      <c r="T194" s="3" t="s">
        <v>51</v>
      </c>
      <c r="U194" s="7">
        <v>8176734</v>
      </c>
      <c r="V194" s="7">
        <f>IF('Base de datos'!$E194=2023,'Base de datos'!$U194,IF('Base de datos'!$E194=2022,'Base de datos'!$U194*'IPC DANE'!$V$18/'IPC DANE'!$U$18,IF('Base de datos'!$E194=2021,'Base de datos'!$U194*'IPC DANE'!$V$18/'IPC DANE'!$T$18,IF('Base de datos'!$E194=2020,'Base de datos'!$U194*'IPC DANE'!$V$18/'IPC DANE'!$S$18))))</f>
        <v>5783543.5609756093</v>
      </c>
      <c r="W194" s="7">
        <v>4542630</v>
      </c>
      <c r="X194" s="7">
        <f>IF('Base de datos'!$E194=2023,'Base de datos'!$W194,IF('Base de datos'!$E194=2022,'Base de datos'!$W194*'IPC DANE'!$V$18/'IPC DANE'!$U$18,IF('Base de datos'!$E194=2021,'Base de datos'!$W194*'IPC DANE'!$V$18/'IPC DANE'!$T$18,IF('Base de datos'!$E194=2020,'Base de datos'!$W194*'IPC DANE'!$V$18/'IPC DANE'!$S$18))))</f>
        <v>3213079.7560975612</v>
      </c>
      <c r="Y194" s="3"/>
      <c r="Z194" s="1"/>
    </row>
    <row r="195" spans="1:26" ht="14.25" customHeight="1" x14ac:dyDescent="0.3">
      <c r="A195" s="2">
        <v>129</v>
      </c>
      <c r="B195" s="3" t="s">
        <v>653</v>
      </c>
      <c r="C195" s="4" t="s">
        <v>654</v>
      </c>
      <c r="D195" s="5">
        <v>44925</v>
      </c>
      <c r="E195" s="3">
        <v>2022</v>
      </c>
      <c r="F195" s="3" t="s">
        <v>655</v>
      </c>
      <c r="G195" s="3" t="s">
        <v>656</v>
      </c>
      <c r="H195" s="3" t="s">
        <v>43</v>
      </c>
      <c r="I195" s="3" t="s">
        <v>657</v>
      </c>
      <c r="J195" s="6">
        <v>10</v>
      </c>
      <c r="K195" s="7">
        <v>291708028</v>
      </c>
      <c r="L195" s="8" t="s">
        <v>1324</v>
      </c>
      <c r="M195" s="9">
        <v>2.2000000000000002</v>
      </c>
      <c r="N195" s="7">
        <f>IF('Base de datos'!$E195=2023,'Base de datos'!$K195,IF('Base de datos'!$E195=2022,'Base de datos'!$K195*'IPC DANE'!$V$18/'IPC DANE'!$U$18,IF('Base de datos'!$E195=2021,'Base de datos'!$K195*'IPC DANE'!$V$18/'IPC DANE'!$T$18,IF('Base de datos'!$E195=2020,'Base de datos'!$K195*'IPC DANE'!$V$18/'IPC DANE'!$S$18))))</f>
        <v>206330068.58536583</v>
      </c>
      <c r="O195" s="14" t="s">
        <v>45</v>
      </c>
      <c r="P195" s="3" t="s">
        <v>30</v>
      </c>
      <c r="Q195" s="3">
        <v>2</v>
      </c>
      <c r="R195" s="10">
        <v>28</v>
      </c>
      <c r="S195" s="3"/>
      <c r="T195" s="3" t="s">
        <v>51</v>
      </c>
      <c r="U195" s="7">
        <v>5000000</v>
      </c>
      <c r="V195" s="7">
        <f>IF('Base de datos'!$E195=2023,'Base de datos'!$U195,IF('Base de datos'!$E195=2022,'Base de datos'!$U195*'IPC DANE'!$V$18/'IPC DANE'!$U$18,IF('Base de datos'!$E195=2021,'Base de datos'!$U195*'IPC DANE'!$V$18/'IPC DANE'!$T$18,IF('Base de datos'!$E195=2020,'Base de datos'!$U195*'IPC DANE'!$V$18/'IPC DANE'!$S$18))))</f>
        <v>3536585.3658536589</v>
      </c>
      <c r="W195" s="7">
        <v>4000000</v>
      </c>
      <c r="X195" s="7">
        <f>IF('Base de datos'!$E195=2023,'Base de datos'!$W195,IF('Base de datos'!$E195=2022,'Base de datos'!$W195*'IPC DANE'!$V$18/'IPC DANE'!$U$18,IF('Base de datos'!$E195=2021,'Base de datos'!$W195*'IPC DANE'!$V$18/'IPC DANE'!$T$18,IF('Base de datos'!$E195=2020,'Base de datos'!$W195*'IPC DANE'!$V$18/'IPC DANE'!$S$18))))</f>
        <v>2829268.2926829271</v>
      </c>
      <c r="Y195" s="3"/>
      <c r="Z195" s="1"/>
    </row>
    <row r="196" spans="1:26" ht="14.25" customHeight="1" x14ac:dyDescent="0.3">
      <c r="A196" s="2">
        <v>130</v>
      </c>
      <c r="B196" s="3" t="s">
        <v>658</v>
      </c>
      <c r="C196" s="12" t="s">
        <v>659</v>
      </c>
      <c r="D196" s="5">
        <v>44529</v>
      </c>
      <c r="E196" s="3">
        <v>2021</v>
      </c>
      <c r="F196" s="3" t="s">
        <v>387</v>
      </c>
      <c r="G196" s="3" t="s">
        <v>387</v>
      </c>
      <c r="H196" s="3" t="s">
        <v>43</v>
      </c>
      <c r="I196" s="3" t="s">
        <v>660</v>
      </c>
      <c r="J196" s="6">
        <v>4</v>
      </c>
      <c r="K196" s="7">
        <v>172551971</v>
      </c>
      <c r="L196" s="8" t="s">
        <v>1324</v>
      </c>
      <c r="M196" s="9">
        <v>2.2999999999999998</v>
      </c>
      <c r="N196" s="7">
        <f>IF('Base de datos'!$E196=2023,'Base de datos'!$K196,IF('Base de datos'!$E196=2022,'Base de datos'!$K196*'IPC DANE'!$V$18/'IPC DANE'!$U$18,IF('Base de datos'!$E196=2021,'Base de datos'!$K196*'IPC DANE'!$V$18/'IPC DANE'!$T$18,IF('Base de datos'!$E196=2020,'Base de datos'!$K196*'IPC DANE'!$V$18/'IPC DANE'!$S$18))))</f>
        <v>284925674.53380781</v>
      </c>
      <c r="O196" s="3" t="s">
        <v>29</v>
      </c>
      <c r="P196" s="3" t="s">
        <v>30</v>
      </c>
      <c r="Q196" s="3">
        <v>2</v>
      </c>
      <c r="R196" s="10">
        <v>32</v>
      </c>
      <c r="S196" s="3"/>
      <c r="T196" s="3" t="s">
        <v>661</v>
      </c>
      <c r="U196" s="7">
        <v>6619000</v>
      </c>
      <c r="V196" s="7">
        <f>IF('Base de datos'!$E196=2023,'Base de datos'!$U196,IF('Base de datos'!$E196=2022,'Base de datos'!$U196*'IPC DANE'!$V$18/'IPC DANE'!$U$18,IF('Base de datos'!$E196=2021,'Base de datos'!$U196*'IPC DANE'!$V$18/'IPC DANE'!$T$18,IF('Base de datos'!$E196=2020,'Base de datos'!$U196*'IPC DANE'!$V$18/'IPC DANE'!$S$18))))</f>
        <v>10929594.30604982</v>
      </c>
      <c r="W196" s="7">
        <v>5324000</v>
      </c>
      <c r="X196" s="7">
        <f>IF('Base de datos'!$E196=2023,'Base de datos'!$W196,IF('Base de datos'!$E196=2022,'Base de datos'!$W196*'IPC DANE'!$V$18/'IPC DANE'!$U$18,IF('Base de datos'!$E196=2021,'Base de datos'!$W196*'IPC DANE'!$V$18/'IPC DANE'!$T$18,IF('Base de datos'!$E196=2020,'Base de datos'!$W196*'IPC DANE'!$V$18/'IPC DANE'!$S$18))))</f>
        <v>8791231.3167259786</v>
      </c>
      <c r="Y196" s="3"/>
      <c r="Z196" s="1"/>
    </row>
    <row r="197" spans="1:26" ht="14.25" customHeight="1" x14ac:dyDescent="0.3">
      <c r="A197" s="2">
        <v>131</v>
      </c>
      <c r="B197" s="3" t="s">
        <v>662</v>
      </c>
      <c r="C197" s="12" t="s">
        <v>663</v>
      </c>
      <c r="D197" s="5">
        <v>44552</v>
      </c>
      <c r="E197" s="3">
        <v>2021</v>
      </c>
      <c r="F197" s="3" t="s">
        <v>664</v>
      </c>
      <c r="G197" s="3" t="s">
        <v>158</v>
      </c>
      <c r="H197" s="3" t="s">
        <v>43</v>
      </c>
      <c r="I197" s="3" t="s">
        <v>665</v>
      </c>
      <c r="J197" s="6">
        <v>4</v>
      </c>
      <c r="K197" s="7">
        <v>176727931</v>
      </c>
      <c r="L197" s="8" t="s">
        <v>1324</v>
      </c>
      <c r="M197" s="3" t="s">
        <v>666</v>
      </c>
      <c r="N197" s="7">
        <f>IF('Base de datos'!$E197=2023,'Base de datos'!$K197,IF('Base de datos'!$E197=2022,'Base de datos'!$K197*'IPC DANE'!$V$18/'IPC DANE'!$U$18,IF('Base de datos'!$E197=2021,'Base de datos'!$K197*'IPC DANE'!$V$18/'IPC DANE'!$T$18,IF('Base de datos'!$E197=2020,'Base de datos'!$K197*'IPC DANE'!$V$18/'IPC DANE'!$S$18))))</f>
        <v>291821209.90747327</v>
      </c>
      <c r="O197" s="3" t="s">
        <v>29</v>
      </c>
      <c r="P197" s="3" t="s">
        <v>57</v>
      </c>
      <c r="Q197" s="3" t="s">
        <v>58</v>
      </c>
      <c r="R197" s="10">
        <v>17</v>
      </c>
      <c r="S197" s="3" t="s">
        <v>173</v>
      </c>
      <c r="T197" s="3" t="s">
        <v>385</v>
      </c>
      <c r="U197" s="7">
        <v>6144621</v>
      </c>
      <c r="V197" s="7">
        <f>IF('Base de datos'!$E197=2023,'Base de datos'!$U197,IF('Base de datos'!$E197=2022,'Base de datos'!$U197*'IPC DANE'!$V$18/'IPC DANE'!$U$18,IF('Base de datos'!$E197=2021,'Base de datos'!$U197*'IPC DANE'!$V$18/'IPC DANE'!$T$18,IF('Base de datos'!$E197=2020,'Base de datos'!$U197*'IPC DANE'!$V$18/'IPC DANE'!$S$18))))</f>
        <v>10146278.092526689</v>
      </c>
      <c r="W197" s="7">
        <v>6144621</v>
      </c>
      <c r="X197" s="7">
        <f>IF('Base de datos'!$E197=2023,'Base de datos'!$W197,IF('Base de datos'!$E197=2022,'Base de datos'!$W197*'IPC DANE'!$V$18/'IPC DANE'!$U$18,IF('Base de datos'!$E197=2021,'Base de datos'!$W197*'IPC DANE'!$V$18/'IPC DANE'!$T$18,IF('Base de datos'!$E197=2020,'Base de datos'!$W197*'IPC DANE'!$V$18/'IPC DANE'!$S$18))))</f>
        <v>10146278.092526689</v>
      </c>
      <c r="Y197" s="3" t="s">
        <v>667</v>
      </c>
      <c r="Z197" s="1"/>
    </row>
    <row r="198" spans="1:26" ht="14.25" hidden="1" customHeight="1" outlineLevel="1" x14ac:dyDescent="0.3">
      <c r="A198" s="2">
        <v>131.1</v>
      </c>
      <c r="B198" s="3"/>
      <c r="C198" s="12"/>
      <c r="D198" s="5"/>
      <c r="E198" s="3">
        <v>2021</v>
      </c>
      <c r="F198" s="3"/>
      <c r="G198" s="3"/>
      <c r="H198" s="3"/>
      <c r="I198" s="3"/>
      <c r="J198" s="6"/>
      <c r="K198" s="7">
        <v>133093983.95999999</v>
      </c>
      <c r="L198" s="8" t="s">
        <v>1324</v>
      </c>
      <c r="M198" s="3">
        <v>1.79</v>
      </c>
      <c r="N198" s="7">
        <f>IF('Base de datos'!$E198=2023,'Base de datos'!$K198,IF('Base de datos'!$E198=2022,'Base de datos'!$K198*'IPC DANE'!$V$18/'IPC DANE'!$U$18,IF('Base de datos'!$E198=2021,'Base de datos'!$K198*'IPC DANE'!$V$18/'IPC DANE'!$T$18,IF('Base de datos'!$E198=2020,'Base de datos'!$K198*'IPC DANE'!$V$18/'IPC DANE'!$S$18))))</f>
        <v>219770848.9588612</v>
      </c>
      <c r="O198" s="3"/>
      <c r="P198" s="3"/>
      <c r="Q198" s="3"/>
      <c r="R198" s="10"/>
      <c r="S198" s="3" t="s">
        <v>175</v>
      </c>
      <c r="T198" s="3"/>
      <c r="U198" s="7"/>
      <c r="V198" s="7">
        <f>IF('Base de datos'!$E198=2023,'Base de datos'!$U198,IF('Base de datos'!$E198=2022,'Base de datos'!$U198*'IPC DANE'!$V$18/'IPC DANE'!$U$18,IF('Base de datos'!$E198=2021,'Base de datos'!$U198*'IPC DANE'!$V$18/'IPC DANE'!$T$18,IF('Base de datos'!$E198=2020,'Base de datos'!$U198*'IPC DANE'!$V$18/'IPC DANE'!$S$18))))</f>
        <v>0</v>
      </c>
      <c r="W198" s="7"/>
      <c r="X198" s="7">
        <f>IF('Base de datos'!$E198=2023,'Base de datos'!$W198,IF('Base de datos'!$E198=2022,'Base de datos'!$W198*'IPC DANE'!$V$18/'IPC DANE'!$U$18,IF('Base de datos'!$E198=2021,'Base de datos'!$W198*'IPC DANE'!$V$18/'IPC DANE'!$T$18,IF('Base de datos'!$E198=2020,'Base de datos'!$W198*'IPC DANE'!$V$18/'IPC DANE'!$S$18))))</f>
        <v>0</v>
      </c>
      <c r="Y198" s="3"/>
      <c r="Z198" s="1"/>
    </row>
    <row r="199" spans="1:26" ht="14.25" hidden="1" customHeight="1" outlineLevel="1" x14ac:dyDescent="0.3">
      <c r="A199" s="2">
        <v>131.19999999999999</v>
      </c>
      <c r="B199" s="3"/>
      <c r="C199" s="12"/>
      <c r="D199" s="5"/>
      <c r="E199" s="3">
        <v>2021</v>
      </c>
      <c r="F199" s="3"/>
      <c r="G199" s="3"/>
      <c r="H199" s="3"/>
      <c r="I199" s="3"/>
      <c r="J199" s="6"/>
      <c r="K199" s="7">
        <v>21146014.399999999</v>
      </c>
      <c r="L199" s="8" t="s">
        <v>1324</v>
      </c>
      <c r="M199" s="3">
        <v>1.36</v>
      </c>
      <c r="N199" s="7">
        <f>IF('Base de datos'!$E199=2023,'Base de datos'!$K199,IF('Base de datos'!$E199=2022,'Base de datos'!$K199*'IPC DANE'!$V$18/'IPC DANE'!$U$18,IF('Base de datos'!$E199=2021,'Base de datos'!$K199*'IPC DANE'!$V$18/'IPC DANE'!$T$18,IF('Base de datos'!$E199=2020,'Base de datos'!$K199*'IPC DANE'!$V$18/'IPC DANE'!$S$18))))</f>
        <v>34917262.212099642</v>
      </c>
      <c r="O199" s="3"/>
      <c r="P199" s="3"/>
      <c r="Q199" s="3"/>
      <c r="R199" s="10"/>
      <c r="S199" s="3" t="s">
        <v>176</v>
      </c>
      <c r="T199" s="3"/>
      <c r="U199" s="7"/>
      <c r="V199" s="7">
        <f>IF('Base de datos'!$E199=2023,'Base de datos'!$U199,IF('Base de datos'!$E199=2022,'Base de datos'!$U199*'IPC DANE'!$V$18/'IPC DANE'!$U$18,IF('Base de datos'!$E199=2021,'Base de datos'!$U199*'IPC DANE'!$V$18/'IPC DANE'!$T$18,IF('Base de datos'!$E199=2020,'Base de datos'!$U199*'IPC DANE'!$V$18/'IPC DANE'!$S$18))))</f>
        <v>0</v>
      </c>
      <c r="W199" s="7"/>
      <c r="X199" s="7">
        <f>IF('Base de datos'!$E199=2023,'Base de datos'!$W199,IF('Base de datos'!$E199=2022,'Base de datos'!$W199*'IPC DANE'!$V$18/'IPC DANE'!$U$18,IF('Base de datos'!$E199=2021,'Base de datos'!$W199*'IPC DANE'!$V$18/'IPC DANE'!$T$18,IF('Base de datos'!$E199=2020,'Base de datos'!$W199*'IPC DANE'!$V$18/'IPC DANE'!$S$18))))</f>
        <v>0</v>
      </c>
      <c r="Y199" s="3"/>
      <c r="Z199" s="1"/>
    </row>
    <row r="200" spans="1:26" ht="14.25" customHeight="1" collapsed="1" x14ac:dyDescent="0.3">
      <c r="A200" s="2">
        <v>132</v>
      </c>
      <c r="B200" s="3" t="s">
        <v>668</v>
      </c>
      <c r="C200" s="4" t="s">
        <v>669</v>
      </c>
      <c r="D200" s="5">
        <v>44537</v>
      </c>
      <c r="E200" s="3">
        <v>2021</v>
      </c>
      <c r="F200" s="3" t="s">
        <v>655</v>
      </c>
      <c r="G200" s="3" t="s">
        <v>656</v>
      </c>
      <c r="H200" s="3" t="s">
        <v>43</v>
      </c>
      <c r="I200" s="3" t="s">
        <v>670</v>
      </c>
      <c r="J200" s="6">
        <v>15</v>
      </c>
      <c r="K200" s="7">
        <v>367353000</v>
      </c>
      <c r="L200" s="8" t="s">
        <v>1324</v>
      </c>
      <c r="M200" s="9">
        <v>2.2000000000000002</v>
      </c>
      <c r="N200" s="7">
        <f>IF('Base de datos'!$E200=2023,'Base de datos'!$K200,IF('Base de datos'!$E200=2022,'Base de datos'!$K200*'IPC DANE'!$V$18/'IPC DANE'!$U$18,IF('Base de datos'!$E200=2021,'Base de datos'!$K200*'IPC DANE'!$V$18/'IPC DANE'!$T$18,IF('Base de datos'!$E200=2020,'Base de datos'!$K200*'IPC DANE'!$V$18/'IPC DANE'!$S$18))))</f>
        <v>606590007.11743772</v>
      </c>
      <c r="O200" s="3" t="s">
        <v>29</v>
      </c>
      <c r="P200" s="3" t="s">
        <v>30</v>
      </c>
      <c r="Q200" s="3">
        <v>0</v>
      </c>
      <c r="R200" s="10">
        <v>17</v>
      </c>
      <c r="S200" s="3" t="s">
        <v>671</v>
      </c>
      <c r="T200" s="3" t="s">
        <v>51</v>
      </c>
      <c r="U200" s="7" t="s">
        <v>37</v>
      </c>
      <c r="V200" s="7" t="s">
        <v>37</v>
      </c>
      <c r="W200" s="7">
        <v>3500000</v>
      </c>
      <c r="X200" s="7">
        <f>IF('Base de datos'!$E200=2023,'Base de datos'!$W200,IF('Base de datos'!$E200=2022,'Base de datos'!$W200*'IPC DANE'!$V$18/'IPC DANE'!$U$18,IF('Base de datos'!$E200=2021,'Base de datos'!$W200*'IPC DANE'!$V$18/'IPC DANE'!$T$18,IF('Base de datos'!$E200=2020,'Base de datos'!$W200*'IPC DANE'!$V$18/'IPC DANE'!$S$18))))</f>
        <v>5779359.4306049813</v>
      </c>
      <c r="Y200" s="3" t="s">
        <v>672</v>
      </c>
      <c r="Z200" s="1"/>
    </row>
    <row r="201" spans="1:26" ht="14.25" customHeight="1" x14ac:dyDescent="0.3">
      <c r="A201" s="2">
        <v>133</v>
      </c>
      <c r="B201" s="3" t="s">
        <v>673</v>
      </c>
      <c r="C201" s="12" t="s">
        <v>674</v>
      </c>
      <c r="D201" s="5">
        <v>44925</v>
      </c>
      <c r="E201" s="3">
        <v>2022</v>
      </c>
      <c r="F201" s="3" t="s">
        <v>656</v>
      </c>
      <c r="G201" s="3" t="s">
        <v>675</v>
      </c>
      <c r="H201" s="3" t="s">
        <v>43</v>
      </c>
      <c r="I201" s="3" t="s">
        <v>676</v>
      </c>
      <c r="J201" s="6">
        <v>5</v>
      </c>
      <c r="K201" s="7">
        <v>81741437.799999997</v>
      </c>
      <c r="L201" s="8" t="s">
        <v>1324</v>
      </c>
      <c r="M201" s="9">
        <v>2.2000000000000002</v>
      </c>
      <c r="N201" s="7">
        <f>IF('Base de datos'!$E201=2023,'Base de datos'!$K201,IF('Base de datos'!$E201=2022,'Base de datos'!$K201*'IPC DANE'!$V$18/'IPC DANE'!$U$18,IF('Base de datos'!$E201=2021,'Base de datos'!$K201*'IPC DANE'!$V$18/'IPC DANE'!$T$18,IF('Base de datos'!$E201=2020,'Base de datos'!$K201*'IPC DANE'!$V$18/'IPC DANE'!$S$18))))</f>
        <v>57817114.541463412</v>
      </c>
      <c r="O201" s="3" t="s">
        <v>29</v>
      </c>
      <c r="P201" s="3" t="s">
        <v>30</v>
      </c>
      <c r="Q201" s="3">
        <v>2</v>
      </c>
      <c r="R201" s="10">
        <v>28</v>
      </c>
      <c r="S201" s="3"/>
      <c r="T201" s="3" t="s">
        <v>211</v>
      </c>
      <c r="U201" s="7">
        <v>3500000</v>
      </c>
      <c r="V201" s="7">
        <f>IF('Base de datos'!$E201=2023,'Base de datos'!$U201,IF('Base de datos'!$E201=2022,'Base de datos'!$U201*'IPC DANE'!$V$18/'IPC DANE'!$U$18,IF('Base de datos'!$E201=2021,'Base de datos'!$U201*'IPC DANE'!$V$18/'IPC DANE'!$T$18,IF('Base de datos'!$E201=2020,'Base de datos'!$U201*'IPC DANE'!$V$18/'IPC DANE'!$S$18))))</f>
        <v>2475609.7560975607</v>
      </c>
      <c r="W201" s="7">
        <v>2500000</v>
      </c>
      <c r="X201" s="7">
        <f>IF('Base de datos'!$E201=2023,'Base de datos'!$W201,IF('Base de datos'!$E201=2022,'Base de datos'!$W201*'IPC DANE'!$V$18/'IPC DANE'!$U$18,IF('Base de datos'!$E201=2021,'Base de datos'!$W201*'IPC DANE'!$V$18/'IPC DANE'!$T$18,IF('Base de datos'!$E201=2020,'Base de datos'!$W201*'IPC DANE'!$V$18/'IPC DANE'!$S$18))))</f>
        <v>1768292.6829268294</v>
      </c>
      <c r="Y201" s="3"/>
      <c r="Z201" s="1"/>
    </row>
    <row r="202" spans="1:26" ht="14.25" customHeight="1" x14ac:dyDescent="0.3">
      <c r="A202" s="2">
        <v>134</v>
      </c>
      <c r="B202" s="3" t="s">
        <v>677</v>
      </c>
      <c r="C202" s="4" t="s">
        <v>678</v>
      </c>
      <c r="D202" s="5">
        <v>44873</v>
      </c>
      <c r="E202" s="3">
        <v>2022</v>
      </c>
      <c r="F202" s="3" t="s">
        <v>679</v>
      </c>
      <c r="G202" s="3" t="s">
        <v>680</v>
      </c>
      <c r="H202" s="3" t="s">
        <v>43</v>
      </c>
      <c r="I202" s="3" t="s">
        <v>681</v>
      </c>
      <c r="J202" s="6">
        <v>8</v>
      </c>
      <c r="K202" s="7">
        <v>302295630</v>
      </c>
      <c r="L202" s="8" t="s">
        <v>1324</v>
      </c>
      <c r="M202" s="9">
        <v>2.2999999999999998</v>
      </c>
      <c r="N202" s="7">
        <f>IF('Base de datos'!$E202=2023,'Base de datos'!$K202,IF('Base de datos'!$E202=2022,'Base de datos'!$K202*'IPC DANE'!$V$18/'IPC DANE'!$U$18,IF('Base de datos'!$E202=2021,'Base de datos'!$K202*'IPC DANE'!$V$18/'IPC DANE'!$T$18,IF('Base de datos'!$E202=2020,'Base de datos'!$K202*'IPC DANE'!$V$18/'IPC DANE'!$S$18))))</f>
        <v>213818860.24390242</v>
      </c>
      <c r="O202" s="3" t="s">
        <v>29</v>
      </c>
      <c r="P202" s="3" t="s">
        <v>30</v>
      </c>
      <c r="Q202" s="3">
        <v>2</v>
      </c>
      <c r="R202" s="10">
        <v>28</v>
      </c>
      <c r="S202" s="3"/>
      <c r="T202" s="3" t="s">
        <v>51</v>
      </c>
      <c r="U202" s="7">
        <v>5991725</v>
      </c>
      <c r="V202" s="7">
        <f>IF('Base de datos'!$E202=2023,'Base de datos'!$U202,IF('Base de datos'!$E202=2022,'Base de datos'!$U202*'IPC DANE'!$V$18/'IPC DANE'!$U$18,IF('Base de datos'!$E202=2021,'Base de datos'!$U202*'IPC DANE'!$V$18/'IPC DANE'!$T$18,IF('Base de datos'!$E202=2020,'Base de datos'!$U202*'IPC DANE'!$V$18/'IPC DANE'!$S$18))))</f>
        <v>4238049.3902439019</v>
      </c>
      <c r="W202" s="7">
        <v>3645807</v>
      </c>
      <c r="X202" s="7">
        <f>IF('Base de datos'!$E202=2023,'Base de datos'!$W202,IF('Base de datos'!$E202=2022,'Base de datos'!$W202*'IPC DANE'!$V$18/'IPC DANE'!$U$18,IF('Base de datos'!$E202=2021,'Base de datos'!$W202*'IPC DANE'!$V$18/'IPC DANE'!$T$18,IF('Base de datos'!$E202=2020,'Base de datos'!$W202*'IPC DANE'!$V$18/'IPC DANE'!$S$18))))</f>
        <v>2578741.5365853659</v>
      </c>
      <c r="Y202" s="3"/>
      <c r="Z202" s="1"/>
    </row>
    <row r="203" spans="1:26" ht="14.25" customHeight="1" x14ac:dyDescent="0.3">
      <c r="A203" s="2">
        <v>135</v>
      </c>
      <c r="B203" s="3" t="s">
        <v>682</v>
      </c>
      <c r="C203" s="12" t="s">
        <v>683</v>
      </c>
      <c r="D203" s="5">
        <v>44924</v>
      </c>
      <c r="E203" s="3">
        <v>2022</v>
      </c>
      <c r="F203" s="3" t="s">
        <v>163</v>
      </c>
      <c r="G203" s="3" t="s">
        <v>163</v>
      </c>
      <c r="H203" s="3" t="s">
        <v>43</v>
      </c>
      <c r="I203" s="3" t="s">
        <v>684</v>
      </c>
      <c r="J203" s="6">
        <v>10</v>
      </c>
      <c r="K203" s="14">
        <v>892878278</v>
      </c>
      <c r="L203" s="8" t="s">
        <v>1324</v>
      </c>
      <c r="M203" s="3" t="s">
        <v>685</v>
      </c>
      <c r="N203" s="7">
        <f>IF('Base de datos'!$E203=2023,'Base de datos'!$K203,IF('Base de datos'!$E203=2022,'Base de datos'!$K203*'IPC DANE'!$V$18/'IPC DANE'!$U$18,IF('Base de datos'!$E203=2021,'Base de datos'!$K203*'IPC DANE'!$V$18/'IPC DANE'!$T$18,IF('Base de datos'!$E203=2020,'Base de datos'!$K203*'IPC DANE'!$V$18/'IPC DANE'!$S$18))))</f>
        <v>631548050.29268289</v>
      </c>
      <c r="O203" s="3" t="s">
        <v>29</v>
      </c>
      <c r="P203" s="3" t="s">
        <v>30</v>
      </c>
      <c r="Q203" s="3">
        <v>1</v>
      </c>
      <c r="R203" s="10">
        <v>32</v>
      </c>
      <c r="S203" s="3" t="s">
        <v>173</v>
      </c>
      <c r="T203" s="3" t="s">
        <v>51</v>
      </c>
      <c r="U203" s="7">
        <v>7881000</v>
      </c>
      <c r="V203" s="7">
        <f>IF('Base de datos'!$E203=2023,'Base de datos'!$U203,IF('Base de datos'!$E203=2022,'Base de datos'!$U203*'IPC DANE'!$V$18/'IPC DANE'!$U$18,IF('Base de datos'!$E203=2021,'Base de datos'!$U203*'IPC DANE'!$V$18/'IPC DANE'!$T$18,IF('Base de datos'!$E203=2020,'Base de datos'!$U203*'IPC DANE'!$V$18/'IPC DANE'!$S$18))))</f>
        <v>5574365.8536585374</v>
      </c>
      <c r="W203" s="7">
        <v>6339000</v>
      </c>
      <c r="X203" s="7">
        <f>IF('Base de datos'!$E203=2023,'Base de datos'!$W203,IF('Base de datos'!$E203=2022,'Base de datos'!$W203*'IPC DANE'!$V$18/'IPC DANE'!$U$18,IF('Base de datos'!$E203=2021,'Base de datos'!$W203*'IPC DANE'!$V$18/'IPC DANE'!$T$18,IF('Base de datos'!$E203=2020,'Base de datos'!$W203*'IPC DANE'!$V$18/'IPC DANE'!$S$18))))</f>
        <v>4483682.9268292682</v>
      </c>
      <c r="Y203" s="3"/>
      <c r="Z203" s="1"/>
    </row>
    <row r="204" spans="1:26" ht="14.25" customHeight="1" x14ac:dyDescent="0.3">
      <c r="A204" s="2">
        <v>136</v>
      </c>
      <c r="B204" s="3" t="s">
        <v>686</v>
      </c>
      <c r="C204" s="4" t="s">
        <v>687</v>
      </c>
      <c r="D204" s="5">
        <v>44897</v>
      </c>
      <c r="E204" s="3">
        <v>2022</v>
      </c>
      <c r="F204" s="3" t="s">
        <v>131</v>
      </c>
      <c r="G204" s="3" t="s">
        <v>132</v>
      </c>
      <c r="H204" s="3" t="s">
        <v>43</v>
      </c>
      <c r="I204" s="3" t="s">
        <v>688</v>
      </c>
      <c r="J204" s="6">
        <v>9</v>
      </c>
      <c r="K204" s="7">
        <v>1785020081</v>
      </c>
      <c r="L204" s="8" t="s">
        <v>1324</v>
      </c>
      <c r="M204" s="9">
        <v>2.15</v>
      </c>
      <c r="N204" s="7">
        <f>IF('Base de datos'!$E204=2023,'Base de datos'!$K204,IF('Base de datos'!$E204=2022,'Base de datos'!$K204*'IPC DANE'!$V$18/'IPC DANE'!$U$18,IF('Base de datos'!$E204=2021,'Base de datos'!$K204*'IPC DANE'!$V$18/'IPC DANE'!$T$18,IF('Base de datos'!$E204=2020,'Base de datos'!$K204*'IPC DANE'!$V$18/'IPC DANE'!$S$18))))</f>
        <v>1262575179.2439024</v>
      </c>
      <c r="O204" s="3" t="s">
        <v>45</v>
      </c>
      <c r="P204" s="3" t="s">
        <v>30</v>
      </c>
      <c r="Q204" s="3">
        <v>1</v>
      </c>
      <c r="R204" s="10">
        <v>32</v>
      </c>
      <c r="S204" s="3"/>
      <c r="T204" s="3" t="s">
        <v>31</v>
      </c>
      <c r="U204" s="7">
        <v>6050000</v>
      </c>
      <c r="V204" s="7">
        <f>IF('Base de datos'!$E204=2023,'Base de datos'!$U204,IF('Base de datos'!$E204=2022,'Base de datos'!$U204*'IPC DANE'!$V$18/'IPC DANE'!$U$18,IF('Base de datos'!$E204=2021,'Base de datos'!$U204*'IPC DANE'!$V$18/'IPC DANE'!$T$18,IF('Base de datos'!$E204=2020,'Base de datos'!$U204*'IPC DANE'!$V$18/'IPC DANE'!$S$18))))</f>
        <v>4279268.2926829262</v>
      </c>
      <c r="W204" s="7">
        <v>4950000</v>
      </c>
      <c r="X204" s="7">
        <f>IF('Base de datos'!$E204=2023,'Base de datos'!$W204,IF('Base de datos'!$E204=2022,'Base de datos'!$W204*'IPC DANE'!$V$18/'IPC DANE'!$U$18,IF('Base de datos'!$E204=2021,'Base de datos'!$W204*'IPC DANE'!$V$18/'IPC DANE'!$T$18,IF('Base de datos'!$E204=2020,'Base de datos'!$W204*'IPC DANE'!$V$18/'IPC DANE'!$S$18))))</f>
        <v>3501219.512195122</v>
      </c>
      <c r="Y204" s="3"/>
      <c r="Z204" s="1"/>
    </row>
    <row r="205" spans="1:26" ht="14.25" customHeight="1" x14ac:dyDescent="0.3">
      <c r="A205" s="2">
        <v>137</v>
      </c>
      <c r="B205" s="3" t="s">
        <v>689</v>
      </c>
      <c r="C205" s="12" t="s">
        <v>690</v>
      </c>
      <c r="D205" s="5">
        <v>44924</v>
      </c>
      <c r="E205" s="3">
        <v>2022</v>
      </c>
      <c r="F205" s="3" t="s">
        <v>163</v>
      </c>
      <c r="G205" s="3" t="s">
        <v>163</v>
      </c>
      <c r="H205" s="3" t="s">
        <v>43</v>
      </c>
      <c r="I205" s="3" t="s">
        <v>691</v>
      </c>
      <c r="J205" s="6">
        <v>25</v>
      </c>
      <c r="K205" s="7">
        <v>2879979180</v>
      </c>
      <c r="L205" s="8" t="s">
        <v>1324</v>
      </c>
      <c r="M205" s="3" t="s">
        <v>692</v>
      </c>
      <c r="N205" s="7">
        <f>IF('Base de datos'!$E205=2023,'Base de datos'!$K205,IF('Base de datos'!$E205=2022,'Base de datos'!$K205*'IPC DANE'!$V$18/'IPC DANE'!$U$18,IF('Base de datos'!$E205=2021,'Base de datos'!$K205*'IPC DANE'!$V$18/'IPC DANE'!$T$18,IF('Base de datos'!$E205=2020,'Base de datos'!$K205*'IPC DANE'!$V$18/'IPC DANE'!$S$18))))</f>
        <v>2037058444.3902438</v>
      </c>
      <c r="O205" s="3" t="s">
        <v>29</v>
      </c>
      <c r="P205" s="3" t="s">
        <v>30</v>
      </c>
      <c r="Q205" s="3">
        <v>1</v>
      </c>
      <c r="R205" s="10">
        <v>32</v>
      </c>
      <c r="S205" s="3" t="s">
        <v>73</v>
      </c>
      <c r="T205" s="3" t="s">
        <v>51</v>
      </c>
      <c r="U205" s="7">
        <v>9255000</v>
      </c>
      <c r="V205" s="7">
        <f>IF('Base de datos'!$E205=2023,'Base de datos'!$U205,IF('Base de datos'!$E205=2022,'Base de datos'!$U205*'IPC DANE'!$V$18/'IPC DANE'!$U$18,IF('Base de datos'!$E205=2021,'Base de datos'!$U205*'IPC DANE'!$V$18/'IPC DANE'!$T$18,IF('Base de datos'!$E205=2020,'Base de datos'!$U205*'IPC DANE'!$V$18/'IPC DANE'!$S$18))))</f>
        <v>6546219.5121951224</v>
      </c>
      <c r="W205" s="7">
        <v>7108000</v>
      </c>
      <c r="X205" s="7">
        <f>IF('Base de datos'!$E205=2023,'Base de datos'!$W205,IF('Base de datos'!$E205=2022,'Base de datos'!$W205*'IPC DANE'!$V$18/'IPC DANE'!$U$18,IF('Base de datos'!$E205=2021,'Base de datos'!$W205*'IPC DANE'!$V$18/'IPC DANE'!$T$18,IF('Base de datos'!$E205=2020,'Base de datos'!$W205*'IPC DANE'!$V$18/'IPC DANE'!$S$18))))</f>
        <v>5027609.7560975607</v>
      </c>
      <c r="Y205" s="3"/>
      <c r="Z205" s="1"/>
    </row>
    <row r="206" spans="1:26" ht="14.25" hidden="1" customHeight="1" outlineLevel="1" x14ac:dyDescent="0.3">
      <c r="A206" s="2">
        <v>137.1</v>
      </c>
      <c r="B206" s="3"/>
      <c r="C206" s="12"/>
      <c r="D206" s="5"/>
      <c r="E206" s="3">
        <v>2022</v>
      </c>
      <c r="F206" s="3"/>
      <c r="G206" s="3"/>
      <c r="H206" s="3"/>
      <c r="I206" s="3"/>
      <c r="J206" s="6"/>
      <c r="K206" s="7">
        <v>108400336.8</v>
      </c>
      <c r="L206" s="8" t="s">
        <v>1324</v>
      </c>
      <c r="M206" s="3">
        <v>2.4</v>
      </c>
      <c r="N206" s="7">
        <f>IF('Base de datos'!$E206=2023,'Base de datos'!$K206,IF('Base de datos'!$E206=2022,'Base de datos'!$K206*'IPC DANE'!$V$18/'IPC DANE'!$U$18,IF('Base de datos'!$E206=2021,'Base de datos'!$K206*'IPC DANE'!$V$18/'IPC DANE'!$T$18,IF('Base de datos'!$E206=2020,'Base de datos'!$K206*'IPC DANE'!$V$18/'IPC DANE'!$S$18))))</f>
        <v>76673408.956097558</v>
      </c>
      <c r="O206" s="3"/>
      <c r="P206" s="3"/>
      <c r="Q206" s="3"/>
      <c r="R206" s="10"/>
      <c r="S206" s="3" t="s">
        <v>693</v>
      </c>
      <c r="T206" s="3"/>
      <c r="U206" s="7"/>
      <c r="V206" s="7">
        <f>IF('Base de datos'!$E206=2023,'Base de datos'!$U206,IF('Base de datos'!$E206=2022,'Base de datos'!$U206*'IPC DANE'!$V$18/'IPC DANE'!$U$18,IF('Base de datos'!$E206=2021,'Base de datos'!$U206*'IPC DANE'!$V$18/'IPC DANE'!$T$18,IF('Base de datos'!$E206=2020,'Base de datos'!$U206*'IPC DANE'!$V$18/'IPC DANE'!$S$18))))</f>
        <v>0</v>
      </c>
      <c r="W206" s="7"/>
      <c r="X206" s="7">
        <f>IF('Base de datos'!$E206=2023,'Base de datos'!$W206,IF('Base de datos'!$E206=2022,'Base de datos'!$W206*'IPC DANE'!$V$18/'IPC DANE'!$U$18,IF('Base de datos'!$E206=2021,'Base de datos'!$W206*'IPC DANE'!$V$18/'IPC DANE'!$T$18,IF('Base de datos'!$E206=2020,'Base de datos'!$W206*'IPC DANE'!$V$18/'IPC DANE'!$S$18))))</f>
        <v>0</v>
      </c>
      <c r="Y206" s="3"/>
      <c r="Z206" s="1"/>
    </row>
    <row r="207" spans="1:26" ht="14.25" hidden="1" customHeight="1" outlineLevel="1" x14ac:dyDescent="0.3">
      <c r="A207" s="2">
        <v>137.19999999999999</v>
      </c>
      <c r="B207" s="3"/>
      <c r="C207" s="12"/>
      <c r="D207" s="5"/>
      <c r="E207" s="3">
        <v>2022</v>
      </c>
      <c r="F207" s="3"/>
      <c r="G207" s="3"/>
      <c r="H207" s="3"/>
      <c r="I207" s="3"/>
      <c r="J207" s="6"/>
      <c r="K207" s="7">
        <v>1964487156.1700001</v>
      </c>
      <c r="L207" s="8" t="s">
        <v>1324</v>
      </c>
      <c r="M207" s="3">
        <v>2.2599999999999998</v>
      </c>
      <c r="N207" s="7">
        <f>IF('Base de datos'!$E207=2023,'Base de datos'!$K207,IF('Base de datos'!$E207=2022,'Base de datos'!$K207*'IPC DANE'!$V$18/'IPC DANE'!$U$18,IF('Base de datos'!$E207=2021,'Base de datos'!$K207*'IPC DANE'!$V$18/'IPC DANE'!$T$18,IF('Base de datos'!$E207=2020,'Base de datos'!$K207*'IPC DANE'!$V$18/'IPC DANE'!$S$18))))</f>
        <v>1389515305.5836585</v>
      </c>
      <c r="O207" s="3"/>
      <c r="P207" s="3"/>
      <c r="Q207" s="3"/>
      <c r="R207" s="10"/>
      <c r="S207" s="3" t="s">
        <v>694</v>
      </c>
      <c r="T207" s="3"/>
      <c r="U207" s="7"/>
      <c r="V207" s="7">
        <f>IF('Base de datos'!$E207=2023,'Base de datos'!$U207,IF('Base de datos'!$E207=2022,'Base de datos'!$U207*'IPC DANE'!$V$18/'IPC DANE'!$U$18,IF('Base de datos'!$E207=2021,'Base de datos'!$U207*'IPC DANE'!$V$18/'IPC DANE'!$T$18,IF('Base de datos'!$E207=2020,'Base de datos'!$U207*'IPC DANE'!$V$18/'IPC DANE'!$S$18))))</f>
        <v>0</v>
      </c>
      <c r="W207" s="7"/>
      <c r="X207" s="7">
        <f>IF('Base de datos'!$E207=2023,'Base de datos'!$W207,IF('Base de datos'!$E207=2022,'Base de datos'!$W207*'IPC DANE'!$V$18/'IPC DANE'!$U$18,IF('Base de datos'!$E207=2021,'Base de datos'!$W207*'IPC DANE'!$V$18/'IPC DANE'!$T$18,IF('Base de datos'!$E207=2020,'Base de datos'!$W207*'IPC DANE'!$V$18/'IPC DANE'!$S$18))))</f>
        <v>0</v>
      </c>
      <c r="Y207" s="3"/>
      <c r="Z207" s="1"/>
    </row>
    <row r="208" spans="1:26" ht="14.25" hidden="1" customHeight="1" outlineLevel="1" x14ac:dyDescent="0.3">
      <c r="A208" s="2">
        <v>137.30000000000001</v>
      </c>
      <c r="B208" s="3"/>
      <c r="C208" s="12"/>
      <c r="D208" s="5"/>
      <c r="E208" s="3">
        <v>2022</v>
      </c>
      <c r="F208" s="3"/>
      <c r="G208" s="3"/>
      <c r="H208" s="3"/>
      <c r="I208" s="3"/>
      <c r="J208" s="6"/>
      <c r="K208" s="7">
        <v>138132415.40000001</v>
      </c>
      <c r="L208" s="8" t="s">
        <v>1324</v>
      </c>
      <c r="M208" s="3">
        <v>1.1000000000000001</v>
      </c>
      <c r="N208" s="7">
        <f>IF('Base de datos'!$E208=2023,'Base de datos'!$K208,IF('Base de datos'!$E208=2022,'Base de datos'!$K208*'IPC DANE'!$V$18/'IPC DANE'!$U$18,IF('Base de datos'!$E208=2021,'Base de datos'!$K208*'IPC DANE'!$V$18/'IPC DANE'!$T$18,IF('Base de datos'!$E208=2020,'Base de datos'!$K208*'IPC DANE'!$V$18/'IPC DANE'!$S$18))))</f>
        <v>97703415.770731702</v>
      </c>
      <c r="O208" s="3"/>
      <c r="P208" s="3"/>
      <c r="Q208" s="3"/>
      <c r="R208" s="10"/>
      <c r="S208" s="3" t="s">
        <v>91</v>
      </c>
      <c r="T208" s="3"/>
      <c r="U208" s="7"/>
      <c r="V208" s="7">
        <f>IF('Base de datos'!$E208=2023,'Base de datos'!$U208,IF('Base de datos'!$E208=2022,'Base de datos'!$U208*'IPC DANE'!$V$18/'IPC DANE'!$U$18,IF('Base de datos'!$E208=2021,'Base de datos'!$U208*'IPC DANE'!$V$18/'IPC DANE'!$T$18,IF('Base de datos'!$E208=2020,'Base de datos'!$U208*'IPC DANE'!$V$18/'IPC DANE'!$S$18))))</f>
        <v>0</v>
      </c>
      <c r="W208" s="7"/>
      <c r="X208" s="7">
        <f>IF('Base de datos'!$E208=2023,'Base de datos'!$W208,IF('Base de datos'!$E208=2022,'Base de datos'!$W208*'IPC DANE'!$V$18/'IPC DANE'!$U$18,IF('Base de datos'!$E208=2021,'Base de datos'!$W208*'IPC DANE'!$V$18/'IPC DANE'!$T$18,IF('Base de datos'!$E208=2020,'Base de datos'!$W208*'IPC DANE'!$V$18/'IPC DANE'!$S$18))))</f>
        <v>0</v>
      </c>
      <c r="Y208" s="3"/>
      <c r="Z208" s="1"/>
    </row>
    <row r="209" spans="1:26" ht="14.25" customHeight="1" collapsed="1" x14ac:dyDescent="0.3">
      <c r="A209" s="2">
        <v>138</v>
      </c>
      <c r="B209" s="3" t="s">
        <v>695</v>
      </c>
      <c r="C209" s="4" t="s">
        <v>696</v>
      </c>
      <c r="D209" s="5">
        <v>44701</v>
      </c>
      <c r="E209" s="3">
        <v>2022</v>
      </c>
      <c r="F209" s="3" t="s">
        <v>697</v>
      </c>
      <c r="G209" s="3" t="s">
        <v>265</v>
      </c>
      <c r="H209" s="3" t="s">
        <v>43</v>
      </c>
      <c r="I209" s="3" t="s">
        <v>698</v>
      </c>
      <c r="J209" s="6">
        <v>5</v>
      </c>
      <c r="K209" s="7">
        <v>68042614</v>
      </c>
      <c r="L209" s="8" t="s">
        <v>1324</v>
      </c>
      <c r="M209" s="9">
        <v>2.1</v>
      </c>
      <c r="N209" s="7">
        <f>IF('Base de datos'!$E209=2023,'Base de datos'!$K209,IF('Base de datos'!$E209=2022,'Base de datos'!$K209*'IPC DANE'!$V$18/'IPC DANE'!$U$18,IF('Base de datos'!$E209=2021,'Base de datos'!$K209*'IPC DANE'!$V$18/'IPC DANE'!$T$18,IF('Base de datos'!$E209=2020,'Base de datos'!$K209*'IPC DANE'!$V$18/'IPC DANE'!$S$18))))</f>
        <v>48127702.585365854</v>
      </c>
      <c r="O209" s="3" t="s">
        <v>29</v>
      </c>
      <c r="P209" s="3" t="s">
        <v>30</v>
      </c>
      <c r="Q209" s="3">
        <v>2</v>
      </c>
      <c r="R209" s="10">
        <v>28</v>
      </c>
      <c r="S209" s="3"/>
      <c r="T209" s="3" t="s">
        <v>51</v>
      </c>
      <c r="U209" s="7">
        <v>4300000</v>
      </c>
      <c r="V209" s="7">
        <f>IF('Base de datos'!$E209=2023,'Base de datos'!$U209,IF('Base de datos'!$E209=2022,'Base de datos'!$U209*'IPC DANE'!$V$18/'IPC DANE'!$U$18,IF('Base de datos'!$E209=2021,'Base de datos'!$U209*'IPC DANE'!$V$18/'IPC DANE'!$T$18,IF('Base de datos'!$E209=2020,'Base de datos'!$U209*'IPC DANE'!$V$18/'IPC DANE'!$S$18))))</f>
        <v>3041463.4146341467</v>
      </c>
      <c r="W209" s="7">
        <v>3200000</v>
      </c>
      <c r="X209" s="7">
        <f>IF('Base de datos'!$E209=2023,'Base de datos'!$W209,IF('Base de datos'!$E209=2022,'Base de datos'!$W209*'IPC DANE'!$V$18/'IPC DANE'!$U$18,IF('Base de datos'!$E209=2021,'Base de datos'!$W209*'IPC DANE'!$V$18/'IPC DANE'!$T$18,IF('Base de datos'!$E209=2020,'Base de datos'!$W209*'IPC DANE'!$V$18/'IPC DANE'!$S$18))))</f>
        <v>2263414.6341463411</v>
      </c>
      <c r="Y209" s="3"/>
      <c r="Z209" s="1"/>
    </row>
    <row r="210" spans="1:26" ht="14.25" customHeight="1" x14ac:dyDescent="0.3">
      <c r="A210" s="2">
        <v>139</v>
      </c>
      <c r="B210" s="3" t="s">
        <v>699</v>
      </c>
      <c r="C210" s="4" t="s">
        <v>700</v>
      </c>
      <c r="D210" s="5">
        <v>44832</v>
      </c>
      <c r="E210" s="3">
        <v>2022</v>
      </c>
      <c r="F210" s="3" t="s">
        <v>370</v>
      </c>
      <c r="G210" s="3" t="s">
        <v>434</v>
      </c>
      <c r="H210" s="3" t="s">
        <v>43</v>
      </c>
      <c r="I210" s="3" t="s">
        <v>701</v>
      </c>
      <c r="J210" s="6">
        <v>4</v>
      </c>
      <c r="K210" s="7">
        <v>105503885</v>
      </c>
      <c r="L210" s="8" t="s">
        <v>1324</v>
      </c>
      <c r="M210" s="3" t="s">
        <v>666</v>
      </c>
      <c r="N210" s="7">
        <f>IF('Base de datos'!$E210=2023,'Base de datos'!$K210,IF('Base de datos'!$E210=2022,'Base de datos'!$K210*'IPC DANE'!$V$18/'IPC DANE'!$U$18,IF('Base de datos'!$E210=2021,'Base de datos'!$K210*'IPC DANE'!$V$18/'IPC DANE'!$T$18,IF('Base de datos'!$E210=2020,'Base de datos'!$K210*'IPC DANE'!$V$18/'IPC DANE'!$S$18))))</f>
        <v>74624699.146341458</v>
      </c>
      <c r="O210" s="3" t="s">
        <v>29</v>
      </c>
      <c r="P210" s="3" t="s">
        <v>57</v>
      </c>
      <c r="Q210" s="3" t="s">
        <v>58</v>
      </c>
      <c r="R210" s="10">
        <v>17</v>
      </c>
      <c r="S210" s="3" t="s">
        <v>173</v>
      </c>
      <c r="T210" s="3" t="s">
        <v>385</v>
      </c>
      <c r="U210" s="7">
        <v>6140000</v>
      </c>
      <c r="V210" s="7">
        <f>IF('Base de datos'!$E210=2023,'Base de datos'!$U210,IF('Base de datos'!$E210=2022,'Base de datos'!$U210*'IPC DANE'!$V$18/'IPC DANE'!$U$18,IF('Base de datos'!$E210=2021,'Base de datos'!$U210*'IPC DANE'!$V$18/'IPC DANE'!$T$18,IF('Base de datos'!$E210=2020,'Base de datos'!$U210*'IPC DANE'!$V$18/'IPC DANE'!$S$18))))</f>
        <v>4342926.8292682925</v>
      </c>
      <c r="W210" s="7">
        <v>4100000</v>
      </c>
      <c r="X210" s="7">
        <f>IF('Base de datos'!$E210=2023,'Base de datos'!$W210,IF('Base de datos'!$E210=2022,'Base de datos'!$W210*'IPC DANE'!$V$18/'IPC DANE'!$U$18,IF('Base de datos'!$E210=2021,'Base de datos'!$W210*'IPC DANE'!$V$18/'IPC DANE'!$T$18,IF('Base de datos'!$E210=2020,'Base de datos'!$W210*'IPC DANE'!$V$18/'IPC DANE'!$S$18))))</f>
        <v>2900000</v>
      </c>
      <c r="Y210" s="3" t="s">
        <v>667</v>
      </c>
      <c r="Z210" s="1"/>
    </row>
    <row r="211" spans="1:26" ht="14.25" hidden="1" customHeight="1" outlineLevel="1" x14ac:dyDescent="0.3">
      <c r="A211" s="2">
        <v>139.1</v>
      </c>
      <c r="B211" s="3"/>
      <c r="C211" s="12"/>
      <c r="D211" s="5"/>
      <c r="E211" s="3">
        <v>2022</v>
      </c>
      <c r="F211" s="3"/>
      <c r="G211" s="3"/>
      <c r="H211" s="3"/>
      <c r="I211" s="3"/>
      <c r="J211" s="6"/>
      <c r="K211" s="7">
        <v>76469524.950000003</v>
      </c>
      <c r="L211" s="8" t="s">
        <v>1324</v>
      </c>
      <c r="M211" s="3">
        <v>1.79</v>
      </c>
      <c r="N211" s="7">
        <f>IF('Base de datos'!$E211=2023,'Base de datos'!$K211,IF('Base de datos'!$E211=2022,'Base de datos'!$K211*'IPC DANE'!$V$18/'IPC DANE'!$U$18,IF('Base de datos'!$E211=2021,'Base de datos'!$K211*'IPC DANE'!$V$18/'IPC DANE'!$T$18,IF('Base de datos'!$E211=2020,'Base de datos'!$K211*'IPC DANE'!$V$18/'IPC DANE'!$S$18))))</f>
        <v>54088200.574390247</v>
      </c>
      <c r="O211" s="3"/>
      <c r="P211" s="3"/>
      <c r="Q211" s="3"/>
      <c r="R211" s="10"/>
      <c r="S211" s="3" t="s">
        <v>175</v>
      </c>
      <c r="T211" s="3"/>
      <c r="U211" s="7"/>
      <c r="V211" s="7">
        <f>IF('Base de datos'!$E211=2023,'Base de datos'!$U211,IF('Base de datos'!$E211=2022,'Base de datos'!$U211*'IPC DANE'!$V$18/'IPC DANE'!$U$18,IF('Base de datos'!$E211=2021,'Base de datos'!$U211*'IPC DANE'!$V$18/'IPC DANE'!$T$18,IF('Base de datos'!$E211=2020,'Base de datos'!$U211*'IPC DANE'!$V$18/'IPC DANE'!$S$18))))</f>
        <v>0</v>
      </c>
      <c r="W211" s="7"/>
      <c r="X211" s="7">
        <f>IF('Base de datos'!$E211=2023,'Base de datos'!$W211,IF('Base de datos'!$E211=2022,'Base de datos'!$W211*'IPC DANE'!$V$18/'IPC DANE'!$U$18,IF('Base de datos'!$E211=2021,'Base de datos'!$W211*'IPC DANE'!$V$18/'IPC DANE'!$T$18,IF('Base de datos'!$E211=2020,'Base de datos'!$W211*'IPC DANE'!$V$18/'IPC DANE'!$S$18))))</f>
        <v>0</v>
      </c>
      <c r="Y211" s="3"/>
      <c r="Z211" s="1"/>
    </row>
    <row r="212" spans="1:26" ht="14.25" hidden="1" customHeight="1" outlineLevel="1" x14ac:dyDescent="0.3">
      <c r="A212" s="2">
        <v>139.19999999999999</v>
      </c>
      <c r="B212" s="3"/>
      <c r="C212" s="12"/>
      <c r="D212" s="5"/>
      <c r="E212" s="3">
        <v>2022</v>
      </c>
      <c r="F212" s="3"/>
      <c r="G212" s="3"/>
      <c r="H212" s="3"/>
      <c r="I212" s="3"/>
      <c r="J212" s="6"/>
      <c r="K212" s="7">
        <v>14180022.15</v>
      </c>
      <c r="L212" s="8" t="s">
        <v>1324</v>
      </c>
      <c r="M212" s="3">
        <v>1.36</v>
      </c>
      <c r="N212" s="7">
        <f>IF('Base de datos'!$E212=2023,'Base de datos'!$K212,IF('Base de datos'!$E212=2022,'Base de datos'!$K212*'IPC DANE'!$V$18/'IPC DANE'!$U$18,IF('Base de datos'!$E212=2021,'Base de datos'!$K212*'IPC DANE'!$V$18/'IPC DANE'!$T$18,IF('Base de datos'!$E212=2020,'Base de datos'!$K212*'IPC DANE'!$V$18/'IPC DANE'!$S$18))))</f>
        <v>10029771.764634147</v>
      </c>
      <c r="O212" s="3"/>
      <c r="P212" s="3"/>
      <c r="Q212" s="3"/>
      <c r="R212" s="10"/>
      <c r="S212" s="3" t="s">
        <v>176</v>
      </c>
      <c r="T212" s="3"/>
      <c r="U212" s="7"/>
      <c r="V212" s="7">
        <f>IF('Base de datos'!$E212=2023,'Base de datos'!$U212,IF('Base de datos'!$E212=2022,'Base de datos'!$U212*'IPC DANE'!$V$18/'IPC DANE'!$U$18,IF('Base de datos'!$E212=2021,'Base de datos'!$U212*'IPC DANE'!$V$18/'IPC DANE'!$T$18,IF('Base de datos'!$E212=2020,'Base de datos'!$U212*'IPC DANE'!$V$18/'IPC DANE'!$S$18))))</f>
        <v>0</v>
      </c>
      <c r="W212" s="7"/>
      <c r="X212" s="7">
        <f>IF('Base de datos'!$E212=2023,'Base de datos'!$W212,IF('Base de datos'!$E212=2022,'Base de datos'!$W212*'IPC DANE'!$V$18/'IPC DANE'!$U$18,IF('Base de datos'!$E212=2021,'Base de datos'!$W212*'IPC DANE'!$V$18/'IPC DANE'!$T$18,IF('Base de datos'!$E212=2020,'Base de datos'!$W212*'IPC DANE'!$V$18/'IPC DANE'!$S$18))))</f>
        <v>0</v>
      </c>
      <c r="Y212" s="3"/>
      <c r="Z212" s="1"/>
    </row>
    <row r="213" spans="1:26" ht="14.25" customHeight="1" collapsed="1" x14ac:dyDescent="0.3">
      <c r="A213" s="2">
        <v>140</v>
      </c>
      <c r="B213" s="3" t="s">
        <v>702</v>
      </c>
      <c r="C213" s="12" t="s">
        <v>703</v>
      </c>
      <c r="D213" s="5">
        <v>44924</v>
      </c>
      <c r="E213" s="3">
        <v>2022</v>
      </c>
      <c r="F213" s="3" t="s">
        <v>163</v>
      </c>
      <c r="G213" s="3" t="s">
        <v>163</v>
      </c>
      <c r="H213" s="3" t="s">
        <v>43</v>
      </c>
      <c r="I213" s="3" t="s">
        <v>704</v>
      </c>
      <c r="J213" s="6">
        <v>11</v>
      </c>
      <c r="K213" s="7">
        <v>1354907611</v>
      </c>
      <c r="L213" s="8" t="s">
        <v>1324</v>
      </c>
      <c r="M213" s="3" t="s">
        <v>649</v>
      </c>
      <c r="N213" s="7">
        <f>IF('Base de datos'!$E213=2023,'Base de datos'!$K213,IF('Base de datos'!$E213=2022,'Base de datos'!$K213*'IPC DANE'!$V$18/'IPC DANE'!$U$18,IF('Base de datos'!$E213=2021,'Base de datos'!$K213*'IPC DANE'!$V$18/'IPC DANE'!$T$18,IF('Base de datos'!$E213=2020,'Base de datos'!$K213*'IPC DANE'!$V$18/'IPC DANE'!$S$18))))</f>
        <v>958349285.82926834</v>
      </c>
      <c r="O213" s="3" t="s">
        <v>29</v>
      </c>
      <c r="P213" s="3" t="s">
        <v>30</v>
      </c>
      <c r="Q213" s="11">
        <v>1</v>
      </c>
      <c r="R213" s="10">
        <v>32</v>
      </c>
      <c r="S213" s="3" t="s">
        <v>73</v>
      </c>
      <c r="T213" s="3" t="s">
        <v>51</v>
      </c>
      <c r="U213" s="7">
        <v>6967000</v>
      </c>
      <c r="V213" s="7">
        <f>IF('Base de datos'!$E213=2023,'Base de datos'!$U213,IF('Base de datos'!$E213=2022,'Base de datos'!$U213*'IPC DANE'!$V$18/'IPC DANE'!$U$18,IF('Base de datos'!$E213=2021,'Base de datos'!$U213*'IPC DANE'!$V$18/'IPC DANE'!$T$18,IF('Base de datos'!$E213=2020,'Base de datos'!$U213*'IPC DANE'!$V$18/'IPC DANE'!$S$18))))</f>
        <v>4927878.0487804879</v>
      </c>
      <c r="W213" s="7">
        <v>5604000</v>
      </c>
      <c r="X213" s="7">
        <f>IF('Base de datos'!$E213=2023,'Base de datos'!$W213,IF('Base de datos'!$E213=2022,'Base de datos'!$W213*'IPC DANE'!$V$18/'IPC DANE'!$U$18,IF('Base de datos'!$E213=2021,'Base de datos'!$W213*'IPC DANE'!$V$18/'IPC DANE'!$T$18,IF('Base de datos'!$E213=2020,'Base de datos'!$W213*'IPC DANE'!$V$18/'IPC DANE'!$S$18))))</f>
        <v>3963804.8780487808</v>
      </c>
      <c r="Y213" s="3"/>
      <c r="Z213" s="1"/>
    </row>
    <row r="214" spans="1:26" ht="14.25" hidden="1" customHeight="1" outlineLevel="1" x14ac:dyDescent="0.3">
      <c r="A214" s="2">
        <v>140.1</v>
      </c>
      <c r="B214" s="3"/>
      <c r="C214" s="12"/>
      <c r="D214" s="5"/>
      <c r="E214" s="3">
        <v>2022</v>
      </c>
      <c r="F214" s="3"/>
      <c r="G214" s="3"/>
      <c r="H214" s="3"/>
      <c r="I214" s="3"/>
      <c r="J214" s="6"/>
      <c r="K214" s="7">
        <v>71710367.469999999</v>
      </c>
      <c r="L214" s="8" t="s">
        <v>1324</v>
      </c>
      <c r="M214" s="3">
        <v>2.4500000000000002</v>
      </c>
      <c r="N214" s="7">
        <f>IF('Base de datos'!$E214=2023,'Base de datos'!$K214,IF('Base de datos'!$E214=2022,'Base de datos'!$K214*'IPC DANE'!$V$18/'IPC DANE'!$U$18,IF('Base de datos'!$E214=2021,'Base de datos'!$K214*'IPC DANE'!$V$18/'IPC DANE'!$T$18,IF('Base de datos'!$E214=2020,'Base de datos'!$K214*'IPC DANE'!$V$18/'IPC DANE'!$S$18))))</f>
        <v>50721967.234878048</v>
      </c>
      <c r="O214" s="3"/>
      <c r="P214" s="3"/>
      <c r="Q214" s="3"/>
      <c r="R214" s="10"/>
      <c r="S214" s="3" t="s">
        <v>651</v>
      </c>
      <c r="T214" s="3"/>
      <c r="U214" s="7"/>
      <c r="V214" s="7">
        <f>IF('Base de datos'!$E214=2023,'Base de datos'!$U214,IF('Base de datos'!$E214=2022,'Base de datos'!$U214*'IPC DANE'!$V$18/'IPC DANE'!$U$18,IF('Base de datos'!$E214=2021,'Base de datos'!$U214*'IPC DANE'!$V$18/'IPC DANE'!$T$18,IF('Base de datos'!$E214=2020,'Base de datos'!$U214*'IPC DANE'!$V$18/'IPC DANE'!$S$18))))</f>
        <v>0</v>
      </c>
      <c r="W214" s="7"/>
      <c r="X214" s="7">
        <f>IF('Base de datos'!$E214=2023,'Base de datos'!$W214,IF('Base de datos'!$E214=2022,'Base de datos'!$W214*'IPC DANE'!$V$18/'IPC DANE'!$U$18,IF('Base de datos'!$E214=2021,'Base de datos'!$W214*'IPC DANE'!$V$18/'IPC DANE'!$T$18,IF('Base de datos'!$E214=2020,'Base de datos'!$W214*'IPC DANE'!$V$18/'IPC DANE'!$S$18))))</f>
        <v>0</v>
      </c>
      <c r="Y214" s="3"/>
      <c r="Z214" s="1"/>
    </row>
    <row r="215" spans="1:26" ht="14.25" hidden="1" customHeight="1" outlineLevel="1" x14ac:dyDescent="0.3">
      <c r="A215" s="2">
        <v>140.19999999999999</v>
      </c>
      <c r="B215" s="3"/>
      <c r="C215" s="12"/>
      <c r="D215" s="5"/>
      <c r="E215" s="3">
        <v>2022</v>
      </c>
      <c r="F215" s="3"/>
      <c r="G215" s="3"/>
      <c r="H215" s="3"/>
      <c r="I215" s="3"/>
      <c r="J215" s="6"/>
      <c r="K215" s="7">
        <v>1119383460.3</v>
      </c>
      <c r="L215" s="8" t="s">
        <v>1324</v>
      </c>
      <c r="M215" s="3">
        <v>2.2999999999999998</v>
      </c>
      <c r="N215" s="7">
        <f>IF('Base de datos'!$E215=2023,'Base de datos'!$K215,IF('Base de datos'!$E215=2022,'Base de datos'!$K215*'IPC DANE'!$V$18/'IPC DANE'!$U$18,IF('Base de datos'!$E215=2021,'Base de datos'!$K215*'IPC DANE'!$V$18/'IPC DANE'!$T$18,IF('Base de datos'!$E215=2020,'Base de datos'!$K215*'IPC DANE'!$V$18/'IPC DANE'!$S$18))))</f>
        <v>791759032.89512193</v>
      </c>
      <c r="O215" s="3"/>
      <c r="P215" s="3"/>
      <c r="Q215" s="3"/>
      <c r="R215" s="10"/>
      <c r="S215" s="3" t="s">
        <v>652</v>
      </c>
      <c r="T215" s="3"/>
      <c r="U215" s="7"/>
      <c r="V215" s="7">
        <f>IF('Base de datos'!$E215=2023,'Base de datos'!$U215,IF('Base de datos'!$E215=2022,'Base de datos'!$U215*'IPC DANE'!$V$18/'IPC DANE'!$U$18,IF('Base de datos'!$E215=2021,'Base de datos'!$U215*'IPC DANE'!$V$18/'IPC DANE'!$T$18,IF('Base de datos'!$E215=2020,'Base de datos'!$U215*'IPC DANE'!$V$18/'IPC DANE'!$S$18))))</f>
        <v>0</v>
      </c>
      <c r="W215" s="7"/>
      <c r="X215" s="7">
        <f>IF('Base de datos'!$E215=2023,'Base de datos'!$W215,IF('Base de datos'!$E215=2022,'Base de datos'!$W215*'IPC DANE'!$V$18/'IPC DANE'!$U$18,IF('Base de datos'!$E215=2021,'Base de datos'!$W215*'IPC DANE'!$V$18/'IPC DANE'!$T$18,IF('Base de datos'!$E215=2020,'Base de datos'!$W215*'IPC DANE'!$V$18/'IPC DANE'!$S$18))))</f>
        <v>0</v>
      </c>
      <c r="Y215" s="3"/>
      <c r="Z215" s="1"/>
    </row>
    <row r="216" spans="1:26" ht="14.25" hidden="1" customHeight="1" outlineLevel="1" x14ac:dyDescent="0.3">
      <c r="A216" s="2">
        <v>140.30000000000001</v>
      </c>
      <c r="B216" s="3"/>
      <c r="C216" s="12"/>
      <c r="D216" s="5"/>
      <c r="E216" s="3">
        <v>2022</v>
      </c>
      <c r="F216" s="3"/>
      <c r="G216" s="3"/>
      <c r="H216" s="3"/>
      <c r="I216" s="3"/>
      <c r="J216" s="6"/>
      <c r="K216" s="7">
        <v>63545984.530000001</v>
      </c>
      <c r="L216" s="8" t="s">
        <v>1324</v>
      </c>
      <c r="M216" s="3">
        <v>1.1000000000000001</v>
      </c>
      <c r="N216" s="7">
        <f>IF('Base de datos'!$E216=2023,'Base de datos'!$K216,IF('Base de datos'!$E216=2022,'Base de datos'!$K216*'IPC DANE'!$V$18/'IPC DANE'!$U$18,IF('Base de datos'!$E216=2021,'Base de datos'!$K216*'IPC DANE'!$V$18/'IPC DANE'!$T$18,IF('Base de datos'!$E216=2020,'Base de datos'!$K216*'IPC DANE'!$V$18/'IPC DANE'!$S$18))))</f>
        <v>44947159.789512195</v>
      </c>
      <c r="O216" s="3"/>
      <c r="P216" s="3"/>
      <c r="Q216" s="3"/>
      <c r="R216" s="10"/>
      <c r="S216" s="3" t="s">
        <v>91</v>
      </c>
      <c r="T216" s="3"/>
      <c r="U216" s="7"/>
      <c r="V216" s="7">
        <f>IF('Base de datos'!$E216=2023,'Base de datos'!$U216,IF('Base de datos'!$E216=2022,'Base de datos'!$U216*'IPC DANE'!$V$18/'IPC DANE'!$U$18,IF('Base de datos'!$E216=2021,'Base de datos'!$U216*'IPC DANE'!$V$18/'IPC DANE'!$T$18,IF('Base de datos'!$E216=2020,'Base de datos'!$U216*'IPC DANE'!$V$18/'IPC DANE'!$S$18))))</f>
        <v>0</v>
      </c>
      <c r="W216" s="7"/>
      <c r="X216" s="7">
        <f>IF('Base de datos'!$E216=2023,'Base de datos'!$W216,IF('Base de datos'!$E216=2022,'Base de datos'!$W216*'IPC DANE'!$V$18/'IPC DANE'!$U$18,IF('Base de datos'!$E216=2021,'Base de datos'!$W216*'IPC DANE'!$V$18/'IPC DANE'!$T$18,IF('Base de datos'!$E216=2020,'Base de datos'!$W216*'IPC DANE'!$V$18/'IPC DANE'!$S$18))))</f>
        <v>0</v>
      </c>
      <c r="Y216" s="3"/>
      <c r="Z216" s="1"/>
    </row>
    <row r="217" spans="1:26" ht="14.25" customHeight="1" collapsed="1" x14ac:dyDescent="0.3">
      <c r="A217" s="2">
        <v>141</v>
      </c>
      <c r="B217" s="3" t="s">
        <v>705</v>
      </c>
      <c r="C217" s="4" t="s">
        <v>706</v>
      </c>
      <c r="D217" s="5">
        <v>44553</v>
      </c>
      <c r="E217" s="3">
        <v>2021</v>
      </c>
      <c r="F217" s="3" t="s">
        <v>163</v>
      </c>
      <c r="G217" s="3" t="s">
        <v>163</v>
      </c>
      <c r="H217" s="3" t="s">
        <v>43</v>
      </c>
      <c r="I217" s="3" t="s">
        <v>707</v>
      </c>
      <c r="J217" s="6">
        <v>7</v>
      </c>
      <c r="K217" s="7">
        <v>423590991</v>
      </c>
      <c r="L217" s="8" t="s">
        <v>1324</v>
      </c>
      <c r="M217" s="3" t="s">
        <v>649</v>
      </c>
      <c r="N217" s="7">
        <f>IF('Base de datos'!$E217=2023,'Base de datos'!$K217,IF('Base de datos'!$E217=2022,'Base de datos'!$K217*'IPC DANE'!$V$18/'IPC DANE'!$U$18,IF('Base de datos'!$E217=2021,'Base de datos'!$K217*'IPC DANE'!$V$18/'IPC DANE'!$T$18,IF('Base de datos'!$E217=2020,'Base de datos'!$K217*'IPC DANE'!$V$18/'IPC DANE'!$S$18))))</f>
        <v>699452739.58718848</v>
      </c>
      <c r="O217" s="3" t="s">
        <v>29</v>
      </c>
      <c r="P217" s="3" t="s">
        <v>30</v>
      </c>
      <c r="Q217" s="3">
        <v>2</v>
      </c>
      <c r="R217" s="10">
        <v>32</v>
      </c>
      <c r="S217" s="3" t="s">
        <v>73</v>
      </c>
      <c r="T217" s="3" t="s">
        <v>51</v>
      </c>
      <c r="U217" s="7">
        <v>6619000</v>
      </c>
      <c r="V217" s="7">
        <f>IF('Base de datos'!$E217=2023,'Base de datos'!$U217,IF('Base de datos'!$E217=2022,'Base de datos'!$U217*'IPC DANE'!$V$18/'IPC DANE'!$U$18,IF('Base de datos'!$E217=2021,'Base de datos'!$U217*'IPC DANE'!$V$18/'IPC DANE'!$T$18,IF('Base de datos'!$E217=2020,'Base de datos'!$U217*'IPC DANE'!$V$18/'IPC DANE'!$S$18))))</f>
        <v>10929594.30604982</v>
      </c>
      <c r="W217" s="7">
        <v>5324000</v>
      </c>
      <c r="X217" s="7">
        <f>IF('Base de datos'!$E217=2023,'Base de datos'!$W217,IF('Base de datos'!$E217=2022,'Base de datos'!$W217*'IPC DANE'!$V$18/'IPC DANE'!$U$18,IF('Base de datos'!$E217=2021,'Base de datos'!$W217*'IPC DANE'!$V$18/'IPC DANE'!$T$18,IF('Base de datos'!$E217=2020,'Base de datos'!$W217*'IPC DANE'!$V$18/'IPC DANE'!$S$18))))</f>
        <v>8791231.3167259786</v>
      </c>
      <c r="Y217" s="3"/>
      <c r="Z217" s="1"/>
    </row>
    <row r="218" spans="1:26" ht="14.25" hidden="1" customHeight="1" outlineLevel="1" x14ac:dyDescent="0.3">
      <c r="A218" s="2">
        <v>141.1</v>
      </c>
      <c r="B218" s="3"/>
      <c r="C218" s="12"/>
      <c r="D218" s="5"/>
      <c r="E218" s="3"/>
      <c r="F218" s="3"/>
      <c r="G218" s="3"/>
      <c r="H218" s="3"/>
      <c r="I218" s="3"/>
      <c r="J218" s="6"/>
      <c r="K218" s="7">
        <v>22625884.120000001</v>
      </c>
      <c r="L218" s="8" t="s">
        <v>1324</v>
      </c>
      <c r="M218" s="3">
        <v>2.4500000000000002</v>
      </c>
      <c r="N218" s="7" t="b">
        <f>IF('Base de datos'!$E218=2023,'Base de datos'!$K218,IF('Base de datos'!$E218=2022,'Base de datos'!$K218*'IPC DANE'!$V$18/'IPC DANE'!$U$18,IF('Base de datos'!$E218=2021,'Base de datos'!$K218*'IPC DANE'!$V$18/'IPC DANE'!$T$18,IF('Base de datos'!$E218=2020,'Base de datos'!$K218*'IPC DANE'!$V$18/'IPC DANE'!$S$18))))</f>
        <v>0</v>
      </c>
      <c r="O218" s="3"/>
      <c r="P218" s="3"/>
      <c r="Q218" s="3"/>
      <c r="R218" s="10"/>
      <c r="S218" s="3" t="s">
        <v>651</v>
      </c>
      <c r="T218" s="3"/>
      <c r="U218" s="7"/>
      <c r="V218" s="7" t="b">
        <f>IF('Base de datos'!$E218=2023,'Base de datos'!$U218,IF('Base de datos'!$E218=2022,'Base de datos'!$U218*'IPC DANE'!$V$18/'IPC DANE'!$U$18,IF('Base de datos'!$E218=2021,'Base de datos'!$U218*'IPC DANE'!$V$18/'IPC DANE'!$T$18,IF('Base de datos'!$E218=2020,'Base de datos'!$U218*'IPC DANE'!$V$18/'IPC DANE'!$S$18))))</f>
        <v>0</v>
      </c>
      <c r="W218" s="7"/>
      <c r="X218" s="7" t="b">
        <f>IF('Base de datos'!$E218=2023,'Base de datos'!$W218,IF('Base de datos'!$E218=2022,'Base de datos'!$W218*'IPC DANE'!$V$18/'IPC DANE'!$U$18,IF('Base de datos'!$E218=2021,'Base de datos'!$W218*'IPC DANE'!$V$18/'IPC DANE'!$T$18,IF('Base de datos'!$E218=2020,'Base de datos'!$W218*'IPC DANE'!$V$18/'IPC DANE'!$S$18))))</f>
        <v>0</v>
      </c>
      <c r="Y218" s="3"/>
      <c r="Z218" s="1"/>
    </row>
    <row r="219" spans="1:26" ht="14.25" hidden="1" customHeight="1" outlineLevel="1" x14ac:dyDescent="0.3">
      <c r="A219" s="2">
        <v>141.19999999999999</v>
      </c>
      <c r="B219" s="3"/>
      <c r="C219" s="12"/>
      <c r="D219" s="5"/>
      <c r="E219" s="3"/>
      <c r="F219" s="3"/>
      <c r="G219" s="3"/>
      <c r="H219" s="3"/>
      <c r="I219" s="3"/>
      <c r="J219" s="6"/>
      <c r="K219" s="7">
        <v>353550332.80000001</v>
      </c>
      <c r="L219" s="8" t="s">
        <v>1324</v>
      </c>
      <c r="M219" s="3">
        <v>2.2999999999999998</v>
      </c>
      <c r="N219" s="7" t="b">
        <f>IF('Base de datos'!$E219=2023,'Base de datos'!$K219,IF('Base de datos'!$E219=2022,'Base de datos'!$K219*'IPC DANE'!$V$18/'IPC DANE'!$U$18,IF('Base de datos'!$E219=2021,'Base de datos'!$K219*'IPC DANE'!$V$18/'IPC DANE'!$T$18,IF('Base de datos'!$E219=2020,'Base de datos'!$K219*'IPC DANE'!$V$18/'IPC DANE'!$S$18))))</f>
        <v>0</v>
      </c>
      <c r="O219" s="3"/>
      <c r="P219" s="3"/>
      <c r="Q219" s="3"/>
      <c r="R219" s="10"/>
      <c r="S219" s="3" t="s">
        <v>652</v>
      </c>
      <c r="T219" s="3"/>
      <c r="U219" s="7"/>
      <c r="V219" s="7" t="b">
        <f>IF('Base de datos'!$E219=2023,'Base de datos'!$U219,IF('Base de datos'!$E219=2022,'Base de datos'!$U219*'IPC DANE'!$V$18/'IPC DANE'!$U$18,IF('Base de datos'!$E219=2021,'Base de datos'!$U219*'IPC DANE'!$V$18/'IPC DANE'!$T$18,IF('Base de datos'!$E219=2020,'Base de datos'!$U219*'IPC DANE'!$V$18/'IPC DANE'!$S$18))))</f>
        <v>0</v>
      </c>
      <c r="W219" s="7"/>
      <c r="X219" s="7" t="b">
        <f>IF('Base de datos'!$E219=2023,'Base de datos'!$W219,IF('Base de datos'!$E219=2022,'Base de datos'!$W219*'IPC DANE'!$V$18/'IPC DANE'!$U$18,IF('Base de datos'!$E219=2021,'Base de datos'!$W219*'IPC DANE'!$V$18/'IPC DANE'!$T$18,IF('Base de datos'!$E219=2020,'Base de datos'!$W219*'IPC DANE'!$V$18/'IPC DANE'!$S$18))))</f>
        <v>0</v>
      </c>
      <c r="Y219" s="3"/>
      <c r="Z219" s="1"/>
    </row>
    <row r="220" spans="1:26" ht="14.25" hidden="1" customHeight="1" outlineLevel="1" x14ac:dyDescent="0.3">
      <c r="A220" s="2">
        <v>141.30000000000001</v>
      </c>
      <c r="B220" s="3"/>
      <c r="C220" s="12"/>
      <c r="D220" s="5"/>
      <c r="E220" s="3"/>
      <c r="F220" s="3"/>
      <c r="G220" s="3"/>
      <c r="H220" s="3"/>
      <c r="I220" s="3"/>
      <c r="J220" s="6"/>
      <c r="K220" s="7">
        <v>34209981.960000001</v>
      </c>
      <c r="L220" s="8" t="s">
        <v>1324</v>
      </c>
      <c r="M220" s="3">
        <v>1.1000000000000001</v>
      </c>
      <c r="N220" s="7" t="b">
        <f>IF('Base de datos'!$E220=2023,'Base de datos'!$K220,IF('Base de datos'!$E220=2022,'Base de datos'!$K220*'IPC DANE'!$V$18/'IPC DANE'!$U$18,IF('Base de datos'!$E220=2021,'Base de datos'!$K220*'IPC DANE'!$V$18/'IPC DANE'!$T$18,IF('Base de datos'!$E220=2020,'Base de datos'!$K220*'IPC DANE'!$V$18/'IPC DANE'!$S$18))))</f>
        <v>0</v>
      </c>
      <c r="O220" s="3"/>
      <c r="P220" s="3"/>
      <c r="Q220" s="3"/>
      <c r="R220" s="10"/>
      <c r="S220" s="3" t="s">
        <v>91</v>
      </c>
      <c r="T220" s="3"/>
      <c r="U220" s="7"/>
      <c r="V220" s="7" t="b">
        <f>IF('Base de datos'!$E220=2023,'Base de datos'!$U220,IF('Base de datos'!$E220=2022,'Base de datos'!$U220*'IPC DANE'!$V$18/'IPC DANE'!$U$18,IF('Base de datos'!$E220=2021,'Base de datos'!$U220*'IPC DANE'!$V$18/'IPC DANE'!$T$18,IF('Base de datos'!$E220=2020,'Base de datos'!$U220*'IPC DANE'!$V$18/'IPC DANE'!$S$18))))</f>
        <v>0</v>
      </c>
      <c r="W220" s="7"/>
      <c r="X220" s="7" t="b">
        <f>IF('Base de datos'!$E220=2023,'Base de datos'!$W220,IF('Base de datos'!$E220=2022,'Base de datos'!$W220*'IPC DANE'!$V$18/'IPC DANE'!$U$18,IF('Base de datos'!$E220=2021,'Base de datos'!$W220*'IPC DANE'!$V$18/'IPC DANE'!$T$18,IF('Base de datos'!$E220=2020,'Base de datos'!$W220*'IPC DANE'!$V$18/'IPC DANE'!$S$18))))</f>
        <v>0</v>
      </c>
      <c r="Y220" s="3"/>
      <c r="Z220" s="1"/>
    </row>
    <row r="221" spans="1:26" ht="14.25" customHeight="1" collapsed="1" x14ac:dyDescent="0.3">
      <c r="A221" s="2">
        <v>142</v>
      </c>
      <c r="B221" s="3" t="s">
        <v>708</v>
      </c>
      <c r="C221" s="12" t="s">
        <v>709</v>
      </c>
      <c r="D221" s="5">
        <v>44924</v>
      </c>
      <c r="E221" s="3">
        <v>2022</v>
      </c>
      <c r="F221" s="3" t="s">
        <v>163</v>
      </c>
      <c r="G221" s="3" t="s">
        <v>163</v>
      </c>
      <c r="H221" s="3" t="s">
        <v>43</v>
      </c>
      <c r="I221" s="3" t="s">
        <v>710</v>
      </c>
      <c r="J221" s="6">
        <v>13</v>
      </c>
      <c r="K221" s="7">
        <v>1839108873</v>
      </c>
      <c r="L221" s="8" t="s">
        <v>1324</v>
      </c>
      <c r="M221" s="3" t="s">
        <v>692</v>
      </c>
      <c r="N221" s="7">
        <f>IF('Base de datos'!$E221=2023,'Base de datos'!$K221,IF('Base de datos'!$E221=2022,'Base de datos'!$K221*'IPC DANE'!$V$18/'IPC DANE'!$U$18,IF('Base de datos'!$E221=2021,'Base de datos'!$K221*'IPC DANE'!$V$18/'IPC DANE'!$T$18,IF('Base de datos'!$E221=2020,'Base de datos'!$K221*'IPC DANE'!$V$18/'IPC DANE'!$S$18))))</f>
        <v>1300833105.2926829</v>
      </c>
      <c r="O221" s="3" t="s">
        <v>29</v>
      </c>
      <c r="P221" s="3" t="s">
        <v>30</v>
      </c>
      <c r="Q221" s="3">
        <v>1</v>
      </c>
      <c r="R221" s="10">
        <v>32</v>
      </c>
      <c r="S221" s="3" t="s">
        <v>73</v>
      </c>
      <c r="T221" s="3" t="s">
        <v>51</v>
      </c>
      <c r="U221" s="7">
        <v>6967000</v>
      </c>
      <c r="V221" s="7">
        <f>IF('Base de datos'!$E221=2023,'Base de datos'!$U221,IF('Base de datos'!$E221=2022,'Base de datos'!$U221*'IPC DANE'!$V$18/'IPC DANE'!$U$18,IF('Base de datos'!$E221=2021,'Base de datos'!$U221*'IPC DANE'!$V$18/'IPC DANE'!$T$18,IF('Base de datos'!$E221=2020,'Base de datos'!$U221*'IPC DANE'!$V$18/'IPC DANE'!$S$18))))</f>
        <v>4927878.0487804879</v>
      </c>
      <c r="W221" s="7">
        <v>5604000</v>
      </c>
      <c r="X221" s="7">
        <f>IF('Base de datos'!$E221=2023,'Base de datos'!$W221,IF('Base de datos'!$E221=2022,'Base de datos'!$W221*'IPC DANE'!$V$18/'IPC DANE'!$U$18,IF('Base de datos'!$E221=2021,'Base de datos'!$W221*'IPC DANE'!$V$18/'IPC DANE'!$T$18,IF('Base de datos'!$E221=2020,'Base de datos'!$W221*'IPC DANE'!$V$18/'IPC DANE'!$S$18))))</f>
        <v>3963804.8780487808</v>
      </c>
      <c r="Y221" s="3"/>
      <c r="Z221" s="1"/>
    </row>
    <row r="222" spans="1:26" ht="14.25" hidden="1" customHeight="1" outlineLevel="1" x14ac:dyDescent="0.3">
      <c r="A222" s="2">
        <v>142.1</v>
      </c>
      <c r="B222" s="3"/>
      <c r="C222" s="12"/>
      <c r="D222" s="5"/>
      <c r="E222" s="3"/>
      <c r="F222" s="3"/>
      <c r="G222" s="3"/>
      <c r="H222" s="3"/>
      <c r="I222" s="3"/>
      <c r="J222" s="6"/>
      <c r="K222" s="7">
        <v>21666472.800000001</v>
      </c>
      <c r="L222" s="8" t="s">
        <v>1324</v>
      </c>
      <c r="M222" s="3">
        <v>2.4</v>
      </c>
      <c r="N222" s="7" t="b">
        <f>IF('Base de datos'!$E222=2023,'Base de datos'!$K222,IF('Base de datos'!$E222=2022,'Base de datos'!$K222*'IPC DANE'!$V$18/'IPC DANE'!$U$18,IF('Base de datos'!$E222=2021,'Base de datos'!$K222*'IPC DANE'!$V$18/'IPC DANE'!$T$18,IF('Base de datos'!$E222=2020,'Base de datos'!$K222*'IPC DANE'!$V$18/'IPC DANE'!$S$18))))</f>
        <v>0</v>
      </c>
      <c r="O222" s="3"/>
      <c r="P222" s="3"/>
      <c r="Q222" s="3"/>
      <c r="R222" s="10"/>
      <c r="S222" s="3" t="s">
        <v>693</v>
      </c>
      <c r="T222" s="3"/>
      <c r="U222" s="7"/>
      <c r="V222" s="7" t="b">
        <f>IF('Base de datos'!$E222=2023,'Base de datos'!$U222,IF('Base de datos'!$E222=2022,'Base de datos'!$U222*'IPC DANE'!$V$18/'IPC DANE'!$U$18,IF('Base de datos'!$E222=2021,'Base de datos'!$U222*'IPC DANE'!$V$18/'IPC DANE'!$T$18,IF('Base de datos'!$E222=2020,'Base de datos'!$U222*'IPC DANE'!$V$18/'IPC DANE'!$S$18))))</f>
        <v>0</v>
      </c>
      <c r="W222" s="7"/>
      <c r="X222" s="7" t="b">
        <f>IF('Base de datos'!$E222=2023,'Base de datos'!$W222,IF('Base de datos'!$E222=2022,'Base de datos'!$W222*'IPC DANE'!$V$18/'IPC DANE'!$U$18,IF('Base de datos'!$E222=2021,'Base de datos'!$W222*'IPC DANE'!$V$18/'IPC DANE'!$T$18,IF('Base de datos'!$E222=2020,'Base de datos'!$W222*'IPC DANE'!$V$18/'IPC DANE'!$S$18))))</f>
        <v>0</v>
      </c>
      <c r="Y222" s="3"/>
      <c r="Z222" s="1"/>
    </row>
    <row r="223" spans="1:26" ht="14.25" hidden="1" customHeight="1" outlineLevel="1" x14ac:dyDescent="0.3">
      <c r="A223" s="2">
        <v>142.19999999999999</v>
      </c>
      <c r="B223" s="3"/>
      <c r="C223" s="12"/>
      <c r="D223" s="5"/>
      <c r="E223" s="3"/>
      <c r="F223" s="3"/>
      <c r="G223" s="3"/>
      <c r="H223" s="3"/>
      <c r="I223" s="3"/>
      <c r="J223" s="6"/>
      <c r="K223" s="7">
        <v>1599902034.29</v>
      </c>
      <c r="L223" s="8" t="s">
        <v>1324</v>
      </c>
      <c r="M223" s="3">
        <v>2.2599999999999998</v>
      </c>
      <c r="N223" s="7" t="b">
        <f>IF('Base de datos'!$E223=2023,'Base de datos'!$K223,IF('Base de datos'!$E223=2022,'Base de datos'!$K223*'IPC DANE'!$V$18/'IPC DANE'!$U$18,IF('Base de datos'!$E223=2021,'Base de datos'!$K223*'IPC DANE'!$V$18/'IPC DANE'!$T$18,IF('Base de datos'!$E223=2020,'Base de datos'!$K223*'IPC DANE'!$V$18/'IPC DANE'!$S$18))))</f>
        <v>0</v>
      </c>
      <c r="O223" s="3"/>
      <c r="P223" s="3"/>
      <c r="Q223" s="3"/>
      <c r="R223" s="10"/>
      <c r="S223" s="3" t="s">
        <v>694</v>
      </c>
      <c r="T223" s="3"/>
      <c r="U223" s="7"/>
      <c r="V223" s="7" t="b">
        <f>IF('Base de datos'!$E223=2023,'Base de datos'!$U223,IF('Base de datos'!$E223=2022,'Base de datos'!$U223*'IPC DANE'!$V$18/'IPC DANE'!$U$18,IF('Base de datos'!$E223=2021,'Base de datos'!$U223*'IPC DANE'!$V$18/'IPC DANE'!$T$18,IF('Base de datos'!$E223=2020,'Base de datos'!$U223*'IPC DANE'!$V$18/'IPC DANE'!$S$18))))</f>
        <v>0</v>
      </c>
      <c r="W223" s="7"/>
      <c r="X223" s="7" t="b">
        <f>IF('Base de datos'!$E223=2023,'Base de datos'!$W223,IF('Base de datos'!$E223=2022,'Base de datos'!$W223*'IPC DANE'!$V$18/'IPC DANE'!$U$18,IF('Base de datos'!$E223=2021,'Base de datos'!$W223*'IPC DANE'!$V$18/'IPC DANE'!$T$18,IF('Base de datos'!$E223=2020,'Base de datos'!$W223*'IPC DANE'!$V$18/'IPC DANE'!$S$18))))</f>
        <v>0</v>
      </c>
      <c r="Y223" s="3"/>
      <c r="Z223" s="1"/>
    </row>
    <row r="224" spans="1:26" ht="14.25" hidden="1" customHeight="1" outlineLevel="1" x14ac:dyDescent="0.3">
      <c r="A224" s="2">
        <v>142.30000000000001</v>
      </c>
      <c r="B224" s="3"/>
      <c r="C224" s="12"/>
      <c r="D224" s="5"/>
      <c r="E224" s="3"/>
      <c r="F224" s="3"/>
      <c r="G224" s="3"/>
      <c r="H224" s="3"/>
      <c r="I224" s="3"/>
      <c r="J224" s="6"/>
      <c r="K224" s="7">
        <v>57611395.030000001</v>
      </c>
      <c r="L224" s="8" t="s">
        <v>1324</v>
      </c>
      <c r="M224" s="3">
        <v>1.1000000000000001</v>
      </c>
      <c r="N224" s="7" t="b">
        <f>IF('Base de datos'!$E224=2023,'Base de datos'!$K224,IF('Base de datos'!$E224=2022,'Base de datos'!$K224*'IPC DANE'!$V$18/'IPC DANE'!$U$18,IF('Base de datos'!$E224=2021,'Base de datos'!$K224*'IPC DANE'!$V$18/'IPC DANE'!$T$18,IF('Base de datos'!$E224=2020,'Base de datos'!$K224*'IPC DANE'!$V$18/'IPC DANE'!$S$18))))</f>
        <v>0</v>
      </c>
      <c r="O224" s="3"/>
      <c r="P224" s="3"/>
      <c r="Q224" s="3"/>
      <c r="R224" s="10"/>
      <c r="S224" s="3" t="s">
        <v>91</v>
      </c>
      <c r="T224" s="3"/>
      <c r="U224" s="7"/>
      <c r="V224" s="7" t="b">
        <f>IF('Base de datos'!$E224=2023,'Base de datos'!$U224,IF('Base de datos'!$E224=2022,'Base de datos'!$U224*'IPC DANE'!$V$18/'IPC DANE'!$U$18,IF('Base de datos'!$E224=2021,'Base de datos'!$U224*'IPC DANE'!$V$18/'IPC DANE'!$T$18,IF('Base de datos'!$E224=2020,'Base de datos'!$U224*'IPC DANE'!$V$18/'IPC DANE'!$S$18))))</f>
        <v>0</v>
      </c>
      <c r="W224" s="7"/>
      <c r="X224" s="7" t="b">
        <f>IF('Base de datos'!$E224=2023,'Base de datos'!$W224,IF('Base de datos'!$E224=2022,'Base de datos'!$W224*'IPC DANE'!$V$18/'IPC DANE'!$U$18,IF('Base de datos'!$E224=2021,'Base de datos'!$W224*'IPC DANE'!$V$18/'IPC DANE'!$T$18,IF('Base de datos'!$E224=2020,'Base de datos'!$W224*'IPC DANE'!$V$18/'IPC DANE'!$S$18))))</f>
        <v>0</v>
      </c>
      <c r="Y224" s="3"/>
      <c r="Z224" s="1"/>
    </row>
    <row r="225" spans="1:26" ht="14.25" customHeight="1" collapsed="1" x14ac:dyDescent="0.3">
      <c r="A225" s="2">
        <v>143</v>
      </c>
      <c r="B225" s="3" t="s">
        <v>711</v>
      </c>
      <c r="C225" s="4" t="s">
        <v>712</v>
      </c>
      <c r="D225" s="5">
        <v>44967</v>
      </c>
      <c r="E225" s="3">
        <v>2023</v>
      </c>
      <c r="F225" s="3" t="s">
        <v>270</v>
      </c>
      <c r="G225" s="3" t="s">
        <v>118</v>
      </c>
      <c r="H225" s="3" t="s">
        <v>43</v>
      </c>
      <c r="I225" s="3" t="s">
        <v>713</v>
      </c>
      <c r="J225" s="6">
        <v>3</v>
      </c>
      <c r="K225" s="7">
        <v>962302698</v>
      </c>
      <c r="L225" s="8" t="s">
        <v>1324</v>
      </c>
      <c r="M225" s="9">
        <v>2.44</v>
      </c>
      <c r="N225" s="7">
        <f>IF('Base de datos'!$E225=2023,'Base de datos'!$K225,IF('Base de datos'!$E225=2022,'Base de datos'!$K225*'IPC DANE'!$V$18/'IPC DANE'!$U$18,IF('Base de datos'!$E225=2021,'Base de datos'!$K225*'IPC DANE'!$V$18/'IPC DANE'!$T$18,IF('Base de datos'!$E225=2020,'Base de datos'!$K225*'IPC DANE'!$V$18/'IPC DANE'!$S$18))))</f>
        <v>962302698</v>
      </c>
      <c r="O225" s="3" t="s">
        <v>45</v>
      </c>
      <c r="P225" s="3" t="s">
        <v>30</v>
      </c>
      <c r="Q225" s="3">
        <v>2</v>
      </c>
      <c r="R225" s="10">
        <v>32</v>
      </c>
      <c r="S225" s="3"/>
      <c r="T225" s="3" t="s">
        <v>714</v>
      </c>
      <c r="U225" s="7">
        <v>6000000</v>
      </c>
      <c r="V225" s="7">
        <f>IF('Base de datos'!$E225=2023,'Base de datos'!$U225,IF('Base de datos'!$E225=2022,'Base de datos'!$U225*'IPC DANE'!$V$18/'IPC DANE'!$U$18,IF('Base de datos'!$E225=2021,'Base de datos'!$U225*'IPC DANE'!$V$18/'IPC DANE'!$T$18,IF('Base de datos'!$E225=2020,'Base de datos'!$U225*'IPC DANE'!$V$18/'IPC DANE'!$S$18))))</f>
        <v>6000000</v>
      </c>
      <c r="W225" s="7">
        <v>5000000</v>
      </c>
      <c r="X225" s="7">
        <f>IF('Base de datos'!$E225=2023,'Base de datos'!$W225,IF('Base de datos'!$E225=2022,'Base de datos'!$W225*'IPC DANE'!$V$18/'IPC DANE'!$U$18,IF('Base de datos'!$E225=2021,'Base de datos'!$W225*'IPC DANE'!$V$18/'IPC DANE'!$T$18,IF('Base de datos'!$E225=2020,'Base de datos'!$W225*'IPC DANE'!$V$18/'IPC DANE'!$S$18))))</f>
        <v>5000000</v>
      </c>
      <c r="Y225" s="3"/>
      <c r="Z225" s="1"/>
    </row>
    <row r="226" spans="1:26" ht="14.25" customHeight="1" x14ac:dyDescent="0.3">
      <c r="A226" s="2">
        <v>144</v>
      </c>
      <c r="B226" s="3" t="s">
        <v>715</v>
      </c>
      <c r="C226" s="12" t="s">
        <v>716</v>
      </c>
      <c r="D226" s="5">
        <v>44924</v>
      </c>
      <c r="E226" s="3">
        <v>2022</v>
      </c>
      <c r="F226" s="3" t="s">
        <v>163</v>
      </c>
      <c r="G226" s="3" t="s">
        <v>163</v>
      </c>
      <c r="H226" s="3" t="s">
        <v>43</v>
      </c>
      <c r="I226" s="3" t="s">
        <v>717</v>
      </c>
      <c r="J226" s="6">
        <v>12</v>
      </c>
      <c r="K226" s="7">
        <v>568884741</v>
      </c>
      <c r="L226" s="8" t="s">
        <v>1324</v>
      </c>
      <c r="M226" s="9">
        <v>2.2000000000000002</v>
      </c>
      <c r="N226" s="7">
        <f>IF('Base de datos'!$E226=2023,'Base de datos'!$K226,IF('Base de datos'!$E226=2022,'Base de datos'!$K226*'IPC DANE'!$V$18/'IPC DANE'!$U$18,IF('Base de datos'!$E226=2021,'Base de datos'!$K226*'IPC DANE'!$V$18/'IPC DANE'!$T$18,IF('Base de datos'!$E226=2020,'Base de datos'!$K226*'IPC DANE'!$V$18/'IPC DANE'!$S$18))))</f>
        <v>402381889.97560972</v>
      </c>
      <c r="O226" s="3" t="s">
        <v>45</v>
      </c>
      <c r="P226" s="3" t="s">
        <v>30</v>
      </c>
      <c r="Q226" s="3">
        <v>2</v>
      </c>
      <c r="R226" s="10">
        <v>32</v>
      </c>
      <c r="S226" s="3"/>
      <c r="T226" s="3" t="s">
        <v>31</v>
      </c>
      <c r="U226" s="7">
        <v>6468797.3499999996</v>
      </c>
      <c r="V226" s="7">
        <f>IF('Base de datos'!$E226=2023,'Base de datos'!$U226,IF('Base de datos'!$E226=2022,'Base de datos'!$U226*'IPC DANE'!$V$18/'IPC DANE'!$U$18,IF('Base de datos'!$E226=2021,'Base de datos'!$U226*'IPC DANE'!$V$18/'IPC DANE'!$T$18,IF('Base de datos'!$E226=2020,'Base de datos'!$U226*'IPC DANE'!$V$18/'IPC DANE'!$S$18))))</f>
        <v>4575490.8085365854</v>
      </c>
      <c r="W226" s="7">
        <v>2711426.01</v>
      </c>
      <c r="X226" s="7">
        <f>IF('Base de datos'!$E226=2023,'Base de datos'!$W226,IF('Base de datos'!$E226=2022,'Base de datos'!$W226*'IPC DANE'!$V$18/'IPC DANE'!$U$18,IF('Base de datos'!$E226=2021,'Base de datos'!$W226*'IPC DANE'!$V$18/'IPC DANE'!$T$18,IF('Base de datos'!$E226=2020,'Base de datos'!$W226*'IPC DANE'!$V$18/'IPC DANE'!$S$18))))</f>
        <v>1917837.909512195</v>
      </c>
      <c r="Y226" s="3"/>
      <c r="Z226" s="1"/>
    </row>
    <row r="227" spans="1:26" ht="14.25" customHeight="1" x14ac:dyDescent="0.3">
      <c r="A227" s="2">
        <v>145</v>
      </c>
      <c r="B227" s="3" t="s">
        <v>718</v>
      </c>
      <c r="C227" s="4" t="s">
        <v>719</v>
      </c>
      <c r="D227" s="5">
        <v>44592</v>
      </c>
      <c r="E227" s="3">
        <v>2022</v>
      </c>
      <c r="F227" s="3" t="s">
        <v>720</v>
      </c>
      <c r="G227" s="3" t="s">
        <v>397</v>
      </c>
      <c r="H227" s="3" t="s">
        <v>43</v>
      </c>
      <c r="I227" s="3" t="s">
        <v>721</v>
      </c>
      <c r="J227" s="6">
        <v>3</v>
      </c>
      <c r="K227" s="7">
        <v>127755425</v>
      </c>
      <c r="L227" s="8" t="s">
        <v>1324</v>
      </c>
      <c r="M227" s="9">
        <v>2.15</v>
      </c>
      <c r="N227" s="7">
        <f>IF('Base de datos'!$E227=2023,'Base de datos'!$K227,IF('Base de datos'!$E227=2022,'Base de datos'!$K227*'IPC DANE'!$V$18/'IPC DANE'!$U$18,IF('Base de datos'!$E227=2021,'Base de datos'!$K227*'IPC DANE'!$V$18/'IPC DANE'!$T$18,IF('Base de datos'!$E227=2020,'Base de datos'!$K227*'IPC DANE'!$V$18/'IPC DANE'!$S$18))))</f>
        <v>90363593.292682931</v>
      </c>
      <c r="O227" s="3" t="s">
        <v>29</v>
      </c>
      <c r="P227" s="3" t="s">
        <v>30</v>
      </c>
      <c r="Q227" s="3">
        <v>2</v>
      </c>
      <c r="R227" s="10">
        <v>32</v>
      </c>
      <c r="S227" s="3"/>
      <c r="T227" s="3" t="s">
        <v>722</v>
      </c>
      <c r="U227" s="7">
        <v>5500000</v>
      </c>
      <c r="V227" s="7">
        <f>IF('Base de datos'!$E227=2023,'Base de datos'!$U227,IF('Base de datos'!$E227=2022,'Base de datos'!$U227*'IPC DANE'!$V$18/'IPC DANE'!$U$18,IF('Base de datos'!$E227=2021,'Base de datos'!$U227*'IPC DANE'!$V$18/'IPC DANE'!$T$18,IF('Base de datos'!$E227=2020,'Base de datos'!$U227*'IPC DANE'!$V$18/'IPC DANE'!$S$18))))</f>
        <v>3890243.9024390248</v>
      </c>
      <c r="W227" s="7">
        <v>4000000</v>
      </c>
      <c r="X227" s="7">
        <f>IF('Base de datos'!$E227=2023,'Base de datos'!$W227,IF('Base de datos'!$E227=2022,'Base de datos'!$W227*'IPC DANE'!$V$18/'IPC DANE'!$U$18,IF('Base de datos'!$E227=2021,'Base de datos'!$W227*'IPC DANE'!$V$18/'IPC DANE'!$T$18,IF('Base de datos'!$E227=2020,'Base de datos'!$W227*'IPC DANE'!$V$18/'IPC DANE'!$S$18))))</f>
        <v>2829268.2926829271</v>
      </c>
      <c r="Y227" s="3"/>
      <c r="Z227" s="1"/>
    </row>
    <row r="228" spans="1:26" ht="14.25" customHeight="1" x14ac:dyDescent="0.3">
      <c r="A228" s="2">
        <v>146</v>
      </c>
      <c r="B228" s="3" t="s">
        <v>723</v>
      </c>
      <c r="C228" s="12" t="s">
        <v>724</v>
      </c>
      <c r="D228" s="5">
        <v>44923</v>
      </c>
      <c r="E228" s="3">
        <v>2022</v>
      </c>
      <c r="F228" s="3" t="s">
        <v>26</v>
      </c>
      <c r="G228" s="3" t="s">
        <v>26</v>
      </c>
      <c r="H228" s="3" t="s">
        <v>43</v>
      </c>
      <c r="I228" s="3" t="s">
        <v>725</v>
      </c>
      <c r="J228" s="6">
        <v>42</v>
      </c>
      <c r="K228" s="7">
        <v>22503518459</v>
      </c>
      <c r="L228" s="8" t="s">
        <v>1324</v>
      </c>
      <c r="M228" s="3" t="s">
        <v>726</v>
      </c>
      <c r="N228" s="7">
        <f>IF('Base de datos'!$E228=2023,'Base de datos'!$K228,IF('Base de datos'!$E228=2022,'Base de datos'!$K228*'IPC DANE'!$V$18/'IPC DANE'!$U$18,IF('Base de datos'!$E228=2021,'Base de datos'!$K228*'IPC DANE'!$V$18/'IPC DANE'!$T$18,IF('Base de datos'!$E228=2020,'Base de datos'!$K228*'IPC DANE'!$V$18/'IPC DANE'!$S$18))))</f>
        <v>15917122812.463415</v>
      </c>
      <c r="O228" s="3" t="s">
        <v>29</v>
      </c>
      <c r="P228" s="3" t="s">
        <v>30</v>
      </c>
      <c r="Q228" s="3">
        <v>1</v>
      </c>
      <c r="R228" s="10">
        <v>32</v>
      </c>
      <c r="S228" s="3" t="s">
        <v>73</v>
      </c>
      <c r="T228" s="3" t="s">
        <v>51</v>
      </c>
      <c r="U228" s="7">
        <v>9695000</v>
      </c>
      <c r="V228" s="7">
        <f>IF('Base de datos'!$E228=2023,'Base de datos'!$U228,IF('Base de datos'!$E228=2022,'Base de datos'!$U228*'IPC DANE'!$V$18/'IPC DANE'!$U$18,IF('Base de datos'!$E228=2021,'Base de datos'!$U228*'IPC DANE'!$V$18/'IPC DANE'!$T$18,IF('Base de datos'!$E228=2020,'Base de datos'!$U228*'IPC DANE'!$V$18/'IPC DANE'!$S$18))))</f>
        <v>6857439.0243902439</v>
      </c>
      <c r="W228" s="7">
        <v>6967000</v>
      </c>
      <c r="X228" s="7">
        <f>IF('Base de datos'!$E228=2023,'Base de datos'!$W228,IF('Base de datos'!$E228=2022,'Base de datos'!$W228*'IPC DANE'!$V$18/'IPC DANE'!$U$18,IF('Base de datos'!$E228=2021,'Base de datos'!$W228*'IPC DANE'!$V$18/'IPC DANE'!$T$18,IF('Base de datos'!$E228=2020,'Base de datos'!$W228*'IPC DANE'!$V$18/'IPC DANE'!$S$18))))</f>
        <v>4927878.0487804879</v>
      </c>
      <c r="Y228" s="3"/>
      <c r="Z228" s="1"/>
    </row>
    <row r="229" spans="1:26" ht="14.25" customHeight="1" x14ac:dyDescent="0.3">
      <c r="A229" s="2">
        <v>147</v>
      </c>
      <c r="B229" s="3" t="s">
        <v>727</v>
      </c>
      <c r="C229" s="12" t="s">
        <v>728</v>
      </c>
      <c r="D229" s="5">
        <v>44526</v>
      </c>
      <c r="E229" s="3">
        <v>2021</v>
      </c>
      <c r="F229" s="3" t="s">
        <v>26</v>
      </c>
      <c r="G229" s="3" t="s">
        <v>26</v>
      </c>
      <c r="H229" s="3" t="s">
        <v>43</v>
      </c>
      <c r="I229" s="3" t="s">
        <v>729</v>
      </c>
      <c r="J229" s="6">
        <v>5</v>
      </c>
      <c r="K229" s="7">
        <v>180125560</v>
      </c>
      <c r="L229" s="8" t="s">
        <v>1324</v>
      </c>
      <c r="M229" s="9">
        <v>2.4</v>
      </c>
      <c r="N229" s="7">
        <f>IF('Base de datos'!$E229=2023,'Base de datos'!$K229,IF('Base de datos'!$E229=2022,'Base de datos'!$K229*'IPC DANE'!$V$18/'IPC DANE'!$U$18,IF('Base de datos'!$E229=2021,'Base de datos'!$K229*'IPC DANE'!$V$18/'IPC DANE'!$T$18,IF('Base de datos'!$E229=2020,'Base de datos'!$K229*'IPC DANE'!$V$18/'IPC DANE'!$S$18))))</f>
        <v>297431529.67971528</v>
      </c>
      <c r="O229" s="3" t="s">
        <v>29</v>
      </c>
      <c r="P229" s="3" t="s">
        <v>30</v>
      </c>
      <c r="Q229" s="3">
        <v>0</v>
      </c>
      <c r="R229" s="10">
        <v>17</v>
      </c>
      <c r="S229" s="3"/>
      <c r="T229" s="3" t="s">
        <v>51</v>
      </c>
      <c r="U229" s="7">
        <v>7830000</v>
      </c>
      <c r="V229" s="7">
        <f>IF('Base de datos'!$E229=2023,'Base de datos'!$U229,IF('Base de datos'!$E229=2022,'Base de datos'!$U229*'IPC DANE'!$V$18/'IPC DANE'!$U$18,IF('Base de datos'!$E229=2021,'Base de datos'!$U229*'IPC DANE'!$V$18/'IPC DANE'!$T$18,IF('Base de datos'!$E229=2020,'Base de datos'!$U229*'IPC DANE'!$V$18/'IPC DANE'!$S$18))))</f>
        <v>12929252.669039145</v>
      </c>
      <c r="W229" s="7">
        <v>2980000</v>
      </c>
      <c r="X229" s="7">
        <f>IF('Base de datos'!$E229=2023,'Base de datos'!$W229,IF('Base de datos'!$E229=2022,'Base de datos'!$W229*'IPC DANE'!$V$18/'IPC DANE'!$U$18,IF('Base de datos'!$E229=2021,'Base de datos'!$W229*'IPC DANE'!$V$18/'IPC DANE'!$T$18,IF('Base de datos'!$E229=2020,'Base de datos'!$W229*'IPC DANE'!$V$18/'IPC DANE'!$S$18))))</f>
        <v>4920711.7437722413</v>
      </c>
      <c r="Y229" s="3" t="s">
        <v>730</v>
      </c>
      <c r="Z229" s="1"/>
    </row>
    <row r="230" spans="1:26" ht="14.25" customHeight="1" x14ac:dyDescent="0.3">
      <c r="A230" s="2">
        <v>148</v>
      </c>
      <c r="B230" s="3" t="s">
        <v>731</v>
      </c>
      <c r="C230" s="12" t="s">
        <v>732</v>
      </c>
      <c r="D230" s="5">
        <v>44544</v>
      </c>
      <c r="E230" s="3">
        <v>2021</v>
      </c>
      <c r="F230" s="3" t="s">
        <v>733</v>
      </c>
      <c r="G230" s="3" t="s">
        <v>397</v>
      </c>
      <c r="H230" s="3" t="s">
        <v>43</v>
      </c>
      <c r="I230" s="3" t="s">
        <v>734</v>
      </c>
      <c r="J230" s="6">
        <v>7</v>
      </c>
      <c r="K230" s="7">
        <v>276508400</v>
      </c>
      <c r="L230" s="8" t="s">
        <v>1324</v>
      </c>
      <c r="M230" s="9">
        <v>2.15</v>
      </c>
      <c r="N230" s="7">
        <f>IF('Base de datos'!$E230=2023,'Base de datos'!$K230,IF('Base de datos'!$E230=2022,'Base de datos'!$K230*'IPC DANE'!$V$18/'IPC DANE'!$U$18,IF('Base de datos'!$E230=2021,'Base de datos'!$K230*'IPC DANE'!$V$18/'IPC DANE'!$T$18,IF('Base de datos'!$E230=2020,'Base de datos'!$K230*'IPC DANE'!$V$18/'IPC DANE'!$S$18))))</f>
        <v>456583265.48042703</v>
      </c>
      <c r="O230" s="3" t="s">
        <v>45</v>
      </c>
      <c r="P230" s="3" t="s">
        <v>30</v>
      </c>
      <c r="Q230" s="3">
        <v>2</v>
      </c>
      <c r="R230" s="10">
        <v>28</v>
      </c>
      <c r="S230" s="3"/>
      <c r="T230" s="3" t="s">
        <v>211</v>
      </c>
      <c r="U230" s="7">
        <v>3500000</v>
      </c>
      <c r="V230" s="7">
        <f>IF('Base de datos'!$E230=2023,'Base de datos'!$U230,IF('Base de datos'!$E230=2022,'Base de datos'!$U230*'IPC DANE'!$V$18/'IPC DANE'!$U$18,IF('Base de datos'!$E230=2021,'Base de datos'!$U230*'IPC DANE'!$V$18/'IPC DANE'!$T$18,IF('Base de datos'!$E230=2020,'Base de datos'!$U230*'IPC DANE'!$V$18/'IPC DANE'!$S$18))))</f>
        <v>5779359.4306049813</v>
      </c>
      <c r="W230" s="7">
        <v>2900000</v>
      </c>
      <c r="X230" s="7">
        <f>IF('Base de datos'!$E230=2023,'Base de datos'!$W230,IF('Base de datos'!$E230=2022,'Base de datos'!$W230*'IPC DANE'!$V$18/'IPC DANE'!$U$18,IF('Base de datos'!$E230=2021,'Base de datos'!$W230*'IPC DANE'!$V$18/'IPC DANE'!$T$18,IF('Base de datos'!$E230=2020,'Base de datos'!$W230*'IPC DANE'!$V$18/'IPC DANE'!$S$18))))</f>
        <v>4788612.0996441282</v>
      </c>
      <c r="Y230" s="3"/>
      <c r="Z230" s="1"/>
    </row>
    <row r="231" spans="1:26" ht="14.25" customHeight="1" x14ac:dyDescent="0.3">
      <c r="A231" s="2">
        <v>149</v>
      </c>
      <c r="B231" s="3" t="s">
        <v>735</v>
      </c>
      <c r="C231" s="12" t="s">
        <v>736</v>
      </c>
      <c r="D231" s="5">
        <v>44631</v>
      </c>
      <c r="E231" s="3">
        <v>2022</v>
      </c>
      <c r="F231" s="3" t="s">
        <v>264</v>
      </c>
      <c r="G231" s="3" t="s">
        <v>265</v>
      </c>
      <c r="H231" s="3" t="s">
        <v>43</v>
      </c>
      <c r="I231" s="3" t="s">
        <v>737</v>
      </c>
      <c r="J231" s="6">
        <v>3</v>
      </c>
      <c r="K231" s="7">
        <v>233394251</v>
      </c>
      <c r="L231" s="8" t="s">
        <v>1324</v>
      </c>
      <c r="M231" s="9">
        <v>2.21</v>
      </c>
      <c r="N231" s="7">
        <f>IF('Base de datos'!$E231=2023,'Base de datos'!$K231,IF('Base de datos'!$E231=2022,'Base de datos'!$K231*'IPC DANE'!$V$18/'IPC DANE'!$U$18,IF('Base de datos'!$E231=2021,'Base de datos'!$K231*'IPC DANE'!$V$18/'IPC DANE'!$T$18,IF('Base de datos'!$E231=2020,'Base de datos'!$K231*'IPC DANE'!$V$18/'IPC DANE'!$S$18))))</f>
        <v>165083738.51219511</v>
      </c>
      <c r="O231" s="3" t="s">
        <v>45</v>
      </c>
      <c r="P231" s="3" t="s">
        <v>30</v>
      </c>
      <c r="Q231" s="3">
        <v>2</v>
      </c>
      <c r="R231" s="10">
        <v>28</v>
      </c>
      <c r="S231" s="3"/>
      <c r="T231" s="3" t="s">
        <v>738</v>
      </c>
      <c r="U231" s="7">
        <v>5100000</v>
      </c>
      <c r="V231" s="7">
        <f>IF('Base de datos'!$E231=2023,'Base de datos'!$U231,IF('Base de datos'!$E231=2022,'Base de datos'!$U231*'IPC DANE'!$V$18/'IPC DANE'!$U$18,IF('Base de datos'!$E231=2021,'Base de datos'!$U231*'IPC DANE'!$V$18/'IPC DANE'!$T$18,IF('Base de datos'!$E231=2020,'Base de datos'!$U231*'IPC DANE'!$V$18/'IPC DANE'!$S$18))))</f>
        <v>3607317.0731707318</v>
      </c>
      <c r="W231" s="7">
        <v>3900000</v>
      </c>
      <c r="X231" s="7">
        <f>IF('Base de datos'!$E231=2023,'Base de datos'!$W231,IF('Base de datos'!$E231=2022,'Base de datos'!$W231*'IPC DANE'!$V$18/'IPC DANE'!$U$18,IF('Base de datos'!$E231=2021,'Base de datos'!$W231*'IPC DANE'!$V$18/'IPC DANE'!$T$18,IF('Base de datos'!$E231=2020,'Base de datos'!$W231*'IPC DANE'!$V$18/'IPC DANE'!$S$18))))</f>
        <v>2758536.5853658537</v>
      </c>
      <c r="Y231" s="3"/>
      <c r="Z231" s="1"/>
    </row>
    <row r="232" spans="1:26" ht="14.25" customHeight="1" x14ac:dyDescent="0.3">
      <c r="A232" s="2">
        <v>150</v>
      </c>
      <c r="B232" s="3" t="s">
        <v>739</v>
      </c>
      <c r="C232" s="4" t="s">
        <v>740</v>
      </c>
      <c r="D232" s="5">
        <v>44945</v>
      </c>
      <c r="E232" s="3">
        <v>2023</v>
      </c>
      <c r="F232" s="3" t="s">
        <v>101</v>
      </c>
      <c r="G232" s="3" t="s">
        <v>102</v>
      </c>
      <c r="H232" s="3" t="s">
        <v>43</v>
      </c>
      <c r="I232" s="3" t="s">
        <v>741</v>
      </c>
      <c r="J232" s="6">
        <v>6</v>
      </c>
      <c r="K232" s="7">
        <v>279132945</v>
      </c>
      <c r="L232" s="3" t="s">
        <v>58</v>
      </c>
      <c r="M232" s="3" t="s">
        <v>37</v>
      </c>
      <c r="N232" s="7">
        <f>IF('Base de datos'!$E232=2023,'Base de datos'!$K232,IF('Base de datos'!$E232=2022,'Base de datos'!$K232*'IPC DANE'!$V$18/'IPC DANE'!$U$18,IF('Base de datos'!$E232=2021,'Base de datos'!$K232*'IPC DANE'!$V$18/'IPC DANE'!$T$18,IF('Base de datos'!$E232=2020,'Base de datos'!$K232*'IPC DANE'!$V$18/'IPC DANE'!$S$18))))</f>
        <v>279132945</v>
      </c>
      <c r="O232" s="3" t="s">
        <v>58</v>
      </c>
      <c r="P232" s="3" t="s">
        <v>30</v>
      </c>
      <c r="Q232" s="3">
        <v>2</v>
      </c>
      <c r="R232" s="10">
        <v>28</v>
      </c>
      <c r="S232" s="3" t="s">
        <v>742</v>
      </c>
      <c r="T232" s="3" t="s">
        <v>743</v>
      </c>
      <c r="U232" s="7">
        <v>4500000</v>
      </c>
      <c r="V232" s="7">
        <f>IF('Base de datos'!$E232=2023,'Base de datos'!$U232,IF('Base de datos'!$E232=2022,'Base de datos'!$U232*'IPC DANE'!$V$18/'IPC DANE'!$U$18,IF('Base de datos'!$E232=2021,'Base de datos'!$U232*'IPC DANE'!$V$18/'IPC DANE'!$T$18,IF('Base de datos'!$E232=2020,'Base de datos'!$U232*'IPC DANE'!$V$18/'IPC DANE'!$S$18))))</f>
        <v>4500000</v>
      </c>
      <c r="W232" s="7">
        <v>4000000</v>
      </c>
      <c r="X232" s="7">
        <f>IF('Base de datos'!$E232=2023,'Base de datos'!$W232,IF('Base de datos'!$E232=2022,'Base de datos'!$W232*'IPC DANE'!$V$18/'IPC DANE'!$U$18,IF('Base de datos'!$E232=2021,'Base de datos'!$W232*'IPC DANE'!$V$18/'IPC DANE'!$T$18,IF('Base de datos'!$E232=2020,'Base de datos'!$W232*'IPC DANE'!$V$18/'IPC DANE'!$S$18))))</f>
        <v>4000000</v>
      </c>
      <c r="Y232" s="3"/>
      <c r="Z232" s="1"/>
    </row>
    <row r="233" spans="1:26" ht="14.25" customHeight="1" x14ac:dyDescent="0.3">
      <c r="A233" s="2">
        <v>151</v>
      </c>
      <c r="B233" s="3" t="s">
        <v>744</v>
      </c>
      <c r="C233" s="12" t="s">
        <v>745</v>
      </c>
      <c r="D233" s="5">
        <v>44910</v>
      </c>
      <c r="E233" s="3">
        <v>2022</v>
      </c>
      <c r="F233" s="3" t="s">
        <v>26</v>
      </c>
      <c r="G233" s="3" t="s">
        <v>26</v>
      </c>
      <c r="H233" s="3" t="s">
        <v>43</v>
      </c>
      <c r="I233" s="3" t="s">
        <v>746</v>
      </c>
      <c r="J233" s="6">
        <v>7</v>
      </c>
      <c r="K233" s="7">
        <v>27550000</v>
      </c>
      <c r="L233" s="8" t="s">
        <v>1324</v>
      </c>
      <c r="M233" s="9">
        <v>2.08</v>
      </c>
      <c r="N233" s="7">
        <f>IF('Base de datos'!$E233=2023,'Base de datos'!$K233,IF('Base de datos'!$E233=2022,'Base de datos'!$K233*'IPC DANE'!$V$18/'IPC DANE'!$U$18,IF('Base de datos'!$E233=2021,'Base de datos'!$K233*'IPC DANE'!$V$18/'IPC DANE'!$T$18,IF('Base de datos'!$E233=2020,'Base de datos'!$K233*'IPC DANE'!$V$18/'IPC DANE'!$S$18))))</f>
        <v>19486585.365853656</v>
      </c>
      <c r="O233" s="3" t="s">
        <v>45</v>
      </c>
      <c r="P233" s="3" t="s">
        <v>30</v>
      </c>
      <c r="Q233" s="3">
        <v>0</v>
      </c>
      <c r="R233" s="10">
        <v>17</v>
      </c>
      <c r="S233" s="3" t="s">
        <v>747</v>
      </c>
      <c r="T233" s="3" t="s">
        <v>51</v>
      </c>
      <c r="U233" s="7">
        <v>5604000</v>
      </c>
      <c r="V233" s="7">
        <f>IF('Base de datos'!$E233=2023,'Base de datos'!$U233,IF('Base de datos'!$E233=2022,'Base de datos'!$U233*'IPC DANE'!$V$18/'IPC DANE'!$U$18,IF('Base de datos'!$E233=2021,'Base de datos'!$U233*'IPC DANE'!$V$18/'IPC DANE'!$T$18,IF('Base de datos'!$E233=2020,'Base de datos'!$U233*'IPC DANE'!$V$18/'IPC DANE'!$S$18))))</f>
        <v>3963804.8780487808</v>
      </c>
      <c r="W233" s="7">
        <v>3998000</v>
      </c>
      <c r="X233" s="7">
        <f>IF('Base de datos'!$E233=2023,'Base de datos'!$W233,IF('Base de datos'!$E233=2022,'Base de datos'!$W233*'IPC DANE'!$V$18/'IPC DANE'!$U$18,IF('Base de datos'!$E233=2021,'Base de datos'!$W233*'IPC DANE'!$V$18/'IPC DANE'!$T$18,IF('Base de datos'!$E233=2020,'Base de datos'!$W233*'IPC DANE'!$V$18/'IPC DANE'!$S$18))))</f>
        <v>2827853.6585365855</v>
      </c>
      <c r="Y233" s="3"/>
      <c r="Z233" s="1"/>
    </row>
    <row r="234" spans="1:26" ht="14.25" customHeight="1" x14ac:dyDescent="0.3">
      <c r="A234" s="2">
        <v>152</v>
      </c>
      <c r="B234" s="3" t="s">
        <v>748</v>
      </c>
      <c r="C234" s="12" t="s">
        <v>749</v>
      </c>
      <c r="D234" s="5">
        <v>44923</v>
      </c>
      <c r="E234" s="3">
        <v>2022</v>
      </c>
      <c r="F234" s="3" t="s">
        <v>750</v>
      </c>
      <c r="G234" s="3" t="s">
        <v>102</v>
      </c>
      <c r="H234" s="3" t="s">
        <v>43</v>
      </c>
      <c r="I234" s="3" t="s">
        <v>751</v>
      </c>
      <c r="J234" s="6">
        <v>4.5</v>
      </c>
      <c r="K234" s="7">
        <v>204455539</v>
      </c>
      <c r="L234" s="8" t="s">
        <v>1324</v>
      </c>
      <c r="M234" s="3" t="s">
        <v>752</v>
      </c>
      <c r="N234" s="7">
        <f>IF('Base de datos'!$E234=2023,'Base de datos'!$K234,IF('Base de datos'!$E234=2022,'Base de datos'!$K234*'IPC DANE'!$V$18/'IPC DANE'!$U$18,IF('Base de datos'!$E234=2021,'Base de datos'!$K234*'IPC DANE'!$V$18/'IPC DANE'!$T$18,IF('Base de datos'!$E234=2020,'Base de datos'!$K234*'IPC DANE'!$V$18/'IPC DANE'!$S$18))))</f>
        <v>144614893.43902439</v>
      </c>
      <c r="O234" s="3" t="s">
        <v>29</v>
      </c>
      <c r="P234" s="3" t="s">
        <v>30</v>
      </c>
      <c r="Q234" s="3">
        <v>2</v>
      </c>
      <c r="R234" s="10">
        <v>28</v>
      </c>
      <c r="S234" s="3"/>
      <c r="T234" s="3" t="s">
        <v>51</v>
      </c>
      <c r="U234" s="7">
        <v>4000000</v>
      </c>
      <c r="V234" s="7">
        <f>IF('Base de datos'!$E234=2023,'Base de datos'!$U234,IF('Base de datos'!$E234=2022,'Base de datos'!$U234*'IPC DANE'!$V$18/'IPC DANE'!$U$18,IF('Base de datos'!$E234=2021,'Base de datos'!$U234*'IPC DANE'!$V$18/'IPC DANE'!$T$18,IF('Base de datos'!$E234=2020,'Base de datos'!$U234*'IPC DANE'!$V$18/'IPC DANE'!$S$18))))</f>
        <v>2829268.2926829271</v>
      </c>
      <c r="W234" s="7">
        <v>3500000</v>
      </c>
      <c r="X234" s="7">
        <f>IF('Base de datos'!$E234=2023,'Base de datos'!$W234,IF('Base de datos'!$E234=2022,'Base de datos'!$W234*'IPC DANE'!$V$18/'IPC DANE'!$U$18,IF('Base de datos'!$E234=2021,'Base de datos'!$W234*'IPC DANE'!$V$18/'IPC DANE'!$T$18,IF('Base de datos'!$E234=2020,'Base de datos'!$W234*'IPC DANE'!$V$18/'IPC DANE'!$S$18))))</f>
        <v>2475609.7560975607</v>
      </c>
      <c r="Y234" s="3"/>
      <c r="Z234" s="1"/>
    </row>
    <row r="235" spans="1:26" ht="14.25" customHeight="1" x14ac:dyDescent="0.3">
      <c r="A235" s="2">
        <v>153</v>
      </c>
      <c r="B235" s="3" t="s">
        <v>753</v>
      </c>
      <c r="C235" s="12" t="s">
        <v>754</v>
      </c>
      <c r="D235" s="5">
        <v>44316</v>
      </c>
      <c r="E235" s="3">
        <v>2021</v>
      </c>
      <c r="F235" s="3" t="s">
        <v>48</v>
      </c>
      <c r="G235" s="3" t="s">
        <v>49</v>
      </c>
      <c r="H235" s="3" t="s">
        <v>43</v>
      </c>
      <c r="I235" s="3" t="s">
        <v>755</v>
      </c>
      <c r="J235" s="6">
        <v>7</v>
      </c>
      <c r="K235" s="7">
        <v>158729030.59999999</v>
      </c>
      <c r="L235" s="8" t="s">
        <v>1324</v>
      </c>
      <c r="M235" s="9">
        <v>1.8</v>
      </c>
      <c r="N235" s="7">
        <f>IF('Base de datos'!$E235=2023,'Base de datos'!$K235,IF('Base de datos'!$E235=2022,'Base de datos'!$K235*'IPC DANE'!$V$18/'IPC DANE'!$U$18,IF('Base de datos'!$E235=2021,'Base de datos'!$K235*'IPC DANE'!$V$18/'IPC DANE'!$T$18,IF('Base de datos'!$E235=2020,'Base de datos'!$K235*'IPC DANE'!$V$18/'IPC DANE'!$S$18))))</f>
        <v>262100605.6882562</v>
      </c>
      <c r="O235" s="3" t="s">
        <v>45</v>
      </c>
      <c r="P235" s="3" t="s">
        <v>30</v>
      </c>
      <c r="Q235" s="3">
        <v>2</v>
      </c>
      <c r="R235" s="10">
        <v>32</v>
      </c>
      <c r="S235" s="3"/>
      <c r="T235" s="3" t="s">
        <v>756</v>
      </c>
      <c r="U235" s="7">
        <v>6500000</v>
      </c>
      <c r="V235" s="7">
        <f>IF('Base de datos'!$E235=2023,'Base de datos'!$U235,IF('Base de datos'!$E235=2022,'Base de datos'!$U235*'IPC DANE'!$V$18/'IPC DANE'!$U$18,IF('Base de datos'!$E235=2021,'Base de datos'!$U235*'IPC DANE'!$V$18/'IPC DANE'!$T$18,IF('Base de datos'!$E235=2020,'Base de datos'!$U235*'IPC DANE'!$V$18/'IPC DANE'!$S$18))))</f>
        <v>10733096.085409252</v>
      </c>
      <c r="W235" s="7">
        <v>3500000</v>
      </c>
      <c r="X235" s="7">
        <f>IF('Base de datos'!$E235=2023,'Base de datos'!$W235,IF('Base de datos'!$E235=2022,'Base de datos'!$W235*'IPC DANE'!$V$18/'IPC DANE'!$U$18,IF('Base de datos'!$E235=2021,'Base de datos'!$W235*'IPC DANE'!$V$18/'IPC DANE'!$T$18,IF('Base de datos'!$E235=2020,'Base de datos'!$W235*'IPC DANE'!$V$18/'IPC DANE'!$S$18))))</f>
        <v>5779359.4306049813</v>
      </c>
      <c r="Y235" s="3"/>
      <c r="Z235" s="1"/>
    </row>
    <row r="236" spans="1:26" ht="14.25" customHeight="1" x14ac:dyDescent="0.3">
      <c r="A236" s="2">
        <v>154</v>
      </c>
      <c r="B236" s="3" t="s">
        <v>757</v>
      </c>
      <c r="C236" s="12" t="s">
        <v>758</v>
      </c>
      <c r="D236" s="5">
        <v>44909</v>
      </c>
      <c r="E236" s="3">
        <v>2022</v>
      </c>
      <c r="F236" s="3" t="s">
        <v>26</v>
      </c>
      <c r="G236" s="3" t="s">
        <v>26</v>
      </c>
      <c r="H236" s="3" t="s">
        <v>43</v>
      </c>
      <c r="I236" s="3" t="s">
        <v>759</v>
      </c>
      <c r="J236" s="6">
        <v>12</v>
      </c>
      <c r="K236" s="7">
        <v>1691738000</v>
      </c>
      <c r="L236" s="8" t="s">
        <v>1324</v>
      </c>
      <c r="M236" s="3" t="s">
        <v>37</v>
      </c>
      <c r="N236" s="7">
        <f>IF('Base de datos'!$E236=2023,'Base de datos'!$K236,IF('Base de datos'!$E236=2022,'Base de datos'!$K236*'IPC DANE'!$V$18/'IPC DANE'!$U$18,IF('Base de datos'!$E236=2021,'Base de datos'!$K236*'IPC DANE'!$V$18/'IPC DANE'!$T$18,IF('Base de datos'!$E236=2020,'Base de datos'!$K236*'IPC DANE'!$V$18/'IPC DANE'!$S$18))))</f>
        <v>1196595170.7317073</v>
      </c>
      <c r="O236" s="3" t="s">
        <v>58</v>
      </c>
      <c r="P236" s="3" t="s">
        <v>30</v>
      </c>
      <c r="Q236" s="3">
        <v>2</v>
      </c>
      <c r="R236" s="10">
        <v>32</v>
      </c>
      <c r="S236" s="3" t="s">
        <v>760</v>
      </c>
      <c r="T236" s="3" t="s">
        <v>31</v>
      </c>
      <c r="U236" s="7">
        <v>8182000</v>
      </c>
      <c r="V236" s="7">
        <f>IF('Base de datos'!$E236=2023,'Base de datos'!$U236,IF('Base de datos'!$E236=2022,'Base de datos'!$U236*'IPC DANE'!$V$18/'IPC DANE'!$U$18,IF('Base de datos'!$E236=2021,'Base de datos'!$U236*'IPC DANE'!$V$18/'IPC DANE'!$T$18,IF('Base de datos'!$E236=2020,'Base de datos'!$U236*'IPC DANE'!$V$18/'IPC DANE'!$S$18))))</f>
        <v>5787268.2926829271</v>
      </c>
      <c r="W236" s="7">
        <v>5604000</v>
      </c>
      <c r="X236" s="7">
        <f>IF('Base de datos'!$E236=2023,'Base de datos'!$W236,IF('Base de datos'!$E236=2022,'Base de datos'!$W236*'IPC DANE'!$V$18/'IPC DANE'!$U$18,IF('Base de datos'!$E236=2021,'Base de datos'!$W236*'IPC DANE'!$V$18/'IPC DANE'!$T$18,IF('Base de datos'!$E236=2020,'Base de datos'!$W236*'IPC DANE'!$V$18/'IPC DANE'!$S$18))))</f>
        <v>3963804.8780487808</v>
      </c>
      <c r="Y236" s="3"/>
      <c r="Z236" s="1"/>
    </row>
    <row r="237" spans="1:26" ht="14.25" customHeight="1" x14ac:dyDescent="0.3">
      <c r="A237" s="2">
        <v>155</v>
      </c>
      <c r="B237" s="3" t="s">
        <v>761</v>
      </c>
      <c r="C237" s="4" t="s">
        <v>762</v>
      </c>
      <c r="D237" s="5">
        <v>44924</v>
      </c>
      <c r="E237" s="3">
        <v>2022</v>
      </c>
      <c r="F237" s="3" t="s">
        <v>763</v>
      </c>
      <c r="G237" s="3" t="s">
        <v>132</v>
      </c>
      <c r="H237" s="3" t="s">
        <v>764</v>
      </c>
      <c r="I237" s="3" t="s">
        <v>765</v>
      </c>
      <c r="J237" s="6">
        <v>6</v>
      </c>
      <c r="K237" s="7">
        <v>71299982</v>
      </c>
      <c r="L237" s="8" t="s">
        <v>1324</v>
      </c>
      <c r="M237" s="9">
        <v>1.0469999999999999</v>
      </c>
      <c r="N237" s="7">
        <f>IF('Base de datos'!$E237=2023,'Base de datos'!$K237,IF('Base de datos'!$E237=2022,'Base de datos'!$K237*'IPC DANE'!$V$18/'IPC DANE'!$U$18,IF('Base de datos'!$E237=2021,'Base de datos'!$K237*'IPC DANE'!$V$18/'IPC DANE'!$T$18,IF('Base de datos'!$E237=2020,'Base de datos'!$K237*'IPC DANE'!$V$18/'IPC DANE'!$S$18))))</f>
        <v>50431694.585365854</v>
      </c>
      <c r="O237" s="3" t="s">
        <v>45</v>
      </c>
      <c r="P237" s="3" t="s">
        <v>30</v>
      </c>
      <c r="Q237" s="3">
        <v>2</v>
      </c>
      <c r="R237" s="10">
        <v>32</v>
      </c>
      <c r="S237" s="3"/>
      <c r="T237" s="3" t="s">
        <v>31</v>
      </c>
      <c r="U237" s="7">
        <v>3950730</v>
      </c>
      <c r="V237" s="7">
        <f>IF('Base de datos'!$E237=2023,'Base de datos'!$U237,IF('Base de datos'!$E237=2022,'Base de datos'!$U237*'IPC DANE'!$V$18/'IPC DANE'!$U$18,IF('Base de datos'!$E237=2021,'Base de datos'!$U237*'IPC DANE'!$V$18/'IPC DANE'!$T$18,IF('Base de datos'!$E237=2020,'Base de datos'!$U237*'IPC DANE'!$V$18/'IPC DANE'!$S$18))))</f>
        <v>2794418.7804878051</v>
      </c>
      <c r="W237" s="7">
        <v>1947688</v>
      </c>
      <c r="X237" s="7">
        <f>IF('Base de datos'!$E237=2023,'Base de datos'!$W237,IF('Base de datos'!$E237=2022,'Base de datos'!$W237*'IPC DANE'!$V$18/'IPC DANE'!$U$18,IF('Base de datos'!$E237=2021,'Base de datos'!$W237*'IPC DANE'!$V$18/'IPC DANE'!$T$18,IF('Base de datos'!$E237=2020,'Base de datos'!$W237*'IPC DANE'!$V$18/'IPC DANE'!$S$18))))</f>
        <v>1377632.9756097563</v>
      </c>
      <c r="Y237" s="3"/>
      <c r="Z237" s="1"/>
    </row>
    <row r="238" spans="1:26" ht="14.25" customHeight="1" x14ac:dyDescent="0.3">
      <c r="A238" s="2">
        <v>156</v>
      </c>
      <c r="B238" s="3" t="s">
        <v>766</v>
      </c>
      <c r="C238" s="4" t="s">
        <v>767</v>
      </c>
      <c r="D238" s="5">
        <v>44922</v>
      </c>
      <c r="E238" s="3">
        <v>2022</v>
      </c>
      <c r="F238" s="3" t="s">
        <v>768</v>
      </c>
      <c r="G238" s="3" t="s">
        <v>107</v>
      </c>
      <c r="H238" s="3" t="s">
        <v>43</v>
      </c>
      <c r="I238" s="3" t="s">
        <v>769</v>
      </c>
      <c r="J238" s="6">
        <v>3</v>
      </c>
      <c r="K238" s="7">
        <v>155025822</v>
      </c>
      <c r="L238" s="8" t="s">
        <v>1324</v>
      </c>
      <c r="M238" s="9">
        <v>2.2400000000000002</v>
      </c>
      <c r="N238" s="7">
        <f>IF('Base de datos'!$E238=2023,'Base de datos'!$K238,IF('Base de datos'!$E238=2022,'Base de datos'!$K238*'IPC DANE'!$V$18/'IPC DANE'!$U$18,IF('Base de datos'!$E238=2021,'Base de datos'!$K238*'IPC DANE'!$V$18/'IPC DANE'!$T$18,IF('Base de datos'!$E238=2020,'Base de datos'!$K238*'IPC DANE'!$V$18/'IPC DANE'!$S$18))))</f>
        <v>109652410.68292682</v>
      </c>
      <c r="O238" s="3" t="s">
        <v>29</v>
      </c>
      <c r="P238" s="3" t="s">
        <v>57</v>
      </c>
      <c r="Q238" s="3" t="s">
        <v>58</v>
      </c>
      <c r="R238" s="10">
        <v>17</v>
      </c>
      <c r="S238" s="3"/>
      <c r="T238" s="3" t="s">
        <v>385</v>
      </c>
      <c r="U238" s="7">
        <v>6500000</v>
      </c>
      <c r="V238" s="7">
        <f>IF('Base de datos'!$E238=2023,'Base de datos'!$U238,IF('Base de datos'!$E238=2022,'Base de datos'!$U238*'IPC DANE'!$V$18/'IPC DANE'!$U$18,IF('Base de datos'!$E238=2021,'Base de datos'!$U238*'IPC DANE'!$V$18/'IPC DANE'!$T$18,IF('Base de datos'!$E238=2020,'Base de datos'!$U238*'IPC DANE'!$V$18/'IPC DANE'!$S$18))))</f>
        <v>4597560.9756097561</v>
      </c>
      <c r="W238" s="7">
        <v>3000000</v>
      </c>
      <c r="X238" s="7">
        <f>IF('Base de datos'!$E238=2023,'Base de datos'!$W238,IF('Base de datos'!$E238=2022,'Base de datos'!$W238*'IPC DANE'!$V$18/'IPC DANE'!$U$18,IF('Base de datos'!$E238=2021,'Base de datos'!$W238*'IPC DANE'!$V$18/'IPC DANE'!$T$18,IF('Base de datos'!$E238=2020,'Base de datos'!$W238*'IPC DANE'!$V$18/'IPC DANE'!$S$18))))</f>
        <v>2121951.2195121949</v>
      </c>
      <c r="Y238" s="3"/>
      <c r="Z238" s="1"/>
    </row>
    <row r="239" spans="1:26" ht="14.25" customHeight="1" x14ac:dyDescent="0.3">
      <c r="A239" s="2">
        <v>157</v>
      </c>
      <c r="B239" s="3" t="s">
        <v>770</v>
      </c>
      <c r="C239" s="4" t="s">
        <v>771</v>
      </c>
      <c r="D239" s="5">
        <v>44887</v>
      </c>
      <c r="E239" s="3">
        <v>2022</v>
      </c>
      <c r="F239" s="3" t="s">
        <v>26</v>
      </c>
      <c r="G239" s="3" t="s">
        <v>26</v>
      </c>
      <c r="H239" s="3" t="s">
        <v>43</v>
      </c>
      <c r="I239" s="3" t="s">
        <v>772</v>
      </c>
      <c r="J239" s="6">
        <v>8</v>
      </c>
      <c r="K239" s="7">
        <v>1146835005</v>
      </c>
      <c r="L239" s="8" t="s">
        <v>1324</v>
      </c>
      <c r="M239" s="3" t="s">
        <v>773</v>
      </c>
      <c r="N239" s="7">
        <f>IF('Base de datos'!$E239=2023,'Base de datos'!$K239,IF('Base de datos'!$E239=2022,'Base de datos'!$K239*'IPC DANE'!$V$18/'IPC DANE'!$U$18,IF('Base de datos'!$E239=2021,'Base de datos'!$K239*'IPC DANE'!$V$18/'IPC DANE'!$T$18,IF('Base de datos'!$E239=2020,'Base de datos'!$K239*'IPC DANE'!$V$18/'IPC DANE'!$S$18))))</f>
        <v>811175979.14634144</v>
      </c>
      <c r="O239" s="3" t="s">
        <v>29</v>
      </c>
      <c r="P239" s="3" t="s">
        <v>30</v>
      </c>
      <c r="Q239" s="11">
        <v>1</v>
      </c>
      <c r="R239" s="10">
        <v>32</v>
      </c>
      <c r="S239" s="3" t="s">
        <v>73</v>
      </c>
      <c r="T239" s="3" t="s">
        <v>51</v>
      </c>
      <c r="U239" s="7">
        <v>8182000</v>
      </c>
      <c r="V239" s="7">
        <f>IF('Base de datos'!$E239=2023,'Base de datos'!$U239,IF('Base de datos'!$E239=2022,'Base de datos'!$U239*'IPC DANE'!$V$18/'IPC DANE'!$U$18,IF('Base de datos'!$E239=2021,'Base de datos'!$U239*'IPC DANE'!$V$18/'IPC DANE'!$T$18,IF('Base de datos'!$E239=2020,'Base de datos'!$U239*'IPC DANE'!$V$18/'IPC DANE'!$S$18))))</f>
        <v>5787268.2926829271</v>
      </c>
      <c r="W239" s="7">
        <v>6284000</v>
      </c>
      <c r="X239" s="7">
        <f>IF('Base de datos'!$E239=2023,'Base de datos'!$W239,IF('Base de datos'!$E239=2022,'Base de datos'!$W239*'IPC DANE'!$V$18/'IPC DANE'!$U$18,IF('Base de datos'!$E239=2021,'Base de datos'!$W239*'IPC DANE'!$V$18/'IPC DANE'!$T$18,IF('Base de datos'!$E239=2020,'Base de datos'!$W239*'IPC DANE'!$V$18/'IPC DANE'!$S$18))))</f>
        <v>4444780.4878048776</v>
      </c>
      <c r="Y239" s="3" t="s">
        <v>650</v>
      </c>
      <c r="Z239" s="1"/>
    </row>
    <row r="240" spans="1:26" ht="14.25" hidden="1" customHeight="1" outlineLevel="1" x14ac:dyDescent="0.3">
      <c r="A240" s="2">
        <v>157.1</v>
      </c>
      <c r="B240" s="3"/>
      <c r="C240" s="12"/>
      <c r="D240" s="5"/>
      <c r="E240" s="3">
        <v>2022</v>
      </c>
      <c r="F240" s="3"/>
      <c r="G240" s="3"/>
      <c r="H240" s="3"/>
      <c r="I240" s="3"/>
      <c r="J240" s="6"/>
      <c r="K240" s="7">
        <v>16544734.220000001</v>
      </c>
      <c r="L240" s="8" t="s">
        <v>1324</v>
      </c>
      <c r="M240" s="3">
        <v>2.4500000000000002</v>
      </c>
      <c r="N240" s="7">
        <f>IF('Base de datos'!$E240=2023,'Base de datos'!$K240,IF('Base de datos'!$E240=2022,'Base de datos'!$K240*'IPC DANE'!$V$18/'IPC DANE'!$U$18,IF('Base de datos'!$E240=2021,'Base de datos'!$K240*'IPC DANE'!$V$18/'IPC DANE'!$T$18,IF('Base de datos'!$E240=2020,'Base de datos'!$K240*'IPC DANE'!$V$18/'IPC DANE'!$S$18))))</f>
        <v>11702372.98487805</v>
      </c>
      <c r="O240" s="3"/>
      <c r="P240" s="3"/>
      <c r="Q240" s="3"/>
      <c r="R240" s="10"/>
      <c r="S240" s="3" t="s">
        <v>651</v>
      </c>
      <c r="T240" s="3"/>
      <c r="U240" s="7"/>
      <c r="V240" s="7">
        <f>IF('Base de datos'!$E240=2023,'Base de datos'!$U240,IF('Base de datos'!$E240=2022,'Base de datos'!$U240*'IPC DANE'!$V$18/'IPC DANE'!$U$18,IF('Base de datos'!$E240=2021,'Base de datos'!$U240*'IPC DANE'!$V$18/'IPC DANE'!$T$18,IF('Base de datos'!$E240=2020,'Base de datos'!$U240*'IPC DANE'!$V$18/'IPC DANE'!$S$18))))</f>
        <v>0</v>
      </c>
      <c r="W240" s="7"/>
      <c r="X240" s="7">
        <f>IF('Base de datos'!$E240=2023,'Base de datos'!$W240,IF('Base de datos'!$E240=2022,'Base de datos'!$W240*'IPC DANE'!$V$18/'IPC DANE'!$U$18,IF('Base de datos'!$E240=2021,'Base de datos'!$W240*'IPC DANE'!$V$18/'IPC DANE'!$T$18,IF('Base de datos'!$E240=2020,'Base de datos'!$W240*'IPC DANE'!$V$18/'IPC DANE'!$S$18))))</f>
        <v>0</v>
      </c>
      <c r="Y240" s="3"/>
      <c r="Z240" s="1"/>
    </row>
    <row r="241" spans="1:26" ht="14.25" hidden="1" customHeight="1" outlineLevel="1" x14ac:dyDescent="0.3">
      <c r="A241" s="2">
        <v>157.19999999999999</v>
      </c>
      <c r="B241" s="3"/>
      <c r="C241" s="12"/>
      <c r="D241" s="5"/>
      <c r="E241" s="3">
        <v>2022</v>
      </c>
      <c r="F241" s="3"/>
      <c r="G241" s="3"/>
      <c r="H241" s="3"/>
      <c r="I241" s="3"/>
      <c r="J241" s="6"/>
      <c r="K241" s="7">
        <v>1015735459.9</v>
      </c>
      <c r="L241" s="8" t="s">
        <v>1324</v>
      </c>
      <c r="M241" s="3">
        <v>2.2999999999999998</v>
      </c>
      <c r="N241" s="7">
        <f>IF('Base de datos'!$E241=2023,'Base de datos'!$K241,IF('Base de datos'!$E241=2022,'Base de datos'!$K241*'IPC DANE'!$V$18/'IPC DANE'!$U$18,IF('Base de datos'!$E241=2021,'Base de datos'!$K241*'IPC DANE'!$V$18/'IPC DANE'!$T$18,IF('Base de datos'!$E241=2020,'Base de datos'!$K241*'IPC DANE'!$V$18/'IPC DANE'!$S$18))))</f>
        <v>718447032.61219513</v>
      </c>
      <c r="O241" s="3"/>
      <c r="P241" s="3"/>
      <c r="Q241" s="3"/>
      <c r="R241" s="10"/>
      <c r="S241" s="3" t="s">
        <v>652</v>
      </c>
      <c r="T241" s="3"/>
      <c r="U241" s="7"/>
      <c r="V241" s="7">
        <f>IF('Base de datos'!$E241=2023,'Base de datos'!$U241,IF('Base de datos'!$E241=2022,'Base de datos'!$U241*'IPC DANE'!$V$18/'IPC DANE'!$U$18,IF('Base de datos'!$E241=2021,'Base de datos'!$U241*'IPC DANE'!$V$18/'IPC DANE'!$T$18,IF('Base de datos'!$E241=2020,'Base de datos'!$U241*'IPC DANE'!$V$18/'IPC DANE'!$S$18))))</f>
        <v>0</v>
      </c>
      <c r="W241" s="7"/>
      <c r="X241" s="7">
        <f>IF('Base de datos'!$E241=2023,'Base de datos'!$W241,IF('Base de datos'!$E241=2022,'Base de datos'!$W241*'IPC DANE'!$V$18/'IPC DANE'!$U$18,IF('Base de datos'!$E241=2021,'Base de datos'!$W241*'IPC DANE'!$V$18/'IPC DANE'!$T$18,IF('Base de datos'!$E241=2020,'Base de datos'!$W241*'IPC DANE'!$V$18/'IPC DANE'!$S$18))))</f>
        <v>0</v>
      </c>
      <c r="Y241" s="3"/>
      <c r="Z241" s="1"/>
    </row>
    <row r="242" spans="1:26" ht="14.25" hidden="1" customHeight="1" outlineLevel="1" x14ac:dyDescent="0.3">
      <c r="A242" s="2">
        <v>157.30000000000001</v>
      </c>
      <c r="B242" s="3"/>
      <c r="C242" s="12"/>
      <c r="D242" s="5"/>
      <c r="E242" s="3">
        <v>2022</v>
      </c>
      <c r="F242" s="3"/>
      <c r="G242" s="3"/>
      <c r="H242" s="3"/>
      <c r="I242" s="3"/>
      <c r="J242" s="6"/>
      <c r="K242" s="7">
        <v>32064814.18</v>
      </c>
      <c r="L242" s="8" t="s">
        <v>1324</v>
      </c>
      <c r="M242" s="3">
        <v>1.1000000000000001</v>
      </c>
      <c r="N242" s="7">
        <f>IF('Base de datos'!$E242=2023,'Base de datos'!$K242,IF('Base de datos'!$E242=2022,'Base de datos'!$K242*'IPC DANE'!$V$18/'IPC DANE'!$U$18,IF('Base de datos'!$E242=2021,'Base de datos'!$K242*'IPC DANE'!$V$18/'IPC DANE'!$T$18,IF('Base de datos'!$E242=2020,'Base de datos'!$K242*'IPC DANE'!$V$18/'IPC DANE'!$S$18))))</f>
        <v>22679990.517560974</v>
      </c>
      <c r="O242" s="3"/>
      <c r="P242" s="3"/>
      <c r="Q242" s="3"/>
      <c r="R242" s="10"/>
      <c r="S242" s="3" t="s">
        <v>91</v>
      </c>
      <c r="T242" s="3"/>
      <c r="U242" s="7"/>
      <c r="V242" s="7">
        <f>IF('Base de datos'!$E242=2023,'Base de datos'!$U242,IF('Base de datos'!$E242=2022,'Base de datos'!$U242*'IPC DANE'!$V$18/'IPC DANE'!$U$18,IF('Base de datos'!$E242=2021,'Base de datos'!$U242*'IPC DANE'!$V$18/'IPC DANE'!$T$18,IF('Base de datos'!$E242=2020,'Base de datos'!$U242*'IPC DANE'!$V$18/'IPC DANE'!$S$18))))</f>
        <v>0</v>
      </c>
      <c r="W242" s="7"/>
      <c r="X242" s="7">
        <f>IF('Base de datos'!$E242=2023,'Base de datos'!$W242,IF('Base de datos'!$E242=2022,'Base de datos'!$W242*'IPC DANE'!$V$18/'IPC DANE'!$U$18,IF('Base de datos'!$E242=2021,'Base de datos'!$W242*'IPC DANE'!$V$18/'IPC DANE'!$T$18,IF('Base de datos'!$E242=2020,'Base de datos'!$W242*'IPC DANE'!$V$18/'IPC DANE'!$S$18))))</f>
        <v>0</v>
      </c>
      <c r="Y242" s="3"/>
      <c r="Z242" s="1"/>
    </row>
    <row r="243" spans="1:26" ht="14.25" customHeight="1" collapsed="1" x14ac:dyDescent="0.3">
      <c r="A243" s="2">
        <v>158</v>
      </c>
      <c r="B243" s="3" t="s">
        <v>774</v>
      </c>
      <c r="C243" s="4" t="s">
        <v>775</v>
      </c>
      <c r="D243" s="5">
        <v>44924</v>
      </c>
      <c r="E243" s="3">
        <v>2022</v>
      </c>
      <c r="F243" s="3" t="s">
        <v>26</v>
      </c>
      <c r="G243" s="3" t="s">
        <v>26</v>
      </c>
      <c r="H243" s="3" t="s">
        <v>43</v>
      </c>
      <c r="I243" s="3" t="s">
        <v>776</v>
      </c>
      <c r="J243" s="6">
        <v>25</v>
      </c>
      <c r="K243" s="7">
        <v>10500897914</v>
      </c>
      <c r="L243" s="8" t="s">
        <v>1324</v>
      </c>
      <c r="M243" s="3" t="s">
        <v>777</v>
      </c>
      <c r="N243" s="7">
        <f>IF('Base de datos'!$E243=2023,'Base de datos'!$K243,IF('Base de datos'!$E243=2022,'Base de datos'!$K243*'IPC DANE'!$V$18/'IPC DANE'!$U$18,IF('Base de datos'!$E243=2021,'Base de datos'!$K243*'IPC DANE'!$V$18/'IPC DANE'!$T$18,IF('Base de datos'!$E243=2020,'Base de datos'!$K243*'IPC DANE'!$V$18/'IPC DANE'!$S$18))))</f>
        <v>7427464378.1951227</v>
      </c>
      <c r="O243" s="3" t="s">
        <v>29</v>
      </c>
      <c r="P243" s="3" t="s">
        <v>30</v>
      </c>
      <c r="Q243" s="11">
        <v>1</v>
      </c>
      <c r="R243" s="10">
        <v>32</v>
      </c>
      <c r="S243" s="3" t="s">
        <v>73</v>
      </c>
      <c r="T243" s="3" t="s">
        <v>51</v>
      </c>
      <c r="U243" s="7">
        <v>9255000</v>
      </c>
      <c r="V243" s="7">
        <f>IF('Base de datos'!$E243=2023,'Base de datos'!$U243,IF('Base de datos'!$E243=2022,'Base de datos'!$U243*'IPC DANE'!$V$18/'IPC DANE'!$U$18,IF('Base de datos'!$E243=2021,'Base de datos'!$U243*'IPC DANE'!$V$18/'IPC DANE'!$T$18,IF('Base de datos'!$E243=2020,'Base de datos'!$U243*'IPC DANE'!$V$18/'IPC DANE'!$S$18))))</f>
        <v>6546219.5121951224</v>
      </c>
      <c r="W243" s="7">
        <v>9255000</v>
      </c>
      <c r="X243" s="7">
        <f>IF('Base de datos'!$E243=2023,'Base de datos'!$W243,IF('Base de datos'!$E243=2022,'Base de datos'!$W243*'IPC DANE'!$V$18/'IPC DANE'!$U$18,IF('Base de datos'!$E243=2021,'Base de datos'!$W243*'IPC DANE'!$V$18/'IPC DANE'!$T$18,IF('Base de datos'!$E243=2020,'Base de datos'!$W243*'IPC DANE'!$V$18/'IPC DANE'!$S$18))))</f>
        <v>6546219.5121951224</v>
      </c>
      <c r="Y243" s="3"/>
      <c r="Z243" s="1"/>
    </row>
    <row r="244" spans="1:26" ht="14.25" hidden="1" customHeight="1" outlineLevel="1" x14ac:dyDescent="0.3">
      <c r="A244" s="2">
        <v>158.1</v>
      </c>
      <c r="B244" s="3"/>
      <c r="C244" s="12"/>
      <c r="D244" s="5"/>
      <c r="E244" s="3">
        <v>2022</v>
      </c>
      <c r="F244" s="3"/>
      <c r="G244" s="3"/>
      <c r="H244" s="3"/>
      <c r="I244" s="3"/>
      <c r="J244" s="6"/>
      <c r="K244" s="7">
        <v>919846656.96000004</v>
      </c>
      <c r="L244" s="8" t="s">
        <v>1324</v>
      </c>
      <c r="M244" s="3">
        <v>2.3199999999999998</v>
      </c>
      <c r="N244" s="7">
        <f>IF('Base de datos'!$E244=2023,'Base de datos'!$K244,IF('Base de datos'!$E244=2022,'Base de datos'!$K244*'IPC DANE'!$V$18/'IPC DANE'!$U$18,IF('Base de datos'!$E244=2021,'Base de datos'!$K244*'IPC DANE'!$V$18/'IPC DANE'!$T$18,IF('Base de datos'!$E244=2020,'Base de datos'!$K244*'IPC DANE'!$V$18/'IPC DANE'!$S$18))))</f>
        <v>650623245.16682923</v>
      </c>
      <c r="O244" s="3"/>
      <c r="P244" s="3"/>
      <c r="Q244" s="3"/>
      <c r="R244" s="10"/>
      <c r="S244" s="3" t="s">
        <v>778</v>
      </c>
      <c r="T244" s="3"/>
      <c r="U244" s="7"/>
      <c r="V244" s="7">
        <f>IF('Base de datos'!$E244=2023,'Base de datos'!$U244,IF('Base de datos'!$E244=2022,'Base de datos'!$U244*'IPC DANE'!$V$18/'IPC DANE'!$U$18,IF('Base de datos'!$E244=2021,'Base de datos'!$U244*'IPC DANE'!$V$18/'IPC DANE'!$T$18,IF('Base de datos'!$E244=2020,'Base de datos'!$U244*'IPC DANE'!$V$18/'IPC DANE'!$S$18))))</f>
        <v>0</v>
      </c>
      <c r="W244" s="7"/>
      <c r="X244" s="7">
        <f>IF('Base de datos'!$E244=2023,'Base de datos'!$W244,IF('Base de datos'!$E244=2022,'Base de datos'!$W244*'IPC DANE'!$V$18/'IPC DANE'!$U$18,IF('Base de datos'!$E244=2021,'Base de datos'!$W244*'IPC DANE'!$V$18/'IPC DANE'!$T$18,IF('Base de datos'!$E244=2020,'Base de datos'!$W244*'IPC DANE'!$V$18/'IPC DANE'!$S$18))))</f>
        <v>0</v>
      </c>
      <c r="Y244" s="3"/>
      <c r="Z244" s="1"/>
    </row>
    <row r="245" spans="1:26" ht="14.25" hidden="1" customHeight="1" outlineLevel="1" x14ac:dyDescent="0.3">
      <c r="A245" s="2">
        <v>158.19999999999999</v>
      </c>
      <c r="B245" s="3"/>
      <c r="C245" s="12"/>
      <c r="D245" s="5"/>
      <c r="E245" s="3">
        <v>2022</v>
      </c>
      <c r="F245" s="3"/>
      <c r="G245" s="3"/>
      <c r="H245" s="3"/>
      <c r="I245" s="3"/>
      <c r="J245" s="6"/>
      <c r="K245" s="7">
        <v>8343152077.54</v>
      </c>
      <c r="L245" s="8" t="s">
        <v>1324</v>
      </c>
      <c r="M245" s="3">
        <v>2.1800000000000002</v>
      </c>
      <c r="N245" s="7">
        <f>IF('Base de datos'!$E245=2023,'Base de datos'!$K245,IF('Base de datos'!$E245=2022,'Base de datos'!$K245*'IPC DANE'!$V$18/'IPC DANE'!$U$18,IF('Base de datos'!$E245=2021,'Base de datos'!$K245*'IPC DANE'!$V$18/'IPC DANE'!$T$18,IF('Base de datos'!$E245=2020,'Base de datos'!$K245*'IPC DANE'!$V$18/'IPC DANE'!$S$18))))</f>
        <v>5901253908.5039024</v>
      </c>
      <c r="O245" s="3"/>
      <c r="P245" s="3"/>
      <c r="Q245" s="3"/>
      <c r="R245" s="10"/>
      <c r="S245" s="3" t="s">
        <v>779</v>
      </c>
      <c r="T245" s="3"/>
      <c r="U245" s="7"/>
      <c r="V245" s="7">
        <f>IF('Base de datos'!$E245=2023,'Base de datos'!$U245,IF('Base de datos'!$E245=2022,'Base de datos'!$U245*'IPC DANE'!$V$18/'IPC DANE'!$U$18,IF('Base de datos'!$E245=2021,'Base de datos'!$U245*'IPC DANE'!$V$18/'IPC DANE'!$T$18,IF('Base de datos'!$E245=2020,'Base de datos'!$U245*'IPC DANE'!$V$18/'IPC DANE'!$S$18))))</f>
        <v>0</v>
      </c>
      <c r="W245" s="7"/>
      <c r="X245" s="7">
        <f>IF('Base de datos'!$E245=2023,'Base de datos'!$W245,IF('Base de datos'!$E245=2022,'Base de datos'!$W245*'IPC DANE'!$V$18/'IPC DANE'!$U$18,IF('Base de datos'!$E245=2021,'Base de datos'!$W245*'IPC DANE'!$V$18/'IPC DANE'!$T$18,IF('Base de datos'!$E245=2020,'Base de datos'!$W245*'IPC DANE'!$V$18/'IPC DANE'!$S$18))))</f>
        <v>0</v>
      </c>
      <c r="Y245" s="3"/>
      <c r="Z245" s="1"/>
    </row>
    <row r="246" spans="1:26" ht="14.25" hidden="1" customHeight="1" outlineLevel="1" x14ac:dyDescent="0.3">
      <c r="A246" s="2">
        <v>158.30000000000001</v>
      </c>
      <c r="B246" s="3"/>
      <c r="C246" s="12"/>
      <c r="D246" s="5"/>
      <c r="E246" s="3">
        <v>2022</v>
      </c>
      <c r="F246" s="3"/>
      <c r="G246" s="3"/>
      <c r="H246" s="3"/>
      <c r="I246" s="3"/>
      <c r="J246" s="6"/>
      <c r="K246" s="7">
        <v>870312025.16999996</v>
      </c>
      <c r="L246" s="8" t="s">
        <v>1324</v>
      </c>
      <c r="M246" s="3">
        <v>1.1000000000000001</v>
      </c>
      <c r="N246" s="7">
        <f>IF('Base de datos'!$E246=2023,'Base de datos'!$K246,IF('Base de datos'!$E246=2022,'Base de datos'!$K246*'IPC DANE'!$V$18/'IPC DANE'!$U$18,IF('Base de datos'!$E246=2021,'Base de datos'!$K246*'IPC DANE'!$V$18/'IPC DANE'!$T$18,IF('Base de datos'!$E246=2020,'Base de datos'!$K246*'IPC DANE'!$V$18/'IPC DANE'!$S$18))))</f>
        <v>615586554.38853657</v>
      </c>
      <c r="O246" s="3"/>
      <c r="P246" s="3"/>
      <c r="Q246" s="3"/>
      <c r="R246" s="10"/>
      <c r="S246" s="3" t="s">
        <v>91</v>
      </c>
      <c r="T246" s="3"/>
      <c r="U246" s="7"/>
      <c r="V246" s="7">
        <f>IF('Base de datos'!$E246=2023,'Base de datos'!$U246,IF('Base de datos'!$E246=2022,'Base de datos'!$U246*'IPC DANE'!$V$18/'IPC DANE'!$U$18,IF('Base de datos'!$E246=2021,'Base de datos'!$U246*'IPC DANE'!$V$18/'IPC DANE'!$T$18,IF('Base de datos'!$E246=2020,'Base de datos'!$U246*'IPC DANE'!$V$18/'IPC DANE'!$S$18))))</f>
        <v>0</v>
      </c>
      <c r="W246" s="7"/>
      <c r="X246" s="7">
        <f>IF('Base de datos'!$E246=2023,'Base de datos'!$W246,IF('Base de datos'!$E246=2022,'Base de datos'!$W246*'IPC DANE'!$V$18/'IPC DANE'!$U$18,IF('Base de datos'!$E246=2021,'Base de datos'!$W246*'IPC DANE'!$V$18/'IPC DANE'!$T$18,IF('Base de datos'!$E246=2020,'Base de datos'!$W246*'IPC DANE'!$V$18/'IPC DANE'!$S$18))))</f>
        <v>0</v>
      </c>
      <c r="Y246" s="3"/>
      <c r="Z246" s="1"/>
    </row>
    <row r="247" spans="1:26" ht="14.25" customHeight="1" collapsed="1" x14ac:dyDescent="0.3">
      <c r="A247" s="2">
        <v>159</v>
      </c>
      <c r="B247" s="3" t="s">
        <v>780</v>
      </c>
      <c r="C247" s="12" t="s">
        <v>781</v>
      </c>
      <c r="D247" s="5">
        <v>44901</v>
      </c>
      <c r="E247" s="3">
        <v>2022</v>
      </c>
      <c r="F247" s="3" t="s">
        <v>656</v>
      </c>
      <c r="G247" s="3" t="s">
        <v>656</v>
      </c>
      <c r="H247" s="3" t="s">
        <v>43</v>
      </c>
      <c r="I247" s="3" t="s">
        <v>782</v>
      </c>
      <c r="J247" s="6">
        <v>4</v>
      </c>
      <c r="K247" s="7">
        <v>65373907</v>
      </c>
      <c r="L247" s="8" t="s">
        <v>1324</v>
      </c>
      <c r="M247" s="9">
        <v>2.2000000000000002</v>
      </c>
      <c r="N247" s="7">
        <f>IF('Base de datos'!$E247=2023,'Base de datos'!$K247,IF('Base de datos'!$E247=2022,'Base de datos'!$K247*'IPC DANE'!$V$18/'IPC DANE'!$U$18,IF('Base de datos'!$E247=2021,'Base de datos'!$K247*'IPC DANE'!$V$18/'IPC DANE'!$T$18,IF('Base de datos'!$E247=2020,'Base de datos'!$K247*'IPC DANE'!$V$18/'IPC DANE'!$S$18))))</f>
        <v>46240080.560975604</v>
      </c>
      <c r="O247" s="3" t="s">
        <v>45</v>
      </c>
      <c r="P247" s="3" t="s">
        <v>30</v>
      </c>
      <c r="Q247" s="3">
        <v>2</v>
      </c>
      <c r="R247" s="10">
        <v>28</v>
      </c>
      <c r="S247" s="3"/>
      <c r="T247" s="3" t="s">
        <v>783</v>
      </c>
      <c r="U247" s="7" t="s">
        <v>37</v>
      </c>
      <c r="V247" s="7" t="s">
        <v>37</v>
      </c>
      <c r="W247" s="7">
        <v>4348735</v>
      </c>
      <c r="X247" s="7">
        <f>IF('Base de datos'!$E247=2023,'Base de datos'!$W247,IF('Base de datos'!$E247=2022,'Base de datos'!$W247*'IPC DANE'!$V$18/'IPC DANE'!$U$18,IF('Base de datos'!$E247=2021,'Base de datos'!$W247*'IPC DANE'!$V$18/'IPC DANE'!$T$18,IF('Base de datos'!$E247=2020,'Base de datos'!$W247*'IPC DANE'!$V$18/'IPC DANE'!$S$18))))</f>
        <v>3075934.512195122</v>
      </c>
      <c r="Y247" s="3" t="s">
        <v>672</v>
      </c>
      <c r="Z247" s="1"/>
    </row>
    <row r="248" spans="1:26" ht="14.25" customHeight="1" x14ac:dyDescent="0.3">
      <c r="A248" s="2">
        <v>160</v>
      </c>
      <c r="B248" s="3" t="s">
        <v>784</v>
      </c>
      <c r="C248" s="12" t="s">
        <v>785</v>
      </c>
      <c r="D248" s="5">
        <v>44669</v>
      </c>
      <c r="E248" s="3">
        <v>2022</v>
      </c>
      <c r="F248" s="3" t="s">
        <v>786</v>
      </c>
      <c r="G248" s="3" t="s">
        <v>107</v>
      </c>
      <c r="H248" s="3" t="s">
        <v>43</v>
      </c>
      <c r="I248" s="3" t="s">
        <v>787</v>
      </c>
      <c r="J248" s="6">
        <v>5</v>
      </c>
      <c r="K248" s="7">
        <v>59518881.119999997</v>
      </c>
      <c r="L248" s="8" t="s">
        <v>1324</v>
      </c>
      <c r="M248" s="9">
        <v>1.7585</v>
      </c>
      <c r="N248" s="7">
        <f>IF('Base de datos'!$E248=2023,'Base de datos'!$K248,IF('Base de datos'!$E248=2022,'Base de datos'!$K248*'IPC DANE'!$V$18/'IPC DANE'!$U$18,IF('Base de datos'!$E248=2021,'Base de datos'!$K248*'IPC DANE'!$V$18/'IPC DANE'!$T$18,IF('Base de datos'!$E248=2020,'Base de datos'!$K248*'IPC DANE'!$V$18/'IPC DANE'!$S$18))))</f>
        <v>42098720.792195119</v>
      </c>
      <c r="O248" s="3" t="s">
        <v>45</v>
      </c>
      <c r="P248" s="3" t="s">
        <v>30</v>
      </c>
      <c r="Q248" s="3">
        <v>2</v>
      </c>
      <c r="R248" s="10">
        <v>28</v>
      </c>
      <c r="S248" s="3"/>
      <c r="T248" s="3" t="s">
        <v>211</v>
      </c>
      <c r="U248" s="7">
        <v>4800000</v>
      </c>
      <c r="V248" s="7">
        <f>IF('Base de datos'!$E248=2023,'Base de datos'!$U248,IF('Base de datos'!$E248=2022,'Base de datos'!$U248*'IPC DANE'!$V$18/'IPC DANE'!$U$18,IF('Base de datos'!$E248=2021,'Base de datos'!$U248*'IPC DANE'!$V$18/'IPC DANE'!$T$18,IF('Base de datos'!$E248=2020,'Base de datos'!$U248*'IPC DANE'!$V$18/'IPC DANE'!$S$18))))</f>
        <v>3395121.9512195126</v>
      </c>
      <c r="W248" s="7">
        <v>3200000</v>
      </c>
      <c r="X248" s="7">
        <f>IF('Base de datos'!$E248=2023,'Base de datos'!$W248,IF('Base de datos'!$E248=2022,'Base de datos'!$W248*'IPC DANE'!$V$18/'IPC DANE'!$U$18,IF('Base de datos'!$E248=2021,'Base de datos'!$W248*'IPC DANE'!$V$18/'IPC DANE'!$T$18,IF('Base de datos'!$E248=2020,'Base de datos'!$W248*'IPC DANE'!$V$18/'IPC DANE'!$S$18))))</f>
        <v>2263414.6341463411</v>
      </c>
      <c r="Y248" s="3"/>
      <c r="Z248" s="1"/>
    </row>
    <row r="249" spans="1:26" ht="14.25" customHeight="1" x14ac:dyDescent="0.3">
      <c r="A249" s="2">
        <v>161</v>
      </c>
      <c r="B249" s="3" t="s">
        <v>784</v>
      </c>
      <c r="C249" s="4" t="s">
        <v>788</v>
      </c>
      <c r="D249" s="5">
        <v>44700</v>
      </c>
      <c r="E249" s="3">
        <v>2022</v>
      </c>
      <c r="F249" s="3" t="s">
        <v>789</v>
      </c>
      <c r="G249" s="3" t="s">
        <v>49</v>
      </c>
      <c r="H249" s="3" t="s">
        <v>35</v>
      </c>
      <c r="I249" s="3" t="s">
        <v>790</v>
      </c>
      <c r="J249" s="6">
        <v>3</v>
      </c>
      <c r="K249" s="7">
        <v>56564247</v>
      </c>
      <c r="L249" s="8" t="s">
        <v>1324</v>
      </c>
      <c r="M249" s="9">
        <v>2.1</v>
      </c>
      <c r="N249" s="7">
        <f>IF('Base de datos'!$E249=2023,'Base de datos'!$K249,IF('Base de datos'!$E249=2022,'Base de datos'!$K249*'IPC DANE'!$V$18/'IPC DANE'!$U$18,IF('Base de datos'!$E249=2021,'Base de datos'!$K249*'IPC DANE'!$V$18/'IPC DANE'!$T$18,IF('Base de datos'!$E249=2020,'Base de datos'!$K249*'IPC DANE'!$V$18/'IPC DANE'!$S$18))))</f>
        <v>40008857.63414634</v>
      </c>
      <c r="O249" s="3" t="s">
        <v>29</v>
      </c>
      <c r="P249" s="3" t="s">
        <v>30</v>
      </c>
      <c r="Q249" s="3">
        <v>2</v>
      </c>
      <c r="R249" s="10">
        <v>28</v>
      </c>
      <c r="S249" s="3" t="s">
        <v>791</v>
      </c>
      <c r="T249" s="3" t="s">
        <v>51</v>
      </c>
      <c r="U249" s="7">
        <v>4620000</v>
      </c>
      <c r="V249" s="7">
        <f>IF('Base de datos'!$E249=2023,'Base de datos'!$U249,IF('Base de datos'!$E249=2022,'Base de datos'!$U249*'IPC DANE'!$V$18/'IPC DANE'!$U$18,IF('Base de datos'!$E249=2021,'Base de datos'!$U249*'IPC DANE'!$V$18/'IPC DANE'!$T$18,IF('Base de datos'!$E249=2020,'Base de datos'!$U249*'IPC DANE'!$V$18/'IPC DANE'!$S$18))))</f>
        <v>3267804.8780487808</v>
      </c>
      <c r="W249" s="7">
        <v>3300000</v>
      </c>
      <c r="X249" s="7">
        <f>IF('Base de datos'!$E249=2023,'Base de datos'!$W249,IF('Base de datos'!$E249=2022,'Base de datos'!$W249*'IPC DANE'!$V$18/'IPC DANE'!$U$18,IF('Base de datos'!$E249=2021,'Base de datos'!$W249*'IPC DANE'!$V$18/'IPC DANE'!$T$18,IF('Base de datos'!$E249=2020,'Base de datos'!$W249*'IPC DANE'!$V$18/'IPC DANE'!$S$18))))</f>
        <v>2334146.3414634145</v>
      </c>
      <c r="Y249" s="3"/>
      <c r="Z249" s="1"/>
    </row>
    <row r="250" spans="1:26" ht="14.25" customHeight="1" x14ac:dyDescent="0.3">
      <c r="A250" s="2">
        <v>162</v>
      </c>
      <c r="B250" s="3" t="s">
        <v>609</v>
      </c>
      <c r="C250" s="4" t="s">
        <v>610</v>
      </c>
      <c r="D250" s="5" t="s">
        <v>792</v>
      </c>
      <c r="E250" s="3">
        <v>2023</v>
      </c>
      <c r="F250" s="3" t="s">
        <v>611</v>
      </c>
      <c r="G250" s="3" t="s">
        <v>793</v>
      </c>
      <c r="H250" s="3" t="s">
        <v>43</v>
      </c>
      <c r="I250" s="3" t="s">
        <v>613</v>
      </c>
      <c r="J250" s="6">
        <v>5</v>
      </c>
      <c r="K250" s="7">
        <v>99160320</v>
      </c>
      <c r="L250" s="8" t="s">
        <v>1324</v>
      </c>
      <c r="M250" s="9">
        <v>2.2200000000000002</v>
      </c>
      <c r="N250" s="7">
        <f>IF('Base de datos'!$E250=2023,'Base de datos'!$K250,IF('Base de datos'!$E250=2022,'Base de datos'!$K250*'IPC DANE'!$V$18/'IPC DANE'!$U$18,IF('Base de datos'!$E250=2021,'Base de datos'!$K250*'IPC DANE'!$V$18/'IPC DANE'!$T$18,IF('Base de datos'!$E250=2020,'Base de datos'!$K250*'IPC DANE'!$V$18/'IPC DANE'!$S$18))))</f>
        <v>99160320</v>
      </c>
      <c r="O250" s="3" t="s">
        <v>29</v>
      </c>
      <c r="P250" s="3" t="s">
        <v>30</v>
      </c>
      <c r="Q250" s="3">
        <v>2</v>
      </c>
      <c r="R250" s="10">
        <v>28</v>
      </c>
      <c r="S250" s="3" t="s">
        <v>794</v>
      </c>
      <c r="T250" s="3" t="s">
        <v>756</v>
      </c>
      <c r="U250" s="7">
        <v>2200000</v>
      </c>
      <c r="V250" s="7">
        <f>IF('Base de datos'!$E250=2023,'Base de datos'!$U250,IF('Base de datos'!$E250=2022,'Base de datos'!$U250*'IPC DANE'!$V$18/'IPC DANE'!$U$18,IF('Base de datos'!$E250=2021,'Base de datos'!$U250*'IPC DANE'!$V$18/'IPC DANE'!$T$18,IF('Base de datos'!$E250=2020,'Base de datos'!$U250*'IPC DANE'!$V$18/'IPC DANE'!$S$18))))</f>
        <v>2200000</v>
      </c>
      <c r="W250" s="7">
        <v>2000000</v>
      </c>
      <c r="X250" s="7">
        <f>IF('Base de datos'!$E250=2023,'Base de datos'!$W250,IF('Base de datos'!$E250=2022,'Base de datos'!$W250*'IPC DANE'!$V$18/'IPC DANE'!$U$18,IF('Base de datos'!$E250=2021,'Base de datos'!$W250*'IPC DANE'!$V$18/'IPC DANE'!$T$18,IF('Base de datos'!$E250=2020,'Base de datos'!$W250*'IPC DANE'!$V$18/'IPC DANE'!$S$18))))</f>
        <v>2000000</v>
      </c>
      <c r="Y250" s="3"/>
      <c r="Z250" s="1"/>
    </row>
    <row r="251" spans="1:26" ht="14.25" customHeight="1" x14ac:dyDescent="0.3">
      <c r="A251" s="2">
        <v>163</v>
      </c>
      <c r="B251" s="3" t="s">
        <v>795</v>
      </c>
      <c r="C251" s="12" t="s">
        <v>796</v>
      </c>
      <c r="D251" s="5">
        <v>44726</v>
      </c>
      <c r="E251" s="3">
        <v>2022</v>
      </c>
      <c r="F251" s="3" t="s">
        <v>26</v>
      </c>
      <c r="G251" s="3" t="s">
        <v>26</v>
      </c>
      <c r="H251" s="3" t="s">
        <v>764</v>
      </c>
      <c r="I251" s="3" t="s">
        <v>797</v>
      </c>
      <c r="J251" s="6">
        <v>5</v>
      </c>
      <c r="K251" s="7">
        <v>82148727</v>
      </c>
      <c r="L251" s="8" t="s">
        <v>1324</v>
      </c>
      <c r="M251" s="9">
        <v>2</v>
      </c>
      <c r="N251" s="7">
        <f>IF('Base de datos'!$E251=2023,'Base de datos'!$K251,IF('Base de datos'!$E251=2022,'Base de datos'!$K251*'IPC DANE'!$V$18/'IPC DANE'!$U$18,IF('Base de datos'!$E251=2021,'Base de datos'!$K251*'IPC DANE'!$V$18/'IPC DANE'!$T$18,IF('Base de datos'!$E251=2020,'Base de datos'!$K251*'IPC DANE'!$V$18/'IPC DANE'!$S$18))))</f>
        <v>58105197.146341465</v>
      </c>
      <c r="O251" s="3" t="s">
        <v>45</v>
      </c>
      <c r="P251" s="3" t="s">
        <v>30</v>
      </c>
      <c r="Q251" s="3">
        <v>2</v>
      </c>
      <c r="R251" s="10">
        <v>32</v>
      </c>
      <c r="S251" s="3"/>
      <c r="T251" s="3" t="s">
        <v>798</v>
      </c>
      <c r="U251" s="7">
        <v>4888980</v>
      </c>
      <c r="V251" s="7">
        <f>IF('Base de datos'!$E251=2023,'Base de datos'!$U251,IF('Base de datos'!$E251=2022,'Base de datos'!$U251*'IPC DANE'!$V$18/'IPC DANE'!$U$18,IF('Base de datos'!$E251=2021,'Base de datos'!$U251*'IPC DANE'!$V$18/'IPC DANE'!$T$18,IF('Base de datos'!$E251=2020,'Base de datos'!$U251*'IPC DANE'!$V$18/'IPC DANE'!$S$18))))</f>
        <v>3458059.0243902439</v>
      </c>
      <c r="W251" s="7">
        <v>4005366</v>
      </c>
      <c r="X251" s="7">
        <f>IF('Base de datos'!$E251=2023,'Base de datos'!$W251,IF('Base de datos'!$E251=2022,'Base de datos'!$W251*'IPC DANE'!$V$18/'IPC DANE'!$U$18,IF('Base de datos'!$E251=2021,'Base de datos'!$W251*'IPC DANE'!$V$18/'IPC DANE'!$T$18,IF('Base de datos'!$E251=2020,'Base de datos'!$W251*'IPC DANE'!$V$18/'IPC DANE'!$S$18))))</f>
        <v>2833063.7560975607</v>
      </c>
      <c r="Y251" s="3"/>
      <c r="Z251" s="1"/>
    </row>
    <row r="252" spans="1:26" ht="14.25" customHeight="1" x14ac:dyDescent="0.3">
      <c r="A252" s="2">
        <v>164</v>
      </c>
      <c r="B252" s="3" t="s">
        <v>799</v>
      </c>
      <c r="C252" s="4" t="s">
        <v>800</v>
      </c>
      <c r="D252" s="5">
        <v>44585</v>
      </c>
      <c r="E252" s="3">
        <v>2022</v>
      </c>
      <c r="F252" s="3" t="s">
        <v>801</v>
      </c>
      <c r="G252" s="3" t="s">
        <v>491</v>
      </c>
      <c r="H252" s="3" t="s">
        <v>43</v>
      </c>
      <c r="I252" s="3" t="s">
        <v>802</v>
      </c>
      <c r="J252" s="6">
        <v>13</v>
      </c>
      <c r="K252" s="7">
        <v>4297701926</v>
      </c>
      <c r="L252" s="8" t="s">
        <v>1324</v>
      </c>
      <c r="M252" s="9">
        <v>2.16</v>
      </c>
      <c r="N252" s="7">
        <f>IF('Base de datos'!$E252=2023,'Base de datos'!$K252,IF('Base de datos'!$E252=2022,'Base de datos'!$K252*'IPC DANE'!$V$18/'IPC DANE'!$U$18,IF('Base de datos'!$E252=2021,'Base de datos'!$K252*'IPC DANE'!$V$18/'IPC DANE'!$T$18,IF('Base de datos'!$E252=2020,'Base de datos'!$K252*'IPC DANE'!$V$18/'IPC DANE'!$S$18))))</f>
        <v>3039837947.6585369</v>
      </c>
      <c r="O252" s="3" t="s">
        <v>29</v>
      </c>
      <c r="P252" s="3" t="s">
        <v>30</v>
      </c>
      <c r="Q252" s="3">
        <v>2</v>
      </c>
      <c r="R252" s="10">
        <v>32</v>
      </c>
      <c r="S252" s="3"/>
      <c r="T252" s="3" t="s">
        <v>51</v>
      </c>
      <c r="U252" s="7">
        <v>5500000</v>
      </c>
      <c r="V252" s="7">
        <f>IF('Base de datos'!$E252=2023,'Base de datos'!$U252,IF('Base de datos'!$E252=2022,'Base de datos'!$U252*'IPC DANE'!$V$18/'IPC DANE'!$U$18,IF('Base de datos'!$E252=2021,'Base de datos'!$U252*'IPC DANE'!$V$18/'IPC DANE'!$T$18,IF('Base de datos'!$E252=2020,'Base de datos'!$U252*'IPC DANE'!$V$18/'IPC DANE'!$S$18))))</f>
        <v>3890243.9024390248</v>
      </c>
      <c r="W252" s="7">
        <v>4000000</v>
      </c>
      <c r="X252" s="7">
        <f>IF('Base de datos'!$E252=2023,'Base de datos'!$W252,IF('Base de datos'!$E252=2022,'Base de datos'!$W252*'IPC DANE'!$V$18/'IPC DANE'!$U$18,IF('Base de datos'!$E252=2021,'Base de datos'!$W252*'IPC DANE'!$V$18/'IPC DANE'!$T$18,IF('Base de datos'!$E252=2020,'Base de datos'!$W252*'IPC DANE'!$V$18/'IPC DANE'!$S$18))))</f>
        <v>2829268.2926829271</v>
      </c>
      <c r="Y252" s="3"/>
      <c r="Z252" s="1"/>
    </row>
    <row r="253" spans="1:26" ht="14.25" customHeight="1" x14ac:dyDescent="0.3">
      <c r="A253" s="2">
        <v>165</v>
      </c>
      <c r="B253" s="3" t="s">
        <v>803</v>
      </c>
      <c r="C253" s="4" t="s">
        <v>804</v>
      </c>
      <c r="D253" s="5">
        <v>44825</v>
      </c>
      <c r="E253" s="3">
        <v>2022</v>
      </c>
      <c r="F253" s="3" t="s">
        <v>26</v>
      </c>
      <c r="G253" s="3" t="s">
        <v>26</v>
      </c>
      <c r="H253" s="3" t="s">
        <v>43</v>
      </c>
      <c r="I253" s="3" t="s">
        <v>805</v>
      </c>
      <c r="J253" s="6">
        <v>7</v>
      </c>
      <c r="K253" s="7">
        <v>387577818</v>
      </c>
      <c r="L253" s="8" t="s">
        <v>1324</v>
      </c>
      <c r="M253" s="3" t="s">
        <v>37</v>
      </c>
      <c r="N253" s="7">
        <f>IF('Base de datos'!$E253=2023,'Base de datos'!$K253,IF('Base de datos'!$E253=2022,'Base de datos'!$K253*'IPC DANE'!$V$18/'IPC DANE'!$U$18,IF('Base de datos'!$E253=2021,'Base de datos'!$K253*'IPC DANE'!$V$18/'IPC DANE'!$T$18,IF('Base de datos'!$E253=2020,'Base de datos'!$K253*'IPC DANE'!$V$18/'IPC DANE'!$S$18))))</f>
        <v>274140407.85365856</v>
      </c>
      <c r="O253" s="3" t="s">
        <v>58</v>
      </c>
      <c r="P253" s="3" t="s">
        <v>30</v>
      </c>
      <c r="Q253" s="3">
        <v>2</v>
      </c>
      <c r="R253" s="10">
        <v>32</v>
      </c>
      <c r="S253" s="3" t="s">
        <v>760</v>
      </c>
      <c r="T253" s="3" t="s">
        <v>661</v>
      </c>
      <c r="U253" s="7">
        <v>11404920</v>
      </c>
      <c r="V253" s="7">
        <f>IF('Base de datos'!$E253=2023,'Base de datos'!$U253,IF('Base de datos'!$E253=2022,'Base de datos'!$U253*'IPC DANE'!$V$18/'IPC DANE'!$U$18,IF('Base de datos'!$E253=2021,'Base de datos'!$U253*'IPC DANE'!$V$18/'IPC DANE'!$T$18,IF('Base de datos'!$E253=2020,'Base de datos'!$U253*'IPC DANE'!$V$18/'IPC DANE'!$S$18))))</f>
        <v>8066894.6341463411</v>
      </c>
      <c r="W253" s="7">
        <v>7697552</v>
      </c>
      <c r="X253" s="7">
        <f>IF('Base de datos'!$E253=2023,'Base de datos'!$W253,IF('Base de datos'!$E253=2022,'Base de datos'!$W253*'IPC DANE'!$V$18/'IPC DANE'!$U$18,IF('Base de datos'!$E253=2021,'Base de datos'!$W253*'IPC DANE'!$V$18/'IPC DANE'!$T$18,IF('Base de datos'!$E253=2020,'Base de datos'!$W253*'IPC DANE'!$V$18/'IPC DANE'!$S$18))))</f>
        <v>5444609.9512195131</v>
      </c>
      <c r="Y253" s="3"/>
      <c r="Z253" s="1"/>
    </row>
    <row r="254" spans="1:26" ht="14.25" customHeight="1" x14ac:dyDescent="0.3">
      <c r="A254" s="2">
        <v>166</v>
      </c>
      <c r="B254" s="3" t="s">
        <v>806</v>
      </c>
      <c r="C254" s="4" t="s">
        <v>807</v>
      </c>
      <c r="D254" s="5">
        <v>44582</v>
      </c>
      <c r="E254" s="3">
        <v>2022</v>
      </c>
      <c r="F254" s="3" t="s">
        <v>808</v>
      </c>
      <c r="G254" s="3" t="s">
        <v>107</v>
      </c>
      <c r="H254" s="3" t="s">
        <v>43</v>
      </c>
      <c r="I254" s="3" t="s">
        <v>809</v>
      </c>
      <c r="J254" s="6">
        <v>11</v>
      </c>
      <c r="K254" s="7">
        <v>1092469639.8199999</v>
      </c>
      <c r="L254" s="8" t="s">
        <v>1324</v>
      </c>
      <c r="M254" s="9">
        <v>2.2000000000000002</v>
      </c>
      <c r="N254" s="7">
        <f>IF('Base de datos'!$E254=2023,'Base de datos'!$K254,IF('Base de datos'!$E254=2022,'Base de datos'!$K254*'IPC DANE'!$V$18/'IPC DANE'!$U$18,IF('Base de datos'!$E254=2021,'Base de datos'!$K254*'IPC DANE'!$V$18/'IPC DANE'!$T$18,IF('Base de datos'!$E254=2020,'Base de datos'!$K254*'IPC DANE'!$V$18/'IPC DANE'!$S$18))))</f>
        <v>772722428.16536582</v>
      </c>
      <c r="O254" s="3" t="s">
        <v>45</v>
      </c>
      <c r="P254" s="3" t="s">
        <v>30</v>
      </c>
      <c r="Q254" s="3">
        <v>2</v>
      </c>
      <c r="R254" s="10">
        <v>32</v>
      </c>
      <c r="S254" s="3"/>
      <c r="T254" s="3" t="s">
        <v>810</v>
      </c>
      <c r="U254" s="7">
        <v>10095693.880000001</v>
      </c>
      <c r="V254" s="7">
        <f>IF('Base de datos'!$E254=2023,'Base de datos'!$U254,IF('Base de datos'!$E254=2022,'Base de datos'!$U254*'IPC DANE'!$V$18/'IPC DANE'!$U$18,IF('Base de datos'!$E254=2021,'Base de datos'!$U254*'IPC DANE'!$V$18/'IPC DANE'!$T$18,IF('Base de datos'!$E254=2020,'Base de datos'!$U254*'IPC DANE'!$V$18/'IPC DANE'!$S$18))))</f>
        <v>7140856.6468292689</v>
      </c>
      <c r="W254" s="7">
        <v>6028925.0899999999</v>
      </c>
      <c r="X254" s="7">
        <f>IF('Base de datos'!$E254=2023,'Base de datos'!$W254,IF('Base de datos'!$E254=2022,'Base de datos'!$W254*'IPC DANE'!$V$18/'IPC DANE'!$U$18,IF('Base de datos'!$E254=2021,'Base de datos'!$W254*'IPC DANE'!$V$18/'IPC DANE'!$T$18,IF('Base de datos'!$E254=2020,'Base de datos'!$W254*'IPC DANE'!$V$18/'IPC DANE'!$S$18))))</f>
        <v>4264361.6490243906</v>
      </c>
      <c r="Y254" s="3"/>
      <c r="Z254" s="1"/>
    </row>
    <row r="255" spans="1:26" ht="14.25" customHeight="1" x14ac:dyDescent="0.3">
      <c r="A255" s="2">
        <v>167</v>
      </c>
      <c r="B255" s="3" t="s">
        <v>811</v>
      </c>
      <c r="C255" s="4" t="s">
        <v>812</v>
      </c>
      <c r="D255" s="5" t="s">
        <v>813</v>
      </c>
      <c r="E255" s="3">
        <v>2022</v>
      </c>
      <c r="F255" s="3" t="s">
        <v>41</v>
      </c>
      <c r="G255" s="3" t="s">
        <v>42</v>
      </c>
      <c r="H255" s="3" t="s">
        <v>43</v>
      </c>
      <c r="I255" s="3" t="s">
        <v>814</v>
      </c>
      <c r="J255" s="6">
        <v>11</v>
      </c>
      <c r="K255" s="7">
        <v>3080510720</v>
      </c>
      <c r="L255" s="8" t="s">
        <v>1324</v>
      </c>
      <c r="M255" s="9">
        <v>1.76</v>
      </c>
      <c r="N255" s="7">
        <f>IF('Base de datos'!$E255=2023,'Base de datos'!$K255,IF('Base de datos'!$E255=2022,'Base de datos'!$K255*'IPC DANE'!$V$18/'IPC DANE'!$U$18,IF('Base de datos'!$E255=2021,'Base de datos'!$K255*'IPC DANE'!$V$18/'IPC DANE'!$T$18,IF('Base de datos'!$E255=2020,'Base de datos'!$K255*'IPC DANE'!$V$18/'IPC DANE'!$S$18))))</f>
        <v>2178897826.3414636</v>
      </c>
      <c r="O255" s="3" t="s">
        <v>29</v>
      </c>
      <c r="P255" s="3" t="s">
        <v>30</v>
      </c>
      <c r="Q255" s="3">
        <v>2</v>
      </c>
      <c r="R255" s="10">
        <v>32</v>
      </c>
      <c r="S255" s="3" t="s">
        <v>815</v>
      </c>
      <c r="T255" s="3" t="s">
        <v>816</v>
      </c>
      <c r="U255" s="7">
        <v>7000000</v>
      </c>
      <c r="V255" s="7">
        <f>IF('Base de datos'!$E255=2023,'Base de datos'!$U255,IF('Base de datos'!$E255=2022,'Base de datos'!$U255*'IPC DANE'!$V$18/'IPC DANE'!$U$18,IF('Base de datos'!$E255=2021,'Base de datos'!$U255*'IPC DANE'!$V$18/'IPC DANE'!$T$18,IF('Base de datos'!$E255=2020,'Base de datos'!$U255*'IPC DANE'!$V$18/'IPC DANE'!$S$18))))</f>
        <v>4951219.5121951215</v>
      </c>
      <c r="W255" s="7">
        <v>4400000</v>
      </c>
      <c r="X255" s="7">
        <f>IF('Base de datos'!$E255=2023,'Base de datos'!$W255,IF('Base de datos'!$E255=2022,'Base de datos'!$W255*'IPC DANE'!$V$18/'IPC DANE'!$U$18,IF('Base de datos'!$E255=2021,'Base de datos'!$W255*'IPC DANE'!$V$18/'IPC DANE'!$T$18,IF('Base de datos'!$E255=2020,'Base de datos'!$W255*'IPC DANE'!$V$18/'IPC DANE'!$S$18))))</f>
        <v>3112195.1219512196</v>
      </c>
      <c r="Y255" s="3" t="s">
        <v>817</v>
      </c>
      <c r="Z255" s="1"/>
    </row>
    <row r="256" spans="1:26" ht="14.25" customHeight="1" x14ac:dyDescent="0.3">
      <c r="A256" s="2">
        <v>168</v>
      </c>
      <c r="B256" s="3" t="s">
        <v>818</v>
      </c>
      <c r="C256" s="4" t="s">
        <v>819</v>
      </c>
      <c r="D256" s="5">
        <v>44925</v>
      </c>
      <c r="E256" s="3">
        <v>2022</v>
      </c>
      <c r="F256" s="3" t="s">
        <v>26</v>
      </c>
      <c r="G256" s="3" t="s">
        <v>26</v>
      </c>
      <c r="H256" s="3" t="s">
        <v>43</v>
      </c>
      <c r="I256" s="3" t="s">
        <v>820</v>
      </c>
      <c r="J256" s="6">
        <v>7</v>
      </c>
      <c r="K256" s="7">
        <v>232148770</v>
      </c>
      <c r="L256" s="8" t="s">
        <v>1324</v>
      </c>
      <c r="M256" s="9">
        <v>2.11</v>
      </c>
      <c r="N256" s="7">
        <f>IF('Base de datos'!$E256=2023,'Base de datos'!$K256,IF('Base de datos'!$E256=2022,'Base de datos'!$K256*'IPC DANE'!$V$18/'IPC DANE'!$U$18,IF('Base de datos'!$E256=2021,'Base de datos'!$K256*'IPC DANE'!$V$18/'IPC DANE'!$T$18,IF('Base de datos'!$E256=2020,'Base de datos'!$K256*'IPC DANE'!$V$18/'IPC DANE'!$S$18))))</f>
        <v>164202788.53658536</v>
      </c>
      <c r="O256" s="3" t="s">
        <v>45</v>
      </c>
      <c r="P256" s="3" t="s">
        <v>30</v>
      </c>
      <c r="Q256" s="3">
        <v>2</v>
      </c>
      <c r="R256" s="10">
        <v>32</v>
      </c>
      <c r="S256" s="3"/>
      <c r="T256" s="3" t="s">
        <v>821</v>
      </c>
      <c r="U256" s="7">
        <v>5000000</v>
      </c>
      <c r="V256" s="7">
        <f>IF('Base de datos'!$E256=2023,'Base de datos'!$U256,IF('Base de datos'!$E256=2022,'Base de datos'!$U256*'IPC DANE'!$V$18/'IPC DANE'!$U$18,IF('Base de datos'!$E256=2021,'Base de datos'!$U256*'IPC DANE'!$V$18/'IPC DANE'!$T$18,IF('Base de datos'!$E256=2020,'Base de datos'!$U256*'IPC DANE'!$V$18/'IPC DANE'!$S$18))))</f>
        <v>3536585.3658536589</v>
      </c>
      <c r="W256" s="7">
        <v>4000000</v>
      </c>
      <c r="X256" s="7">
        <f>IF('Base de datos'!$E256=2023,'Base de datos'!$W256,IF('Base de datos'!$E256=2022,'Base de datos'!$W256*'IPC DANE'!$V$18/'IPC DANE'!$U$18,IF('Base de datos'!$E256=2021,'Base de datos'!$W256*'IPC DANE'!$V$18/'IPC DANE'!$T$18,IF('Base de datos'!$E256=2020,'Base de datos'!$W256*'IPC DANE'!$V$18/'IPC DANE'!$S$18))))</f>
        <v>2829268.2926829271</v>
      </c>
      <c r="Y256" s="3"/>
      <c r="Z256" s="1"/>
    </row>
    <row r="257" spans="1:26" ht="14.25" customHeight="1" x14ac:dyDescent="0.3">
      <c r="A257" s="2">
        <v>169</v>
      </c>
      <c r="B257" s="3" t="s">
        <v>822</v>
      </c>
      <c r="C257" s="12" t="s">
        <v>823</v>
      </c>
      <c r="D257" s="5">
        <v>44602</v>
      </c>
      <c r="E257" s="3">
        <v>2022</v>
      </c>
      <c r="F257" s="3" t="s">
        <v>786</v>
      </c>
      <c r="G257" s="3" t="s">
        <v>107</v>
      </c>
      <c r="H257" s="3" t="s">
        <v>764</v>
      </c>
      <c r="I257" s="3" t="s">
        <v>824</v>
      </c>
      <c r="J257" s="6">
        <v>6</v>
      </c>
      <c r="K257" s="7">
        <v>245789777</v>
      </c>
      <c r="L257" s="8" t="s">
        <v>1324</v>
      </c>
      <c r="M257" s="9">
        <v>2.5</v>
      </c>
      <c r="N257" s="7">
        <f>IF('Base de datos'!$E257=2023,'Base de datos'!$K257,IF('Base de datos'!$E257=2022,'Base de datos'!$K257*'IPC DANE'!$V$18/'IPC DANE'!$U$18,IF('Base de datos'!$E257=2021,'Base de datos'!$K257*'IPC DANE'!$V$18/'IPC DANE'!$T$18,IF('Base de datos'!$E257=2020,'Base de datos'!$K257*'IPC DANE'!$V$18/'IPC DANE'!$S$18))))</f>
        <v>173851305.68292683</v>
      </c>
      <c r="O257" s="3" t="s">
        <v>29</v>
      </c>
      <c r="P257" s="3" t="s">
        <v>30</v>
      </c>
      <c r="Q257" s="3">
        <v>2</v>
      </c>
      <c r="R257" s="10">
        <v>32</v>
      </c>
      <c r="S257" s="3"/>
      <c r="T257" s="3" t="s">
        <v>825</v>
      </c>
      <c r="U257" s="7">
        <v>7500000</v>
      </c>
      <c r="V257" s="7">
        <f>IF('Base de datos'!$E257=2023,'Base de datos'!$U257,IF('Base de datos'!$E257=2022,'Base de datos'!$U257*'IPC DANE'!$V$18/'IPC DANE'!$U$18,IF('Base de datos'!$E257=2021,'Base de datos'!$U257*'IPC DANE'!$V$18/'IPC DANE'!$T$18,IF('Base de datos'!$E257=2020,'Base de datos'!$U257*'IPC DANE'!$V$18/'IPC DANE'!$S$18))))</f>
        <v>5304878.0487804879</v>
      </c>
      <c r="W257" s="7">
        <v>3800000</v>
      </c>
      <c r="X257" s="7">
        <f>IF('Base de datos'!$E257=2023,'Base de datos'!$W257,IF('Base de datos'!$E257=2022,'Base de datos'!$W257*'IPC DANE'!$V$18/'IPC DANE'!$U$18,IF('Base de datos'!$E257=2021,'Base de datos'!$W257*'IPC DANE'!$V$18/'IPC DANE'!$T$18,IF('Base de datos'!$E257=2020,'Base de datos'!$W257*'IPC DANE'!$V$18/'IPC DANE'!$S$18))))</f>
        <v>2687804.8780487808</v>
      </c>
      <c r="Y257" s="3"/>
      <c r="Z257" s="1"/>
    </row>
    <row r="258" spans="1:26" ht="14.25" customHeight="1" x14ac:dyDescent="0.3">
      <c r="A258" s="2">
        <v>170</v>
      </c>
      <c r="B258" s="3" t="s">
        <v>826</v>
      </c>
      <c r="C258" s="4" t="s">
        <v>827</v>
      </c>
      <c r="D258" s="5">
        <v>44902</v>
      </c>
      <c r="E258" s="3">
        <v>2022</v>
      </c>
      <c r="F258" s="3" t="s">
        <v>370</v>
      </c>
      <c r="G258" s="3" t="s">
        <v>158</v>
      </c>
      <c r="H258" s="3" t="s">
        <v>43</v>
      </c>
      <c r="I258" s="3" t="s">
        <v>828</v>
      </c>
      <c r="J258" s="6">
        <v>3.45</v>
      </c>
      <c r="K258" s="7">
        <v>89973342</v>
      </c>
      <c r="L258" s="8" t="s">
        <v>1324</v>
      </c>
      <c r="M258" s="9">
        <v>1.98</v>
      </c>
      <c r="N258" s="7">
        <f>IF('Base de datos'!$E258=2023,'Base de datos'!$K258,IF('Base de datos'!$E258=2022,'Base de datos'!$K258*'IPC DANE'!$V$18/'IPC DANE'!$U$18,IF('Base de datos'!$E258=2021,'Base de datos'!$K258*'IPC DANE'!$V$18/'IPC DANE'!$T$18,IF('Base de datos'!$E258=2020,'Base de datos'!$K258*'IPC DANE'!$V$18/'IPC DANE'!$S$18))))</f>
        <v>63639680.926829271</v>
      </c>
      <c r="O258" s="3" t="s">
        <v>45</v>
      </c>
      <c r="P258" s="3" t="s">
        <v>30</v>
      </c>
      <c r="Q258" s="3">
        <v>2</v>
      </c>
      <c r="R258" s="10">
        <v>32</v>
      </c>
      <c r="S258" s="3"/>
      <c r="T258" s="3" t="s">
        <v>829</v>
      </c>
      <c r="U258" s="7">
        <v>2700000</v>
      </c>
      <c r="V258" s="7">
        <f>IF('Base de datos'!$E258=2023,'Base de datos'!$U258,IF('Base de datos'!$E258=2022,'Base de datos'!$U258*'IPC DANE'!$V$18/'IPC DANE'!$U$18,IF('Base de datos'!$E258=2021,'Base de datos'!$U258*'IPC DANE'!$V$18/'IPC DANE'!$T$18,IF('Base de datos'!$E258=2020,'Base de datos'!$U258*'IPC DANE'!$V$18/'IPC DANE'!$S$18))))</f>
        <v>1909756.0975609757</v>
      </c>
      <c r="W258" s="7">
        <v>2000000</v>
      </c>
      <c r="X258" s="7">
        <f>IF('Base de datos'!$E258=2023,'Base de datos'!$W258,IF('Base de datos'!$E258=2022,'Base de datos'!$W258*'IPC DANE'!$V$18/'IPC DANE'!$U$18,IF('Base de datos'!$E258=2021,'Base de datos'!$W258*'IPC DANE'!$V$18/'IPC DANE'!$T$18,IF('Base de datos'!$E258=2020,'Base de datos'!$W258*'IPC DANE'!$V$18/'IPC DANE'!$S$18))))</f>
        <v>1414634.1463414636</v>
      </c>
      <c r="Y258" s="3"/>
      <c r="Z258" s="1"/>
    </row>
    <row r="259" spans="1:26" ht="14.25" customHeight="1" x14ac:dyDescent="0.3">
      <c r="A259" s="2">
        <v>171</v>
      </c>
      <c r="B259" s="3" t="s">
        <v>830</v>
      </c>
      <c r="C259" s="4" t="s">
        <v>831</v>
      </c>
      <c r="D259" s="5">
        <v>44522</v>
      </c>
      <c r="E259" s="3">
        <v>2021</v>
      </c>
      <c r="F259" s="3" t="s">
        <v>832</v>
      </c>
      <c r="G259" s="3" t="s">
        <v>42</v>
      </c>
      <c r="H259" s="3" t="s">
        <v>43</v>
      </c>
      <c r="I259" s="3" t="s">
        <v>833</v>
      </c>
      <c r="J259" s="6">
        <v>4</v>
      </c>
      <c r="K259" s="7">
        <v>57615930.119999997</v>
      </c>
      <c r="L259" s="8" t="s">
        <v>1324</v>
      </c>
      <c r="M259" s="9">
        <v>2.4</v>
      </c>
      <c r="N259" s="7">
        <f>IF('Base de datos'!$E259=2023,'Base de datos'!$K259,IF('Base de datos'!$E259=2022,'Base de datos'!$K259*'IPC DANE'!$V$18/'IPC DANE'!$U$18,IF('Base de datos'!$E259=2021,'Base de datos'!$K259*'IPC DANE'!$V$18/'IPC DANE'!$T$18,IF('Base de datos'!$E259=2020,'Base de datos'!$K259*'IPC DANE'!$V$18/'IPC DANE'!$S$18))))</f>
        <v>95138048.312028453</v>
      </c>
      <c r="O259" s="3" t="s">
        <v>29</v>
      </c>
      <c r="P259" s="3" t="s">
        <v>30</v>
      </c>
      <c r="Q259" s="3">
        <v>2</v>
      </c>
      <c r="R259" s="10">
        <v>32</v>
      </c>
      <c r="S259" s="3"/>
      <c r="T259" s="3" t="s">
        <v>829</v>
      </c>
      <c r="U259" s="7">
        <v>4723870</v>
      </c>
      <c r="V259" s="7">
        <f>IF('Base de datos'!$E259=2023,'Base de datos'!$U259,IF('Base de datos'!$E259=2022,'Base de datos'!$U259*'IPC DANE'!$V$18/'IPC DANE'!$U$18,IF('Base de datos'!$E259=2021,'Base de datos'!$U259*'IPC DANE'!$V$18/'IPC DANE'!$T$18,IF('Base de datos'!$E259=2020,'Base de datos'!$U259*'IPC DANE'!$V$18/'IPC DANE'!$S$18))))</f>
        <v>7800269.3238434149</v>
      </c>
      <c r="W259" s="7">
        <v>3370950</v>
      </c>
      <c r="X259" s="7">
        <f>IF('Base de datos'!$E259=2023,'Base de datos'!$W259,IF('Base de datos'!$E259=2022,'Base de datos'!$W259*'IPC DANE'!$V$18/'IPC DANE'!$U$18,IF('Base de datos'!$E259=2021,'Base de datos'!$W259*'IPC DANE'!$V$18/'IPC DANE'!$T$18,IF('Base de datos'!$E259=2020,'Base de datos'!$W259*'IPC DANE'!$V$18/'IPC DANE'!$S$18))))</f>
        <v>5566266.1921708174</v>
      </c>
      <c r="Y259" s="3"/>
      <c r="Z259" s="1"/>
    </row>
    <row r="260" spans="1:26" ht="14.25" customHeight="1" x14ac:dyDescent="0.3">
      <c r="A260" s="2">
        <v>172</v>
      </c>
      <c r="B260" s="3" t="s">
        <v>822</v>
      </c>
      <c r="C260" s="12" t="s">
        <v>834</v>
      </c>
      <c r="D260" s="5">
        <v>44690</v>
      </c>
      <c r="E260" s="3">
        <v>2022</v>
      </c>
      <c r="F260" s="3" t="s">
        <v>26</v>
      </c>
      <c r="G260" s="3" t="s">
        <v>26</v>
      </c>
      <c r="H260" s="3" t="s">
        <v>764</v>
      </c>
      <c r="I260" s="3" t="s">
        <v>835</v>
      </c>
      <c r="J260" s="6">
        <v>9</v>
      </c>
      <c r="K260" s="7">
        <v>222163228</v>
      </c>
      <c r="L260" s="8" t="s">
        <v>1324</v>
      </c>
      <c r="M260" s="9">
        <v>2.0699999999999998</v>
      </c>
      <c r="N260" s="7">
        <f>IF('Base de datos'!$E260=2023,'Base de datos'!$K260,IF('Base de datos'!$E260=2022,'Base de datos'!$K260*'IPC DANE'!$V$18/'IPC DANE'!$U$18,IF('Base de datos'!$E260=2021,'Base de datos'!$K260*'IPC DANE'!$V$18/'IPC DANE'!$T$18,IF('Base de datos'!$E260=2020,'Base de datos'!$K260*'IPC DANE'!$V$18/'IPC DANE'!$S$18))))</f>
        <v>157139844.19512194</v>
      </c>
      <c r="O260" s="3" t="s">
        <v>45</v>
      </c>
      <c r="P260" s="3" t="s">
        <v>30</v>
      </c>
      <c r="Q260" s="3">
        <v>2</v>
      </c>
      <c r="R260" s="10">
        <v>32</v>
      </c>
      <c r="S260" s="3" t="s">
        <v>836</v>
      </c>
      <c r="T260" s="3" t="s">
        <v>837</v>
      </c>
      <c r="U260" s="7">
        <v>7773000</v>
      </c>
      <c r="V260" s="7">
        <f>IF('Base de datos'!$E260=2023,'Base de datos'!$U260,IF('Base de datos'!$E260=2022,'Base de datos'!$U260*'IPC DANE'!$V$18/'IPC DANE'!$U$18,IF('Base de datos'!$E260=2021,'Base de datos'!$U260*'IPC DANE'!$V$18/'IPC DANE'!$T$18,IF('Base de datos'!$E260=2020,'Base de datos'!$U260*'IPC DANE'!$V$18/'IPC DANE'!$S$18))))</f>
        <v>5497975.6097560981</v>
      </c>
      <c r="W260" s="7">
        <v>5970000</v>
      </c>
      <c r="X260" s="7">
        <f>IF('Base de datos'!$E260=2023,'Base de datos'!$W260,IF('Base de datos'!$E260=2022,'Base de datos'!$W260*'IPC DANE'!$V$18/'IPC DANE'!$U$18,IF('Base de datos'!$E260=2021,'Base de datos'!$W260*'IPC DANE'!$V$18/'IPC DANE'!$T$18,IF('Base de datos'!$E260=2020,'Base de datos'!$W260*'IPC DANE'!$V$18/'IPC DANE'!$S$18))))</f>
        <v>4222682.9268292682</v>
      </c>
      <c r="Y260" s="3" t="s">
        <v>817</v>
      </c>
      <c r="Z260" s="1"/>
    </row>
    <row r="261" spans="1:26" ht="14.25" customHeight="1" x14ac:dyDescent="0.3">
      <c r="A261" s="2">
        <v>173</v>
      </c>
      <c r="B261" s="3" t="s">
        <v>838</v>
      </c>
      <c r="C261" s="4" t="s">
        <v>839</v>
      </c>
      <c r="D261" s="5">
        <v>44560</v>
      </c>
      <c r="E261" s="3">
        <v>2021</v>
      </c>
      <c r="F261" s="3" t="s">
        <v>26</v>
      </c>
      <c r="G261" s="3" t="s">
        <v>26</v>
      </c>
      <c r="H261" s="3" t="s">
        <v>43</v>
      </c>
      <c r="I261" s="3" t="s">
        <v>840</v>
      </c>
      <c r="J261" s="6">
        <v>22</v>
      </c>
      <c r="K261" s="7">
        <v>3921020005</v>
      </c>
      <c r="L261" s="8" t="s">
        <v>1324</v>
      </c>
      <c r="M261" s="9">
        <v>1.98</v>
      </c>
      <c r="N261" s="7">
        <f>IF('Base de datos'!$E261=2023,'Base de datos'!$K261,IF('Base de datos'!$E261=2022,'Base de datos'!$K261*'IPC DANE'!$V$18/'IPC DANE'!$U$18,IF('Base de datos'!$E261=2021,'Base de datos'!$K261*'IPC DANE'!$V$18/'IPC DANE'!$T$18,IF('Base de datos'!$E261=2020,'Base de datos'!$K261*'IPC DANE'!$V$18/'IPC DANE'!$S$18))))</f>
        <v>6474566840.9964399</v>
      </c>
      <c r="O261" s="3" t="s">
        <v>29</v>
      </c>
      <c r="P261" s="3" t="s">
        <v>30</v>
      </c>
      <c r="Q261" s="3">
        <v>2</v>
      </c>
      <c r="R261" s="10">
        <v>32</v>
      </c>
      <c r="S261" s="3"/>
      <c r="T261" s="3" t="s">
        <v>841</v>
      </c>
      <c r="U261" s="7">
        <v>8991821</v>
      </c>
      <c r="V261" s="7">
        <f>IF('Base de datos'!$E261=2023,'Base de datos'!$U261,IF('Base de datos'!$E261=2022,'Base de datos'!$U261*'IPC DANE'!$V$18/'IPC DANE'!$U$18,IF('Base de datos'!$E261=2021,'Base de datos'!$U261*'IPC DANE'!$V$18/'IPC DANE'!$T$18,IF('Base de datos'!$E261=2020,'Base de datos'!$U261*'IPC DANE'!$V$18/'IPC DANE'!$S$18))))</f>
        <v>14847704.427046262</v>
      </c>
      <c r="W261" s="7">
        <v>6049045</v>
      </c>
      <c r="X261" s="7">
        <f>IF('Base de datos'!$E261=2023,'Base de datos'!$W261,IF('Base de datos'!$E261=2022,'Base de datos'!$W261*'IPC DANE'!$V$18/'IPC DANE'!$U$18,IF('Base de datos'!$E261=2021,'Base de datos'!$W261*'IPC DANE'!$V$18/'IPC DANE'!$T$18,IF('Base de datos'!$E261=2020,'Base de datos'!$W261*'IPC DANE'!$V$18/'IPC DANE'!$S$18))))</f>
        <v>9988458.6476868317</v>
      </c>
      <c r="Y261" s="3"/>
      <c r="Z261" s="1"/>
    </row>
    <row r="262" spans="1:26" ht="14.25" customHeight="1" x14ac:dyDescent="0.3">
      <c r="A262" s="2">
        <v>174</v>
      </c>
      <c r="B262" s="3" t="s">
        <v>501</v>
      </c>
      <c r="C262" s="12" t="s">
        <v>842</v>
      </c>
      <c r="D262" s="5">
        <v>44907</v>
      </c>
      <c r="E262" s="3">
        <v>2022</v>
      </c>
      <c r="F262" s="3" t="s">
        <v>26</v>
      </c>
      <c r="G262" s="3" t="s">
        <v>26</v>
      </c>
      <c r="H262" s="3" t="s">
        <v>43</v>
      </c>
      <c r="I262" s="3" t="s">
        <v>502</v>
      </c>
      <c r="J262" s="6">
        <v>6</v>
      </c>
      <c r="K262" s="7">
        <v>342013140</v>
      </c>
      <c r="L262" s="8" t="s">
        <v>1324</v>
      </c>
      <c r="M262" s="9">
        <v>2.4</v>
      </c>
      <c r="N262" s="7">
        <f>IF('Base de datos'!$E262=2023,'Base de datos'!$K262,IF('Base de datos'!$E262=2022,'Base de datos'!$K262*'IPC DANE'!$V$18/'IPC DANE'!$U$18,IF('Base de datos'!$E262=2021,'Base de datos'!$K262*'IPC DANE'!$V$18/'IPC DANE'!$T$18,IF('Base de datos'!$E262=2020,'Base de datos'!$K262*'IPC DANE'!$V$18/'IPC DANE'!$S$18))))</f>
        <v>241911733.17073169</v>
      </c>
      <c r="O262" s="3" t="s">
        <v>29</v>
      </c>
      <c r="P262" s="3" t="s">
        <v>30</v>
      </c>
      <c r="Q262" s="3">
        <v>0</v>
      </c>
      <c r="R262" s="10">
        <v>17</v>
      </c>
      <c r="S262" s="3"/>
      <c r="T262" s="3" t="s">
        <v>51</v>
      </c>
      <c r="U262" s="7">
        <v>8280000</v>
      </c>
      <c r="V262" s="7">
        <f>IF('Base de datos'!$E262=2023,'Base de datos'!$U262,IF('Base de datos'!$E262=2022,'Base de datos'!$U262*'IPC DANE'!$V$18/'IPC DANE'!$U$18,IF('Base de datos'!$E262=2021,'Base de datos'!$U262*'IPC DANE'!$V$18/'IPC DANE'!$T$18,IF('Base de datos'!$E262=2020,'Base de datos'!$U262*'IPC DANE'!$V$18/'IPC DANE'!$S$18))))</f>
        <v>5856585.3658536589</v>
      </c>
      <c r="W262" s="7">
        <v>4730000</v>
      </c>
      <c r="X262" s="7">
        <f>IF('Base de datos'!$E262=2023,'Base de datos'!$W262,IF('Base de datos'!$E262=2022,'Base de datos'!$W262*'IPC DANE'!$V$18/'IPC DANE'!$U$18,IF('Base de datos'!$E262=2021,'Base de datos'!$W262*'IPC DANE'!$V$18/'IPC DANE'!$T$18,IF('Base de datos'!$E262=2020,'Base de datos'!$W262*'IPC DANE'!$V$18/'IPC DANE'!$S$18))))</f>
        <v>3345609.7560975612</v>
      </c>
      <c r="Y262" s="3"/>
      <c r="Z262" s="1"/>
    </row>
    <row r="263" spans="1:26" ht="14.25" customHeight="1" x14ac:dyDescent="0.3">
      <c r="A263" s="2">
        <v>175</v>
      </c>
      <c r="B263" s="3" t="s">
        <v>843</v>
      </c>
      <c r="C263" s="4" t="s">
        <v>844</v>
      </c>
      <c r="D263" s="5">
        <v>44911</v>
      </c>
      <c r="E263" s="3">
        <v>2022</v>
      </c>
      <c r="F263" s="3" t="s">
        <v>845</v>
      </c>
      <c r="G263" s="3" t="s">
        <v>846</v>
      </c>
      <c r="H263" s="3" t="s">
        <v>43</v>
      </c>
      <c r="I263" s="3" t="s">
        <v>847</v>
      </c>
      <c r="J263" s="6">
        <v>7</v>
      </c>
      <c r="K263" s="7">
        <v>264489716</v>
      </c>
      <c r="L263" s="8" t="s">
        <v>1324</v>
      </c>
      <c r="M263" s="9">
        <v>2.08</v>
      </c>
      <c r="N263" s="7">
        <f>IF('Base de datos'!$E263=2023,'Base de datos'!$K263,IF('Base de datos'!$E263=2022,'Base de datos'!$K263*'IPC DANE'!$V$18/'IPC DANE'!$U$18,IF('Base de datos'!$E263=2021,'Base de datos'!$K263*'IPC DANE'!$V$18/'IPC DANE'!$T$18,IF('Base de datos'!$E263=2020,'Base de datos'!$K263*'IPC DANE'!$V$18/'IPC DANE'!$S$18))))</f>
        <v>187078091.80487806</v>
      </c>
      <c r="O263" s="3" t="s">
        <v>29</v>
      </c>
      <c r="P263" s="3" t="s">
        <v>30</v>
      </c>
      <c r="Q263" s="3">
        <v>2</v>
      </c>
      <c r="R263" s="10">
        <v>28</v>
      </c>
      <c r="S263" s="3"/>
      <c r="T263" s="3" t="s">
        <v>848</v>
      </c>
      <c r="U263" s="7">
        <v>4400000</v>
      </c>
      <c r="V263" s="7">
        <f>IF('Base de datos'!$E263=2023,'Base de datos'!$U263,IF('Base de datos'!$E263=2022,'Base de datos'!$U263*'IPC DANE'!$V$18/'IPC DANE'!$U$18,IF('Base de datos'!$E263=2021,'Base de datos'!$U263*'IPC DANE'!$V$18/'IPC DANE'!$T$18,IF('Base de datos'!$E263=2020,'Base de datos'!$U263*'IPC DANE'!$V$18/'IPC DANE'!$S$18))))</f>
        <v>3112195.1219512196</v>
      </c>
      <c r="W263" s="7">
        <v>3300000</v>
      </c>
      <c r="X263" s="7">
        <f>IF('Base de datos'!$E263=2023,'Base de datos'!$W263,IF('Base de datos'!$E263=2022,'Base de datos'!$W263*'IPC DANE'!$V$18/'IPC DANE'!$U$18,IF('Base de datos'!$E263=2021,'Base de datos'!$W263*'IPC DANE'!$V$18/'IPC DANE'!$T$18,IF('Base de datos'!$E263=2020,'Base de datos'!$W263*'IPC DANE'!$V$18/'IPC DANE'!$S$18))))</f>
        <v>2334146.3414634145</v>
      </c>
      <c r="Y263" s="3"/>
      <c r="Z263" s="1"/>
    </row>
    <row r="264" spans="1:26" ht="14.25" customHeight="1" x14ac:dyDescent="0.3">
      <c r="A264" s="2">
        <v>176</v>
      </c>
      <c r="B264" s="3" t="s">
        <v>849</v>
      </c>
      <c r="C264" s="12" t="s">
        <v>850</v>
      </c>
      <c r="D264" s="5">
        <v>44923</v>
      </c>
      <c r="E264" s="3">
        <v>2022</v>
      </c>
      <c r="F264" s="3" t="s">
        <v>26</v>
      </c>
      <c r="G264" s="3" t="s">
        <v>26</v>
      </c>
      <c r="H264" s="3" t="s">
        <v>43</v>
      </c>
      <c r="I264" s="3" t="s">
        <v>851</v>
      </c>
      <c r="J264" s="6">
        <v>12</v>
      </c>
      <c r="K264" s="7">
        <v>4568578347</v>
      </c>
      <c r="L264" s="8" t="s">
        <v>1324</v>
      </c>
      <c r="M264" s="9">
        <v>2.2000000000000002</v>
      </c>
      <c r="N264" s="7">
        <f>IF('Base de datos'!$E264=2023,'Base de datos'!$K264,IF('Base de datos'!$E264=2022,'Base de datos'!$K264*'IPC DANE'!$V$18/'IPC DANE'!$U$18,IF('Base de datos'!$E264=2021,'Base de datos'!$K264*'IPC DANE'!$V$18/'IPC DANE'!$T$18,IF('Base de datos'!$E264=2020,'Base de datos'!$K264*'IPC DANE'!$V$18/'IPC DANE'!$S$18))))</f>
        <v>3231433464.9512196</v>
      </c>
      <c r="O264" s="3" t="s">
        <v>29</v>
      </c>
      <c r="P264" s="3" t="s">
        <v>30</v>
      </c>
      <c r="Q264" s="3">
        <v>2</v>
      </c>
      <c r="R264" s="10">
        <v>28</v>
      </c>
      <c r="S264" s="3"/>
      <c r="T264" s="3" t="s">
        <v>51</v>
      </c>
      <c r="U264" s="7">
        <v>7236893</v>
      </c>
      <c r="V264" s="7">
        <f>IF('Base de datos'!$E264=2023,'Base de datos'!$U264,IF('Base de datos'!$E264=2022,'Base de datos'!$U264*'IPC DANE'!$V$18/'IPC DANE'!$U$18,IF('Base de datos'!$E264=2021,'Base de datos'!$U264*'IPC DANE'!$V$18/'IPC DANE'!$T$18,IF('Base de datos'!$E264=2020,'Base de datos'!$U264*'IPC DANE'!$V$18/'IPC DANE'!$S$18))))</f>
        <v>5118777.9756097561</v>
      </c>
      <c r="W264" s="7">
        <v>5301446</v>
      </c>
      <c r="X264" s="7">
        <f>IF('Base de datos'!$E264=2023,'Base de datos'!$W264,IF('Base de datos'!$E264=2022,'Base de datos'!$W264*'IPC DANE'!$V$18/'IPC DANE'!$U$18,IF('Base de datos'!$E264=2021,'Base de datos'!$W264*'IPC DANE'!$V$18/'IPC DANE'!$T$18,IF('Base de datos'!$E264=2020,'Base de datos'!$W264*'IPC DANE'!$V$18/'IPC DANE'!$S$18))))</f>
        <v>3749803.2682926827</v>
      </c>
      <c r="Y264" s="3"/>
      <c r="Z264" s="1"/>
    </row>
    <row r="265" spans="1:26" ht="14.25" customHeight="1" x14ac:dyDescent="0.3">
      <c r="A265" s="2">
        <v>177</v>
      </c>
      <c r="B265" s="3" t="s">
        <v>852</v>
      </c>
      <c r="C265" s="4" t="s">
        <v>853</v>
      </c>
      <c r="D265" s="5">
        <v>44910</v>
      </c>
      <c r="E265" s="3">
        <v>2022</v>
      </c>
      <c r="F265" s="3" t="s">
        <v>854</v>
      </c>
      <c r="G265" s="3" t="s">
        <v>656</v>
      </c>
      <c r="H265" s="3" t="s">
        <v>43</v>
      </c>
      <c r="I265" s="3" t="s">
        <v>855</v>
      </c>
      <c r="J265" s="6">
        <v>3</v>
      </c>
      <c r="K265" s="7">
        <v>37629533.759999998</v>
      </c>
      <c r="L265" s="8" t="s">
        <v>1324</v>
      </c>
      <c r="M265" s="9">
        <v>2.2000000000000002</v>
      </c>
      <c r="N265" s="7">
        <f>IF('Base de datos'!$E265=2023,'Base de datos'!$K265,IF('Base de datos'!$E265=2022,'Base de datos'!$K265*'IPC DANE'!$V$18/'IPC DANE'!$U$18,IF('Base de datos'!$E265=2021,'Base de datos'!$K265*'IPC DANE'!$V$18/'IPC DANE'!$T$18,IF('Base de datos'!$E265=2020,'Base de datos'!$K265*'IPC DANE'!$V$18/'IPC DANE'!$S$18))))</f>
        <v>26616011.683902435</v>
      </c>
      <c r="O265" s="3" t="s">
        <v>29</v>
      </c>
      <c r="P265" s="3" t="s">
        <v>30</v>
      </c>
      <c r="Q265" s="3">
        <v>2</v>
      </c>
      <c r="R265" s="10">
        <v>28</v>
      </c>
      <c r="S265" s="3" t="s">
        <v>856</v>
      </c>
      <c r="T265" s="3" t="s">
        <v>857</v>
      </c>
      <c r="U265" s="7" t="s">
        <v>37</v>
      </c>
      <c r="V265" s="7" t="s">
        <v>37</v>
      </c>
      <c r="W265" s="7">
        <v>3112803</v>
      </c>
      <c r="X265" s="7">
        <f>IF('Base de datos'!$E265=2023,'Base de datos'!$W265,IF('Base de datos'!$E265=2022,'Base de datos'!$W265*'IPC DANE'!$V$18/'IPC DANE'!$U$18,IF('Base de datos'!$E265=2021,'Base de datos'!$W265*'IPC DANE'!$V$18/'IPC DANE'!$T$18,IF('Base de datos'!$E265=2020,'Base de datos'!$W265*'IPC DANE'!$V$18/'IPC DANE'!$S$18))))</f>
        <v>2201738.7073170734</v>
      </c>
      <c r="Y265" s="3" t="s">
        <v>672</v>
      </c>
      <c r="Z265" s="1"/>
    </row>
    <row r="266" spans="1:26" ht="14.25" customHeight="1" x14ac:dyDescent="0.3">
      <c r="A266" s="2">
        <v>178</v>
      </c>
      <c r="B266" s="3" t="s">
        <v>858</v>
      </c>
      <c r="C266" s="4" t="s">
        <v>859</v>
      </c>
      <c r="D266" s="5">
        <v>44907</v>
      </c>
      <c r="E266" s="3">
        <v>2022</v>
      </c>
      <c r="F266" s="3" t="s">
        <v>26</v>
      </c>
      <c r="G266" s="3" t="s">
        <v>26</v>
      </c>
      <c r="H266" s="3" t="s">
        <v>43</v>
      </c>
      <c r="I266" s="3" t="s">
        <v>860</v>
      </c>
      <c r="J266" s="6">
        <v>6</v>
      </c>
      <c r="K266" s="7">
        <v>241937948</v>
      </c>
      <c r="L266" s="7" t="s">
        <v>1325</v>
      </c>
      <c r="M266" s="3" t="s">
        <v>37</v>
      </c>
      <c r="N266" s="7">
        <f>IF('Base de datos'!$E266=2023,'Base de datos'!$K266,IF('Base de datos'!$E266=2022,'Base de datos'!$K266*'IPC DANE'!$V$18/'IPC DANE'!$U$18,IF('Base de datos'!$E266=2021,'Base de datos'!$K266*'IPC DANE'!$V$18/'IPC DANE'!$T$18,IF('Base de datos'!$E266=2020,'Base de datos'!$K266*'IPC DANE'!$V$18/'IPC DANE'!$S$18))))</f>
        <v>171126841.2682927</v>
      </c>
      <c r="O266" s="3" t="s">
        <v>58</v>
      </c>
      <c r="P266" s="3" t="s">
        <v>30</v>
      </c>
      <c r="Q266" s="3">
        <v>2</v>
      </c>
      <c r="R266" s="10">
        <v>28</v>
      </c>
      <c r="S266" s="3"/>
      <c r="T266" s="3" t="s">
        <v>31</v>
      </c>
      <c r="U266" s="7" t="s">
        <v>37</v>
      </c>
      <c r="V266" s="7" t="s">
        <v>37</v>
      </c>
      <c r="W266" s="7" t="s">
        <v>37</v>
      </c>
      <c r="X266" s="7" t="s">
        <v>37</v>
      </c>
      <c r="Y266" s="3" t="s">
        <v>121</v>
      </c>
      <c r="Z266" s="1"/>
    </row>
    <row r="267" spans="1:26" ht="14.25" customHeight="1" x14ac:dyDescent="0.3">
      <c r="A267" s="2">
        <v>179</v>
      </c>
      <c r="B267" s="3" t="s">
        <v>861</v>
      </c>
      <c r="C267" s="4" t="s">
        <v>862</v>
      </c>
      <c r="D267" s="5">
        <v>44804</v>
      </c>
      <c r="E267" s="3">
        <v>2022</v>
      </c>
      <c r="F267" s="3" t="s">
        <v>26</v>
      </c>
      <c r="G267" s="3" t="s">
        <v>26</v>
      </c>
      <c r="H267" s="3" t="s">
        <v>764</v>
      </c>
      <c r="I267" s="3" t="s">
        <v>863</v>
      </c>
      <c r="J267" s="6">
        <v>5</v>
      </c>
      <c r="K267" s="7">
        <v>123619400</v>
      </c>
      <c r="L267" s="8" t="s">
        <v>1324</v>
      </c>
      <c r="M267" s="3" t="s">
        <v>37</v>
      </c>
      <c r="N267" s="7">
        <f>IF('Base de datos'!$E267=2023,'Base de datos'!$K267,IF('Base de datos'!$E267=2022,'Base de datos'!$K267*'IPC DANE'!$V$18/'IPC DANE'!$U$18,IF('Base de datos'!$E267=2021,'Base de datos'!$K267*'IPC DANE'!$V$18/'IPC DANE'!$T$18,IF('Base de datos'!$E267=2020,'Base de datos'!$K267*'IPC DANE'!$V$18/'IPC DANE'!$S$18))))</f>
        <v>87438112.195121959</v>
      </c>
      <c r="O267" s="3" t="s">
        <v>58</v>
      </c>
      <c r="P267" s="3" t="s">
        <v>30</v>
      </c>
      <c r="Q267" s="3">
        <v>2</v>
      </c>
      <c r="R267" s="10">
        <v>32</v>
      </c>
      <c r="S267" s="3"/>
      <c r="T267" s="3" t="s">
        <v>31</v>
      </c>
      <c r="U267" s="7">
        <v>6967000</v>
      </c>
      <c r="V267" s="7">
        <f>IF('Base de datos'!$E267=2023,'Base de datos'!$U267,IF('Base de datos'!$E267=2022,'Base de datos'!$U267*'IPC DANE'!$V$18/'IPC DANE'!$U$18,IF('Base de datos'!$E267=2021,'Base de datos'!$U267*'IPC DANE'!$V$18/'IPC DANE'!$T$18,IF('Base de datos'!$E267=2020,'Base de datos'!$U267*'IPC DANE'!$V$18/'IPC DANE'!$S$18))))</f>
        <v>4927878.0487804879</v>
      </c>
      <c r="W267" s="7">
        <v>5604000</v>
      </c>
      <c r="X267" s="7">
        <f>IF('Base de datos'!$E267=2023,'Base de datos'!$W267,IF('Base de datos'!$E267=2022,'Base de datos'!$W267*'IPC DANE'!$V$18/'IPC DANE'!$U$18,IF('Base de datos'!$E267=2021,'Base de datos'!$W267*'IPC DANE'!$V$18/'IPC DANE'!$T$18,IF('Base de datos'!$E267=2020,'Base de datos'!$W267*'IPC DANE'!$V$18/'IPC DANE'!$S$18))))</f>
        <v>3963804.8780487808</v>
      </c>
      <c r="Y267" s="3"/>
      <c r="Z267" s="1"/>
    </row>
    <row r="268" spans="1:26" ht="14.25" customHeight="1" x14ac:dyDescent="0.3">
      <c r="A268" s="2">
        <v>180</v>
      </c>
      <c r="B268" s="3" t="s">
        <v>864</v>
      </c>
      <c r="C268" s="12" t="s">
        <v>865</v>
      </c>
      <c r="D268" s="5">
        <v>44619</v>
      </c>
      <c r="E268" s="3">
        <v>2022</v>
      </c>
      <c r="F268" s="3" t="s">
        <v>866</v>
      </c>
      <c r="G268" s="3" t="s">
        <v>455</v>
      </c>
      <c r="H268" s="3" t="s">
        <v>764</v>
      </c>
      <c r="I268" s="3" t="s">
        <v>867</v>
      </c>
      <c r="J268" s="6">
        <v>4.2699999999999996</v>
      </c>
      <c r="K268" s="7">
        <v>49747846</v>
      </c>
      <c r="L268" s="8" t="s">
        <v>1324</v>
      </c>
      <c r="M268" s="9">
        <v>2.2999999999999998</v>
      </c>
      <c r="N268" s="7">
        <f>IF('Base de datos'!$E268=2023,'Base de datos'!$K268,IF('Base de datos'!$E268=2022,'Base de datos'!$K268*'IPC DANE'!$V$18/'IPC DANE'!$U$18,IF('Base de datos'!$E268=2021,'Base de datos'!$K268*'IPC DANE'!$V$18/'IPC DANE'!$T$18,IF('Base de datos'!$E268=2020,'Base de datos'!$K268*'IPC DANE'!$V$18/'IPC DANE'!$S$18))))</f>
        <v>35187500.829268292</v>
      </c>
      <c r="O268" s="3" t="s">
        <v>45</v>
      </c>
      <c r="P268" s="3" t="s">
        <v>30</v>
      </c>
      <c r="Q268" s="3">
        <v>2</v>
      </c>
      <c r="R268" s="10">
        <v>32</v>
      </c>
      <c r="S268" s="3"/>
      <c r="T268" s="3" t="s">
        <v>810</v>
      </c>
      <c r="U268" s="7">
        <v>5732867</v>
      </c>
      <c r="V268" s="7">
        <f>IF('Base de datos'!$E268=2023,'Base de datos'!$U268,IF('Base de datos'!$E268=2022,'Base de datos'!$U268*'IPC DANE'!$V$18/'IPC DANE'!$U$18,IF('Base de datos'!$E268=2021,'Base de datos'!$U268*'IPC DANE'!$V$18/'IPC DANE'!$T$18,IF('Base de datos'!$E268=2020,'Base de datos'!$U268*'IPC DANE'!$V$18/'IPC DANE'!$S$18))))</f>
        <v>4054954.7073170734</v>
      </c>
      <c r="W268" s="7">
        <v>3714774</v>
      </c>
      <c r="X268" s="7">
        <f>IF('Base de datos'!$E268=2023,'Base de datos'!$W268,IF('Base de datos'!$E268=2022,'Base de datos'!$W268*'IPC DANE'!$V$18/'IPC DANE'!$U$18,IF('Base de datos'!$E268=2021,'Base de datos'!$W268*'IPC DANE'!$V$18/'IPC DANE'!$T$18,IF('Base de datos'!$E268=2020,'Base de datos'!$W268*'IPC DANE'!$V$18/'IPC DANE'!$S$18))))</f>
        <v>2627523.0731707318</v>
      </c>
      <c r="Y268" s="3"/>
      <c r="Z268" s="1"/>
    </row>
    <row r="269" spans="1:26" ht="14.25" customHeight="1" x14ac:dyDescent="0.3">
      <c r="A269" s="2">
        <v>181</v>
      </c>
      <c r="B269" s="3" t="s">
        <v>868</v>
      </c>
      <c r="C269" s="12" t="s">
        <v>869</v>
      </c>
      <c r="D269" s="5">
        <v>44910</v>
      </c>
      <c r="E269" s="3">
        <v>2022</v>
      </c>
      <c r="F269" s="3" t="s">
        <v>343</v>
      </c>
      <c r="G269" s="3" t="s">
        <v>344</v>
      </c>
      <c r="H269" s="3" t="s">
        <v>43</v>
      </c>
      <c r="I269" s="3" t="s">
        <v>870</v>
      </c>
      <c r="J269" s="6">
        <v>3</v>
      </c>
      <c r="K269" s="7">
        <v>584967110</v>
      </c>
      <c r="L269" s="8" t="s">
        <v>1324</v>
      </c>
      <c r="M269" s="9">
        <v>2.5</v>
      </c>
      <c r="N269" s="7">
        <f>IF('Base de datos'!$E269=2023,'Base de datos'!$K269,IF('Base de datos'!$E269=2022,'Base de datos'!$K269*'IPC DANE'!$V$18/'IPC DANE'!$U$18,IF('Base de datos'!$E269=2021,'Base de datos'!$K269*'IPC DANE'!$V$18/'IPC DANE'!$T$18,IF('Base de datos'!$E269=2020,'Base de datos'!$K269*'IPC DANE'!$V$18/'IPC DANE'!$S$18))))</f>
        <v>413757224.14634144</v>
      </c>
      <c r="O269" s="3" t="s">
        <v>45</v>
      </c>
      <c r="P269" s="3" t="s">
        <v>57</v>
      </c>
      <c r="Q269" s="3" t="s">
        <v>58</v>
      </c>
      <c r="R269" s="10">
        <v>17</v>
      </c>
      <c r="S269" s="3"/>
      <c r="T269" s="3" t="s">
        <v>385</v>
      </c>
      <c r="U269" s="7">
        <v>7000000</v>
      </c>
      <c r="V269" s="7">
        <f>IF('Base de datos'!$E269=2023,'Base de datos'!$U269,IF('Base de datos'!$E269=2022,'Base de datos'!$U269*'IPC DANE'!$V$18/'IPC DANE'!$U$18,IF('Base de datos'!$E269=2021,'Base de datos'!$U269*'IPC DANE'!$V$18/'IPC DANE'!$T$18,IF('Base de datos'!$E269=2020,'Base de datos'!$U269*'IPC DANE'!$V$18/'IPC DANE'!$S$18))))</f>
        <v>4951219.5121951215</v>
      </c>
      <c r="W269" s="7" t="s">
        <v>37</v>
      </c>
      <c r="X269" s="7" t="s">
        <v>37</v>
      </c>
      <c r="Y269" s="3" t="s">
        <v>871</v>
      </c>
      <c r="Z269" s="1"/>
    </row>
    <row r="270" spans="1:26" ht="14.25" customHeight="1" x14ac:dyDescent="0.3">
      <c r="A270" s="2">
        <v>182</v>
      </c>
      <c r="B270" s="3" t="s">
        <v>872</v>
      </c>
      <c r="C270" s="12" t="s">
        <v>873</v>
      </c>
      <c r="D270" s="5">
        <v>44813</v>
      </c>
      <c r="E270" s="3">
        <v>2022</v>
      </c>
      <c r="F270" s="3" t="s">
        <v>26</v>
      </c>
      <c r="G270" s="3" t="s">
        <v>26</v>
      </c>
      <c r="H270" s="3" t="s">
        <v>43</v>
      </c>
      <c r="I270" s="3" t="s">
        <v>874</v>
      </c>
      <c r="J270" s="6">
        <v>3</v>
      </c>
      <c r="K270" s="7">
        <v>65292421</v>
      </c>
      <c r="L270" s="8" t="s">
        <v>1324</v>
      </c>
      <c r="M270" s="9">
        <v>1.79</v>
      </c>
      <c r="N270" s="7">
        <f>IF('Base de datos'!$E270=2023,'Base de datos'!$K270,IF('Base de datos'!$E270=2022,'Base de datos'!$K270*'IPC DANE'!$V$18/'IPC DANE'!$U$18,IF('Base de datos'!$E270=2021,'Base de datos'!$K270*'IPC DANE'!$V$18/'IPC DANE'!$T$18,IF('Base de datos'!$E270=2020,'Base de datos'!$K270*'IPC DANE'!$V$18/'IPC DANE'!$S$18))))</f>
        <v>46182444.121951222</v>
      </c>
      <c r="O270" s="3" t="s">
        <v>29</v>
      </c>
      <c r="P270" s="3" t="s">
        <v>30</v>
      </c>
      <c r="Q270" s="3">
        <v>2</v>
      </c>
      <c r="R270" s="10">
        <v>32</v>
      </c>
      <c r="S270" s="3"/>
      <c r="T270" s="3" t="s">
        <v>875</v>
      </c>
      <c r="U270" s="7">
        <v>4713000</v>
      </c>
      <c r="V270" s="7">
        <f>IF('Base de datos'!$E270=2023,'Base de datos'!$U270,IF('Base de datos'!$E270=2022,'Base de datos'!$U270*'IPC DANE'!$V$18/'IPC DANE'!$U$18,IF('Base de datos'!$E270=2021,'Base de datos'!$U270*'IPC DANE'!$V$18/'IPC DANE'!$T$18,IF('Base de datos'!$E270=2020,'Base de datos'!$U270*'IPC DANE'!$V$18/'IPC DANE'!$S$18))))</f>
        <v>3333585.3658536589</v>
      </c>
      <c r="W270" s="7">
        <f>12711000/3</f>
        <v>4237000</v>
      </c>
      <c r="X270" s="7">
        <f>IF('Base de datos'!$E270=2023,'Base de datos'!$W270,IF('Base de datos'!$E270=2022,'Base de datos'!$W270*'IPC DANE'!$V$18/'IPC DANE'!$U$18,IF('Base de datos'!$E270=2021,'Base de datos'!$W270*'IPC DANE'!$V$18/'IPC DANE'!$T$18,IF('Base de datos'!$E270=2020,'Base de datos'!$W270*'IPC DANE'!$V$18/'IPC DANE'!$S$18))))</f>
        <v>2996902.4390243907</v>
      </c>
      <c r="Y270" s="3"/>
      <c r="Z270" s="1"/>
    </row>
    <row r="271" spans="1:26" ht="14.25" customHeight="1" x14ac:dyDescent="0.3">
      <c r="A271" s="2">
        <v>183</v>
      </c>
      <c r="B271" s="3" t="s">
        <v>876</v>
      </c>
      <c r="C271" s="4" t="s">
        <v>877</v>
      </c>
      <c r="D271" s="5">
        <v>44896</v>
      </c>
      <c r="E271" s="3">
        <v>2022</v>
      </c>
      <c r="F271" s="3" t="s">
        <v>427</v>
      </c>
      <c r="G271" s="3" t="s">
        <v>878</v>
      </c>
      <c r="H271" s="3" t="s">
        <v>43</v>
      </c>
      <c r="I271" s="3" t="s">
        <v>879</v>
      </c>
      <c r="J271" s="6">
        <v>5</v>
      </c>
      <c r="K271" s="7">
        <v>1002820735</v>
      </c>
      <c r="L271" s="8" t="s">
        <v>1324</v>
      </c>
      <c r="M271" s="9">
        <v>2.35</v>
      </c>
      <c r="N271" s="7">
        <f>IF('Base de datos'!$E271=2023,'Base de datos'!$K271,IF('Base de datos'!$E271=2022,'Base de datos'!$K271*'IPC DANE'!$V$18/'IPC DANE'!$U$18,IF('Base de datos'!$E271=2021,'Base de datos'!$K271*'IPC DANE'!$V$18/'IPC DANE'!$T$18,IF('Base de datos'!$E271=2020,'Base de datos'!$K271*'IPC DANE'!$V$18/'IPC DANE'!$S$18))))</f>
        <v>709312227.19512188</v>
      </c>
      <c r="O271" s="3" t="s">
        <v>45</v>
      </c>
      <c r="P271" s="3" t="s">
        <v>57</v>
      </c>
      <c r="Q271" s="3" t="s">
        <v>58</v>
      </c>
      <c r="R271" s="10">
        <v>17</v>
      </c>
      <c r="S271" s="3"/>
      <c r="T271" s="3" t="s">
        <v>385</v>
      </c>
      <c r="U271" s="7">
        <v>5550000</v>
      </c>
      <c r="V271" s="7">
        <f>IF('Base de datos'!$E271=2023,'Base de datos'!$U271,IF('Base de datos'!$E271=2022,'Base de datos'!$U271*'IPC DANE'!$V$18/'IPC DANE'!$U$18,IF('Base de datos'!$E271=2021,'Base de datos'!$U271*'IPC DANE'!$V$18/'IPC DANE'!$T$18,IF('Base de datos'!$E271=2020,'Base de datos'!$U271*'IPC DANE'!$V$18/'IPC DANE'!$S$18))))</f>
        <v>3925609.7560975612</v>
      </c>
      <c r="W271" s="7">
        <v>4500000</v>
      </c>
      <c r="X271" s="7">
        <f>IF('Base de datos'!$E271=2023,'Base de datos'!$W271,IF('Base de datos'!$E271=2022,'Base de datos'!$W271*'IPC DANE'!$V$18/'IPC DANE'!$U$18,IF('Base de datos'!$E271=2021,'Base de datos'!$W271*'IPC DANE'!$V$18/'IPC DANE'!$T$18,IF('Base de datos'!$E271=2020,'Base de datos'!$W271*'IPC DANE'!$V$18/'IPC DANE'!$S$18))))</f>
        <v>3182926.829268293</v>
      </c>
      <c r="Y271" s="3"/>
      <c r="Z271" s="1"/>
    </row>
    <row r="272" spans="1:26" ht="14.25" customHeight="1" x14ac:dyDescent="0.3">
      <c r="A272" s="2">
        <v>184</v>
      </c>
      <c r="B272" s="3" t="s">
        <v>880</v>
      </c>
      <c r="C272" s="4" t="s">
        <v>881</v>
      </c>
      <c r="D272" s="5">
        <v>44886</v>
      </c>
      <c r="E272" s="3">
        <v>2022</v>
      </c>
      <c r="F272" s="3" t="s">
        <v>26</v>
      </c>
      <c r="G272" s="3" t="s">
        <v>26</v>
      </c>
      <c r="H272" s="3" t="s">
        <v>43</v>
      </c>
      <c r="I272" s="3" t="s">
        <v>882</v>
      </c>
      <c r="J272" s="6">
        <v>7</v>
      </c>
      <c r="K272" s="7">
        <v>165375407</v>
      </c>
      <c r="L272" s="8" t="s">
        <v>1324</v>
      </c>
      <c r="M272" s="9">
        <v>2.36</v>
      </c>
      <c r="N272" s="7">
        <f>IF('Base de datos'!$E272=2023,'Base de datos'!$K272,IF('Base de datos'!$E272=2022,'Base de datos'!$K272*'IPC DANE'!$V$18/'IPC DANE'!$U$18,IF('Base de datos'!$E272=2021,'Base de datos'!$K272*'IPC DANE'!$V$18/'IPC DANE'!$T$18,IF('Base de datos'!$E272=2020,'Base de datos'!$K272*'IPC DANE'!$V$18/'IPC DANE'!$S$18))))</f>
        <v>116972848.85365853</v>
      </c>
      <c r="O272" s="3" t="s">
        <v>29</v>
      </c>
      <c r="P272" s="3" t="s">
        <v>30</v>
      </c>
      <c r="Q272" s="3">
        <v>2</v>
      </c>
      <c r="R272" s="10">
        <v>32</v>
      </c>
      <c r="S272" s="3" t="s">
        <v>883</v>
      </c>
      <c r="T272" s="3" t="s">
        <v>31</v>
      </c>
      <c r="U272" s="7">
        <v>8182000</v>
      </c>
      <c r="V272" s="7">
        <f>IF('Base de datos'!$E272=2023,'Base de datos'!$U272,IF('Base de datos'!$E272=2022,'Base de datos'!$U272*'IPC DANE'!$V$18/'IPC DANE'!$U$18,IF('Base de datos'!$E272=2021,'Base de datos'!$U272*'IPC DANE'!$V$18/'IPC DANE'!$T$18,IF('Base de datos'!$E272=2020,'Base de datos'!$U272*'IPC DANE'!$V$18/'IPC DANE'!$S$18))))</f>
        <v>5787268.2926829271</v>
      </c>
      <c r="W272" s="7">
        <v>6284000</v>
      </c>
      <c r="X272" s="7">
        <f>IF('Base de datos'!$E272=2023,'Base de datos'!$W272,IF('Base de datos'!$E272=2022,'Base de datos'!$W272*'IPC DANE'!$V$18/'IPC DANE'!$U$18,IF('Base de datos'!$E272=2021,'Base de datos'!$W272*'IPC DANE'!$V$18/'IPC DANE'!$T$18,IF('Base de datos'!$E272=2020,'Base de datos'!$W272*'IPC DANE'!$V$18/'IPC DANE'!$S$18))))</f>
        <v>4444780.4878048776</v>
      </c>
      <c r="Y272" s="3"/>
      <c r="Z272" s="1"/>
    </row>
    <row r="273" spans="1:26" ht="14.25" customHeight="1" x14ac:dyDescent="0.3">
      <c r="A273" s="2">
        <v>185</v>
      </c>
      <c r="B273" s="3" t="s">
        <v>884</v>
      </c>
      <c r="C273" s="12" t="s">
        <v>885</v>
      </c>
      <c r="D273" s="5">
        <v>44918</v>
      </c>
      <c r="E273" s="3">
        <v>2022</v>
      </c>
      <c r="F273" s="3" t="s">
        <v>26</v>
      </c>
      <c r="G273" s="3" t="s">
        <v>26</v>
      </c>
      <c r="H273" s="3" t="s">
        <v>43</v>
      </c>
      <c r="I273" s="3" t="s">
        <v>886</v>
      </c>
      <c r="J273" s="6">
        <v>3.6</v>
      </c>
      <c r="K273" s="7">
        <v>2025145951</v>
      </c>
      <c r="L273" s="8" t="s">
        <v>1324</v>
      </c>
      <c r="M273" s="3" t="s">
        <v>887</v>
      </c>
      <c r="N273" s="7">
        <f>IF('Base de datos'!$E273=2023,'Base de datos'!$K273,IF('Base de datos'!$E273=2022,'Base de datos'!$K273*'IPC DANE'!$V$18/'IPC DANE'!$U$18,IF('Base de datos'!$E273=2021,'Base de datos'!$K273*'IPC DANE'!$V$18/'IPC DANE'!$T$18,IF('Base de datos'!$E273=2020,'Base de datos'!$K273*'IPC DANE'!$V$18/'IPC DANE'!$S$18))))</f>
        <v>1432420306.804878</v>
      </c>
      <c r="O273" s="3" t="s">
        <v>29</v>
      </c>
      <c r="P273" s="3" t="s">
        <v>57</v>
      </c>
      <c r="Q273" s="3" t="s">
        <v>58</v>
      </c>
      <c r="R273" s="10">
        <v>17</v>
      </c>
      <c r="S273" s="3"/>
      <c r="T273" s="3" t="s">
        <v>51</v>
      </c>
      <c r="U273" s="7">
        <v>7881000</v>
      </c>
      <c r="V273" s="7">
        <f>IF('Base de datos'!$E273=2023,'Base de datos'!$U273,IF('Base de datos'!$E273=2022,'Base de datos'!$U273*'IPC DANE'!$V$18/'IPC DANE'!$U$18,IF('Base de datos'!$E273=2021,'Base de datos'!$U273*'IPC DANE'!$V$18/'IPC DANE'!$T$18,IF('Base de datos'!$E273=2020,'Base de datos'!$U273*'IPC DANE'!$V$18/'IPC DANE'!$S$18))))</f>
        <v>5574365.8536585374</v>
      </c>
      <c r="W273" s="7">
        <v>6339000</v>
      </c>
      <c r="X273" s="7">
        <f>IF('Base de datos'!$E273=2023,'Base de datos'!$W273,IF('Base de datos'!$E273=2022,'Base de datos'!$W273*'IPC DANE'!$V$18/'IPC DANE'!$U$18,IF('Base de datos'!$E273=2021,'Base de datos'!$W273*'IPC DANE'!$V$18/'IPC DANE'!$T$18,IF('Base de datos'!$E273=2020,'Base de datos'!$W273*'IPC DANE'!$V$18/'IPC DANE'!$S$18))))</f>
        <v>4483682.9268292682</v>
      </c>
      <c r="Y273" s="3"/>
      <c r="Z273" s="1"/>
    </row>
    <row r="274" spans="1:26" ht="14.25" customHeight="1" x14ac:dyDescent="0.3">
      <c r="A274" s="2">
        <v>186</v>
      </c>
      <c r="B274" s="3" t="s">
        <v>888</v>
      </c>
      <c r="C274" s="4" t="s">
        <v>889</v>
      </c>
      <c r="D274" s="5">
        <v>44701</v>
      </c>
      <c r="E274" s="3">
        <v>2022</v>
      </c>
      <c r="F274" s="3" t="s">
        <v>26</v>
      </c>
      <c r="G274" s="3" t="s">
        <v>26</v>
      </c>
      <c r="H274" s="3" t="s">
        <v>43</v>
      </c>
      <c r="I274" s="3" t="s">
        <v>890</v>
      </c>
      <c r="J274" s="6">
        <v>41</v>
      </c>
      <c r="K274" s="7">
        <v>11731023116</v>
      </c>
      <c r="L274" s="8" t="s">
        <v>1324</v>
      </c>
      <c r="M274" s="3" t="s">
        <v>891</v>
      </c>
      <c r="N274" s="7">
        <f>IF('Base de datos'!$E274=2023,'Base de datos'!$K274,IF('Base de datos'!$E274=2022,'Base de datos'!$K274*'IPC DANE'!$V$18/'IPC DANE'!$U$18,IF('Base de datos'!$E274=2021,'Base de datos'!$K274*'IPC DANE'!$V$18/'IPC DANE'!$T$18,IF('Base de datos'!$E274=2020,'Base de datos'!$K274*'IPC DANE'!$V$18/'IPC DANE'!$S$18))))</f>
        <v>8297552935.7073174</v>
      </c>
      <c r="O274" s="3" t="s">
        <v>29</v>
      </c>
      <c r="P274" s="3" t="s">
        <v>30</v>
      </c>
      <c r="Q274" s="3">
        <v>1</v>
      </c>
      <c r="R274" s="10">
        <v>32</v>
      </c>
      <c r="S274" s="3" t="s">
        <v>892</v>
      </c>
      <c r="T274" s="3" t="s">
        <v>893</v>
      </c>
      <c r="U274" s="7">
        <v>9695000</v>
      </c>
      <c r="V274" s="7">
        <f>IF('Base de datos'!$E274=2023,'Base de datos'!$U274,IF('Base de datos'!$E274=2022,'Base de datos'!$U274*'IPC DANE'!$V$18/'IPC DANE'!$U$18,IF('Base de datos'!$E274=2021,'Base de datos'!$U274*'IPC DANE'!$V$18/'IPC DANE'!$T$18,IF('Base de datos'!$E274=2020,'Base de datos'!$U274*'IPC DANE'!$V$18/'IPC DANE'!$S$18))))</f>
        <v>6857439.0243902439</v>
      </c>
      <c r="W274" s="7">
        <v>6967000</v>
      </c>
      <c r="X274" s="7">
        <f>IF('Base de datos'!$E274=2023,'Base de datos'!$W274,IF('Base de datos'!$E274=2022,'Base de datos'!$W274*'IPC DANE'!$V$18/'IPC DANE'!$U$18,IF('Base de datos'!$E274=2021,'Base de datos'!$W274*'IPC DANE'!$V$18/'IPC DANE'!$T$18,IF('Base de datos'!$E274=2020,'Base de datos'!$W274*'IPC DANE'!$V$18/'IPC DANE'!$S$18))))</f>
        <v>4927878.0487804879</v>
      </c>
      <c r="Y274" s="3"/>
      <c r="Z274" s="1"/>
    </row>
    <row r="275" spans="1:26" ht="14.25" hidden="1" customHeight="1" outlineLevel="1" x14ac:dyDescent="0.3">
      <c r="A275" s="2">
        <v>186.1</v>
      </c>
      <c r="B275" s="3"/>
      <c r="C275" s="12"/>
      <c r="D275" s="5"/>
      <c r="E275" s="3">
        <v>2022</v>
      </c>
      <c r="F275" s="3"/>
      <c r="G275" s="3"/>
      <c r="H275" s="3"/>
      <c r="I275" s="3"/>
      <c r="J275" s="6"/>
      <c r="K275" s="7">
        <v>799087024.19000006</v>
      </c>
      <c r="L275" s="8" t="s">
        <v>1324</v>
      </c>
      <c r="M275" s="3">
        <v>2.2799999999999998</v>
      </c>
      <c r="N275" s="7">
        <f>IF('Base de datos'!$E275=2023,'Base de datos'!$K275,IF('Base de datos'!$E275=2022,'Base de datos'!$K275*'IPC DANE'!$V$18/'IPC DANE'!$U$18,IF('Base de datos'!$E275=2021,'Base de datos'!$K275*'IPC DANE'!$V$18/'IPC DANE'!$T$18,IF('Base de datos'!$E275=2020,'Base de datos'!$K275*'IPC DANE'!$V$18/'IPC DANE'!$S$18))))</f>
        <v>565207895.15878057</v>
      </c>
      <c r="O275" s="3"/>
      <c r="P275" s="3"/>
      <c r="Q275" s="3"/>
      <c r="R275" s="10"/>
      <c r="S275" s="3" t="s">
        <v>894</v>
      </c>
      <c r="T275" s="3"/>
      <c r="U275" s="7"/>
      <c r="V275" s="7">
        <f>IF('Base de datos'!$E275=2023,'Base de datos'!$U275,IF('Base de datos'!$E275=2022,'Base de datos'!$U275*'IPC DANE'!$V$18/'IPC DANE'!$U$18,IF('Base de datos'!$E275=2021,'Base de datos'!$U275*'IPC DANE'!$V$18/'IPC DANE'!$T$18,IF('Base de datos'!$E275=2020,'Base de datos'!$U275*'IPC DANE'!$V$18/'IPC DANE'!$S$18))))</f>
        <v>0</v>
      </c>
      <c r="W275" s="7"/>
      <c r="X275" s="7">
        <f>IF('Base de datos'!$E275=2023,'Base de datos'!$W275,IF('Base de datos'!$E275=2022,'Base de datos'!$W275*'IPC DANE'!$V$18/'IPC DANE'!$U$18,IF('Base de datos'!$E275=2021,'Base de datos'!$W275*'IPC DANE'!$V$18/'IPC DANE'!$T$18,IF('Base de datos'!$E275=2020,'Base de datos'!$W275*'IPC DANE'!$V$18/'IPC DANE'!$S$18))))</f>
        <v>0</v>
      </c>
      <c r="Y275" s="3"/>
      <c r="Z275" s="1"/>
    </row>
    <row r="276" spans="1:26" ht="14.25" hidden="1" customHeight="1" outlineLevel="1" x14ac:dyDescent="0.3">
      <c r="A276" s="2">
        <v>186.2</v>
      </c>
      <c r="B276" s="3"/>
      <c r="C276" s="12"/>
      <c r="D276" s="5"/>
      <c r="E276" s="3">
        <v>2022</v>
      </c>
      <c r="F276" s="3"/>
      <c r="G276" s="3"/>
      <c r="H276" s="3"/>
      <c r="I276" s="3"/>
      <c r="J276" s="6"/>
      <c r="K276" s="7">
        <v>7829257999.5699997</v>
      </c>
      <c r="L276" s="8" t="s">
        <v>1324</v>
      </c>
      <c r="M276" s="3">
        <v>2.14</v>
      </c>
      <c r="N276" s="7">
        <f>IF('Base de datos'!$E276=2023,'Base de datos'!$K276,IF('Base de datos'!$E276=2022,'Base de datos'!$K276*'IPC DANE'!$V$18/'IPC DANE'!$U$18,IF('Base de datos'!$E276=2021,'Base de datos'!$K276*'IPC DANE'!$V$18/'IPC DANE'!$T$18,IF('Base de datos'!$E276=2020,'Base de datos'!$K276*'IPC DANE'!$V$18/'IPC DANE'!$S$18))))</f>
        <v>5537767853.3543901</v>
      </c>
      <c r="O276" s="3"/>
      <c r="P276" s="3"/>
      <c r="Q276" s="3"/>
      <c r="R276" s="10"/>
      <c r="S276" s="3" t="s">
        <v>895</v>
      </c>
      <c r="T276" s="3"/>
      <c r="U276" s="7"/>
      <c r="V276" s="7">
        <f>IF('Base de datos'!$E276=2023,'Base de datos'!$U276,IF('Base de datos'!$E276=2022,'Base de datos'!$U276*'IPC DANE'!$V$18/'IPC DANE'!$U$18,IF('Base de datos'!$E276=2021,'Base de datos'!$U276*'IPC DANE'!$V$18/'IPC DANE'!$T$18,IF('Base de datos'!$E276=2020,'Base de datos'!$U276*'IPC DANE'!$V$18/'IPC DANE'!$S$18))))</f>
        <v>0</v>
      </c>
      <c r="W276" s="7"/>
      <c r="X276" s="7">
        <f>IF('Base de datos'!$E276=2023,'Base de datos'!$W276,IF('Base de datos'!$E276=2022,'Base de datos'!$W276*'IPC DANE'!$V$18/'IPC DANE'!$U$18,IF('Base de datos'!$E276=2021,'Base de datos'!$W276*'IPC DANE'!$V$18/'IPC DANE'!$T$18,IF('Base de datos'!$E276=2020,'Base de datos'!$W276*'IPC DANE'!$V$18/'IPC DANE'!$S$18))))</f>
        <v>0</v>
      </c>
      <c r="Y276" s="3"/>
      <c r="Z276" s="1"/>
    </row>
    <row r="277" spans="1:26" ht="14.25" hidden="1" customHeight="1" outlineLevel="1" x14ac:dyDescent="0.3">
      <c r="A277" s="2">
        <v>186.3</v>
      </c>
      <c r="B277" s="3"/>
      <c r="C277" s="12"/>
      <c r="D277" s="5"/>
      <c r="E277" s="3">
        <v>2022</v>
      </c>
      <c r="F277" s="3"/>
      <c r="G277" s="3"/>
      <c r="H277" s="3"/>
      <c r="I277" s="3"/>
      <c r="J277" s="6"/>
      <c r="K277" s="7">
        <v>460360457.13</v>
      </c>
      <c r="L277" s="8" t="s">
        <v>1324</v>
      </c>
      <c r="M277" s="3">
        <v>1.1000000000000001</v>
      </c>
      <c r="N277" s="7">
        <f>IF('Base de datos'!$E277=2023,'Base de datos'!$K277,IF('Base de datos'!$E277=2022,'Base de datos'!$K277*'IPC DANE'!$V$18/'IPC DANE'!$U$18,IF('Base de datos'!$E277=2021,'Base de datos'!$K277*'IPC DANE'!$V$18/'IPC DANE'!$T$18,IF('Base de datos'!$E277=2020,'Base de datos'!$K277*'IPC DANE'!$V$18/'IPC DANE'!$S$18))))</f>
        <v>325620811.14073169</v>
      </c>
      <c r="O277" s="3"/>
      <c r="P277" s="3"/>
      <c r="Q277" s="3"/>
      <c r="R277" s="10"/>
      <c r="S277" s="3" t="s">
        <v>91</v>
      </c>
      <c r="T277" s="3"/>
      <c r="U277" s="7"/>
      <c r="V277" s="7">
        <f>IF('Base de datos'!$E277=2023,'Base de datos'!$U277,IF('Base de datos'!$E277=2022,'Base de datos'!$U277*'IPC DANE'!$V$18/'IPC DANE'!$U$18,IF('Base de datos'!$E277=2021,'Base de datos'!$U277*'IPC DANE'!$V$18/'IPC DANE'!$T$18,IF('Base de datos'!$E277=2020,'Base de datos'!$U277*'IPC DANE'!$V$18/'IPC DANE'!$S$18))))</f>
        <v>0</v>
      </c>
      <c r="W277" s="7"/>
      <c r="X277" s="7">
        <f>IF('Base de datos'!$E277=2023,'Base de datos'!$W277,IF('Base de datos'!$E277=2022,'Base de datos'!$W277*'IPC DANE'!$V$18/'IPC DANE'!$U$18,IF('Base de datos'!$E277=2021,'Base de datos'!$W277*'IPC DANE'!$V$18/'IPC DANE'!$T$18,IF('Base de datos'!$E277=2020,'Base de datos'!$W277*'IPC DANE'!$V$18/'IPC DANE'!$S$18))))</f>
        <v>0</v>
      </c>
      <c r="Y277" s="3"/>
      <c r="Z277" s="1"/>
    </row>
    <row r="278" spans="1:26" ht="14.25" customHeight="1" collapsed="1" x14ac:dyDescent="0.3">
      <c r="A278" s="2">
        <v>187</v>
      </c>
      <c r="B278" s="3" t="s">
        <v>896</v>
      </c>
      <c r="C278" s="4" t="s">
        <v>897</v>
      </c>
      <c r="D278" s="5">
        <v>44699</v>
      </c>
      <c r="E278" s="3">
        <v>2022</v>
      </c>
      <c r="F278" s="3" t="s">
        <v>26</v>
      </c>
      <c r="G278" s="3" t="s">
        <v>26</v>
      </c>
      <c r="H278" s="3" t="s">
        <v>43</v>
      </c>
      <c r="I278" s="3" t="s">
        <v>226</v>
      </c>
      <c r="J278" s="6">
        <v>6</v>
      </c>
      <c r="K278" s="7">
        <v>365684113</v>
      </c>
      <c r="L278" s="8" t="s">
        <v>1324</v>
      </c>
      <c r="M278" s="9">
        <v>1.728</v>
      </c>
      <c r="N278" s="7">
        <f>IF('Base de datos'!$E278=2023,'Base de datos'!$K278,IF('Base de datos'!$E278=2022,'Base de datos'!$K278*'IPC DANE'!$V$18/'IPC DANE'!$U$18,IF('Base de datos'!$E278=2021,'Base de datos'!$K278*'IPC DANE'!$V$18/'IPC DANE'!$T$18,IF('Base de datos'!$E278=2020,'Base de datos'!$K278*'IPC DANE'!$V$18/'IPC DANE'!$S$18))))</f>
        <v>258654616.51219514</v>
      </c>
      <c r="O278" s="3" t="s">
        <v>45</v>
      </c>
      <c r="P278" s="3" t="s">
        <v>30</v>
      </c>
      <c r="Q278" s="3">
        <v>2</v>
      </c>
      <c r="R278" s="10">
        <v>32</v>
      </c>
      <c r="S278" s="3"/>
      <c r="T278" s="3" t="s">
        <v>31</v>
      </c>
      <c r="U278" s="7">
        <v>6967000</v>
      </c>
      <c r="V278" s="7">
        <f>IF('Base de datos'!$E278=2023,'Base de datos'!$U278,IF('Base de datos'!$E278=2022,'Base de datos'!$U278*'IPC DANE'!$V$18/'IPC DANE'!$U$18,IF('Base de datos'!$E278=2021,'Base de datos'!$U278*'IPC DANE'!$V$18/'IPC DANE'!$T$18,IF('Base de datos'!$E278=2020,'Base de datos'!$U278*'IPC DANE'!$V$18/'IPC DANE'!$S$18))))</f>
        <v>4927878.0487804879</v>
      </c>
      <c r="W278" s="7">
        <v>5604000</v>
      </c>
      <c r="X278" s="7">
        <f>IF('Base de datos'!$E278=2023,'Base de datos'!$W278,IF('Base de datos'!$E278=2022,'Base de datos'!$W278*'IPC DANE'!$V$18/'IPC DANE'!$U$18,IF('Base de datos'!$E278=2021,'Base de datos'!$W278*'IPC DANE'!$V$18/'IPC DANE'!$T$18,IF('Base de datos'!$E278=2020,'Base de datos'!$W278*'IPC DANE'!$V$18/'IPC DANE'!$S$18))))</f>
        <v>3963804.8780487808</v>
      </c>
      <c r="Y278" s="3"/>
      <c r="Z278" s="1"/>
    </row>
    <row r="279" spans="1:26" ht="14.25" customHeight="1" x14ac:dyDescent="0.3">
      <c r="A279" s="2">
        <v>188</v>
      </c>
      <c r="B279" s="3" t="s">
        <v>898</v>
      </c>
      <c r="C279" s="4" t="s">
        <v>899</v>
      </c>
      <c r="D279" s="5">
        <v>44704</v>
      </c>
      <c r="E279" s="3">
        <v>2022</v>
      </c>
      <c r="F279" s="3" t="s">
        <v>131</v>
      </c>
      <c r="G279" s="3" t="s">
        <v>132</v>
      </c>
      <c r="H279" s="3" t="s">
        <v>43</v>
      </c>
      <c r="I279" s="3" t="s">
        <v>900</v>
      </c>
      <c r="J279" s="6">
        <v>18</v>
      </c>
      <c r="K279" s="7">
        <v>955760400</v>
      </c>
      <c r="L279" s="8" t="s">
        <v>1324</v>
      </c>
      <c r="M279" s="3" t="s">
        <v>901</v>
      </c>
      <c r="N279" s="7">
        <f>IF('Base de datos'!$E279=2023,'Base de datos'!$K279,IF('Base de datos'!$E279=2022,'Base de datos'!$K279*'IPC DANE'!$V$18/'IPC DANE'!$U$18,IF('Base de datos'!$E279=2021,'Base de datos'!$K279*'IPC DANE'!$V$18/'IPC DANE'!$T$18,IF('Base de datos'!$E279=2020,'Base de datos'!$K279*'IPC DANE'!$V$18/'IPC DANE'!$S$18))))</f>
        <v>676025648.7804879</v>
      </c>
      <c r="O279" s="3" t="s">
        <v>29</v>
      </c>
      <c r="P279" s="3" t="s">
        <v>30</v>
      </c>
      <c r="Q279" s="3">
        <v>2</v>
      </c>
      <c r="R279" s="10">
        <v>28</v>
      </c>
      <c r="S279" s="3" t="s">
        <v>173</v>
      </c>
      <c r="T279" s="3" t="s">
        <v>902</v>
      </c>
      <c r="U279" s="7">
        <v>7500000</v>
      </c>
      <c r="V279" s="7">
        <f>IF('Base de datos'!$E279=2023,'Base de datos'!$U279,IF('Base de datos'!$E279=2022,'Base de datos'!$U279*'IPC DANE'!$V$18/'IPC DANE'!$U$18,IF('Base de datos'!$E279=2021,'Base de datos'!$U279*'IPC DANE'!$V$18/'IPC DANE'!$T$18,IF('Base de datos'!$E279=2020,'Base de datos'!$U279*'IPC DANE'!$V$18/'IPC DANE'!$S$18))))</f>
        <v>5304878.0487804879</v>
      </c>
      <c r="W279" s="7">
        <v>4300000</v>
      </c>
      <c r="X279" s="7">
        <f>IF('Base de datos'!$E279=2023,'Base de datos'!$W279,IF('Base de datos'!$E279=2022,'Base de datos'!$W279*'IPC DANE'!$V$18/'IPC DANE'!$U$18,IF('Base de datos'!$E279=2021,'Base de datos'!$W279*'IPC DANE'!$V$18/'IPC DANE'!$T$18,IF('Base de datos'!$E279=2020,'Base de datos'!$W279*'IPC DANE'!$V$18/'IPC DANE'!$S$18))))</f>
        <v>3041463.4146341467</v>
      </c>
      <c r="Y279" s="3"/>
      <c r="Z279" s="1"/>
    </row>
    <row r="280" spans="1:26" ht="14.25" hidden="1" customHeight="1" outlineLevel="1" x14ac:dyDescent="0.3">
      <c r="A280" s="2">
        <v>188.1</v>
      </c>
      <c r="B280" s="3"/>
      <c r="C280" s="12"/>
      <c r="D280" s="5"/>
      <c r="E280" s="3">
        <v>2022</v>
      </c>
      <c r="F280" s="3"/>
      <c r="G280" s="3"/>
      <c r="H280" s="3"/>
      <c r="I280" s="3"/>
      <c r="J280" s="6"/>
      <c r="K280" s="7">
        <v>863654400</v>
      </c>
      <c r="L280" s="8" t="s">
        <v>1324</v>
      </c>
      <c r="M280" s="3">
        <v>2.4</v>
      </c>
      <c r="N280" s="7">
        <f>IF('Base de datos'!$E280=2023,'Base de datos'!$K280,IF('Base de datos'!$E280=2022,'Base de datos'!$K280*'IPC DANE'!$V$18/'IPC DANE'!$U$18,IF('Base de datos'!$E280=2021,'Base de datos'!$K280*'IPC DANE'!$V$18/'IPC DANE'!$T$18,IF('Base de datos'!$E280=2020,'Base de datos'!$K280*'IPC DANE'!$V$18/'IPC DANE'!$S$18))))</f>
        <v>610877502.43902433</v>
      </c>
      <c r="O280" s="3"/>
      <c r="P280" s="3"/>
      <c r="Q280" s="3"/>
      <c r="R280" s="10"/>
      <c r="S280" s="3" t="s">
        <v>903</v>
      </c>
      <c r="T280" s="3"/>
      <c r="U280" s="7"/>
      <c r="V280" s="7">
        <f>IF('Base de datos'!$E280=2023,'Base de datos'!$U280,IF('Base de datos'!$E280=2022,'Base de datos'!$U280*'IPC DANE'!$V$18/'IPC DANE'!$U$18,IF('Base de datos'!$E280=2021,'Base de datos'!$U280*'IPC DANE'!$V$18/'IPC DANE'!$T$18,IF('Base de datos'!$E280=2020,'Base de datos'!$U280*'IPC DANE'!$V$18/'IPC DANE'!$S$18))))</f>
        <v>0</v>
      </c>
      <c r="W280" s="7"/>
      <c r="X280" s="7">
        <f>IF('Base de datos'!$E280=2023,'Base de datos'!$W280,IF('Base de datos'!$E280=2022,'Base de datos'!$W280*'IPC DANE'!$V$18/'IPC DANE'!$U$18,IF('Base de datos'!$E280=2021,'Base de datos'!$W280*'IPC DANE'!$V$18/'IPC DANE'!$T$18,IF('Base de datos'!$E280=2020,'Base de datos'!$W280*'IPC DANE'!$V$18/'IPC DANE'!$S$18))))</f>
        <v>0</v>
      </c>
      <c r="Y280" s="3"/>
      <c r="Z280" s="1"/>
    </row>
    <row r="281" spans="1:26" ht="14.25" hidden="1" customHeight="1" outlineLevel="1" x14ac:dyDescent="0.3">
      <c r="A281" s="2">
        <v>188.2</v>
      </c>
      <c r="B281" s="3"/>
      <c r="C281" s="12"/>
      <c r="D281" s="5"/>
      <c r="E281" s="3">
        <v>2022</v>
      </c>
      <c r="F281" s="3"/>
      <c r="G281" s="3"/>
      <c r="H281" s="3"/>
      <c r="I281" s="3"/>
      <c r="J281" s="6"/>
      <c r="K281" s="7">
        <v>92106000</v>
      </c>
      <c r="L281" s="8" t="s">
        <v>1324</v>
      </c>
      <c r="M281" s="3">
        <v>1</v>
      </c>
      <c r="N281" s="7">
        <f>IF('Base de datos'!$E281=2023,'Base de datos'!$K281,IF('Base de datos'!$E281=2022,'Base de datos'!$K281*'IPC DANE'!$V$18/'IPC DANE'!$U$18,IF('Base de datos'!$E281=2021,'Base de datos'!$K281*'IPC DANE'!$V$18/'IPC DANE'!$T$18,IF('Base de datos'!$E281=2020,'Base de datos'!$K281*'IPC DANE'!$V$18/'IPC DANE'!$S$18))))</f>
        <v>65148146.341463417</v>
      </c>
      <c r="O281" s="3"/>
      <c r="P281" s="3"/>
      <c r="Q281" s="3"/>
      <c r="R281" s="10"/>
      <c r="S281" s="3" t="s">
        <v>904</v>
      </c>
      <c r="T281" s="3"/>
      <c r="U281" s="7"/>
      <c r="V281" s="7">
        <f>IF('Base de datos'!$E281=2023,'Base de datos'!$U281,IF('Base de datos'!$E281=2022,'Base de datos'!$U281*'IPC DANE'!$V$18/'IPC DANE'!$U$18,IF('Base de datos'!$E281=2021,'Base de datos'!$U281*'IPC DANE'!$V$18/'IPC DANE'!$T$18,IF('Base de datos'!$E281=2020,'Base de datos'!$U281*'IPC DANE'!$V$18/'IPC DANE'!$S$18))))</f>
        <v>0</v>
      </c>
      <c r="W281" s="7"/>
      <c r="X281" s="7">
        <f>IF('Base de datos'!$E281=2023,'Base de datos'!$W281,IF('Base de datos'!$E281=2022,'Base de datos'!$W281*'IPC DANE'!$V$18/'IPC DANE'!$U$18,IF('Base de datos'!$E281=2021,'Base de datos'!$W281*'IPC DANE'!$V$18/'IPC DANE'!$T$18,IF('Base de datos'!$E281=2020,'Base de datos'!$W281*'IPC DANE'!$V$18/'IPC DANE'!$S$18))))</f>
        <v>0</v>
      </c>
      <c r="Y281" s="3"/>
      <c r="Z281" s="1"/>
    </row>
    <row r="282" spans="1:26" ht="14.25" customHeight="1" collapsed="1" x14ac:dyDescent="0.3">
      <c r="A282" s="2">
        <v>189</v>
      </c>
      <c r="B282" s="3" t="s">
        <v>905</v>
      </c>
      <c r="C282" s="12" t="s">
        <v>906</v>
      </c>
      <c r="D282" s="5">
        <v>44895</v>
      </c>
      <c r="E282" s="3">
        <v>2022</v>
      </c>
      <c r="F282" s="3" t="s">
        <v>250</v>
      </c>
      <c r="G282" s="3" t="s">
        <v>251</v>
      </c>
      <c r="H282" s="3" t="s">
        <v>43</v>
      </c>
      <c r="I282" s="3" t="s">
        <v>907</v>
      </c>
      <c r="J282" s="6">
        <v>4</v>
      </c>
      <c r="K282" s="7">
        <v>208869160</v>
      </c>
      <c r="L282" s="8" t="s">
        <v>1324</v>
      </c>
      <c r="M282" s="9">
        <v>2</v>
      </c>
      <c r="N282" s="7">
        <f>IF('Base de datos'!$E282=2023,'Base de datos'!$K282,IF('Base de datos'!$E282=2022,'Base de datos'!$K282*'IPC DANE'!$V$18/'IPC DANE'!$U$18,IF('Base de datos'!$E282=2021,'Base de datos'!$K282*'IPC DANE'!$V$18/'IPC DANE'!$T$18,IF('Base de datos'!$E282=2020,'Base de datos'!$K282*'IPC DANE'!$V$18/'IPC DANE'!$S$18))))</f>
        <v>147736722.92682928</v>
      </c>
      <c r="O282" s="3" t="s">
        <v>29</v>
      </c>
      <c r="P282" s="3" t="s">
        <v>30</v>
      </c>
      <c r="Q282" s="3">
        <v>2</v>
      </c>
      <c r="R282" s="10">
        <v>32</v>
      </c>
      <c r="S282" s="3"/>
      <c r="T282" s="3" t="s">
        <v>908</v>
      </c>
      <c r="U282" s="7">
        <v>8000000</v>
      </c>
      <c r="V282" s="7">
        <f>IF('Base de datos'!$E282=2023,'Base de datos'!$U282,IF('Base de datos'!$E282=2022,'Base de datos'!$U282*'IPC DANE'!$V$18/'IPC DANE'!$U$18,IF('Base de datos'!$E282=2021,'Base de datos'!$U282*'IPC DANE'!$V$18/'IPC DANE'!$T$18,IF('Base de datos'!$E282=2020,'Base de datos'!$U282*'IPC DANE'!$V$18/'IPC DANE'!$S$18))))</f>
        <v>5658536.5853658542</v>
      </c>
      <c r="W282" s="7">
        <v>4200000</v>
      </c>
      <c r="X282" s="7">
        <f>IF('Base de datos'!$E282=2023,'Base de datos'!$W282,IF('Base de datos'!$E282=2022,'Base de datos'!$W282*'IPC DANE'!$V$18/'IPC DANE'!$U$18,IF('Base de datos'!$E282=2021,'Base de datos'!$W282*'IPC DANE'!$V$18/'IPC DANE'!$T$18,IF('Base de datos'!$E282=2020,'Base de datos'!$W282*'IPC DANE'!$V$18/'IPC DANE'!$S$18))))</f>
        <v>2970731.7073170734</v>
      </c>
      <c r="Y282" s="3" t="s">
        <v>817</v>
      </c>
      <c r="Z282" s="1"/>
    </row>
    <row r="283" spans="1:26" ht="14.25" customHeight="1" x14ac:dyDescent="0.3">
      <c r="A283" s="2">
        <v>190</v>
      </c>
      <c r="B283" s="3" t="s">
        <v>909</v>
      </c>
      <c r="C283" s="12" t="s">
        <v>910</v>
      </c>
      <c r="D283" s="5">
        <v>44726</v>
      </c>
      <c r="E283" s="3">
        <v>2022</v>
      </c>
      <c r="F283" s="3" t="s">
        <v>131</v>
      </c>
      <c r="G283" s="3" t="s">
        <v>132</v>
      </c>
      <c r="H283" s="3" t="s">
        <v>43</v>
      </c>
      <c r="I283" s="3" t="s">
        <v>911</v>
      </c>
      <c r="J283" s="6">
        <v>6</v>
      </c>
      <c r="K283" s="7">
        <v>342308240</v>
      </c>
      <c r="L283" s="8" t="s">
        <v>1324</v>
      </c>
      <c r="M283" s="9">
        <v>2.0099999999999998</v>
      </c>
      <c r="N283" s="7">
        <f>IF('Base de datos'!$E283=2023,'Base de datos'!$K283,IF('Base de datos'!$E283=2022,'Base de datos'!$K283*'IPC DANE'!$V$18/'IPC DANE'!$U$18,IF('Base de datos'!$E283=2021,'Base de datos'!$K283*'IPC DANE'!$V$18/'IPC DANE'!$T$18,IF('Base de datos'!$E283=2020,'Base de datos'!$K283*'IPC DANE'!$V$18/'IPC DANE'!$S$18))))</f>
        <v>242120462.43902439</v>
      </c>
      <c r="O283" s="3" t="s">
        <v>29</v>
      </c>
      <c r="P283" s="3" t="s">
        <v>30</v>
      </c>
      <c r="Q283" s="3">
        <v>1</v>
      </c>
      <c r="R283" s="10">
        <v>32</v>
      </c>
      <c r="S283" s="3"/>
      <c r="T283" s="3" t="s">
        <v>821</v>
      </c>
      <c r="U283" s="7">
        <v>6000000</v>
      </c>
      <c r="V283" s="7">
        <f>IF('Base de datos'!$E283=2023,'Base de datos'!$U283,IF('Base de datos'!$E283=2022,'Base de datos'!$U283*'IPC DANE'!$V$18/'IPC DANE'!$U$18,IF('Base de datos'!$E283=2021,'Base de datos'!$U283*'IPC DANE'!$V$18/'IPC DANE'!$T$18,IF('Base de datos'!$E283=2020,'Base de datos'!$U283*'IPC DANE'!$V$18/'IPC DANE'!$S$18))))</f>
        <v>4243902.4390243897</v>
      </c>
      <c r="W283" s="7">
        <v>4200000</v>
      </c>
      <c r="X283" s="7">
        <f>IF('Base de datos'!$E283=2023,'Base de datos'!$W283,IF('Base de datos'!$E283=2022,'Base de datos'!$W283*'IPC DANE'!$V$18/'IPC DANE'!$U$18,IF('Base de datos'!$E283=2021,'Base de datos'!$W283*'IPC DANE'!$V$18/'IPC DANE'!$T$18,IF('Base de datos'!$E283=2020,'Base de datos'!$W283*'IPC DANE'!$V$18/'IPC DANE'!$S$18))))</f>
        <v>2970731.7073170734</v>
      </c>
      <c r="Y283" s="3"/>
      <c r="Z283" s="1"/>
    </row>
    <row r="284" spans="1:26" ht="14.25" customHeight="1" x14ac:dyDescent="0.3">
      <c r="A284" s="2">
        <v>191</v>
      </c>
      <c r="B284" s="3" t="s">
        <v>912</v>
      </c>
      <c r="C284" s="4" t="s">
        <v>913</v>
      </c>
      <c r="D284" s="5">
        <v>44900</v>
      </c>
      <c r="E284" s="3">
        <v>2022</v>
      </c>
      <c r="F284" s="3" t="s">
        <v>476</v>
      </c>
      <c r="G284" s="3" t="s">
        <v>97</v>
      </c>
      <c r="H284" s="3" t="s">
        <v>35</v>
      </c>
      <c r="I284" s="3" t="s">
        <v>914</v>
      </c>
      <c r="J284" s="6">
        <v>4</v>
      </c>
      <c r="K284" s="7">
        <v>100978240</v>
      </c>
      <c r="L284" s="7" t="s">
        <v>1325</v>
      </c>
      <c r="M284" s="9">
        <v>2.27</v>
      </c>
      <c r="N284" s="7">
        <f>IF('Base de datos'!$E284=2023,'Base de datos'!$K284,IF('Base de datos'!$E284=2022,'Base de datos'!$K284*'IPC DANE'!$V$18/'IPC DANE'!$U$18,IF('Base de datos'!$E284=2021,'Base de datos'!$K284*'IPC DANE'!$V$18/'IPC DANE'!$T$18,IF('Base de datos'!$E284=2020,'Base de datos'!$K284*'IPC DANE'!$V$18/'IPC DANE'!$S$18))))</f>
        <v>71423633.170731708</v>
      </c>
      <c r="O284" s="3" t="s">
        <v>45</v>
      </c>
      <c r="P284" s="3" t="s">
        <v>30</v>
      </c>
      <c r="Q284" s="3">
        <v>2</v>
      </c>
      <c r="R284" s="10">
        <v>32</v>
      </c>
      <c r="S284" s="3" t="s">
        <v>915</v>
      </c>
      <c r="T284" s="3" t="s">
        <v>51</v>
      </c>
      <c r="U284" s="7" t="s">
        <v>37</v>
      </c>
      <c r="V284" s="7" t="s">
        <v>37</v>
      </c>
      <c r="W284" s="7" t="s">
        <v>37</v>
      </c>
      <c r="X284" s="7" t="s">
        <v>37</v>
      </c>
      <c r="Y284" s="3" t="s">
        <v>121</v>
      </c>
      <c r="Z284" s="1"/>
    </row>
    <row r="285" spans="1:26" ht="14.25" customHeight="1" x14ac:dyDescent="0.3">
      <c r="A285" s="2">
        <v>192</v>
      </c>
      <c r="B285" s="3" t="s">
        <v>916</v>
      </c>
      <c r="C285" s="12" t="s">
        <v>917</v>
      </c>
      <c r="D285" s="5">
        <v>44910</v>
      </c>
      <c r="E285" s="3">
        <v>2022</v>
      </c>
      <c r="F285" s="3" t="s">
        <v>396</v>
      </c>
      <c r="G285" s="3" t="s">
        <v>397</v>
      </c>
      <c r="H285" s="3" t="s">
        <v>43</v>
      </c>
      <c r="I285" s="3" t="s">
        <v>918</v>
      </c>
      <c r="J285" s="6">
        <v>7</v>
      </c>
      <c r="K285" s="7">
        <v>295877946</v>
      </c>
      <c r="L285" s="8" t="s">
        <v>1324</v>
      </c>
      <c r="M285" s="9">
        <v>2</v>
      </c>
      <c r="N285" s="7">
        <f>IF('Base de datos'!$E285=2023,'Base de datos'!$K285,IF('Base de datos'!$E285=2022,'Base de datos'!$K285*'IPC DANE'!$V$18/'IPC DANE'!$U$18,IF('Base de datos'!$E285=2021,'Base de datos'!$K285*'IPC DANE'!$V$18/'IPC DANE'!$T$18,IF('Base de datos'!$E285=2020,'Base de datos'!$K285*'IPC DANE'!$V$18/'IPC DANE'!$S$18))))</f>
        <v>209279522.78048778</v>
      </c>
      <c r="O285" s="3" t="s">
        <v>29</v>
      </c>
      <c r="P285" s="3" t="s">
        <v>30</v>
      </c>
      <c r="Q285" s="3">
        <v>2</v>
      </c>
      <c r="R285" s="10">
        <v>28</v>
      </c>
      <c r="S285" s="3"/>
      <c r="T285" s="3" t="s">
        <v>919</v>
      </c>
      <c r="U285" s="7">
        <v>6000000</v>
      </c>
      <c r="V285" s="7">
        <f>IF('Base de datos'!$E285=2023,'Base de datos'!$U285,IF('Base de datos'!$E285=2022,'Base de datos'!$U285*'IPC DANE'!$V$18/'IPC DANE'!$U$18,IF('Base de datos'!$E285=2021,'Base de datos'!$U285*'IPC DANE'!$V$18/'IPC DANE'!$T$18,IF('Base de datos'!$E285=2020,'Base de datos'!$U285*'IPC DANE'!$V$18/'IPC DANE'!$S$18))))</f>
        <v>4243902.4390243897</v>
      </c>
      <c r="W285" s="7">
        <v>4000000</v>
      </c>
      <c r="X285" s="7">
        <f>IF('Base de datos'!$E285=2023,'Base de datos'!$W285,IF('Base de datos'!$E285=2022,'Base de datos'!$W285*'IPC DANE'!$V$18/'IPC DANE'!$U$18,IF('Base de datos'!$E285=2021,'Base de datos'!$W285*'IPC DANE'!$V$18/'IPC DANE'!$T$18,IF('Base de datos'!$E285=2020,'Base de datos'!$W285*'IPC DANE'!$V$18/'IPC DANE'!$S$18))))</f>
        <v>2829268.2926829271</v>
      </c>
      <c r="Y285" s="3"/>
      <c r="Z285" s="1"/>
    </row>
    <row r="286" spans="1:26" ht="14.25" customHeight="1" x14ac:dyDescent="0.3">
      <c r="A286" s="2">
        <v>193</v>
      </c>
      <c r="B286" s="3" t="s">
        <v>920</v>
      </c>
      <c r="C286" s="4" t="s">
        <v>535</v>
      </c>
      <c r="D286" s="5">
        <v>44904</v>
      </c>
      <c r="E286" s="3">
        <v>2022</v>
      </c>
      <c r="F286" s="3" t="s">
        <v>26</v>
      </c>
      <c r="G286" s="3" t="s">
        <v>26</v>
      </c>
      <c r="H286" s="3" t="s">
        <v>43</v>
      </c>
      <c r="I286" s="3" t="s">
        <v>921</v>
      </c>
      <c r="J286" s="6">
        <v>5</v>
      </c>
      <c r="K286" s="7">
        <v>134086999</v>
      </c>
      <c r="L286" s="8" t="s">
        <v>1324</v>
      </c>
      <c r="M286" s="9" t="s">
        <v>922</v>
      </c>
      <c r="N286" s="7">
        <f>IF('Base de datos'!$E286=2023,'Base de datos'!$K286,IF('Base de datos'!$E286=2022,'Base de datos'!$K286*'IPC DANE'!$V$18/'IPC DANE'!$U$18,IF('Base de datos'!$E286=2021,'Base de datos'!$K286*'IPC DANE'!$V$18/'IPC DANE'!$T$18,IF('Base de datos'!$E286=2020,'Base de datos'!$K286*'IPC DANE'!$V$18/'IPC DANE'!$S$18))))</f>
        <v>94842023.682926834</v>
      </c>
      <c r="O286" s="3" t="s">
        <v>29</v>
      </c>
      <c r="P286" s="3" t="s">
        <v>30</v>
      </c>
      <c r="Q286" s="3">
        <v>2</v>
      </c>
      <c r="R286" s="10">
        <v>32</v>
      </c>
      <c r="S286" s="3" t="s">
        <v>923</v>
      </c>
      <c r="T286" s="3" t="s">
        <v>31</v>
      </c>
      <c r="U286" s="7">
        <v>8895000</v>
      </c>
      <c r="V286" s="7">
        <f>IF('Base de datos'!$E286=2023,'Base de datos'!$U286,IF('Base de datos'!$E286=2022,'Base de datos'!$U286*'IPC DANE'!$V$18/'IPC DANE'!$U$18,IF('Base de datos'!$E286=2021,'Base de datos'!$U286*'IPC DANE'!$V$18/'IPC DANE'!$T$18,IF('Base de datos'!$E286=2020,'Base de datos'!$U286*'IPC DANE'!$V$18/'IPC DANE'!$S$18))))</f>
        <v>6291585.3658536589</v>
      </c>
      <c r="W286" s="7">
        <v>7902000</v>
      </c>
      <c r="X286" s="7">
        <f>IF('Base de datos'!$E286=2023,'Base de datos'!$W286,IF('Base de datos'!$E286=2022,'Base de datos'!$W286*'IPC DANE'!$V$18/'IPC DANE'!$U$18,IF('Base de datos'!$E286=2021,'Base de datos'!$W286*'IPC DANE'!$V$18/'IPC DANE'!$T$18,IF('Base de datos'!$E286=2020,'Base de datos'!$W286*'IPC DANE'!$V$18/'IPC DANE'!$S$18))))</f>
        <v>5589219.5121951224</v>
      </c>
      <c r="Y286" s="3" t="s">
        <v>924</v>
      </c>
      <c r="Z286" s="1"/>
    </row>
    <row r="287" spans="1:26" ht="14.25" hidden="1" customHeight="1" outlineLevel="1" x14ac:dyDescent="0.3">
      <c r="A287" s="2">
        <v>193.1</v>
      </c>
      <c r="B287" s="3"/>
      <c r="C287" s="12"/>
      <c r="D287" s="5"/>
      <c r="E287" s="3"/>
      <c r="F287" s="3"/>
      <c r="G287" s="3"/>
      <c r="H287" s="3"/>
      <c r="I287" s="3"/>
      <c r="J287" s="6"/>
      <c r="K287" s="7">
        <v>120548166.2</v>
      </c>
      <c r="L287" s="8" t="s">
        <v>1324</v>
      </c>
      <c r="M287" s="9">
        <v>2.2000000000000002</v>
      </c>
      <c r="N287" s="7" t="b">
        <f>IF('Base de datos'!$E287=2023,'Base de datos'!$K287,IF('Base de datos'!$E287=2022,'Base de datos'!$K287*'IPC DANE'!$V$18/'IPC DANE'!$U$18,IF('Base de datos'!$E287=2021,'Base de datos'!$K287*'IPC DANE'!$V$18/'IPC DANE'!$T$18,IF('Base de datos'!$E287=2020,'Base de datos'!$K287*'IPC DANE'!$V$18/'IPC DANE'!$S$18))))</f>
        <v>0</v>
      </c>
      <c r="O287" s="3"/>
      <c r="P287" s="3"/>
      <c r="Q287" s="3"/>
      <c r="R287" s="10"/>
      <c r="S287" s="3" t="s">
        <v>925</v>
      </c>
      <c r="T287" s="3"/>
      <c r="U287" s="7"/>
      <c r="V287" s="7" t="b">
        <f>IF('Base de datos'!$E287=2023,'Base de datos'!$U287,IF('Base de datos'!$E287=2022,'Base de datos'!$U287*'IPC DANE'!$V$18/'IPC DANE'!$U$18,IF('Base de datos'!$E287=2021,'Base de datos'!$U287*'IPC DANE'!$V$18/'IPC DANE'!$T$18,IF('Base de datos'!$E287=2020,'Base de datos'!$U287*'IPC DANE'!$V$18/'IPC DANE'!$S$18))))</f>
        <v>0</v>
      </c>
      <c r="W287" s="7"/>
      <c r="X287" s="7" t="b">
        <f>IF('Base de datos'!$E287=2023,'Base de datos'!$W287,IF('Base de datos'!$E287=2022,'Base de datos'!$W287*'IPC DANE'!$V$18/'IPC DANE'!$U$18,IF('Base de datos'!$E287=2021,'Base de datos'!$W287*'IPC DANE'!$V$18/'IPC DANE'!$T$18,IF('Base de datos'!$E287=2020,'Base de datos'!$W287*'IPC DANE'!$V$18/'IPC DANE'!$S$18))))</f>
        <v>0</v>
      </c>
      <c r="Y287" s="3"/>
      <c r="Z287" s="1"/>
    </row>
    <row r="288" spans="1:26" ht="14.25" hidden="1" customHeight="1" outlineLevel="1" x14ac:dyDescent="0.3">
      <c r="A288" s="2">
        <v>193.2</v>
      </c>
      <c r="B288" s="3"/>
      <c r="C288" s="12"/>
      <c r="D288" s="5"/>
      <c r="E288" s="3"/>
      <c r="F288" s="3"/>
      <c r="G288" s="3"/>
      <c r="H288" s="3"/>
      <c r="I288" s="3"/>
      <c r="J288" s="6"/>
      <c r="K288" s="7">
        <v>13538832.300000001</v>
      </c>
      <c r="L288" s="8" t="s">
        <v>1324</v>
      </c>
      <c r="M288" s="9">
        <v>1.1000000000000001</v>
      </c>
      <c r="N288" s="7" t="b">
        <f>IF('Base de datos'!$E288=2023,'Base de datos'!$K288,IF('Base de datos'!$E288=2022,'Base de datos'!$K288*'IPC DANE'!$V$18/'IPC DANE'!$U$18,IF('Base de datos'!$E288=2021,'Base de datos'!$K288*'IPC DANE'!$V$18/'IPC DANE'!$T$18,IF('Base de datos'!$E288=2020,'Base de datos'!$K288*'IPC DANE'!$V$18/'IPC DANE'!$S$18))))</f>
        <v>0</v>
      </c>
      <c r="O288" s="3"/>
      <c r="P288" s="3"/>
      <c r="Q288" s="3"/>
      <c r="R288" s="10"/>
      <c r="S288" s="3" t="s">
        <v>926</v>
      </c>
      <c r="T288" s="3"/>
      <c r="U288" s="7"/>
      <c r="V288" s="7" t="b">
        <f>IF('Base de datos'!$E288=2023,'Base de datos'!$U288,IF('Base de datos'!$E288=2022,'Base de datos'!$U288*'IPC DANE'!$V$18/'IPC DANE'!$U$18,IF('Base de datos'!$E288=2021,'Base de datos'!$U288*'IPC DANE'!$V$18/'IPC DANE'!$T$18,IF('Base de datos'!$E288=2020,'Base de datos'!$U288*'IPC DANE'!$V$18/'IPC DANE'!$S$18))))</f>
        <v>0</v>
      </c>
      <c r="W288" s="7"/>
      <c r="X288" s="7" t="b">
        <f>IF('Base de datos'!$E288=2023,'Base de datos'!$W288,IF('Base de datos'!$E288=2022,'Base de datos'!$W288*'IPC DANE'!$V$18/'IPC DANE'!$U$18,IF('Base de datos'!$E288=2021,'Base de datos'!$W288*'IPC DANE'!$V$18/'IPC DANE'!$T$18,IF('Base de datos'!$E288=2020,'Base de datos'!$W288*'IPC DANE'!$V$18/'IPC DANE'!$S$18))))</f>
        <v>0</v>
      </c>
      <c r="Y288" s="3"/>
      <c r="Z288" s="1"/>
    </row>
    <row r="289" spans="1:26" ht="14.25" customHeight="1" collapsed="1" x14ac:dyDescent="0.3">
      <c r="A289" s="2">
        <v>194</v>
      </c>
      <c r="B289" s="3" t="s">
        <v>898</v>
      </c>
      <c r="C289" s="4" t="s">
        <v>927</v>
      </c>
      <c r="D289" s="5">
        <v>44651</v>
      </c>
      <c r="E289" s="3">
        <v>2022</v>
      </c>
      <c r="F289" s="3" t="s">
        <v>264</v>
      </c>
      <c r="G289" s="3" t="s">
        <v>265</v>
      </c>
      <c r="H289" s="3" t="s">
        <v>43</v>
      </c>
      <c r="I289" s="3" t="s">
        <v>928</v>
      </c>
      <c r="J289" s="6">
        <v>4</v>
      </c>
      <c r="K289" s="7">
        <v>104796160</v>
      </c>
      <c r="L289" s="8" t="s">
        <v>1324</v>
      </c>
      <c r="M289" s="9">
        <v>2.21</v>
      </c>
      <c r="N289" s="7">
        <f>IF('Base de datos'!$E289=2023,'Base de datos'!$K289,IF('Base de datos'!$E289=2022,'Base de datos'!$K289*'IPC DANE'!$V$18/'IPC DANE'!$U$18,IF('Base de datos'!$E289=2021,'Base de datos'!$K289*'IPC DANE'!$V$18/'IPC DANE'!$T$18,IF('Base de datos'!$E289=2020,'Base de datos'!$K289*'IPC DANE'!$V$18/'IPC DANE'!$S$18))))</f>
        <v>74124113.170731708</v>
      </c>
      <c r="O289" s="3" t="s">
        <v>29</v>
      </c>
      <c r="P289" s="3" t="s">
        <v>30</v>
      </c>
      <c r="Q289" s="3">
        <v>2</v>
      </c>
      <c r="R289" s="10">
        <v>28</v>
      </c>
      <c r="S289" s="3"/>
      <c r="T289" s="3" t="s">
        <v>51</v>
      </c>
      <c r="U289" s="7">
        <v>4000000</v>
      </c>
      <c r="V289" s="7">
        <f>IF('Base de datos'!$E289=2023,'Base de datos'!$U289,IF('Base de datos'!$E289=2022,'Base de datos'!$U289*'IPC DANE'!$V$18/'IPC DANE'!$U$18,IF('Base de datos'!$E289=2021,'Base de datos'!$U289*'IPC DANE'!$V$18/'IPC DANE'!$T$18,IF('Base de datos'!$E289=2020,'Base de datos'!$U289*'IPC DANE'!$V$18/'IPC DANE'!$S$18))))</f>
        <v>2829268.2926829271</v>
      </c>
      <c r="W289" s="7">
        <v>3400000</v>
      </c>
      <c r="X289" s="7">
        <f>IF('Base de datos'!$E289=2023,'Base de datos'!$W289,IF('Base de datos'!$E289=2022,'Base de datos'!$W289*'IPC DANE'!$V$18/'IPC DANE'!$U$18,IF('Base de datos'!$E289=2021,'Base de datos'!$W289*'IPC DANE'!$V$18/'IPC DANE'!$T$18,IF('Base de datos'!$E289=2020,'Base de datos'!$W289*'IPC DANE'!$V$18/'IPC DANE'!$S$18))))</f>
        <v>2404878.0487804879</v>
      </c>
      <c r="Y289" s="3"/>
      <c r="Z289" s="1"/>
    </row>
    <row r="290" spans="1:26" ht="14.25" customHeight="1" x14ac:dyDescent="0.3">
      <c r="A290" s="2">
        <v>195</v>
      </c>
      <c r="B290" s="3" t="s">
        <v>929</v>
      </c>
      <c r="C290" s="12" t="s">
        <v>930</v>
      </c>
      <c r="D290" s="5">
        <v>44141</v>
      </c>
      <c r="E290" s="3">
        <v>2020</v>
      </c>
      <c r="F290" s="3" t="s">
        <v>270</v>
      </c>
      <c r="G290" s="3" t="s">
        <v>118</v>
      </c>
      <c r="H290" s="3" t="s">
        <v>43</v>
      </c>
      <c r="I290" s="3" t="s">
        <v>931</v>
      </c>
      <c r="J290" s="6">
        <v>14</v>
      </c>
      <c r="K290" s="7">
        <v>2724057.6129999999</v>
      </c>
      <c r="L290" s="8" t="s">
        <v>1324</v>
      </c>
      <c r="M290" s="9">
        <v>1.9</v>
      </c>
      <c r="N290" s="7">
        <f>IF('Base de datos'!$E290=2023,'Base de datos'!$K290,IF('Base de datos'!$E290=2022,'Base de datos'!$K290*'IPC DANE'!$V$18/'IPC DANE'!$U$18,IF('Base de datos'!$E290=2021,'Base de datos'!$K290*'IPC DANE'!$V$18/'IPC DANE'!$T$18,IF('Base de datos'!$E290=2020,'Base de datos'!$K290*'IPC DANE'!$V$18/'IPC DANE'!$S$18))))</f>
        <v>15701400.402881984</v>
      </c>
      <c r="O290" s="3" t="s">
        <v>29</v>
      </c>
      <c r="P290" s="3" t="s">
        <v>57</v>
      </c>
      <c r="Q290" s="3" t="s">
        <v>58</v>
      </c>
      <c r="R290" s="10">
        <v>17</v>
      </c>
      <c r="S290" s="3"/>
      <c r="T290" s="3" t="s">
        <v>385</v>
      </c>
      <c r="U290" s="7">
        <v>7282358</v>
      </c>
      <c r="V290" s="7">
        <f>IF('Base de datos'!$E290=2023,'Base de datos'!$U290,IF('Base de datos'!$E290=2022,'Base de datos'!$U290*'IPC DANE'!$V$18/'IPC DANE'!$U$18,IF('Base de datos'!$E290=2021,'Base de datos'!$U290*'IPC DANE'!$V$18/'IPC DANE'!$T$18,IF('Base de datos'!$E290=2020,'Base de datos'!$U290*'IPC DANE'!$V$18/'IPC DANE'!$S$18))))</f>
        <v>41975330.583850928</v>
      </c>
      <c r="W290" s="7">
        <v>5991127</v>
      </c>
      <c r="X290" s="7">
        <f>IF('Base de datos'!$E290=2023,'Base de datos'!$W290,IF('Base de datos'!$E290=2022,'Base de datos'!$W290*'IPC DANE'!$V$18/'IPC DANE'!$U$18,IF('Base de datos'!$E290=2021,'Base de datos'!$W290*'IPC DANE'!$V$18/'IPC DANE'!$T$18,IF('Base de datos'!$E290=2020,'Base de datos'!$W290*'IPC DANE'!$V$18/'IPC DANE'!$S$18))))</f>
        <v>34532707.180124216</v>
      </c>
      <c r="Y290" s="3" t="s">
        <v>924</v>
      </c>
      <c r="Z290" s="1"/>
    </row>
    <row r="291" spans="1:26" ht="14.25" customHeight="1" x14ac:dyDescent="0.3">
      <c r="A291" s="2">
        <v>196</v>
      </c>
      <c r="B291" s="3" t="s">
        <v>932</v>
      </c>
      <c r="C291" s="12" t="s">
        <v>933</v>
      </c>
      <c r="D291" s="3" t="s">
        <v>934</v>
      </c>
      <c r="E291" s="3">
        <v>2022</v>
      </c>
      <c r="F291" s="3" t="s">
        <v>935</v>
      </c>
      <c r="G291" s="3" t="s">
        <v>49</v>
      </c>
      <c r="H291" s="3" t="s">
        <v>43</v>
      </c>
      <c r="I291" s="3" t="s">
        <v>936</v>
      </c>
      <c r="J291" s="6">
        <v>5</v>
      </c>
      <c r="K291" s="7">
        <v>327169156</v>
      </c>
      <c r="L291" s="8" t="s">
        <v>1324</v>
      </c>
      <c r="M291" s="9">
        <v>2.04</v>
      </c>
      <c r="N291" s="7">
        <f>IF('Base de datos'!$E291=2023,'Base de datos'!$K291,IF('Base de datos'!$E291=2022,'Base de datos'!$K291*'IPC DANE'!$V$18/'IPC DANE'!$U$18,IF('Base de datos'!$E291=2021,'Base de datos'!$K291*'IPC DANE'!$V$18/'IPC DANE'!$T$18,IF('Base de datos'!$E291=2020,'Base de datos'!$K291*'IPC DANE'!$V$18/'IPC DANE'!$S$18))))</f>
        <v>231412329.85365853</v>
      </c>
      <c r="O291" s="3" t="s">
        <v>29</v>
      </c>
      <c r="P291" s="3" t="s">
        <v>30</v>
      </c>
      <c r="Q291" s="3">
        <v>2</v>
      </c>
      <c r="R291" s="10">
        <v>28</v>
      </c>
      <c r="S291" s="3"/>
      <c r="T291" s="3" t="s">
        <v>51</v>
      </c>
      <c r="U291" s="7">
        <v>5000000</v>
      </c>
      <c r="V291" s="7">
        <f>IF('Base de datos'!$E291=2023,'Base de datos'!$U291,IF('Base de datos'!$E291=2022,'Base de datos'!$U291*'IPC DANE'!$V$18/'IPC DANE'!$U$18,IF('Base de datos'!$E291=2021,'Base de datos'!$U291*'IPC DANE'!$V$18/'IPC DANE'!$T$18,IF('Base de datos'!$E291=2020,'Base de datos'!$U291*'IPC DANE'!$V$18/'IPC DANE'!$S$18))))</f>
        <v>3536585.3658536589</v>
      </c>
      <c r="W291" s="7">
        <v>3800000</v>
      </c>
      <c r="X291" s="7">
        <f>IF('Base de datos'!$E291=2023,'Base de datos'!$W291,IF('Base de datos'!$E291=2022,'Base de datos'!$W291*'IPC DANE'!$V$18/'IPC DANE'!$U$18,IF('Base de datos'!$E291=2021,'Base de datos'!$W291*'IPC DANE'!$V$18/'IPC DANE'!$T$18,IF('Base de datos'!$E291=2020,'Base de datos'!$W291*'IPC DANE'!$V$18/'IPC DANE'!$S$18))))</f>
        <v>2687804.8780487808</v>
      </c>
      <c r="Y291" s="3"/>
      <c r="Z291" s="1"/>
    </row>
    <row r="292" spans="1:26" ht="14.25" customHeight="1" x14ac:dyDescent="0.3">
      <c r="A292" s="2">
        <v>197</v>
      </c>
      <c r="B292" s="3" t="s">
        <v>937</v>
      </c>
      <c r="C292" s="12" t="s">
        <v>938</v>
      </c>
      <c r="D292" s="5">
        <v>44908</v>
      </c>
      <c r="E292" s="3">
        <v>2022</v>
      </c>
      <c r="F292" s="3" t="s">
        <v>655</v>
      </c>
      <c r="G292" s="3" t="s">
        <v>656</v>
      </c>
      <c r="H292" s="3" t="s">
        <v>43</v>
      </c>
      <c r="I292" s="3" t="s">
        <v>939</v>
      </c>
      <c r="J292" s="6">
        <v>3</v>
      </c>
      <c r="K292" s="14">
        <v>180000000</v>
      </c>
      <c r="L292" s="7" t="s">
        <v>1325</v>
      </c>
      <c r="M292" s="3" t="s">
        <v>37</v>
      </c>
      <c r="N292" s="7">
        <f>IF('Base de datos'!$E292=2023,'Base de datos'!$K292,IF('Base de datos'!$E292=2022,'Base de datos'!$K292*'IPC DANE'!$V$18/'IPC DANE'!$U$18,IF('Base de datos'!$E292=2021,'Base de datos'!$K292*'IPC DANE'!$V$18/'IPC DANE'!$T$18,IF('Base de datos'!$E292=2020,'Base de datos'!$K292*'IPC DANE'!$V$18/'IPC DANE'!$S$18))))</f>
        <v>127317073.17073171</v>
      </c>
      <c r="O292" s="3" t="s">
        <v>58</v>
      </c>
      <c r="P292" s="3" t="s">
        <v>57</v>
      </c>
      <c r="Q292" s="3" t="s">
        <v>58</v>
      </c>
      <c r="R292" s="10">
        <v>17</v>
      </c>
      <c r="S292" s="3"/>
      <c r="T292" s="3" t="s">
        <v>385</v>
      </c>
      <c r="U292" s="7" t="s">
        <v>37</v>
      </c>
      <c r="V292" s="7" t="s">
        <v>37</v>
      </c>
      <c r="W292" s="7" t="s">
        <v>37</v>
      </c>
      <c r="X292" s="7" t="s">
        <v>37</v>
      </c>
      <c r="Y292" s="3" t="s">
        <v>37</v>
      </c>
      <c r="Z292" s="1"/>
    </row>
    <row r="293" spans="1:26" ht="14.25" customHeight="1" x14ac:dyDescent="0.3">
      <c r="A293" s="2">
        <v>198</v>
      </c>
      <c r="B293" s="3" t="s">
        <v>940</v>
      </c>
      <c r="C293" s="12" t="s">
        <v>941</v>
      </c>
      <c r="D293" s="5">
        <v>44908</v>
      </c>
      <c r="E293" s="3">
        <v>2022</v>
      </c>
      <c r="F293" s="3" t="s">
        <v>655</v>
      </c>
      <c r="G293" s="3" t="s">
        <v>656</v>
      </c>
      <c r="H293" s="3" t="s">
        <v>43</v>
      </c>
      <c r="I293" s="3" t="s">
        <v>942</v>
      </c>
      <c r="J293" s="6">
        <v>3</v>
      </c>
      <c r="K293" s="7">
        <v>200000000</v>
      </c>
      <c r="L293" s="7" t="s">
        <v>1325</v>
      </c>
      <c r="M293" s="3" t="s">
        <v>37</v>
      </c>
      <c r="N293" s="7">
        <f>IF('Base de datos'!$E293=2023,'Base de datos'!$K293,IF('Base de datos'!$E293=2022,'Base de datos'!$K293*'IPC DANE'!$V$18/'IPC DANE'!$U$18,IF('Base de datos'!$E293=2021,'Base de datos'!$K293*'IPC DANE'!$V$18/'IPC DANE'!$T$18,IF('Base de datos'!$E293=2020,'Base de datos'!$K293*'IPC DANE'!$V$18/'IPC DANE'!$S$18))))</f>
        <v>141463414.63414633</v>
      </c>
      <c r="O293" s="3" t="s">
        <v>58</v>
      </c>
      <c r="P293" s="3" t="s">
        <v>57</v>
      </c>
      <c r="Q293" s="3" t="s">
        <v>58</v>
      </c>
      <c r="R293" s="10">
        <v>17</v>
      </c>
      <c r="S293" s="3"/>
      <c r="T293" s="3" t="s">
        <v>385</v>
      </c>
      <c r="U293" s="7" t="s">
        <v>37</v>
      </c>
      <c r="V293" s="7" t="s">
        <v>37</v>
      </c>
      <c r="W293" s="7" t="s">
        <v>37</v>
      </c>
      <c r="X293" s="7" t="s">
        <v>37</v>
      </c>
      <c r="Y293" s="3" t="s">
        <v>37</v>
      </c>
      <c r="Z293" s="1"/>
    </row>
    <row r="294" spans="1:26" ht="14.25" customHeight="1" x14ac:dyDescent="0.3">
      <c r="A294" s="2">
        <v>199</v>
      </c>
      <c r="B294" s="3" t="s">
        <v>943</v>
      </c>
      <c r="C294" s="12" t="s">
        <v>944</v>
      </c>
      <c r="D294" s="5">
        <v>44908</v>
      </c>
      <c r="E294" s="3">
        <v>2022</v>
      </c>
      <c r="F294" s="3" t="s">
        <v>370</v>
      </c>
      <c r="G294" s="3" t="s">
        <v>434</v>
      </c>
      <c r="H294" s="3" t="s">
        <v>43</v>
      </c>
      <c r="I294" s="3" t="s">
        <v>945</v>
      </c>
      <c r="J294" s="6">
        <v>11</v>
      </c>
      <c r="K294" s="7">
        <v>1260293744</v>
      </c>
      <c r="L294" s="8" t="s">
        <v>1324</v>
      </c>
      <c r="M294" s="9">
        <v>2.11</v>
      </c>
      <c r="N294" s="7">
        <f>IF('Base de datos'!$E294=2023,'Base de datos'!$K294,IF('Base de datos'!$E294=2022,'Base de datos'!$K294*'IPC DANE'!$V$18/'IPC DANE'!$U$18,IF('Base de datos'!$E294=2021,'Base de datos'!$K294*'IPC DANE'!$V$18/'IPC DANE'!$T$18,IF('Base de datos'!$E294=2020,'Base de datos'!$K294*'IPC DANE'!$V$18/'IPC DANE'!$S$18))))</f>
        <v>891427282.34146345</v>
      </c>
      <c r="O294" s="3" t="s">
        <v>29</v>
      </c>
      <c r="P294" s="3" t="s">
        <v>30</v>
      </c>
      <c r="Q294" s="3">
        <v>2</v>
      </c>
      <c r="R294" s="10">
        <v>32</v>
      </c>
      <c r="S294" s="3"/>
      <c r="T294" s="3" t="s">
        <v>946</v>
      </c>
      <c r="U294" s="7">
        <v>7800000</v>
      </c>
      <c r="V294" s="7">
        <f>IF('Base de datos'!$E294=2023,'Base de datos'!$U294,IF('Base de datos'!$E294=2022,'Base de datos'!$U294*'IPC DANE'!$V$18/'IPC DANE'!$U$18,IF('Base de datos'!$E294=2021,'Base de datos'!$U294*'IPC DANE'!$V$18/'IPC DANE'!$T$18,IF('Base de datos'!$E294=2020,'Base de datos'!$U294*'IPC DANE'!$V$18/'IPC DANE'!$S$18))))</f>
        <v>5517073.1707317075</v>
      </c>
      <c r="W294" s="7">
        <v>4000000</v>
      </c>
      <c r="X294" s="7">
        <f>IF('Base de datos'!$E294=2023,'Base de datos'!$W294,IF('Base de datos'!$E294=2022,'Base de datos'!$W294*'IPC DANE'!$V$18/'IPC DANE'!$U$18,IF('Base de datos'!$E294=2021,'Base de datos'!$W294*'IPC DANE'!$V$18/'IPC DANE'!$T$18,IF('Base de datos'!$E294=2020,'Base de datos'!$W294*'IPC DANE'!$V$18/'IPC DANE'!$S$18))))</f>
        <v>2829268.2926829271</v>
      </c>
      <c r="Y294" s="3"/>
      <c r="Z294" s="1"/>
    </row>
    <row r="295" spans="1:26" ht="14.25" customHeight="1" x14ac:dyDescent="0.3">
      <c r="A295" s="2">
        <v>200</v>
      </c>
      <c r="B295" s="3" t="s">
        <v>898</v>
      </c>
      <c r="C295" s="12" t="s">
        <v>947</v>
      </c>
      <c r="D295" s="5">
        <v>44810</v>
      </c>
      <c r="E295" s="3">
        <v>2022</v>
      </c>
      <c r="F295" s="3" t="s">
        <v>948</v>
      </c>
      <c r="G295" s="3" t="s">
        <v>107</v>
      </c>
      <c r="H295" s="3" t="s">
        <v>43</v>
      </c>
      <c r="I295" s="3" t="s">
        <v>949</v>
      </c>
      <c r="J295" s="6">
        <v>7</v>
      </c>
      <c r="K295" s="7">
        <v>74042284</v>
      </c>
      <c r="L295" s="8" t="s">
        <v>1324</v>
      </c>
      <c r="M295" s="9">
        <v>2.38</v>
      </c>
      <c r="N295" s="7">
        <f>IF('Base de datos'!$E295=2023,'Base de datos'!$K295,IF('Base de datos'!$E295=2022,'Base de datos'!$K295*'IPC DANE'!$V$18/'IPC DANE'!$U$18,IF('Base de datos'!$E295=2021,'Base de datos'!$K295*'IPC DANE'!$V$18/'IPC DANE'!$T$18,IF('Base de datos'!$E295=2020,'Base de datos'!$K295*'IPC DANE'!$V$18/'IPC DANE'!$S$18))))</f>
        <v>52371371.609756097</v>
      </c>
      <c r="O295" s="3" t="s">
        <v>45</v>
      </c>
      <c r="P295" s="3" t="s">
        <v>30</v>
      </c>
      <c r="Q295" s="3">
        <v>2</v>
      </c>
      <c r="R295" s="10">
        <v>32</v>
      </c>
      <c r="S295" s="3"/>
      <c r="T295" s="3" t="s">
        <v>950</v>
      </c>
      <c r="U295" s="7">
        <v>2600000</v>
      </c>
      <c r="V295" s="7">
        <f>IF('Base de datos'!$E295=2023,'Base de datos'!$U295,IF('Base de datos'!$E295=2022,'Base de datos'!$U295*'IPC DANE'!$V$18/'IPC DANE'!$U$18,IF('Base de datos'!$E295=2021,'Base de datos'!$U295*'IPC DANE'!$V$18/'IPC DANE'!$T$18,IF('Base de datos'!$E295=2020,'Base de datos'!$U295*'IPC DANE'!$V$18/'IPC DANE'!$S$18))))</f>
        <v>1839024.3902439026</v>
      </c>
      <c r="W295" s="7">
        <v>2300000</v>
      </c>
      <c r="X295" s="7">
        <f>IF('Base de datos'!$E295=2023,'Base de datos'!$W295,IF('Base de datos'!$E295=2022,'Base de datos'!$W295*'IPC DANE'!$V$18/'IPC DANE'!$U$18,IF('Base de datos'!$E295=2021,'Base de datos'!$W295*'IPC DANE'!$V$18/'IPC DANE'!$T$18,IF('Base de datos'!$E295=2020,'Base de datos'!$W295*'IPC DANE'!$V$18/'IPC DANE'!$S$18))))</f>
        <v>1626829.2682926829</v>
      </c>
      <c r="Y295" s="3"/>
      <c r="Z295" s="1"/>
    </row>
    <row r="296" spans="1:26" ht="14.25" customHeight="1" x14ac:dyDescent="0.3">
      <c r="A296" s="2">
        <v>201</v>
      </c>
      <c r="B296" s="3" t="s">
        <v>951</v>
      </c>
      <c r="C296" s="12" t="s">
        <v>952</v>
      </c>
      <c r="D296" s="5">
        <v>44855</v>
      </c>
      <c r="E296" s="3">
        <v>2022</v>
      </c>
      <c r="F296" s="3" t="s">
        <v>131</v>
      </c>
      <c r="G296" s="3" t="s">
        <v>132</v>
      </c>
      <c r="H296" s="3" t="s">
        <v>43</v>
      </c>
      <c r="I296" s="3" t="s">
        <v>953</v>
      </c>
      <c r="J296" s="6">
        <v>4</v>
      </c>
      <c r="K296" s="7">
        <v>812138379</v>
      </c>
      <c r="L296" s="8" t="s">
        <v>1324</v>
      </c>
      <c r="M296" s="9">
        <v>2.12</v>
      </c>
      <c r="N296" s="7">
        <f>IF('Base de datos'!$E296=2023,'Base de datos'!$K296,IF('Base de datos'!$E296=2022,'Base de datos'!$K296*'IPC DANE'!$V$18/'IPC DANE'!$U$18,IF('Base de datos'!$E296=2021,'Base de datos'!$K296*'IPC DANE'!$V$18/'IPC DANE'!$T$18,IF('Base de datos'!$E296=2020,'Base de datos'!$K296*'IPC DANE'!$V$18/'IPC DANE'!$S$18))))</f>
        <v>574439341.24390244</v>
      </c>
      <c r="O296" s="3" t="s">
        <v>29</v>
      </c>
      <c r="P296" s="3" t="s">
        <v>57</v>
      </c>
      <c r="Q296" s="3" t="s">
        <v>58</v>
      </c>
      <c r="R296" s="10">
        <v>17</v>
      </c>
      <c r="S296" s="3"/>
      <c r="T296" s="5" t="s">
        <v>385</v>
      </c>
      <c r="U296" s="7">
        <v>5833333.3300000001</v>
      </c>
      <c r="V296" s="7">
        <f>IF('Base de datos'!$E296=2023,'Base de datos'!$U296,IF('Base de datos'!$E296=2022,'Base de datos'!$U296*'IPC DANE'!$V$18/'IPC DANE'!$U$18,IF('Base de datos'!$E296=2021,'Base de datos'!$U296*'IPC DANE'!$V$18/'IPC DANE'!$T$18,IF('Base de datos'!$E296=2020,'Base de datos'!$U296*'IPC DANE'!$V$18/'IPC DANE'!$S$18))))</f>
        <v>4126016.2578048785</v>
      </c>
      <c r="W296" s="7" t="s">
        <v>37</v>
      </c>
      <c r="X296" s="7" t="s">
        <v>37</v>
      </c>
      <c r="Y296" s="3" t="s">
        <v>871</v>
      </c>
      <c r="Z296" s="1"/>
    </row>
    <row r="297" spans="1:26" ht="14.25" customHeight="1" x14ac:dyDescent="0.3">
      <c r="A297" s="2">
        <v>202</v>
      </c>
      <c r="B297" s="3" t="s">
        <v>954</v>
      </c>
      <c r="C297" s="4" t="s">
        <v>955</v>
      </c>
      <c r="D297" s="5">
        <v>44903</v>
      </c>
      <c r="E297" s="3">
        <v>2022</v>
      </c>
      <c r="F297" s="3" t="s">
        <v>733</v>
      </c>
      <c r="G297" s="3" t="s">
        <v>397</v>
      </c>
      <c r="H297" s="3" t="s">
        <v>43</v>
      </c>
      <c r="I297" s="3" t="s">
        <v>956</v>
      </c>
      <c r="J297" s="6">
        <v>8</v>
      </c>
      <c r="K297" s="7">
        <v>149938258</v>
      </c>
      <c r="L297" s="8" t="s">
        <v>1324</v>
      </c>
      <c r="M297" s="9">
        <v>2</v>
      </c>
      <c r="N297" s="7">
        <f>IF('Base de datos'!$E297=2023,'Base de datos'!$K297,IF('Base de datos'!$E297=2022,'Base de datos'!$K297*'IPC DANE'!$V$18/'IPC DANE'!$U$18,IF('Base de datos'!$E297=2021,'Base de datos'!$K297*'IPC DANE'!$V$18/'IPC DANE'!$T$18,IF('Base de datos'!$E297=2020,'Base de datos'!$K297*'IPC DANE'!$V$18/'IPC DANE'!$S$18))))</f>
        <v>106053889.80487806</v>
      </c>
      <c r="O297" s="3" t="s">
        <v>29</v>
      </c>
      <c r="P297" s="3" t="s">
        <v>30</v>
      </c>
      <c r="Q297" s="3">
        <v>2</v>
      </c>
      <c r="R297" s="10">
        <v>28</v>
      </c>
      <c r="S297" s="3" t="s">
        <v>957</v>
      </c>
      <c r="T297" s="3" t="s">
        <v>211</v>
      </c>
      <c r="U297" s="7">
        <v>4290000</v>
      </c>
      <c r="V297" s="7">
        <f>IF('Base de datos'!$E297=2023,'Base de datos'!$U297,IF('Base de datos'!$E297=2022,'Base de datos'!$U297*'IPC DANE'!$V$18/'IPC DANE'!$U$18,IF('Base de datos'!$E297=2021,'Base de datos'!$U297*'IPC DANE'!$V$18/'IPC DANE'!$T$18,IF('Base de datos'!$E297=2020,'Base de datos'!$U297*'IPC DANE'!$V$18/'IPC DANE'!$S$18))))</f>
        <v>3034390.2439024393</v>
      </c>
      <c r="W297" s="7">
        <v>3500000</v>
      </c>
      <c r="X297" s="7">
        <f>IF('Base de datos'!$E297=2023,'Base de datos'!$W297,IF('Base de datos'!$E297=2022,'Base de datos'!$W297*'IPC DANE'!$V$18/'IPC DANE'!$U$18,IF('Base de datos'!$E297=2021,'Base de datos'!$W297*'IPC DANE'!$V$18/'IPC DANE'!$T$18,IF('Base de datos'!$E297=2020,'Base de datos'!$W297*'IPC DANE'!$V$18/'IPC DANE'!$S$18))))</f>
        <v>2475609.7560975607</v>
      </c>
      <c r="Y297" s="3"/>
      <c r="Z297" s="1"/>
    </row>
    <row r="298" spans="1:26" ht="14.25" customHeight="1" x14ac:dyDescent="0.3">
      <c r="A298" s="2">
        <v>203</v>
      </c>
      <c r="B298" s="3" t="s">
        <v>958</v>
      </c>
      <c r="C298" s="12" t="s">
        <v>959</v>
      </c>
      <c r="D298" s="5" t="s">
        <v>960</v>
      </c>
      <c r="E298" s="3">
        <v>2022</v>
      </c>
      <c r="F298" s="3" t="s">
        <v>131</v>
      </c>
      <c r="G298" s="3" t="s">
        <v>132</v>
      </c>
      <c r="H298" s="3" t="s">
        <v>43</v>
      </c>
      <c r="I298" s="3" t="s">
        <v>961</v>
      </c>
      <c r="J298" s="6">
        <v>12</v>
      </c>
      <c r="K298" s="7">
        <v>620798237</v>
      </c>
      <c r="L298" s="8" t="s">
        <v>1324</v>
      </c>
      <c r="M298" s="9" t="s">
        <v>901</v>
      </c>
      <c r="N298" s="7">
        <f>IF('Base de datos'!$E298=2023,'Base de datos'!$K298,IF('Base de datos'!$E298=2022,'Base de datos'!$K298*'IPC DANE'!$V$18/'IPC DANE'!$U$18,IF('Base de datos'!$E298=2021,'Base de datos'!$K298*'IPC DANE'!$V$18/'IPC DANE'!$T$18,IF('Base de datos'!$E298=2020,'Base de datos'!$K298*'IPC DANE'!$V$18/'IPC DANE'!$S$18))))</f>
        <v>439101192.02439022</v>
      </c>
      <c r="O298" s="3" t="s">
        <v>29</v>
      </c>
      <c r="P298" s="3" t="s">
        <v>30</v>
      </c>
      <c r="Q298" s="3">
        <v>2</v>
      </c>
      <c r="R298" s="10">
        <v>28</v>
      </c>
      <c r="S298" s="3" t="s">
        <v>173</v>
      </c>
      <c r="T298" s="3" t="s">
        <v>51</v>
      </c>
      <c r="U298" s="7">
        <v>5500000</v>
      </c>
      <c r="V298" s="7">
        <f>IF('Base de datos'!$E298=2023,'Base de datos'!$U298,IF('Base de datos'!$E298=2022,'Base de datos'!$U298*'IPC DANE'!$V$18/'IPC DANE'!$U$18,IF('Base de datos'!$E298=2021,'Base de datos'!$U298*'IPC DANE'!$V$18/'IPC DANE'!$T$18,IF('Base de datos'!$E298=2020,'Base de datos'!$U298*'IPC DANE'!$V$18/'IPC DANE'!$S$18))))</f>
        <v>3890243.9024390248</v>
      </c>
      <c r="W298" s="7">
        <v>3600000</v>
      </c>
      <c r="X298" s="7">
        <f>IF('Base de datos'!$E298=2023,'Base de datos'!$W298,IF('Base de datos'!$E298=2022,'Base de datos'!$W298*'IPC DANE'!$V$18/'IPC DANE'!$U$18,IF('Base de datos'!$E298=2021,'Base de datos'!$W298*'IPC DANE'!$V$18/'IPC DANE'!$T$18,IF('Base de datos'!$E298=2020,'Base de datos'!$W298*'IPC DANE'!$V$18/'IPC DANE'!$S$18))))</f>
        <v>2546341.4634146341</v>
      </c>
      <c r="Y298" s="3"/>
      <c r="Z298" s="1"/>
    </row>
    <row r="299" spans="1:26" ht="14.25" hidden="1" customHeight="1" outlineLevel="1" x14ac:dyDescent="0.3">
      <c r="A299" s="2">
        <v>203.1</v>
      </c>
      <c r="B299" s="3"/>
      <c r="C299" s="12"/>
      <c r="D299" s="5"/>
      <c r="E299" s="3">
        <v>2022</v>
      </c>
      <c r="F299" s="3"/>
      <c r="G299" s="3"/>
      <c r="H299" s="3"/>
      <c r="I299" s="3"/>
      <c r="J299" s="6"/>
      <c r="K299" s="7">
        <v>568058400</v>
      </c>
      <c r="L299" s="8" t="s">
        <v>1324</v>
      </c>
      <c r="M299" s="6">
        <v>2.4</v>
      </c>
      <c r="N299" s="7">
        <f>IF('Base de datos'!$E299=2023,'Base de datos'!$K299,IF('Base de datos'!$E299=2022,'Base de datos'!$K299*'IPC DANE'!$V$18/'IPC DANE'!$U$18,IF('Base de datos'!$E299=2021,'Base de datos'!$K299*'IPC DANE'!$V$18/'IPC DANE'!$T$18,IF('Base de datos'!$E299=2020,'Base de datos'!$K299*'IPC DANE'!$V$18/'IPC DANE'!$S$18))))</f>
        <v>401797404.87804878</v>
      </c>
      <c r="O299" s="3"/>
      <c r="P299" s="3"/>
      <c r="Q299" s="3"/>
      <c r="R299" s="10"/>
      <c r="S299" s="3" t="s">
        <v>903</v>
      </c>
      <c r="T299" s="3"/>
      <c r="U299" s="7"/>
      <c r="V299" s="7">
        <f>IF('Base de datos'!$E299=2023,'Base de datos'!$U299,IF('Base de datos'!$E299=2022,'Base de datos'!$U299*'IPC DANE'!$V$18/'IPC DANE'!$U$18,IF('Base de datos'!$E299=2021,'Base de datos'!$U299*'IPC DANE'!$V$18/'IPC DANE'!$T$18,IF('Base de datos'!$E299=2020,'Base de datos'!$U299*'IPC DANE'!$V$18/'IPC DANE'!$S$18))))</f>
        <v>0</v>
      </c>
      <c r="W299" s="7"/>
      <c r="X299" s="7">
        <f>IF('Base de datos'!$E299=2023,'Base de datos'!$W299,IF('Base de datos'!$E299=2022,'Base de datos'!$W299*'IPC DANE'!$V$18/'IPC DANE'!$U$18,IF('Base de datos'!$E299=2021,'Base de datos'!$W299*'IPC DANE'!$V$18/'IPC DANE'!$T$18,IF('Base de datos'!$E299=2020,'Base de datos'!$W299*'IPC DANE'!$V$18/'IPC DANE'!$S$18))))</f>
        <v>0</v>
      </c>
      <c r="Y299" s="3"/>
      <c r="Z299" s="1"/>
    </row>
    <row r="300" spans="1:26" ht="14.25" hidden="1" customHeight="1" outlineLevel="1" x14ac:dyDescent="0.3">
      <c r="A300" s="2">
        <v>203.2</v>
      </c>
      <c r="B300" s="3"/>
      <c r="C300" s="12"/>
      <c r="D300" s="5"/>
      <c r="E300" s="3">
        <v>2022</v>
      </c>
      <c r="F300" s="3"/>
      <c r="G300" s="3"/>
      <c r="H300" s="3"/>
      <c r="I300" s="3"/>
      <c r="J300" s="6"/>
      <c r="K300" s="7">
        <v>52739837.289999999</v>
      </c>
      <c r="L300" s="8" t="s">
        <v>1324</v>
      </c>
      <c r="M300" s="6">
        <v>1</v>
      </c>
      <c r="N300" s="7">
        <f>IF('Base de datos'!$E300=2023,'Base de datos'!$K300,IF('Base de datos'!$E300=2022,'Base de datos'!$K300*'IPC DANE'!$V$18/'IPC DANE'!$U$18,IF('Base de datos'!$E300=2021,'Base de datos'!$K300*'IPC DANE'!$V$18/'IPC DANE'!$T$18,IF('Base de datos'!$E300=2020,'Base de datos'!$K300*'IPC DANE'!$V$18/'IPC DANE'!$S$18))))</f>
        <v>37303787.351463415</v>
      </c>
      <c r="O300" s="3"/>
      <c r="P300" s="3"/>
      <c r="Q300" s="3"/>
      <c r="R300" s="10"/>
      <c r="S300" s="3" t="s">
        <v>962</v>
      </c>
      <c r="T300" s="3"/>
      <c r="U300" s="7"/>
      <c r="V300" s="7">
        <f>IF('Base de datos'!$E300=2023,'Base de datos'!$U300,IF('Base de datos'!$E300=2022,'Base de datos'!$U300*'IPC DANE'!$V$18/'IPC DANE'!$U$18,IF('Base de datos'!$E300=2021,'Base de datos'!$U300*'IPC DANE'!$V$18/'IPC DANE'!$T$18,IF('Base de datos'!$E300=2020,'Base de datos'!$U300*'IPC DANE'!$V$18/'IPC DANE'!$S$18))))</f>
        <v>0</v>
      </c>
      <c r="W300" s="7"/>
      <c r="X300" s="7">
        <f>IF('Base de datos'!$E300=2023,'Base de datos'!$W300,IF('Base de datos'!$E300=2022,'Base de datos'!$W300*'IPC DANE'!$V$18/'IPC DANE'!$U$18,IF('Base de datos'!$E300=2021,'Base de datos'!$W300*'IPC DANE'!$V$18/'IPC DANE'!$T$18,IF('Base de datos'!$E300=2020,'Base de datos'!$W300*'IPC DANE'!$V$18/'IPC DANE'!$S$18))))</f>
        <v>0</v>
      </c>
      <c r="Y300" s="3"/>
      <c r="Z300" s="1"/>
    </row>
    <row r="301" spans="1:26" ht="14.25" customHeight="1" collapsed="1" x14ac:dyDescent="0.3">
      <c r="A301" s="2">
        <v>204</v>
      </c>
      <c r="B301" s="3" t="s">
        <v>963</v>
      </c>
      <c r="C301" s="12" t="s">
        <v>964</v>
      </c>
      <c r="D301" s="5" t="s">
        <v>965</v>
      </c>
      <c r="E301" s="3">
        <v>2022</v>
      </c>
      <c r="F301" s="3" t="s">
        <v>131</v>
      </c>
      <c r="G301" s="3" t="s">
        <v>132</v>
      </c>
      <c r="H301" s="5" t="s">
        <v>43</v>
      </c>
      <c r="I301" s="3" t="s">
        <v>966</v>
      </c>
      <c r="J301" s="6">
        <v>6</v>
      </c>
      <c r="K301" s="7">
        <v>1317788180</v>
      </c>
      <c r="L301" s="8" t="s">
        <v>1324</v>
      </c>
      <c r="M301" s="9">
        <v>2.12</v>
      </c>
      <c r="N301" s="7">
        <f>IF('Base de datos'!$E301=2023,'Base de datos'!$K301,IF('Base de datos'!$E301=2022,'Base de datos'!$K301*'IPC DANE'!$V$18/'IPC DANE'!$U$18,IF('Base de datos'!$E301=2021,'Base de datos'!$K301*'IPC DANE'!$V$18/'IPC DANE'!$T$18,IF('Base de datos'!$E301=2020,'Base de datos'!$K301*'IPC DANE'!$V$18/'IPC DANE'!$S$18))))</f>
        <v>932094078.53658545</v>
      </c>
      <c r="O301" s="3" t="s">
        <v>29</v>
      </c>
      <c r="P301" s="3" t="s">
        <v>57</v>
      </c>
      <c r="Q301" s="3" t="s">
        <v>58</v>
      </c>
      <c r="R301" s="10">
        <v>17</v>
      </c>
      <c r="S301" s="5"/>
      <c r="T301" s="5" t="s">
        <v>385</v>
      </c>
      <c r="U301" s="7">
        <v>5833333.3300000001</v>
      </c>
      <c r="V301" s="7">
        <f>IF('Base de datos'!$E301=2023,'Base de datos'!$U301,IF('Base de datos'!$E301=2022,'Base de datos'!$U301*'IPC DANE'!$V$18/'IPC DANE'!$U$18,IF('Base de datos'!$E301=2021,'Base de datos'!$U301*'IPC DANE'!$V$18/'IPC DANE'!$T$18,IF('Base de datos'!$E301=2020,'Base de datos'!$U301*'IPC DANE'!$V$18/'IPC DANE'!$S$18))))</f>
        <v>4126016.2578048785</v>
      </c>
      <c r="W301" s="7" t="s">
        <v>37</v>
      </c>
      <c r="X301" s="7" t="s">
        <v>37</v>
      </c>
      <c r="Y301" s="3" t="s">
        <v>817</v>
      </c>
      <c r="Z301" s="1"/>
    </row>
    <row r="302" spans="1:26" ht="14.25" customHeight="1" x14ac:dyDescent="0.3">
      <c r="A302" s="2">
        <v>205</v>
      </c>
      <c r="B302" s="3" t="s">
        <v>898</v>
      </c>
      <c r="C302" s="4" t="s">
        <v>967</v>
      </c>
      <c r="D302" s="5">
        <v>44908</v>
      </c>
      <c r="E302" s="3">
        <v>2022</v>
      </c>
      <c r="F302" s="3" t="s">
        <v>763</v>
      </c>
      <c r="G302" s="3" t="s">
        <v>132</v>
      </c>
      <c r="H302" s="3" t="s">
        <v>43</v>
      </c>
      <c r="I302" s="3" t="s">
        <v>968</v>
      </c>
      <c r="J302" s="6">
        <v>8</v>
      </c>
      <c r="K302" s="7">
        <v>336608601.85000002</v>
      </c>
      <c r="L302" s="8" t="s">
        <v>1324</v>
      </c>
      <c r="M302" s="3" t="s">
        <v>969</v>
      </c>
      <c r="N302" s="7">
        <f>IF('Base de datos'!$E302=2023,'Base de datos'!$K302,IF('Base de datos'!$E302=2022,'Base de datos'!$K302*'IPC DANE'!$V$18/'IPC DANE'!$U$18,IF('Base de datos'!$E302=2021,'Base de datos'!$K302*'IPC DANE'!$V$18/'IPC DANE'!$T$18,IF('Base de datos'!$E302=2020,'Base de datos'!$K302*'IPC DANE'!$V$18/'IPC DANE'!$S$18))))</f>
        <v>238089011.06463417</v>
      </c>
      <c r="O302" s="3" t="s">
        <v>29</v>
      </c>
      <c r="P302" s="3" t="s">
        <v>30</v>
      </c>
      <c r="Q302" s="3">
        <v>2</v>
      </c>
      <c r="R302" s="10">
        <v>28</v>
      </c>
      <c r="S302" s="3"/>
      <c r="T302" s="3" t="s">
        <v>31</v>
      </c>
      <c r="U302" s="7">
        <v>3800000</v>
      </c>
      <c r="V302" s="7">
        <f>IF('Base de datos'!$E302=2023,'Base de datos'!$U302,IF('Base de datos'!$E302=2022,'Base de datos'!$U302*'IPC DANE'!$V$18/'IPC DANE'!$U$18,IF('Base de datos'!$E302=2021,'Base de datos'!$U302*'IPC DANE'!$V$18/'IPC DANE'!$T$18,IF('Base de datos'!$E302=2020,'Base de datos'!$U302*'IPC DANE'!$V$18/'IPC DANE'!$S$18))))</f>
        <v>2687804.8780487808</v>
      </c>
      <c r="W302" s="7">
        <v>3500000</v>
      </c>
      <c r="X302" s="7">
        <f>IF('Base de datos'!$E302=2023,'Base de datos'!$W302,IF('Base de datos'!$E302=2022,'Base de datos'!$W302*'IPC DANE'!$V$18/'IPC DANE'!$U$18,IF('Base de datos'!$E302=2021,'Base de datos'!$W302*'IPC DANE'!$V$18/'IPC DANE'!$T$18,IF('Base de datos'!$E302=2020,'Base de datos'!$W302*'IPC DANE'!$V$18/'IPC DANE'!$S$18))))</f>
        <v>2475609.7560975607</v>
      </c>
      <c r="Y302" s="3" t="s">
        <v>970</v>
      </c>
      <c r="Z302" s="1"/>
    </row>
    <row r="303" spans="1:26" ht="14.25" hidden="1" customHeight="1" outlineLevel="1" x14ac:dyDescent="0.3">
      <c r="A303" s="2">
        <v>205.1</v>
      </c>
      <c r="B303" s="3"/>
      <c r="C303" s="12"/>
      <c r="D303" s="5"/>
      <c r="E303" s="3">
        <v>2022</v>
      </c>
      <c r="F303" s="3"/>
      <c r="G303" s="3"/>
      <c r="H303" s="3"/>
      <c r="I303" s="3"/>
      <c r="J303" s="6"/>
      <c r="K303" s="7">
        <v>67577125</v>
      </c>
      <c r="L303" s="8" t="s">
        <v>1324</v>
      </c>
      <c r="M303" s="3">
        <v>1.75</v>
      </c>
      <c r="N303" s="7">
        <f>IF('Base de datos'!$E303=2023,'Base de datos'!$K303,IF('Base de datos'!$E303=2022,'Base de datos'!$K303*'IPC DANE'!$V$18/'IPC DANE'!$U$18,IF('Base de datos'!$E303=2021,'Base de datos'!$K303*'IPC DANE'!$V$18/'IPC DANE'!$T$18,IF('Base de datos'!$E303=2020,'Base de datos'!$K303*'IPC DANE'!$V$18/'IPC DANE'!$S$18))))</f>
        <v>47798454.268292688</v>
      </c>
      <c r="O303" s="3"/>
      <c r="P303" s="3"/>
      <c r="Q303" s="3"/>
      <c r="R303" s="10"/>
      <c r="S303" s="3" t="s">
        <v>971</v>
      </c>
      <c r="T303" s="3"/>
      <c r="U303" s="7"/>
      <c r="V303" s="7">
        <f>IF('Base de datos'!$E303=2023,'Base de datos'!$U303,IF('Base de datos'!$E303=2022,'Base de datos'!$U303*'IPC DANE'!$V$18/'IPC DANE'!$U$18,IF('Base de datos'!$E303=2021,'Base de datos'!$U303*'IPC DANE'!$V$18/'IPC DANE'!$T$18,IF('Base de datos'!$E303=2020,'Base de datos'!$U303*'IPC DANE'!$V$18/'IPC DANE'!$S$18))))</f>
        <v>0</v>
      </c>
      <c r="W303" s="7"/>
      <c r="X303" s="7">
        <f>IF('Base de datos'!$E303=2023,'Base de datos'!$W303,IF('Base de datos'!$E303=2022,'Base de datos'!$W303*'IPC DANE'!$V$18/'IPC DANE'!$U$18,IF('Base de datos'!$E303=2021,'Base de datos'!$W303*'IPC DANE'!$V$18/'IPC DANE'!$T$18,IF('Base de datos'!$E303=2020,'Base de datos'!$W303*'IPC DANE'!$V$18/'IPC DANE'!$S$18))))</f>
        <v>0</v>
      </c>
      <c r="Y303" s="3"/>
      <c r="Z303" s="1"/>
    </row>
    <row r="304" spans="1:26" ht="14.25" hidden="1" customHeight="1" outlineLevel="1" x14ac:dyDescent="0.3">
      <c r="A304" s="2">
        <v>205.2</v>
      </c>
      <c r="B304" s="3"/>
      <c r="C304" s="12"/>
      <c r="D304" s="5"/>
      <c r="E304" s="3">
        <v>2022</v>
      </c>
      <c r="F304" s="3"/>
      <c r="G304" s="3"/>
      <c r="H304" s="3"/>
      <c r="I304" s="3"/>
      <c r="J304" s="6"/>
      <c r="K304" s="7">
        <v>16685228</v>
      </c>
      <c r="L304" s="8" t="s">
        <v>1324</v>
      </c>
      <c r="M304" s="3">
        <v>1</v>
      </c>
      <c r="N304" s="7">
        <f>IF('Base de datos'!$E304=2023,'Base de datos'!$K304,IF('Base de datos'!$E304=2022,'Base de datos'!$K304*'IPC DANE'!$V$18/'IPC DANE'!$U$18,IF('Base de datos'!$E304=2021,'Base de datos'!$K304*'IPC DANE'!$V$18/'IPC DANE'!$T$18,IF('Base de datos'!$E304=2020,'Base de datos'!$K304*'IPC DANE'!$V$18/'IPC DANE'!$S$18))))</f>
        <v>11801746.634146342</v>
      </c>
      <c r="O304" s="3"/>
      <c r="P304" s="3"/>
      <c r="Q304" s="3"/>
      <c r="R304" s="10"/>
      <c r="S304" s="3" t="s">
        <v>972</v>
      </c>
      <c r="T304" s="3"/>
      <c r="U304" s="7"/>
      <c r="V304" s="7">
        <f>IF('Base de datos'!$E304=2023,'Base de datos'!$U304,IF('Base de datos'!$E304=2022,'Base de datos'!$U304*'IPC DANE'!$V$18/'IPC DANE'!$U$18,IF('Base de datos'!$E304=2021,'Base de datos'!$U304*'IPC DANE'!$V$18/'IPC DANE'!$T$18,IF('Base de datos'!$E304=2020,'Base de datos'!$U304*'IPC DANE'!$V$18/'IPC DANE'!$S$18))))</f>
        <v>0</v>
      </c>
      <c r="W304" s="7"/>
      <c r="X304" s="7">
        <f>IF('Base de datos'!$E304=2023,'Base de datos'!$W304,IF('Base de datos'!$E304=2022,'Base de datos'!$W304*'IPC DANE'!$V$18/'IPC DANE'!$U$18,IF('Base de datos'!$E304=2021,'Base de datos'!$W304*'IPC DANE'!$V$18/'IPC DANE'!$T$18,IF('Base de datos'!$E304=2020,'Base de datos'!$W304*'IPC DANE'!$V$18/'IPC DANE'!$S$18))))</f>
        <v>0</v>
      </c>
      <c r="Y304" s="3"/>
      <c r="Z304" s="1"/>
    </row>
    <row r="305" spans="1:26" ht="14.25" hidden="1" customHeight="1" outlineLevel="1" x14ac:dyDescent="0.3">
      <c r="A305" s="2">
        <v>205.3</v>
      </c>
      <c r="B305" s="3"/>
      <c r="C305" s="12"/>
      <c r="D305" s="5"/>
      <c r="E305" s="3">
        <v>2022</v>
      </c>
      <c r="F305" s="3"/>
      <c r="G305" s="3"/>
      <c r="H305" s="3"/>
      <c r="I305" s="3"/>
      <c r="J305" s="6"/>
      <c r="K305" s="7">
        <v>198388946</v>
      </c>
      <c r="L305" s="8" t="s">
        <v>1324</v>
      </c>
      <c r="M305" s="3">
        <v>1.93</v>
      </c>
      <c r="N305" s="7">
        <f>IF('Base de datos'!$E305=2023,'Base de datos'!$K305,IF('Base de datos'!$E305=2022,'Base de datos'!$K305*'IPC DANE'!$V$18/'IPC DANE'!$U$18,IF('Base de datos'!$E305=2021,'Base de datos'!$K305*'IPC DANE'!$V$18/'IPC DANE'!$T$18,IF('Base de datos'!$E305=2020,'Base de datos'!$K305*'IPC DANE'!$V$18/'IPC DANE'!$S$18))))</f>
        <v>140323888.63414633</v>
      </c>
      <c r="O305" s="3"/>
      <c r="P305" s="3"/>
      <c r="Q305" s="3"/>
      <c r="R305" s="10"/>
      <c r="S305" s="3" t="s">
        <v>973</v>
      </c>
      <c r="T305" s="3"/>
      <c r="U305" s="7"/>
      <c r="V305" s="7">
        <f>IF('Base de datos'!$E305=2023,'Base de datos'!$U305,IF('Base de datos'!$E305=2022,'Base de datos'!$U305*'IPC DANE'!$V$18/'IPC DANE'!$U$18,IF('Base de datos'!$E305=2021,'Base de datos'!$U305*'IPC DANE'!$V$18/'IPC DANE'!$T$18,IF('Base de datos'!$E305=2020,'Base de datos'!$U305*'IPC DANE'!$V$18/'IPC DANE'!$S$18))))</f>
        <v>0</v>
      </c>
      <c r="W305" s="7"/>
      <c r="X305" s="7">
        <f>IF('Base de datos'!$E305=2023,'Base de datos'!$W305,IF('Base de datos'!$E305=2022,'Base de datos'!$W305*'IPC DANE'!$V$18/'IPC DANE'!$U$18,IF('Base de datos'!$E305=2021,'Base de datos'!$W305*'IPC DANE'!$V$18/'IPC DANE'!$T$18,IF('Base de datos'!$E305=2020,'Base de datos'!$W305*'IPC DANE'!$V$18/'IPC DANE'!$S$18))))</f>
        <v>0</v>
      </c>
      <c r="Y305" s="3"/>
      <c r="Z305" s="1"/>
    </row>
    <row r="306" spans="1:26" ht="14.25" hidden="1" customHeight="1" outlineLevel="1" x14ac:dyDescent="0.3">
      <c r="A306" s="2">
        <v>205.4</v>
      </c>
      <c r="B306" s="3"/>
      <c r="C306" s="12"/>
      <c r="D306" s="5"/>
      <c r="E306" s="3">
        <v>2022</v>
      </c>
      <c r="F306" s="3"/>
      <c r="G306" s="3"/>
      <c r="H306" s="3"/>
      <c r="I306" s="3"/>
      <c r="J306" s="6"/>
      <c r="K306" s="7">
        <v>53847197.560000002</v>
      </c>
      <c r="L306" s="8" t="s">
        <v>1324</v>
      </c>
      <c r="M306" s="3">
        <v>1.1000000000000001</v>
      </c>
      <c r="N306" s="7">
        <f>IF('Base de datos'!$E306=2023,'Base de datos'!$K306,IF('Base de datos'!$E306=2022,'Base de datos'!$K306*'IPC DANE'!$V$18/'IPC DANE'!$U$18,IF('Base de datos'!$E306=2021,'Base de datos'!$K306*'IPC DANE'!$V$18/'IPC DANE'!$T$18,IF('Base de datos'!$E306=2020,'Base de datos'!$K306*'IPC DANE'!$V$18/'IPC DANE'!$S$18))))</f>
        <v>38087042.176585361</v>
      </c>
      <c r="O306" s="3"/>
      <c r="P306" s="3"/>
      <c r="Q306" s="3"/>
      <c r="R306" s="10"/>
      <c r="S306" s="3" t="s">
        <v>974</v>
      </c>
      <c r="T306" s="3"/>
      <c r="U306" s="7"/>
      <c r="V306" s="7">
        <f>IF('Base de datos'!$E306=2023,'Base de datos'!$U306,IF('Base de datos'!$E306=2022,'Base de datos'!$U306*'IPC DANE'!$V$18/'IPC DANE'!$U$18,IF('Base de datos'!$E306=2021,'Base de datos'!$U306*'IPC DANE'!$V$18/'IPC DANE'!$T$18,IF('Base de datos'!$E306=2020,'Base de datos'!$U306*'IPC DANE'!$V$18/'IPC DANE'!$S$18))))</f>
        <v>0</v>
      </c>
      <c r="W306" s="7"/>
      <c r="X306" s="7">
        <f>IF('Base de datos'!$E306=2023,'Base de datos'!$W306,IF('Base de datos'!$E306=2022,'Base de datos'!$W306*'IPC DANE'!$V$18/'IPC DANE'!$U$18,IF('Base de datos'!$E306=2021,'Base de datos'!$W306*'IPC DANE'!$V$18/'IPC DANE'!$T$18,IF('Base de datos'!$E306=2020,'Base de datos'!$W306*'IPC DANE'!$V$18/'IPC DANE'!$S$18))))</f>
        <v>0</v>
      </c>
      <c r="Y306" s="3"/>
      <c r="Z306" s="1"/>
    </row>
    <row r="307" spans="1:26" ht="14.25" customHeight="1" collapsed="1" x14ac:dyDescent="0.3">
      <c r="A307" s="2">
        <v>206</v>
      </c>
      <c r="B307" s="3" t="s">
        <v>975</v>
      </c>
      <c r="C307" s="4" t="s">
        <v>976</v>
      </c>
      <c r="D307" s="5" t="s">
        <v>977</v>
      </c>
      <c r="E307" s="3">
        <v>2022</v>
      </c>
      <c r="F307" s="3" t="s">
        <v>163</v>
      </c>
      <c r="G307" s="3" t="s">
        <v>163</v>
      </c>
      <c r="H307" s="3" t="s">
        <v>43</v>
      </c>
      <c r="I307" s="3" t="s">
        <v>978</v>
      </c>
      <c r="J307" s="6">
        <v>4</v>
      </c>
      <c r="K307" s="7">
        <v>122800133</v>
      </c>
      <c r="L307" s="8" t="s">
        <v>1324</v>
      </c>
      <c r="M307" s="9">
        <v>1.69</v>
      </c>
      <c r="N307" s="7">
        <f>IF('Base de datos'!$E307=2023,'Base de datos'!$K307,IF('Base de datos'!$E307=2022,'Base de datos'!$K307*'IPC DANE'!$V$18/'IPC DANE'!$U$18,IF('Base de datos'!$E307=2021,'Base de datos'!$K307*'IPC DANE'!$V$18/'IPC DANE'!$T$18,IF('Base de datos'!$E307=2020,'Base de datos'!$K307*'IPC DANE'!$V$18/'IPC DANE'!$S$18))))</f>
        <v>86858630.658536598</v>
      </c>
      <c r="O307" s="3" t="s">
        <v>29</v>
      </c>
      <c r="P307" s="3" t="s">
        <v>30</v>
      </c>
      <c r="Q307" s="3">
        <v>2</v>
      </c>
      <c r="R307" s="10">
        <v>32</v>
      </c>
      <c r="S307" s="3" t="s">
        <v>791</v>
      </c>
      <c r="T307" s="3" t="s">
        <v>810</v>
      </c>
      <c r="U307" s="7"/>
      <c r="V307" s="7">
        <f>IF('Base de datos'!$E307=2023,'Base de datos'!$U307,IF('Base de datos'!$E307=2022,'Base de datos'!$U307*'IPC DANE'!$V$18/'IPC DANE'!$U$18,IF('Base de datos'!$E307=2021,'Base de datos'!$U307*'IPC DANE'!$V$18/'IPC DANE'!$T$18,IF('Base de datos'!$E307=2020,'Base de datos'!$U307*'IPC DANE'!$V$18/'IPC DANE'!$S$18))))</f>
        <v>0</v>
      </c>
      <c r="W307" s="7" t="s">
        <v>37</v>
      </c>
      <c r="X307" s="7" t="s">
        <v>37</v>
      </c>
      <c r="Y307" s="3" t="s">
        <v>791</v>
      </c>
      <c r="Z307" s="1"/>
    </row>
    <row r="308" spans="1:26" ht="14.25" customHeight="1" x14ac:dyDescent="0.3">
      <c r="A308" s="2">
        <v>207</v>
      </c>
      <c r="B308" s="3" t="s">
        <v>735</v>
      </c>
      <c r="C308" s="12" t="s">
        <v>979</v>
      </c>
      <c r="D308" s="5" t="s">
        <v>980</v>
      </c>
      <c r="E308" s="3">
        <v>2022</v>
      </c>
      <c r="F308" s="3" t="s">
        <v>981</v>
      </c>
      <c r="G308" s="3" t="s">
        <v>107</v>
      </c>
      <c r="H308" s="3" t="s">
        <v>43</v>
      </c>
      <c r="I308" s="3" t="s">
        <v>982</v>
      </c>
      <c r="J308" s="6">
        <v>17</v>
      </c>
      <c r="K308" s="7">
        <v>6660987250</v>
      </c>
      <c r="L308" s="8" t="s">
        <v>1324</v>
      </c>
      <c r="M308" s="9">
        <v>2.2999999999999998</v>
      </c>
      <c r="N308" s="7">
        <f>IF('Base de datos'!$E308=2023,'Base de datos'!$K308,IF('Base de datos'!$E308=2022,'Base de datos'!$K308*'IPC DANE'!$V$18/'IPC DANE'!$U$18,IF('Base de datos'!$E308=2021,'Base de datos'!$K308*'IPC DANE'!$V$18/'IPC DANE'!$T$18,IF('Base de datos'!$E308=2020,'Base de datos'!$K308*'IPC DANE'!$V$18/'IPC DANE'!$S$18))))</f>
        <v>4711430006.0975609</v>
      </c>
      <c r="O308" s="3" t="s">
        <v>29</v>
      </c>
      <c r="P308" s="3" t="s">
        <v>30</v>
      </c>
      <c r="Q308" s="3">
        <v>2</v>
      </c>
      <c r="R308" s="10">
        <v>32</v>
      </c>
      <c r="S308" s="3"/>
      <c r="T308" s="3" t="s">
        <v>810</v>
      </c>
      <c r="U308" s="7">
        <v>6500000</v>
      </c>
      <c r="V308" s="7">
        <f>IF('Base de datos'!$E308=2023,'Base de datos'!$U308,IF('Base de datos'!$E308=2022,'Base de datos'!$U308*'IPC DANE'!$V$18/'IPC DANE'!$U$18,IF('Base de datos'!$E308=2021,'Base de datos'!$U308*'IPC DANE'!$V$18/'IPC DANE'!$T$18,IF('Base de datos'!$E308=2020,'Base de datos'!$U308*'IPC DANE'!$V$18/'IPC DANE'!$S$18))))</f>
        <v>4597560.9756097561</v>
      </c>
      <c r="W308" s="7">
        <v>5440000</v>
      </c>
      <c r="X308" s="7">
        <f>IF('Base de datos'!$E308=2023,'Base de datos'!$W308,IF('Base de datos'!$E308=2022,'Base de datos'!$W308*'IPC DANE'!$V$18/'IPC DANE'!$U$18,IF('Base de datos'!$E308=2021,'Base de datos'!$W308*'IPC DANE'!$V$18/'IPC DANE'!$T$18,IF('Base de datos'!$E308=2020,'Base de datos'!$W308*'IPC DANE'!$V$18/'IPC DANE'!$S$18))))</f>
        <v>3847804.8780487808</v>
      </c>
      <c r="Y308" s="3" t="s">
        <v>983</v>
      </c>
      <c r="Z308" s="1"/>
    </row>
    <row r="309" spans="1:26" ht="14.25" customHeight="1" x14ac:dyDescent="0.3">
      <c r="A309" s="2">
        <v>208</v>
      </c>
      <c r="B309" s="3" t="s">
        <v>984</v>
      </c>
      <c r="C309" s="12" t="s">
        <v>985</v>
      </c>
      <c r="D309" s="5">
        <v>44907</v>
      </c>
      <c r="E309" s="3">
        <v>2022</v>
      </c>
      <c r="F309" s="3" t="s">
        <v>26</v>
      </c>
      <c r="G309" s="3" t="s">
        <v>26</v>
      </c>
      <c r="H309" s="5" t="s">
        <v>43</v>
      </c>
      <c r="I309" s="3" t="s">
        <v>986</v>
      </c>
      <c r="J309" s="6">
        <v>6</v>
      </c>
      <c r="K309" s="7">
        <v>694837192</v>
      </c>
      <c r="L309" s="8" t="s">
        <v>1324</v>
      </c>
      <c r="M309" s="9">
        <v>2.4</v>
      </c>
      <c r="N309" s="7">
        <f>IF('Base de datos'!$E309=2023,'Base de datos'!$K309,IF('Base de datos'!$E309=2022,'Base de datos'!$K309*'IPC DANE'!$V$18/'IPC DANE'!$U$18,IF('Base de datos'!$E309=2021,'Base de datos'!$K309*'IPC DANE'!$V$18/'IPC DANE'!$T$18,IF('Base de datos'!$E309=2020,'Base de datos'!$K309*'IPC DANE'!$V$18/'IPC DANE'!$S$18))))</f>
        <v>491470208.97560972</v>
      </c>
      <c r="O309" s="3" t="s">
        <v>29</v>
      </c>
      <c r="P309" s="3" t="s">
        <v>30</v>
      </c>
      <c r="Q309" s="3">
        <v>0</v>
      </c>
      <c r="R309" s="10">
        <v>17</v>
      </c>
      <c r="S309" s="5"/>
      <c r="T309" s="3" t="s">
        <v>51</v>
      </c>
      <c r="U309" s="7">
        <v>8280000</v>
      </c>
      <c r="V309" s="7">
        <f>IF('Base de datos'!$E309=2023,'Base de datos'!$U309,IF('Base de datos'!$E309=2022,'Base de datos'!$U309*'IPC DANE'!$V$18/'IPC DANE'!$U$18,IF('Base de datos'!$E309=2021,'Base de datos'!$U309*'IPC DANE'!$V$18/'IPC DANE'!$T$18,IF('Base de datos'!$E309=2020,'Base de datos'!$U309*'IPC DANE'!$V$18/'IPC DANE'!$S$18))))</f>
        <v>5856585.3658536589</v>
      </c>
      <c r="W309" s="7">
        <v>4730000</v>
      </c>
      <c r="X309" s="7">
        <f>IF('Base de datos'!$E309=2023,'Base de datos'!$W309,IF('Base de datos'!$E309=2022,'Base de datos'!$W309*'IPC DANE'!$V$18/'IPC DANE'!$U$18,IF('Base de datos'!$E309=2021,'Base de datos'!$W309*'IPC DANE'!$V$18/'IPC DANE'!$T$18,IF('Base de datos'!$E309=2020,'Base de datos'!$W309*'IPC DANE'!$V$18/'IPC DANE'!$S$18))))</f>
        <v>3345609.7560975612</v>
      </c>
      <c r="Y309" s="3"/>
      <c r="Z309" s="1"/>
    </row>
    <row r="310" spans="1:26" ht="14.25" customHeight="1" x14ac:dyDescent="0.3">
      <c r="A310" s="2">
        <v>209</v>
      </c>
      <c r="B310" s="3" t="s">
        <v>987</v>
      </c>
      <c r="C310" s="12" t="s">
        <v>988</v>
      </c>
      <c r="D310" s="5">
        <v>44910</v>
      </c>
      <c r="E310" s="3">
        <v>2022</v>
      </c>
      <c r="F310" s="3" t="s">
        <v>989</v>
      </c>
      <c r="G310" s="3" t="s">
        <v>118</v>
      </c>
      <c r="H310" s="3" t="s">
        <v>43</v>
      </c>
      <c r="I310" s="3" t="s">
        <v>990</v>
      </c>
      <c r="J310" s="6">
        <v>8</v>
      </c>
      <c r="K310" s="7">
        <v>202966000</v>
      </c>
      <c r="L310" s="8" t="s">
        <v>1324</v>
      </c>
      <c r="M310" s="9">
        <v>1.99</v>
      </c>
      <c r="N310" s="7">
        <f>IF('Base de datos'!$E310=2023,'Base de datos'!$K310,IF('Base de datos'!$E310=2022,'Base de datos'!$K310*'IPC DANE'!$V$18/'IPC DANE'!$U$18,IF('Base de datos'!$E310=2021,'Base de datos'!$K310*'IPC DANE'!$V$18/'IPC DANE'!$T$18,IF('Base de datos'!$E310=2020,'Base de datos'!$K310*'IPC DANE'!$V$18/'IPC DANE'!$S$18))))</f>
        <v>143561317.07317072</v>
      </c>
      <c r="O310" s="3" t="s">
        <v>45</v>
      </c>
      <c r="P310" s="3" t="s">
        <v>30</v>
      </c>
      <c r="Q310" s="3">
        <v>2</v>
      </c>
      <c r="R310" s="10">
        <v>32</v>
      </c>
      <c r="S310" s="3" t="s">
        <v>991</v>
      </c>
      <c r="T310" s="3" t="s">
        <v>810</v>
      </c>
      <c r="U310" s="7">
        <v>5000000</v>
      </c>
      <c r="V310" s="7">
        <f>IF('Base de datos'!$E310=2023,'Base de datos'!$U310,IF('Base de datos'!$E310=2022,'Base de datos'!$U310*'IPC DANE'!$V$18/'IPC DANE'!$U$18,IF('Base de datos'!$E310=2021,'Base de datos'!$U310*'IPC DANE'!$V$18/'IPC DANE'!$T$18,IF('Base de datos'!$E310=2020,'Base de datos'!$U310*'IPC DANE'!$V$18/'IPC DANE'!$S$18))))</f>
        <v>3536585.3658536589</v>
      </c>
      <c r="W310" s="7">
        <v>3000000</v>
      </c>
      <c r="X310" s="7">
        <f>IF('Base de datos'!$E310=2023,'Base de datos'!$W310,IF('Base de datos'!$E310=2022,'Base de datos'!$W310*'IPC DANE'!$V$18/'IPC DANE'!$U$18,IF('Base de datos'!$E310=2021,'Base de datos'!$W310*'IPC DANE'!$V$18/'IPC DANE'!$T$18,IF('Base de datos'!$E310=2020,'Base de datos'!$W310*'IPC DANE'!$V$18/'IPC DANE'!$S$18))))</f>
        <v>2121951.2195121949</v>
      </c>
      <c r="Y310" s="3"/>
      <c r="Z310" s="1"/>
    </row>
    <row r="311" spans="1:26" ht="14.25" customHeight="1" x14ac:dyDescent="0.3">
      <c r="A311" s="2">
        <v>210</v>
      </c>
      <c r="B311" s="3" t="s">
        <v>992</v>
      </c>
      <c r="C311" s="12" t="s">
        <v>993</v>
      </c>
      <c r="D311" s="5">
        <v>44795</v>
      </c>
      <c r="E311" s="3">
        <v>2022</v>
      </c>
      <c r="F311" s="3" t="s">
        <v>656</v>
      </c>
      <c r="G311" s="3" t="s">
        <v>656</v>
      </c>
      <c r="H311" s="5" t="s">
        <v>43</v>
      </c>
      <c r="I311" s="3" t="s">
        <v>994</v>
      </c>
      <c r="J311" s="6">
        <v>5</v>
      </c>
      <c r="K311" s="7">
        <v>130237230.29000001</v>
      </c>
      <c r="L311" s="8" t="s">
        <v>1324</v>
      </c>
      <c r="M311" s="9">
        <v>2.2000000000000002</v>
      </c>
      <c r="N311" s="7">
        <f>IF('Base de datos'!$E311=2023,'Base de datos'!$K311,IF('Base de datos'!$E311=2022,'Base de datos'!$K311*'IPC DANE'!$V$18/'IPC DANE'!$U$18,IF('Base de datos'!$E311=2021,'Base de datos'!$K311*'IPC DANE'!$V$18/'IPC DANE'!$T$18,IF('Base de datos'!$E311=2020,'Base de datos'!$K311*'IPC DANE'!$V$18/'IPC DANE'!$S$18))))</f>
        <v>92119016.546585366</v>
      </c>
      <c r="O311" s="3" t="s">
        <v>45</v>
      </c>
      <c r="P311" s="3" t="s">
        <v>30</v>
      </c>
      <c r="Q311" s="3">
        <v>2</v>
      </c>
      <c r="R311" s="10">
        <v>28</v>
      </c>
      <c r="S311" s="3" t="s">
        <v>995</v>
      </c>
      <c r="T311" s="3" t="s">
        <v>51</v>
      </c>
      <c r="U311" s="7">
        <v>4300000</v>
      </c>
      <c r="V311" s="7">
        <f>IF('Base de datos'!$E311=2023,'Base de datos'!$U311,IF('Base de datos'!$E311=2022,'Base de datos'!$U311*'IPC DANE'!$V$18/'IPC DANE'!$U$18,IF('Base de datos'!$E311=2021,'Base de datos'!$U311*'IPC DANE'!$V$18/'IPC DANE'!$T$18,IF('Base de datos'!$E311=2020,'Base de datos'!$U311*'IPC DANE'!$V$18/'IPC DANE'!$S$18))))</f>
        <v>3041463.4146341467</v>
      </c>
      <c r="W311" s="7">
        <v>3600000</v>
      </c>
      <c r="X311" s="7">
        <f>IF('Base de datos'!$E311=2023,'Base de datos'!$W311,IF('Base de datos'!$E311=2022,'Base de datos'!$W311*'IPC DANE'!$V$18/'IPC DANE'!$U$18,IF('Base de datos'!$E311=2021,'Base de datos'!$W311*'IPC DANE'!$V$18/'IPC DANE'!$T$18,IF('Base de datos'!$E311=2020,'Base de datos'!$W311*'IPC DANE'!$V$18/'IPC DANE'!$S$18))))</f>
        <v>2546341.4634146341</v>
      </c>
      <c r="Y311" s="3"/>
      <c r="Z311" s="1"/>
    </row>
    <row r="312" spans="1:26" ht="14.25" customHeight="1" x14ac:dyDescent="0.3">
      <c r="A312" s="2">
        <v>211</v>
      </c>
      <c r="B312" s="3" t="s">
        <v>996</v>
      </c>
      <c r="C312" s="4" t="s">
        <v>997</v>
      </c>
      <c r="D312" s="5">
        <v>44713</v>
      </c>
      <c r="E312" s="3">
        <v>2022</v>
      </c>
      <c r="F312" s="3" t="s">
        <v>866</v>
      </c>
      <c r="G312" s="3" t="s">
        <v>455</v>
      </c>
      <c r="H312" s="3" t="s">
        <v>43</v>
      </c>
      <c r="I312" s="3" t="s">
        <v>998</v>
      </c>
      <c r="J312" s="6">
        <v>8</v>
      </c>
      <c r="K312" s="7">
        <v>187114853.34</v>
      </c>
      <c r="L312" s="8" t="s">
        <v>1324</v>
      </c>
      <c r="M312" s="9">
        <v>1.48</v>
      </c>
      <c r="N312" s="7">
        <f>IF('Base de datos'!$E312=2023,'Base de datos'!$K312,IF('Base de datos'!$E312=2022,'Base de datos'!$K312*'IPC DANE'!$V$18/'IPC DANE'!$U$18,IF('Base de datos'!$E312=2021,'Base de datos'!$K312*'IPC DANE'!$V$18/'IPC DANE'!$T$18,IF('Base de datos'!$E312=2020,'Base de datos'!$K312*'IPC DANE'!$V$18/'IPC DANE'!$S$18))))</f>
        <v>132349530.41121951</v>
      </c>
      <c r="O312" s="3" t="s">
        <v>29</v>
      </c>
      <c r="P312" s="3" t="s">
        <v>30</v>
      </c>
      <c r="Q312" s="3">
        <v>2</v>
      </c>
      <c r="R312" s="10">
        <v>32</v>
      </c>
      <c r="S312" s="3"/>
      <c r="T312" s="3" t="s">
        <v>810</v>
      </c>
      <c r="U312" s="7">
        <v>9906968</v>
      </c>
      <c r="V312" s="7">
        <f>IF('Base de datos'!$E312=2023,'Base de datos'!$U312,IF('Base de datos'!$E312=2022,'Base de datos'!$U312*'IPC DANE'!$V$18/'IPC DANE'!$U$18,IF('Base de datos'!$E312=2021,'Base de datos'!$U312*'IPC DANE'!$V$18/'IPC DANE'!$T$18,IF('Base de datos'!$E312=2020,'Base de datos'!$U312*'IPC DANE'!$V$18/'IPC DANE'!$S$18))))</f>
        <v>7007367.6097560972</v>
      </c>
      <c r="W312" s="7">
        <v>6419501</v>
      </c>
      <c r="X312" s="7">
        <f>IF('Base de datos'!$E312=2023,'Base de datos'!$W312,IF('Base de datos'!$E312=2022,'Base de datos'!$W312*'IPC DANE'!$V$18/'IPC DANE'!$U$18,IF('Base de datos'!$E312=2021,'Base de datos'!$W312*'IPC DANE'!$V$18/'IPC DANE'!$T$18,IF('Base de datos'!$E312=2020,'Base de datos'!$W312*'IPC DANE'!$V$18/'IPC DANE'!$S$18))))</f>
        <v>4540622.658536585</v>
      </c>
      <c r="Y312" s="3" t="s">
        <v>999</v>
      </c>
      <c r="Z312" s="1"/>
    </row>
    <row r="313" spans="1:26" ht="14.25" customHeight="1" x14ac:dyDescent="0.3">
      <c r="A313" s="2">
        <v>212</v>
      </c>
      <c r="B313" s="3" t="s">
        <v>1000</v>
      </c>
      <c r="C313" s="4" t="s">
        <v>1001</v>
      </c>
      <c r="D313" s="5" t="s">
        <v>1002</v>
      </c>
      <c r="E313" s="3">
        <v>2022</v>
      </c>
      <c r="F313" s="3" t="s">
        <v>1003</v>
      </c>
      <c r="G313" s="3" t="s">
        <v>265</v>
      </c>
      <c r="H313" s="3" t="s">
        <v>43</v>
      </c>
      <c r="I313" s="3" t="s">
        <v>1004</v>
      </c>
      <c r="J313" s="6">
        <v>6</v>
      </c>
      <c r="K313" s="7">
        <v>178975568</v>
      </c>
      <c r="L313" s="8" t="s">
        <v>1324</v>
      </c>
      <c r="M313" s="3" t="s">
        <v>1005</v>
      </c>
      <c r="N313" s="7">
        <f>IF('Base de datos'!$E313=2023,'Base de datos'!$K313,IF('Base de datos'!$E313=2022,'Base de datos'!$K313*'IPC DANE'!$V$18/'IPC DANE'!$U$18,IF('Base de datos'!$E313=2021,'Base de datos'!$K313*'IPC DANE'!$V$18/'IPC DANE'!$T$18,IF('Base de datos'!$E313=2020,'Base de datos'!$K313*'IPC DANE'!$V$18/'IPC DANE'!$S$18))))</f>
        <v>126592474.92682928</v>
      </c>
      <c r="O313" s="3" t="s">
        <v>29</v>
      </c>
      <c r="P313" s="3" t="s">
        <v>30</v>
      </c>
      <c r="Q313" s="3">
        <v>1</v>
      </c>
      <c r="R313" s="10">
        <v>32</v>
      </c>
      <c r="S313" s="3" t="s">
        <v>73</v>
      </c>
      <c r="T313" s="3" t="s">
        <v>31</v>
      </c>
      <c r="U313" s="7">
        <v>3452399</v>
      </c>
      <c r="V313" s="7">
        <f>IF('Base de datos'!$E313=2023,'Base de datos'!$U313,IF('Base de datos'!$E313=2022,'Base de datos'!$U313*'IPC DANE'!$V$18/'IPC DANE'!$U$18,IF('Base de datos'!$E313=2021,'Base de datos'!$U313*'IPC DANE'!$V$18/'IPC DANE'!$T$18,IF('Base de datos'!$E313=2020,'Base de datos'!$U313*'IPC DANE'!$V$18/'IPC DANE'!$S$18))))</f>
        <v>2441940.7560975612</v>
      </c>
      <c r="W313" s="7">
        <v>2543873</v>
      </c>
      <c r="X313" s="7">
        <f>IF('Base de datos'!$E313=2023,'Base de datos'!$W313,IF('Base de datos'!$E313=2022,'Base de datos'!$W313*'IPC DANE'!$V$18/'IPC DANE'!$U$18,IF('Base de datos'!$E313=2021,'Base de datos'!$W313*'IPC DANE'!$V$18/'IPC DANE'!$T$18,IF('Base de datos'!$E313=2020,'Base de datos'!$W313*'IPC DANE'!$V$18/'IPC DANE'!$S$18))))</f>
        <v>1799324.8048780486</v>
      </c>
      <c r="Y313" s="3"/>
      <c r="Z313" s="1"/>
    </row>
    <row r="314" spans="1:26" ht="14.25" hidden="1" customHeight="1" outlineLevel="1" x14ac:dyDescent="0.3">
      <c r="A314" s="2">
        <v>212.1</v>
      </c>
      <c r="B314" s="3"/>
      <c r="C314" s="12"/>
      <c r="D314" s="5"/>
      <c r="E314" s="3">
        <v>2022</v>
      </c>
      <c r="F314" s="3"/>
      <c r="G314" s="3"/>
      <c r="H314" s="3"/>
      <c r="I314" s="3"/>
      <c r="J314" s="6"/>
      <c r="K314" s="7">
        <v>6788950</v>
      </c>
      <c r="L314" s="8" t="s">
        <v>1324</v>
      </c>
      <c r="M314" s="3">
        <v>1.63</v>
      </c>
      <c r="N314" s="7">
        <f>IF('Base de datos'!$E314=2023,'Base de datos'!$K314,IF('Base de datos'!$E314=2022,'Base de datos'!$K314*'IPC DANE'!$V$18/'IPC DANE'!$U$18,IF('Base de datos'!$E314=2021,'Base de datos'!$K314*'IPC DANE'!$V$18/'IPC DANE'!$T$18,IF('Base de datos'!$E314=2020,'Base de datos'!$K314*'IPC DANE'!$V$18/'IPC DANE'!$S$18))))</f>
        <v>4801940.2439024383</v>
      </c>
      <c r="O314" s="3"/>
      <c r="P314" s="3"/>
      <c r="Q314" s="3"/>
      <c r="R314" s="10"/>
      <c r="S314" s="3"/>
      <c r="T314" s="3"/>
      <c r="U314" s="7"/>
      <c r="V314" s="7">
        <f>IF('Base de datos'!$E314=2023,'Base de datos'!$U314,IF('Base de datos'!$E314=2022,'Base de datos'!$U314*'IPC DANE'!$V$18/'IPC DANE'!$U$18,IF('Base de datos'!$E314=2021,'Base de datos'!$U314*'IPC DANE'!$V$18/'IPC DANE'!$T$18,IF('Base de datos'!$E314=2020,'Base de datos'!$U314*'IPC DANE'!$V$18/'IPC DANE'!$S$18))))</f>
        <v>0</v>
      </c>
      <c r="W314" s="7"/>
      <c r="X314" s="7">
        <f>IF('Base de datos'!$E314=2023,'Base de datos'!$W314,IF('Base de datos'!$E314=2022,'Base de datos'!$W314*'IPC DANE'!$V$18/'IPC DANE'!$U$18,IF('Base de datos'!$E314=2021,'Base de datos'!$W314*'IPC DANE'!$V$18/'IPC DANE'!$T$18,IF('Base de datos'!$E314=2020,'Base de datos'!$W314*'IPC DANE'!$V$18/'IPC DANE'!$S$18))))</f>
        <v>0</v>
      </c>
      <c r="Y314" s="3"/>
      <c r="Z314" s="1"/>
    </row>
    <row r="315" spans="1:26" ht="14.25" hidden="1" customHeight="1" outlineLevel="1" x14ac:dyDescent="0.3">
      <c r="A315" s="2">
        <v>212.2</v>
      </c>
      <c r="B315" s="3"/>
      <c r="C315" s="12"/>
      <c r="D315" s="5"/>
      <c r="E315" s="3">
        <v>2022</v>
      </c>
      <c r="F315" s="3"/>
      <c r="G315" s="3"/>
      <c r="H315" s="3"/>
      <c r="I315" s="3"/>
      <c r="J315" s="6"/>
      <c r="K315" s="7">
        <v>3360201.81</v>
      </c>
      <c r="L315" s="8" t="s">
        <v>1324</v>
      </c>
      <c r="M315" s="3">
        <v>1.48</v>
      </c>
      <c r="N315" s="7">
        <f>IF('Base de datos'!$E315=2023,'Base de datos'!$K315,IF('Base de datos'!$E315=2022,'Base de datos'!$K315*'IPC DANE'!$V$18/'IPC DANE'!$U$18,IF('Base de datos'!$E315=2021,'Base de datos'!$K315*'IPC DANE'!$V$18/'IPC DANE'!$T$18,IF('Base de datos'!$E315=2020,'Base de datos'!$K315*'IPC DANE'!$V$18/'IPC DANE'!$S$18))))</f>
        <v>2376728.109512195</v>
      </c>
      <c r="O315" s="3"/>
      <c r="P315" s="3"/>
      <c r="Q315" s="3"/>
      <c r="R315" s="10"/>
      <c r="S315" s="3"/>
      <c r="T315" s="3"/>
      <c r="U315" s="7"/>
      <c r="V315" s="7">
        <f>IF('Base de datos'!$E315=2023,'Base de datos'!$U315,IF('Base de datos'!$E315=2022,'Base de datos'!$U315*'IPC DANE'!$V$18/'IPC DANE'!$U$18,IF('Base de datos'!$E315=2021,'Base de datos'!$U315*'IPC DANE'!$V$18/'IPC DANE'!$T$18,IF('Base de datos'!$E315=2020,'Base de datos'!$U315*'IPC DANE'!$V$18/'IPC DANE'!$S$18))))</f>
        <v>0</v>
      </c>
      <c r="W315" s="7"/>
      <c r="X315" s="7">
        <f>IF('Base de datos'!$E315=2023,'Base de datos'!$W315,IF('Base de datos'!$E315=2022,'Base de datos'!$W315*'IPC DANE'!$V$18/'IPC DANE'!$U$18,IF('Base de datos'!$E315=2021,'Base de datos'!$W315*'IPC DANE'!$V$18/'IPC DANE'!$T$18,IF('Base de datos'!$E315=2020,'Base de datos'!$W315*'IPC DANE'!$V$18/'IPC DANE'!$S$18))))</f>
        <v>0</v>
      </c>
      <c r="Y315" s="3"/>
      <c r="Z315" s="1"/>
    </row>
    <row r="316" spans="1:26" ht="14.25" hidden="1" customHeight="1" outlineLevel="1" x14ac:dyDescent="0.3">
      <c r="A316" s="2">
        <v>212.3</v>
      </c>
      <c r="B316" s="3"/>
      <c r="C316" s="12"/>
      <c r="D316" s="5"/>
      <c r="E316" s="3">
        <v>2022</v>
      </c>
      <c r="F316" s="3"/>
      <c r="G316" s="3"/>
      <c r="H316" s="3"/>
      <c r="I316" s="3"/>
      <c r="J316" s="6"/>
      <c r="K316" s="7">
        <v>139925579.99000001</v>
      </c>
      <c r="L316" s="8" t="s">
        <v>1324</v>
      </c>
      <c r="M316" s="3">
        <v>1.55</v>
      </c>
      <c r="N316" s="7">
        <f>IF('Base de datos'!$E316=2023,'Base de datos'!$K316,IF('Base de datos'!$E316=2022,'Base de datos'!$K316*'IPC DANE'!$V$18/'IPC DANE'!$U$18,IF('Base de datos'!$E316=2021,'Base de datos'!$K316*'IPC DANE'!$V$18/'IPC DANE'!$T$18,IF('Base de datos'!$E316=2020,'Base de datos'!$K316*'IPC DANE'!$V$18/'IPC DANE'!$S$18))))</f>
        <v>98971751.700243905</v>
      </c>
      <c r="O316" s="3"/>
      <c r="P316" s="3"/>
      <c r="Q316" s="3"/>
      <c r="R316" s="10"/>
      <c r="S316" s="3"/>
      <c r="T316" s="3"/>
      <c r="U316" s="7"/>
      <c r="V316" s="7">
        <f>IF('Base de datos'!$E316=2023,'Base de datos'!$U316,IF('Base de datos'!$E316=2022,'Base de datos'!$U316*'IPC DANE'!$V$18/'IPC DANE'!$U$18,IF('Base de datos'!$E316=2021,'Base de datos'!$U316*'IPC DANE'!$V$18/'IPC DANE'!$T$18,IF('Base de datos'!$E316=2020,'Base de datos'!$U316*'IPC DANE'!$V$18/'IPC DANE'!$S$18))))</f>
        <v>0</v>
      </c>
      <c r="W316" s="7"/>
      <c r="X316" s="7">
        <f>IF('Base de datos'!$E316=2023,'Base de datos'!$W316,IF('Base de datos'!$E316=2022,'Base de datos'!$W316*'IPC DANE'!$V$18/'IPC DANE'!$U$18,IF('Base de datos'!$E316=2021,'Base de datos'!$W316*'IPC DANE'!$V$18/'IPC DANE'!$T$18,IF('Base de datos'!$E316=2020,'Base de datos'!$W316*'IPC DANE'!$V$18/'IPC DANE'!$S$18))))</f>
        <v>0</v>
      </c>
      <c r="Y316" s="3"/>
      <c r="Z316" s="1"/>
    </row>
    <row r="317" spans="1:26" ht="14.25" customHeight="1" collapsed="1" x14ac:dyDescent="0.3">
      <c r="A317" s="2">
        <v>213</v>
      </c>
      <c r="B317" s="3" t="s">
        <v>735</v>
      </c>
      <c r="C317" s="12" t="s">
        <v>1006</v>
      </c>
      <c r="D317" s="5">
        <v>44698</v>
      </c>
      <c r="E317" s="3">
        <v>2022</v>
      </c>
      <c r="F317" s="3" t="s">
        <v>131</v>
      </c>
      <c r="G317" s="3" t="s">
        <v>132</v>
      </c>
      <c r="H317" s="3" t="s">
        <v>43</v>
      </c>
      <c r="I317" s="3" t="s">
        <v>1007</v>
      </c>
      <c r="J317" s="6">
        <v>6</v>
      </c>
      <c r="K317" s="7">
        <v>133163848.86</v>
      </c>
      <c r="L317" s="8" t="s">
        <v>1324</v>
      </c>
      <c r="M317" s="3" t="s">
        <v>1008</v>
      </c>
      <c r="N317" s="7">
        <f>IF('Base de datos'!$E317=2023,'Base de datos'!$K317,IF('Base de datos'!$E317=2022,'Base de datos'!$K317*'IPC DANE'!$V$18/'IPC DANE'!$U$18,IF('Base de datos'!$E317=2021,'Base de datos'!$K317*'IPC DANE'!$V$18/'IPC DANE'!$T$18,IF('Base de datos'!$E317=2020,'Base de datos'!$K317*'IPC DANE'!$V$18/'IPC DANE'!$S$18))))</f>
        <v>94189063.827804878</v>
      </c>
      <c r="O317" s="3" t="s">
        <v>29</v>
      </c>
      <c r="P317" s="3" t="s">
        <v>30</v>
      </c>
      <c r="Q317" s="3">
        <v>2</v>
      </c>
      <c r="R317" s="10">
        <v>28</v>
      </c>
      <c r="S317" s="3" t="s">
        <v>173</v>
      </c>
      <c r="T317" s="3" t="s">
        <v>51</v>
      </c>
      <c r="U317" s="7">
        <v>4000000</v>
      </c>
      <c r="V317" s="7">
        <f>IF('Base de datos'!$E317=2023,'Base de datos'!$U317,IF('Base de datos'!$E317=2022,'Base de datos'!$U317*'IPC DANE'!$V$18/'IPC DANE'!$U$18,IF('Base de datos'!$E317=2021,'Base de datos'!$U317*'IPC DANE'!$V$18/'IPC DANE'!$T$18,IF('Base de datos'!$E317=2020,'Base de datos'!$U317*'IPC DANE'!$V$18/'IPC DANE'!$S$18))))</f>
        <v>2829268.2926829271</v>
      </c>
      <c r="W317" s="7">
        <v>2800000</v>
      </c>
      <c r="X317" s="7">
        <f>IF('Base de datos'!$E317=2023,'Base de datos'!$W317,IF('Base de datos'!$E317=2022,'Base de datos'!$W317*'IPC DANE'!$V$18/'IPC DANE'!$U$18,IF('Base de datos'!$E317=2021,'Base de datos'!$W317*'IPC DANE'!$V$18/'IPC DANE'!$T$18,IF('Base de datos'!$E317=2020,'Base de datos'!$W317*'IPC DANE'!$V$18/'IPC DANE'!$S$18))))</f>
        <v>1980487.8048780488</v>
      </c>
      <c r="Y317" s="3"/>
      <c r="Z317" s="1"/>
    </row>
    <row r="318" spans="1:26" ht="13.5" hidden="1" customHeight="1" outlineLevel="1" x14ac:dyDescent="0.3">
      <c r="A318" s="2">
        <v>213.1</v>
      </c>
      <c r="B318" s="3"/>
      <c r="C318" s="12"/>
      <c r="D318" s="5"/>
      <c r="E318" s="3"/>
      <c r="F318" s="3"/>
      <c r="G318" s="3"/>
      <c r="H318" s="3"/>
      <c r="I318" s="3"/>
      <c r="J318" s="6"/>
      <c r="K318" s="7">
        <v>101959200</v>
      </c>
      <c r="L318" s="8" t="s">
        <v>1324</v>
      </c>
      <c r="M318" s="3">
        <v>2.4</v>
      </c>
      <c r="N318" s="7" t="b">
        <f>IF('Base de datos'!$E318=2023,'Base de datos'!$K318,IF('Base de datos'!$E318=2022,'Base de datos'!$K318*'IPC DANE'!$V$18/'IPC DANE'!$U$18,IF('Base de datos'!$E318=2021,'Base de datos'!$K318*'IPC DANE'!$V$18/'IPC DANE'!$T$18,IF('Base de datos'!$E318=2020,'Base de datos'!$K318*'IPC DANE'!$V$18/'IPC DANE'!$S$18))))</f>
        <v>0</v>
      </c>
      <c r="O318" s="3"/>
      <c r="P318" s="3"/>
      <c r="Q318" s="3"/>
      <c r="R318" s="10"/>
      <c r="S318" s="3" t="s">
        <v>1009</v>
      </c>
      <c r="T318" s="3"/>
      <c r="U318" s="7"/>
      <c r="V318" s="7" t="b">
        <f>IF('Base de datos'!$E318=2023,'Base de datos'!$U318,IF('Base de datos'!$E318=2022,'Base de datos'!$U318*'IPC DANE'!$V$18/'IPC DANE'!$U$18,IF('Base de datos'!$E318=2021,'Base de datos'!$U318*'IPC DANE'!$V$18/'IPC DANE'!$T$18,IF('Base de datos'!$E318=2020,'Base de datos'!$U318*'IPC DANE'!$V$18/'IPC DANE'!$S$18))))</f>
        <v>0</v>
      </c>
      <c r="W318" s="7"/>
      <c r="X318" s="7" t="b">
        <f>IF('Base de datos'!$E318=2023,'Base de datos'!$W318,IF('Base de datos'!$E318=2022,'Base de datos'!$W318*'IPC DANE'!$V$18/'IPC DANE'!$U$18,IF('Base de datos'!$E318=2021,'Base de datos'!$W318*'IPC DANE'!$V$18/'IPC DANE'!$T$18,IF('Base de datos'!$E318=2020,'Base de datos'!$W318*'IPC DANE'!$V$18/'IPC DANE'!$S$18))))</f>
        <v>0</v>
      </c>
      <c r="Y318" s="3"/>
      <c r="Z318" s="1"/>
    </row>
    <row r="319" spans="1:26" ht="14.25" hidden="1" customHeight="1" outlineLevel="1" x14ac:dyDescent="0.3">
      <c r="A319" s="2">
        <v>213.2</v>
      </c>
      <c r="B319" s="3"/>
      <c r="C319" s="12"/>
      <c r="D319" s="5"/>
      <c r="E319" s="3"/>
      <c r="F319" s="3"/>
      <c r="G319" s="3"/>
      <c r="H319" s="3"/>
      <c r="I319" s="3"/>
      <c r="J319" s="6"/>
      <c r="K319" s="7">
        <v>31204648.859999999</v>
      </c>
      <c r="L319" s="8" t="s">
        <v>1324</v>
      </c>
      <c r="M319" s="3">
        <v>1.1000000000000001</v>
      </c>
      <c r="N319" s="7" t="b">
        <f>IF('Base de datos'!$E319=2023,'Base de datos'!$K319,IF('Base de datos'!$E319=2022,'Base de datos'!$K319*'IPC DANE'!$V$18/'IPC DANE'!$U$18,IF('Base de datos'!$E319=2021,'Base de datos'!$K319*'IPC DANE'!$V$18/'IPC DANE'!$T$18,IF('Base de datos'!$E319=2020,'Base de datos'!$K319*'IPC DANE'!$V$18/'IPC DANE'!$S$18))))</f>
        <v>0</v>
      </c>
      <c r="O319" s="3"/>
      <c r="P319" s="3"/>
      <c r="Q319" s="3"/>
      <c r="R319" s="10"/>
      <c r="S319" s="3" t="s">
        <v>1010</v>
      </c>
      <c r="T319" s="3"/>
      <c r="U319" s="7"/>
      <c r="V319" s="7" t="b">
        <f>IF('Base de datos'!$E319=2023,'Base de datos'!$U319,IF('Base de datos'!$E319=2022,'Base de datos'!$U319*'IPC DANE'!$V$18/'IPC DANE'!$U$18,IF('Base de datos'!$E319=2021,'Base de datos'!$U319*'IPC DANE'!$V$18/'IPC DANE'!$T$18,IF('Base de datos'!$E319=2020,'Base de datos'!$U319*'IPC DANE'!$V$18/'IPC DANE'!$S$18))))</f>
        <v>0</v>
      </c>
      <c r="W319" s="7"/>
      <c r="X319" s="7" t="b">
        <f>IF('Base de datos'!$E319=2023,'Base de datos'!$W319,IF('Base de datos'!$E319=2022,'Base de datos'!$W319*'IPC DANE'!$V$18/'IPC DANE'!$U$18,IF('Base de datos'!$E319=2021,'Base de datos'!$W319*'IPC DANE'!$V$18/'IPC DANE'!$T$18,IF('Base de datos'!$E319=2020,'Base de datos'!$W319*'IPC DANE'!$V$18/'IPC DANE'!$S$18))))</f>
        <v>0</v>
      </c>
      <c r="Y319" s="3"/>
      <c r="Z319" s="1"/>
    </row>
    <row r="320" spans="1:26" ht="14.25" customHeight="1" collapsed="1" x14ac:dyDescent="0.3">
      <c r="A320" s="2">
        <v>214</v>
      </c>
      <c r="B320" s="3" t="s">
        <v>1011</v>
      </c>
      <c r="C320" s="4" t="s">
        <v>1012</v>
      </c>
      <c r="D320" s="5" t="s">
        <v>1013</v>
      </c>
      <c r="E320" s="3">
        <v>2021</v>
      </c>
      <c r="F320" s="3" t="s">
        <v>26</v>
      </c>
      <c r="G320" s="3" t="s">
        <v>26</v>
      </c>
      <c r="H320" s="3" t="s">
        <v>43</v>
      </c>
      <c r="I320" s="3" t="s">
        <v>1014</v>
      </c>
      <c r="J320" s="6">
        <v>36</v>
      </c>
      <c r="K320" s="7">
        <v>44639206002</v>
      </c>
      <c r="L320" s="8" t="s">
        <v>1324</v>
      </c>
      <c r="M320" s="9">
        <v>2.36</v>
      </c>
      <c r="N320" s="7">
        <f>IF('Base de datos'!$E320=2023,'Base de datos'!$K320,IF('Base de datos'!$E320=2022,'Base de datos'!$K320*'IPC DANE'!$V$18/'IPC DANE'!$U$18,IF('Base de datos'!$E320=2021,'Base de datos'!$K320*'IPC DANE'!$V$18/'IPC DANE'!$T$18,IF('Base de datos'!$E320=2020,'Base de datos'!$K320*'IPC DANE'!$V$18/'IPC DANE'!$S$18))))</f>
        <v>73710290337.822067</v>
      </c>
      <c r="O320" s="3" t="s">
        <v>29</v>
      </c>
      <c r="P320" s="3" t="s">
        <v>30</v>
      </c>
      <c r="Q320" s="3">
        <v>2</v>
      </c>
      <c r="R320" s="10">
        <v>28</v>
      </c>
      <c r="S320" s="3" t="s">
        <v>1015</v>
      </c>
      <c r="T320" s="3" t="s">
        <v>51</v>
      </c>
      <c r="U320" s="7">
        <v>7000000</v>
      </c>
      <c r="V320" s="7">
        <f>IF('Base de datos'!$E320=2023,'Base de datos'!$U320,IF('Base de datos'!$E320=2022,'Base de datos'!$U320*'IPC DANE'!$V$18/'IPC DANE'!$U$18,IF('Base de datos'!$E320=2021,'Base de datos'!$U320*'IPC DANE'!$V$18/'IPC DANE'!$T$18,IF('Base de datos'!$E320=2020,'Base de datos'!$U320*'IPC DANE'!$V$18/'IPC DANE'!$S$18))))</f>
        <v>11558718.861209963</v>
      </c>
      <c r="W320" s="7">
        <v>5000000</v>
      </c>
      <c r="X320" s="7">
        <f>IF('Base de datos'!$E320=2023,'Base de datos'!$W320,IF('Base de datos'!$E320=2022,'Base de datos'!$W320*'IPC DANE'!$V$18/'IPC DANE'!$U$18,IF('Base de datos'!$E320=2021,'Base de datos'!$W320*'IPC DANE'!$V$18/'IPC DANE'!$T$18,IF('Base de datos'!$E320=2020,'Base de datos'!$W320*'IPC DANE'!$V$18/'IPC DANE'!$S$18))))</f>
        <v>8256227.7580071175</v>
      </c>
      <c r="Y320" s="3"/>
      <c r="Z320" s="1"/>
    </row>
    <row r="321" spans="1:26" ht="14.25" customHeight="1" x14ac:dyDescent="0.3">
      <c r="A321" s="2" t="s">
        <v>1307</v>
      </c>
      <c r="B321" s="3" t="s">
        <v>1016</v>
      </c>
      <c r="C321" s="4" t="s">
        <v>1017</v>
      </c>
      <c r="D321" s="5" t="s">
        <v>1013</v>
      </c>
      <c r="E321" s="3">
        <v>2021</v>
      </c>
      <c r="F321" s="3" t="s">
        <v>33</v>
      </c>
      <c r="G321" s="3" t="s">
        <v>34</v>
      </c>
      <c r="H321" s="3" t="s">
        <v>43</v>
      </c>
      <c r="I321" s="3" t="s">
        <v>1018</v>
      </c>
      <c r="J321" s="6">
        <v>24</v>
      </c>
      <c r="K321" s="7">
        <v>4741086045</v>
      </c>
      <c r="L321" s="8" t="s">
        <v>1324</v>
      </c>
      <c r="M321" s="9">
        <v>2.36</v>
      </c>
      <c r="N321" s="7">
        <f>IF('Base de datos'!$E321=2023,'Base de datos'!$K321,IF('Base de datos'!$E321=2022,'Base de datos'!$K321*'IPC DANE'!$V$18/'IPC DANE'!$U$18,IF('Base de datos'!$E321=2021,'Base de datos'!$K321*'IPC DANE'!$V$18/'IPC DANE'!$T$18,IF('Base de datos'!$E321=2020,'Base de datos'!$K321*'IPC DANE'!$V$18/'IPC DANE'!$S$18))))</f>
        <v>7828697241.565836</v>
      </c>
      <c r="O321" s="3" t="s">
        <v>29</v>
      </c>
      <c r="P321" s="3" t="s">
        <v>30</v>
      </c>
      <c r="Q321" s="3">
        <v>2</v>
      </c>
      <c r="R321" s="10">
        <v>28</v>
      </c>
      <c r="S321" s="3"/>
      <c r="T321" s="3" t="s">
        <v>51</v>
      </c>
      <c r="U321" s="7">
        <v>7000000</v>
      </c>
      <c r="V321" s="7">
        <f>IF('Base de datos'!$E321=2023,'Base de datos'!$U321,IF('Base de datos'!$E321=2022,'Base de datos'!$U321*'IPC DANE'!$V$18/'IPC DANE'!$U$18,IF('Base de datos'!$E321=2021,'Base de datos'!$U321*'IPC DANE'!$V$18/'IPC DANE'!$T$18,IF('Base de datos'!$E321=2020,'Base de datos'!$U321*'IPC DANE'!$V$18/'IPC DANE'!$S$18))))</f>
        <v>11558718.861209963</v>
      </c>
      <c r="W321" s="7">
        <v>5000000</v>
      </c>
      <c r="X321" s="7">
        <f>IF('Base de datos'!$E321=2023,'Base de datos'!$W321,IF('Base de datos'!$E321=2022,'Base de datos'!$W321*'IPC DANE'!$V$18/'IPC DANE'!$U$18,IF('Base de datos'!$E321=2021,'Base de datos'!$W321*'IPC DANE'!$V$18/'IPC DANE'!$T$18,IF('Base de datos'!$E321=2020,'Base de datos'!$W321*'IPC DANE'!$V$18/'IPC DANE'!$S$18))))</f>
        <v>8256227.7580071175</v>
      </c>
      <c r="Y321" s="3"/>
      <c r="Z321" s="1"/>
    </row>
    <row r="322" spans="1:26" ht="14.25" customHeight="1" x14ac:dyDescent="0.3">
      <c r="A322" s="2" t="s">
        <v>1308</v>
      </c>
      <c r="B322" s="3" t="s">
        <v>1019</v>
      </c>
      <c r="C322" s="4" t="s">
        <v>1020</v>
      </c>
      <c r="D322" s="5" t="s">
        <v>1013</v>
      </c>
      <c r="E322" s="3">
        <v>2021</v>
      </c>
      <c r="F322" s="3" t="s">
        <v>60</v>
      </c>
      <c r="G322" s="3" t="s">
        <v>61</v>
      </c>
      <c r="H322" s="3" t="s">
        <v>43</v>
      </c>
      <c r="I322" s="3" t="s">
        <v>1021</v>
      </c>
      <c r="J322" s="6">
        <v>36</v>
      </c>
      <c r="K322" s="7">
        <v>4565017700</v>
      </c>
      <c r="L322" s="8" t="s">
        <v>1324</v>
      </c>
      <c r="M322" s="9">
        <v>2.36</v>
      </c>
      <c r="N322" s="7">
        <f>IF('Base de datos'!$E322=2023,'Base de datos'!$K322,IF('Base de datos'!$E322=2022,'Base de datos'!$K322*'IPC DANE'!$V$18/'IPC DANE'!$U$18,IF('Base de datos'!$E322=2021,'Base de datos'!$K322*'IPC DANE'!$V$18/'IPC DANE'!$T$18,IF('Base de datos'!$E322=2020,'Base de datos'!$K322*'IPC DANE'!$V$18/'IPC DANE'!$S$18))))</f>
        <v>7537965170.106761</v>
      </c>
      <c r="O322" s="3" t="s">
        <v>29</v>
      </c>
      <c r="P322" s="3" t="s">
        <v>30</v>
      </c>
      <c r="Q322" s="3">
        <v>2</v>
      </c>
      <c r="R322" s="10">
        <v>28</v>
      </c>
      <c r="S322" s="3"/>
      <c r="T322" s="3" t="s">
        <v>51</v>
      </c>
      <c r="U322" s="7">
        <v>7000000</v>
      </c>
      <c r="V322" s="7">
        <f>IF('Base de datos'!$E322=2023,'Base de datos'!$U322,IF('Base de datos'!$E322=2022,'Base de datos'!$U322*'IPC DANE'!$V$18/'IPC DANE'!$U$18,IF('Base de datos'!$E322=2021,'Base de datos'!$U322*'IPC DANE'!$V$18/'IPC DANE'!$T$18,IF('Base de datos'!$E322=2020,'Base de datos'!$U322*'IPC DANE'!$V$18/'IPC DANE'!$S$18))))</f>
        <v>11558718.861209963</v>
      </c>
      <c r="W322" s="7">
        <v>5000000</v>
      </c>
      <c r="X322" s="7">
        <f>IF('Base de datos'!$E322=2023,'Base de datos'!$W322,IF('Base de datos'!$E322=2022,'Base de datos'!$W322*'IPC DANE'!$V$18/'IPC DANE'!$U$18,IF('Base de datos'!$E322=2021,'Base de datos'!$W322*'IPC DANE'!$V$18/'IPC DANE'!$T$18,IF('Base de datos'!$E322=2020,'Base de datos'!$W322*'IPC DANE'!$V$18/'IPC DANE'!$S$18))))</f>
        <v>8256227.7580071175</v>
      </c>
      <c r="Y322" s="3"/>
      <c r="Z322" s="1"/>
    </row>
    <row r="323" spans="1:26" ht="14.25" customHeight="1" x14ac:dyDescent="0.3">
      <c r="A323" s="2" t="s">
        <v>1309</v>
      </c>
      <c r="B323" s="3" t="s">
        <v>1022</v>
      </c>
      <c r="C323" s="4" t="s">
        <v>1023</v>
      </c>
      <c r="D323" s="5" t="s">
        <v>1013</v>
      </c>
      <c r="E323" s="3">
        <v>2021</v>
      </c>
      <c r="F323" s="3" t="s">
        <v>1024</v>
      </c>
      <c r="G323" s="3" t="s">
        <v>793</v>
      </c>
      <c r="H323" s="3" t="s">
        <v>43</v>
      </c>
      <c r="I323" s="3" t="s">
        <v>1025</v>
      </c>
      <c r="J323" s="6">
        <v>36</v>
      </c>
      <c r="K323" s="7">
        <v>4276980000</v>
      </c>
      <c r="L323" s="8" t="s">
        <v>1324</v>
      </c>
      <c r="M323" s="9">
        <v>2.36</v>
      </c>
      <c r="N323" s="7">
        <f>IF('Base de datos'!$E323=2023,'Base de datos'!$K323,IF('Base de datos'!$E323=2022,'Base de datos'!$K323*'IPC DANE'!$V$18/'IPC DANE'!$U$18,IF('Base de datos'!$E323=2021,'Base de datos'!$K323*'IPC DANE'!$V$18/'IPC DANE'!$T$18,IF('Base de datos'!$E323=2020,'Base de datos'!$K323*'IPC DANE'!$V$18/'IPC DANE'!$S$18))))</f>
        <v>7062344199.2882557</v>
      </c>
      <c r="O323" s="3" t="s">
        <v>29</v>
      </c>
      <c r="P323" s="3" t="s">
        <v>30</v>
      </c>
      <c r="Q323" s="3">
        <v>2</v>
      </c>
      <c r="R323" s="10">
        <v>28</v>
      </c>
      <c r="S323" s="3"/>
      <c r="T323" s="3" t="s">
        <v>51</v>
      </c>
      <c r="U323" s="7">
        <v>7000000</v>
      </c>
      <c r="V323" s="7">
        <f>IF('Base de datos'!$E323=2023,'Base de datos'!$U323,IF('Base de datos'!$E323=2022,'Base de datos'!$U323*'IPC DANE'!$V$18/'IPC DANE'!$U$18,IF('Base de datos'!$E323=2021,'Base de datos'!$U323*'IPC DANE'!$V$18/'IPC DANE'!$T$18,IF('Base de datos'!$E323=2020,'Base de datos'!$U323*'IPC DANE'!$V$18/'IPC DANE'!$S$18))))</f>
        <v>11558718.861209963</v>
      </c>
      <c r="W323" s="7">
        <v>5000000</v>
      </c>
      <c r="X323" s="7">
        <f>IF('Base de datos'!$E323=2023,'Base de datos'!$W323,IF('Base de datos'!$E323=2022,'Base de datos'!$W323*'IPC DANE'!$V$18/'IPC DANE'!$U$18,IF('Base de datos'!$E323=2021,'Base de datos'!$W323*'IPC DANE'!$V$18/'IPC DANE'!$T$18,IF('Base de datos'!$E323=2020,'Base de datos'!$W323*'IPC DANE'!$V$18/'IPC DANE'!$S$18))))</f>
        <v>8256227.7580071175</v>
      </c>
      <c r="Y323" s="3"/>
      <c r="Z323" s="1"/>
    </row>
    <row r="324" spans="1:26" ht="14.25" customHeight="1" x14ac:dyDescent="0.3">
      <c r="A324" s="2" t="s">
        <v>1310</v>
      </c>
      <c r="B324" s="3" t="s">
        <v>1026</v>
      </c>
      <c r="C324" s="4" t="s">
        <v>1027</v>
      </c>
      <c r="D324" s="5" t="s">
        <v>1013</v>
      </c>
      <c r="E324" s="3">
        <v>2021</v>
      </c>
      <c r="F324" s="3" t="s">
        <v>343</v>
      </c>
      <c r="G324" s="3" t="s">
        <v>344</v>
      </c>
      <c r="H324" s="3" t="s">
        <v>43</v>
      </c>
      <c r="I324" s="3" t="s">
        <v>1028</v>
      </c>
      <c r="J324" s="6">
        <v>36</v>
      </c>
      <c r="K324" s="7">
        <v>3895798581</v>
      </c>
      <c r="L324" s="8" t="s">
        <v>1324</v>
      </c>
      <c r="M324" s="9">
        <v>2.36</v>
      </c>
      <c r="N324" s="7">
        <f>IF('Base de datos'!$E324=2023,'Base de datos'!$K324,IF('Base de datos'!$E324=2022,'Base de datos'!$K324*'IPC DANE'!$V$18/'IPC DANE'!$U$18,IF('Base de datos'!$E324=2021,'Base de datos'!$K324*'IPC DANE'!$V$18/'IPC DANE'!$T$18,IF('Base de datos'!$E324=2020,'Base de datos'!$K324*'IPC DANE'!$V$18/'IPC DANE'!$S$18))))</f>
        <v>6432920076.811388</v>
      </c>
      <c r="O324" s="3" t="s">
        <v>29</v>
      </c>
      <c r="P324" s="3" t="s">
        <v>30</v>
      </c>
      <c r="Q324" s="3">
        <v>2</v>
      </c>
      <c r="R324" s="10">
        <v>28</v>
      </c>
      <c r="S324" s="3"/>
      <c r="T324" s="3" t="s">
        <v>51</v>
      </c>
      <c r="U324" s="7">
        <v>7000000</v>
      </c>
      <c r="V324" s="7">
        <f>IF('Base de datos'!$E324=2023,'Base de datos'!$U324,IF('Base de datos'!$E324=2022,'Base de datos'!$U324*'IPC DANE'!$V$18/'IPC DANE'!$U$18,IF('Base de datos'!$E324=2021,'Base de datos'!$U324*'IPC DANE'!$V$18/'IPC DANE'!$T$18,IF('Base de datos'!$E324=2020,'Base de datos'!$U324*'IPC DANE'!$V$18/'IPC DANE'!$S$18))))</f>
        <v>11558718.861209963</v>
      </c>
      <c r="W324" s="7">
        <v>5000000</v>
      </c>
      <c r="X324" s="7">
        <f>IF('Base de datos'!$E324=2023,'Base de datos'!$W324,IF('Base de datos'!$E324=2022,'Base de datos'!$W324*'IPC DANE'!$V$18/'IPC DANE'!$U$18,IF('Base de datos'!$E324=2021,'Base de datos'!$W324*'IPC DANE'!$V$18/'IPC DANE'!$T$18,IF('Base de datos'!$E324=2020,'Base de datos'!$W324*'IPC DANE'!$V$18/'IPC DANE'!$S$18))))</f>
        <v>8256227.7580071175</v>
      </c>
      <c r="Y324" s="3"/>
      <c r="Z324" s="1"/>
    </row>
    <row r="325" spans="1:26" ht="14.25" customHeight="1" x14ac:dyDescent="0.3">
      <c r="A325" s="2" t="s">
        <v>1311</v>
      </c>
      <c r="B325" s="3" t="s">
        <v>1029</v>
      </c>
      <c r="C325" s="4" t="s">
        <v>1030</v>
      </c>
      <c r="D325" s="5" t="s">
        <v>1013</v>
      </c>
      <c r="E325" s="3">
        <v>2021</v>
      </c>
      <c r="F325" s="3" t="s">
        <v>60</v>
      </c>
      <c r="G325" s="3" t="s">
        <v>61</v>
      </c>
      <c r="H325" s="3" t="s">
        <v>43</v>
      </c>
      <c r="I325" s="3" t="s">
        <v>1031</v>
      </c>
      <c r="J325" s="6">
        <v>12</v>
      </c>
      <c r="K325" s="7">
        <v>3793359406</v>
      </c>
      <c r="L325" s="8" t="s">
        <v>1324</v>
      </c>
      <c r="M325" s="9">
        <v>2.36</v>
      </c>
      <c r="N325" s="7">
        <f>IF('Base de datos'!$E325=2023,'Base de datos'!$K325,IF('Base de datos'!$E325=2022,'Base de datos'!$K325*'IPC DANE'!$V$18/'IPC DANE'!$U$18,IF('Base de datos'!$E325=2021,'Base de datos'!$K325*'IPC DANE'!$V$18/'IPC DANE'!$T$18,IF('Base de datos'!$E325=2020,'Base de datos'!$K325*'IPC DANE'!$V$18/'IPC DANE'!$S$18))))</f>
        <v>6263767844.782918</v>
      </c>
      <c r="O325" s="3" t="s">
        <v>29</v>
      </c>
      <c r="P325" s="3" t="s">
        <v>30</v>
      </c>
      <c r="Q325" s="3">
        <v>2</v>
      </c>
      <c r="R325" s="10">
        <v>28</v>
      </c>
      <c r="S325" s="3"/>
      <c r="T325" s="3" t="s">
        <v>51</v>
      </c>
      <c r="U325" s="7">
        <v>7000000</v>
      </c>
      <c r="V325" s="7">
        <f>IF('Base de datos'!$E325=2023,'Base de datos'!$U325,IF('Base de datos'!$E325=2022,'Base de datos'!$U325*'IPC DANE'!$V$18/'IPC DANE'!$U$18,IF('Base de datos'!$E325=2021,'Base de datos'!$U325*'IPC DANE'!$V$18/'IPC DANE'!$T$18,IF('Base de datos'!$E325=2020,'Base de datos'!$U325*'IPC DANE'!$V$18/'IPC DANE'!$S$18))))</f>
        <v>11558718.861209963</v>
      </c>
      <c r="W325" s="7">
        <v>5000000</v>
      </c>
      <c r="X325" s="7">
        <f>IF('Base de datos'!$E325=2023,'Base de datos'!$W325,IF('Base de datos'!$E325=2022,'Base de datos'!$W325*'IPC DANE'!$V$18/'IPC DANE'!$U$18,IF('Base de datos'!$E325=2021,'Base de datos'!$W325*'IPC DANE'!$V$18/'IPC DANE'!$T$18,IF('Base de datos'!$E325=2020,'Base de datos'!$W325*'IPC DANE'!$V$18/'IPC DANE'!$S$18))))</f>
        <v>8256227.7580071175</v>
      </c>
      <c r="Y325" s="3"/>
      <c r="Z325" s="1"/>
    </row>
    <row r="326" spans="1:26" ht="14.25" customHeight="1" x14ac:dyDescent="0.3">
      <c r="A326" s="2" t="s">
        <v>1312</v>
      </c>
      <c r="B326" s="3" t="s">
        <v>1032</v>
      </c>
      <c r="C326" s="4" t="s">
        <v>1033</v>
      </c>
      <c r="D326" s="5" t="s">
        <v>1013</v>
      </c>
      <c r="E326" s="3">
        <v>2021</v>
      </c>
      <c r="F326" s="3" t="s">
        <v>343</v>
      </c>
      <c r="G326" s="3" t="s">
        <v>344</v>
      </c>
      <c r="H326" s="3" t="s">
        <v>43</v>
      </c>
      <c r="I326" s="3" t="s">
        <v>1034</v>
      </c>
      <c r="J326" s="6">
        <v>36</v>
      </c>
      <c r="K326" s="7">
        <v>3354266947</v>
      </c>
      <c r="L326" s="8" t="s">
        <v>1324</v>
      </c>
      <c r="M326" s="9">
        <v>2.36</v>
      </c>
      <c r="N326" s="7">
        <f>IF('Base de datos'!$E326=2023,'Base de datos'!$K326,IF('Base de datos'!$E326=2022,'Base de datos'!$K326*'IPC DANE'!$V$18/'IPC DANE'!$U$18,IF('Base de datos'!$E326=2021,'Base de datos'!$K326*'IPC DANE'!$V$18/'IPC DANE'!$T$18,IF('Base de datos'!$E326=2020,'Base de datos'!$K326*'IPC DANE'!$V$18/'IPC DANE'!$S$18))))</f>
        <v>5538718375.1174374</v>
      </c>
      <c r="O326" s="3" t="s">
        <v>29</v>
      </c>
      <c r="P326" s="3" t="s">
        <v>30</v>
      </c>
      <c r="Q326" s="3">
        <v>2</v>
      </c>
      <c r="R326" s="10">
        <v>28</v>
      </c>
      <c r="S326" s="3"/>
      <c r="T326" s="3" t="s">
        <v>51</v>
      </c>
      <c r="U326" s="7">
        <v>7000000</v>
      </c>
      <c r="V326" s="7">
        <f>IF('Base de datos'!$E326=2023,'Base de datos'!$U326,IF('Base de datos'!$E326=2022,'Base de datos'!$U326*'IPC DANE'!$V$18/'IPC DANE'!$U$18,IF('Base de datos'!$E326=2021,'Base de datos'!$U326*'IPC DANE'!$V$18/'IPC DANE'!$T$18,IF('Base de datos'!$E326=2020,'Base de datos'!$U326*'IPC DANE'!$V$18/'IPC DANE'!$S$18))))</f>
        <v>11558718.861209963</v>
      </c>
      <c r="W326" s="7">
        <v>5000000</v>
      </c>
      <c r="X326" s="7">
        <f>IF('Base de datos'!$E326=2023,'Base de datos'!$W326,IF('Base de datos'!$E326=2022,'Base de datos'!$W326*'IPC DANE'!$V$18/'IPC DANE'!$U$18,IF('Base de datos'!$E326=2021,'Base de datos'!$W326*'IPC DANE'!$V$18/'IPC DANE'!$T$18,IF('Base de datos'!$E326=2020,'Base de datos'!$W326*'IPC DANE'!$V$18/'IPC DANE'!$S$18))))</f>
        <v>8256227.7580071175</v>
      </c>
      <c r="Y326" s="3"/>
      <c r="Z326" s="1"/>
    </row>
    <row r="327" spans="1:26" ht="14.25" customHeight="1" x14ac:dyDescent="0.3">
      <c r="A327" s="2" t="s">
        <v>1313</v>
      </c>
      <c r="B327" s="3" t="s">
        <v>1035</v>
      </c>
      <c r="C327" s="4" t="s">
        <v>1036</v>
      </c>
      <c r="D327" s="5" t="s">
        <v>1013</v>
      </c>
      <c r="E327" s="3">
        <v>2021</v>
      </c>
      <c r="F327" s="3" t="s">
        <v>1037</v>
      </c>
      <c r="G327" s="3" t="s">
        <v>106</v>
      </c>
      <c r="H327" s="3" t="s">
        <v>43</v>
      </c>
      <c r="I327" s="3" t="s">
        <v>1038</v>
      </c>
      <c r="J327" s="6">
        <v>24</v>
      </c>
      <c r="K327" s="7">
        <v>2993075148</v>
      </c>
      <c r="L327" s="8" t="s">
        <v>1324</v>
      </c>
      <c r="M327" s="9">
        <v>2.36</v>
      </c>
      <c r="N327" s="7">
        <f>IF('Base de datos'!$E327=2023,'Base de datos'!$K327,IF('Base de datos'!$E327=2022,'Base de datos'!$K327*'IPC DANE'!$V$18/'IPC DANE'!$U$18,IF('Base de datos'!$E327=2021,'Base de datos'!$K327*'IPC DANE'!$V$18/'IPC DANE'!$T$18,IF('Base de datos'!$E327=2020,'Base de datos'!$K327*'IPC DANE'!$V$18/'IPC DANE'!$S$18))))</f>
        <v>4942302023.7437716</v>
      </c>
      <c r="O327" s="3" t="s">
        <v>29</v>
      </c>
      <c r="P327" s="3" t="s">
        <v>30</v>
      </c>
      <c r="Q327" s="3">
        <v>2</v>
      </c>
      <c r="R327" s="10">
        <v>28</v>
      </c>
      <c r="S327" s="3"/>
      <c r="T327" s="3" t="s">
        <v>51</v>
      </c>
      <c r="U327" s="7">
        <v>7000000</v>
      </c>
      <c r="V327" s="7">
        <f>IF('Base de datos'!$E327=2023,'Base de datos'!$U327,IF('Base de datos'!$E327=2022,'Base de datos'!$U327*'IPC DANE'!$V$18/'IPC DANE'!$U$18,IF('Base de datos'!$E327=2021,'Base de datos'!$U327*'IPC DANE'!$V$18/'IPC DANE'!$T$18,IF('Base de datos'!$E327=2020,'Base de datos'!$U327*'IPC DANE'!$V$18/'IPC DANE'!$S$18))))</f>
        <v>11558718.861209963</v>
      </c>
      <c r="W327" s="7">
        <v>5000000</v>
      </c>
      <c r="X327" s="7">
        <f>IF('Base de datos'!$E327=2023,'Base de datos'!$W327,IF('Base de datos'!$E327=2022,'Base de datos'!$W327*'IPC DANE'!$V$18/'IPC DANE'!$U$18,IF('Base de datos'!$E327=2021,'Base de datos'!$W327*'IPC DANE'!$V$18/'IPC DANE'!$T$18,IF('Base de datos'!$E327=2020,'Base de datos'!$W327*'IPC DANE'!$V$18/'IPC DANE'!$S$18))))</f>
        <v>8256227.7580071175</v>
      </c>
      <c r="Y327" s="3"/>
      <c r="Z327" s="1"/>
    </row>
    <row r="328" spans="1:26" ht="14.25" customHeight="1" x14ac:dyDescent="0.3">
      <c r="A328" s="2" t="s">
        <v>1314</v>
      </c>
      <c r="B328" s="3" t="s">
        <v>1039</v>
      </c>
      <c r="C328" s="4" t="s">
        <v>1040</v>
      </c>
      <c r="D328" s="5" t="s">
        <v>1013</v>
      </c>
      <c r="E328" s="3">
        <v>2021</v>
      </c>
      <c r="F328" s="3" t="s">
        <v>250</v>
      </c>
      <c r="G328" s="3" t="s">
        <v>251</v>
      </c>
      <c r="H328" s="3" t="s">
        <v>43</v>
      </c>
      <c r="I328" s="3" t="s">
        <v>1041</v>
      </c>
      <c r="J328" s="6">
        <v>24</v>
      </c>
      <c r="K328" s="7">
        <v>2992534293</v>
      </c>
      <c r="L328" s="8" t="s">
        <v>1324</v>
      </c>
      <c r="M328" s="9">
        <v>2.36</v>
      </c>
      <c r="N328" s="7">
        <f>IF('Base de datos'!$E328=2023,'Base de datos'!$K328,IF('Base de datos'!$E328=2022,'Base de datos'!$K328*'IPC DANE'!$V$18/'IPC DANE'!$U$18,IF('Base de datos'!$E328=2021,'Base de datos'!$K328*'IPC DANE'!$V$18/'IPC DANE'!$T$18,IF('Base de datos'!$E328=2020,'Base de datos'!$K328*'IPC DANE'!$V$18/'IPC DANE'!$S$18))))</f>
        <v>4941408939.3309603</v>
      </c>
      <c r="O328" s="3" t="s">
        <v>29</v>
      </c>
      <c r="P328" s="3" t="s">
        <v>30</v>
      </c>
      <c r="Q328" s="3">
        <v>2</v>
      </c>
      <c r="R328" s="10">
        <v>28</v>
      </c>
      <c r="S328" s="3"/>
      <c r="T328" s="3" t="s">
        <v>51</v>
      </c>
      <c r="U328" s="7">
        <v>7000000</v>
      </c>
      <c r="V328" s="7">
        <f>IF('Base de datos'!$E328=2023,'Base de datos'!$U328,IF('Base de datos'!$E328=2022,'Base de datos'!$U328*'IPC DANE'!$V$18/'IPC DANE'!$U$18,IF('Base de datos'!$E328=2021,'Base de datos'!$U328*'IPC DANE'!$V$18/'IPC DANE'!$T$18,IF('Base de datos'!$E328=2020,'Base de datos'!$U328*'IPC DANE'!$V$18/'IPC DANE'!$S$18))))</f>
        <v>11558718.861209963</v>
      </c>
      <c r="W328" s="7">
        <v>5000000</v>
      </c>
      <c r="X328" s="7">
        <f>IF('Base de datos'!$E328=2023,'Base de datos'!$W328,IF('Base de datos'!$E328=2022,'Base de datos'!$W328*'IPC DANE'!$V$18/'IPC DANE'!$U$18,IF('Base de datos'!$E328=2021,'Base de datos'!$W328*'IPC DANE'!$V$18/'IPC DANE'!$T$18,IF('Base de datos'!$E328=2020,'Base de datos'!$W328*'IPC DANE'!$V$18/'IPC DANE'!$S$18))))</f>
        <v>8256227.7580071175</v>
      </c>
      <c r="Y328" s="3"/>
      <c r="Z328" s="1"/>
    </row>
    <row r="329" spans="1:26" ht="14.25" customHeight="1" x14ac:dyDescent="0.3">
      <c r="A329" s="2" t="s">
        <v>1315</v>
      </c>
      <c r="B329" s="3" t="s">
        <v>1042</v>
      </c>
      <c r="C329" s="4" t="s">
        <v>1043</v>
      </c>
      <c r="D329" s="5" t="s">
        <v>1013</v>
      </c>
      <c r="E329" s="3">
        <v>2021</v>
      </c>
      <c r="F329" s="3" t="s">
        <v>250</v>
      </c>
      <c r="G329" s="3" t="s">
        <v>251</v>
      </c>
      <c r="H329" s="3" t="s">
        <v>43</v>
      </c>
      <c r="I329" s="3" t="s">
        <v>1044</v>
      </c>
      <c r="J329" s="6">
        <v>24</v>
      </c>
      <c r="K329" s="7">
        <v>2886682841</v>
      </c>
      <c r="L329" s="8" t="s">
        <v>1324</v>
      </c>
      <c r="M329" s="9">
        <v>2.36</v>
      </c>
      <c r="N329" s="7">
        <f>IF('Base de datos'!$E329=2023,'Base de datos'!$K329,IF('Base de datos'!$E329=2022,'Base de datos'!$K329*'IPC DANE'!$V$18/'IPC DANE'!$U$18,IF('Base de datos'!$E329=2021,'Base de datos'!$K329*'IPC DANE'!$V$18/'IPC DANE'!$T$18,IF('Base de datos'!$E329=2020,'Base de datos'!$K329*'IPC DANE'!$V$18/'IPC DANE'!$S$18))))</f>
        <v>4766622200.0854092</v>
      </c>
      <c r="O329" s="3" t="s">
        <v>29</v>
      </c>
      <c r="P329" s="3" t="s">
        <v>30</v>
      </c>
      <c r="Q329" s="3">
        <v>2</v>
      </c>
      <c r="R329" s="10">
        <v>28</v>
      </c>
      <c r="S329" s="3"/>
      <c r="T329" s="3" t="s">
        <v>51</v>
      </c>
      <c r="U329" s="7">
        <v>7000000</v>
      </c>
      <c r="V329" s="7">
        <f>IF('Base de datos'!$E329=2023,'Base de datos'!$U329,IF('Base de datos'!$E329=2022,'Base de datos'!$U329*'IPC DANE'!$V$18/'IPC DANE'!$U$18,IF('Base de datos'!$E329=2021,'Base de datos'!$U329*'IPC DANE'!$V$18/'IPC DANE'!$T$18,IF('Base de datos'!$E329=2020,'Base de datos'!$U329*'IPC DANE'!$V$18/'IPC DANE'!$S$18))))</f>
        <v>11558718.861209963</v>
      </c>
      <c r="W329" s="7">
        <v>5000000</v>
      </c>
      <c r="X329" s="7">
        <f>IF('Base de datos'!$E329=2023,'Base de datos'!$W329,IF('Base de datos'!$E329=2022,'Base de datos'!$W329*'IPC DANE'!$V$18/'IPC DANE'!$U$18,IF('Base de datos'!$E329=2021,'Base de datos'!$W329*'IPC DANE'!$V$18/'IPC DANE'!$T$18,IF('Base de datos'!$E329=2020,'Base de datos'!$W329*'IPC DANE'!$V$18/'IPC DANE'!$S$18))))</f>
        <v>8256227.7580071175</v>
      </c>
      <c r="Y329" s="3"/>
      <c r="Z329" s="1"/>
    </row>
    <row r="330" spans="1:26" ht="14.25" customHeight="1" x14ac:dyDescent="0.3">
      <c r="A330" s="2" t="s">
        <v>1316</v>
      </c>
      <c r="B330" s="3" t="s">
        <v>1045</v>
      </c>
      <c r="C330" s="4" t="s">
        <v>1046</v>
      </c>
      <c r="D330" s="5" t="s">
        <v>1013</v>
      </c>
      <c r="E330" s="3">
        <v>2021</v>
      </c>
      <c r="F330" s="3" t="s">
        <v>33</v>
      </c>
      <c r="G330" s="3" t="s">
        <v>34</v>
      </c>
      <c r="H330" s="3" t="s">
        <v>43</v>
      </c>
      <c r="I330" s="3" t="s">
        <v>1047</v>
      </c>
      <c r="J330" s="6">
        <v>24</v>
      </c>
      <c r="K330" s="7">
        <v>2886668133</v>
      </c>
      <c r="L330" s="8" t="s">
        <v>1324</v>
      </c>
      <c r="M330" s="9">
        <v>2.36</v>
      </c>
      <c r="N330" s="7">
        <f>IF('Base de datos'!$E330=2023,'Base de datos'!$K330,IF('Base de datos'!$E330=2022,'Base de datos'!$K330*'IPC DANE'!$V$18/'IPC DANE'!$U$18,IF('Base de datos'!$E330=2021,'Base de datos'!$K330*'IPC DANE'!$V$18/'IPC DANE'!$T$18,IF('Base de datos'!$E330=2020,'Base de datos'!$K330*'IPC DANE'!$V$18/'IPC DANE'!$S$18))))</f>
        <v>4766597913.565836</v>
      </c>
      <c r="O330" s="3" t="s">
        <v>29</v>
      </c>
      <c r="P330" s="3" t="s">
        <v>30</v>
      </c>
      <c r="Q330" s="3">
        <v>2</v>
      </c>
      <c r="R330" s="10">
        <v>28</v>
      </c>
      <c r="S330" s="3"/>
      <c r="T330" s="3" t="s">
        <v>51</v>
      </c>
      <c r="U330" s="7">
        <v>7000000</v>
      </c>
      <c r="V330" s="7">
        <f>IF('Base de datos'!$E330=2023,'Base de datos'!$U330,IF('Base de datos'!$E330=2022,'Base de datos'!$U330*'IPC DANE'!$V$18/'IPC DANE'!$U$18,IF('Base de datos'!$E330=2021,'Base de datos'!$U330*'IPC DANE'!$V$18/'IPC DANE'!$T$18,IF('Base de datos'!$E330=2020,'Base de datos'!$U330*'IPC DANE'!$V$18/'IPC DANE'!$S$18))))</f>
        <v>11558718.861209963</v>
      </c>
      <c r="W330" s="7">
        <v>5000000</v>
      </c>
      <c r="X330" s="7">
        <f>IF('Base de datos'!$E330=2023,'Base de datos'!$W330,IF('Base de datos'!$E330=2022,'Base de datos'!$W330*'IPC DANE'!$V$18/'IPC DANE'!$U$18,IF('Base de datos'!$E330=2021,'Base de datos'!$W330*'IPC DANE'!$V$18/'IPC DANE'!$T$18,IF('Base de datos'!$E330=2020,'Base de datos'!$W330*'IPC DANE'!$V$18/'IPC DANE'!$S$18))))</f>
        <v>8256227.7580071175</v>
      </c>
      <c r="Y330" s="3"/>
      <c r="Z330" s="1"/>
    </row>
    <row r="331" spans="1:26" ht="14.25" customHeight="1" x14ac:dyDescent="0.3">
      <c r="A331" s="2" t="s">
        <v>1317</v>
      </c>
      <c r="B331" s="3" t="s">
        <v>1048</v>
      </c>
      <c r="C331" s="4" t="s">
        <v>1049</v>
      </c>
      <c r="D331" s="5" t="s">
        <v>1013</v>
      </c>
      <c r="E331" s="3">
        <v>2021</v>
      </c>
      <c r="F331" s="3" t="s">
        <v>60</v>
      </c>
      <c r="G331" s="3" t="s">
        <v>61</v>
      </c>
      <c r="H331" s="3" t="s">
        <v>43</v>
      </c>
      <c r="I331" s="3" t="s">
        <v>1050</v>
      </c>
      <c r="J331" s="6">
        <v>12</v>
      </c>
      <c r="K331" s="7">
        <v>2857528922</v>
      </c>
      <c r="L331" s="8" t="s">
        <v>1324</v>
      </c>
      <c r="M331" s="9">
        <v>2.36</v>
      </c>
      <c r="N331" s="7">
        <f>IF('Base de datos'!$E331=2023,'Base de datos'!$K331,IF('Base de datos'!$E331=2022,'Base de datos'!$K331*'IPC DANE'!$V$18/'IPC DANE'!$U$18,IF('Base de datos'!$E331=2021,'Base de datos'!$K331*'IPC DANE'!$V$18/'IPC DANE'!$T$18,IF('Base de datos'!$E331=2020,'Base de datos'!$K331*'IPC DANE'!$V$18/'IPC DANE'!$S$18))))</f>
        <v>4718481921.0249109</v>
      </c>
      <c r="O331" s="3" t="s">
        <v>29</v>
      </c>
      <c r="P331" s="3" t="s">
        <v>30</v>
      </c>
      <c r="Q331" s="3">
        <v>2</v>
      </c>
      <c r="R331" s="10">
        <v>28</v>
      </c>
      <c r="S331" s="3"/>
      <c r="T331" s="3" t="s">
        <v>51</v>
      </c>
      <c r="U331" s="7">
        <v>7000000</v>
      </c>
      <c r="V331" s="7">
        <f>IF('Base de datos'!$E331=2023,'Base de datos'!$U331,IF('Base de datos'!$E331=2022,'Base de datos'!$U331*'IPC DANE'!$V$18/'IPC DANE'!$U$18,IF('Base de datos'!$E331=2021,'Base de datos'!$U331*'IPC DANE'!$V$18/'IPC DANE'!$T$18,IF('Base de datos'!$E331=2020,'Base de datos'!$U331*'IPC DANE'!$V$18/'IPC DANE'!$S$18))))</f>
        <v>11558718.861209963</v>
      </c>
      <c r="W331" s="7">
        <v>5000000</v>
      </c>
      <c r="X331" s="7">
        <f>IF('Base de datos'!$E331=2023,'Base de datos'!$W331,IF('Base de datos'!$E331=2022,'Base de datos'!$W331*'IPC DANE'!$V$18/'IPC DANE'!$U$18,IF('Base de datos'!$E331=2021,'Base de datos'!$W331*'IPC DANE'!$V$18/'IPC DANE'!$T$18,IF('Base de datos'!$E331=2020,'Base de datos'!$W331*'IPC DANE'!$V$18/'IPC DANE'!$S$18))))</f>
        <v>8256227.7580071175</v>
      </c>
      <c r="Y331" s="3"/>
      <c r="Z331" s="1"/>
    </row>
    <row r="332" spans="1:26" ht="14.25" customHeight="1" x14ac:dyDescent="0.3">
      <c r="A332" s="2" t="s">
        <v>1318</v>
      </c>
      <c r="B332" s="3" t="s">
        <v>1051</v>
      </c>
      <c r="C332" s="4" t="s">
        <v>1052</v>
      </c>
      <c r="D332" s="5" t="s">
        <v>1013</v>
      </c>
      <c r="E332" s="3">
        <v>2021</v>
      </c>
      <c r="F332" s="3" t="s">
        <v>801</v>
      </c>
      <c r="G332" s="3" t="s">
        <v>491</v>
      </c>
      <c r="H332" s="3" t="s">
        <v>43</v>
      </c>
      <c r="I332" s="3" t="s">
        <v>1053</v>
      </c>
      <c r="J332" s="6">
        <v>36</v>
      </c>
      <c r="K332" s="7">
        <v>2740263170</v>
      </c>
      <c r="L332" s="8" t="s">
        <v>1324</v>
      </c>
      <c r="M332" s="9">
        <v>2.36</v>
      </c>
      <c r="N332" s="7">
        <f>IF('Base de datos'!$E332=2023,'Base de datos'!$K332,IF('Base de datos'!$E332=2022,'Base de datos'!$K332*'IPC DANE'!$V$18/'IPC DANE'!$U$18,IF('Base de datos'!$E332=2021,'Base de datos'!$K332*'IPC DANE'!$V$18/'IPC DANE'!$T$18,IF('Base de datos'!$E332=2020,'Base de datos'!$K332*'IPC DANE'!$V$18/'IPC DANE'!$S$18))))</f>
        <v>4524847369.6797152</v>
      </c>
      <c r="O332" s="3" t="s">
        <v>29</v>
      </c>
      <c r="P332" s="3" t="s">
        <v>30</v>
      </c>
      <c r="Q332" s="3">
        <v>2</v>
      </c>
      <c r="R332" s="10">
        <v>28</v>
      </c>
      <c r="S332" s="3"/>
      <c r="T332" s="3" t="s">
        <v>51</v>
      </c>
      <c r="U332" s="7">
        <v>7000000</v>
      </c>
      <c r="V332" s="7">
        <f>IF('Base de datos'!$E332=2023,'Base de datos'!$U332,IF('Base de datos'!$E332=2022,'Base de datos'!$U332*'IPC DANE'!$V$18/'IPC DANE'!$U$18,IF('Base de datos'!$E332=2021,'Base de datos'!$U332*'IPC DANE'!$V$18/'IPC DANE'!$T$18,IF('Base de datos'!$E332=2020,'Base de datos'!$U332*'IPC DANE'!$V$18/'IPC DANE'!$S$18))))</f>
        <v>11558718.861209963</v>
      </c>
      <c r="W332" s="7">
        <v>5000000</v>
      </c>
      <c r="X332" s="7">
        <f>IF('Base de datos'!$E332=2023,'Base de datos'!$W332,IF('Base de datos'!$E332=2022,'Base de datos'!$W332*'IPC DANE'!$V$18/'IPC DANE'!$U$18,IF('Base de datos'!$E332=2021,'Base de datos'!$W332*'IPC DANE'!$V$18/'IPC DANE'!$T$18,IF('Base de datos'!$E332=2020,'Base de datos'!$W332*'IPC DANE'!$V$18/'IPC DANE'!$S$18))))</f>
        <v>8256227.7580071175</v>
      </c>
      <c r="Y332" s="3"/>
      <c r="Z332" s="1"/>
    </row>
    <row r="333" spans="1:26" ht="14.25" customHeight="1" x14ac:dyDescent="0.3">
      <c r="A333" s="2" t="s">
        <v>1319</v>
      </c>
      <c r="B333" s="3" t="s">
        <v>1054</v>
      </c>
      <c r="C333" s="4" t="s">
        <v>1055</v>
      </c>
      <c r="D333" s="5" t="s">
        <v>1013</v>
      </c>
      <c r="E333" s="3">
        <v>2021</v>
      </c>
      <c r="F333" s="3" t="s">
        <v>250</v>
      </c>
      <c r="G333" s="3" t="s">
        <v>251</v>
      </c>
      <c r="H333" s="3" t="s">
        <v>43</v>
      </c>
      <c r="I333" s="3" t="s">
        <v>1056</v>
      </c>
      <c r="J333" s="6">
        <v>24</v>
      </c>
      <c r="K333" s="7">
        <v>2655944816</v>
      </c>
      <c r="L333" s="8" t="s">
        <v>1324</v>
      </c>
      <c r="M333" s="9">
        <v>2.36</v>
      </c>
      <c r="N333" s="7">
        <f>IF('Base de datos'!$E333=2023,'Base de datos'!$K333,IF('Base de datos'!$E333=2022,'Base de datos'!$K333*'IPC DANE'!$V$18/'IPC DANE'!$U$18,IF('Base de datos'!$E333=2021,'Base de datos'!$K333*'IPC DANE'!$V$18/'IPC DANE'!$T$18,IF('Base de datos'!$E333=2020,'Base de datos'!$K333*'IPC DANE'!$V$18/'IPC DANE'!$S$18))))</f>
        <v>4385617062.7188606</v>
      </c>
      <c r="O333" s="3" t="s">
        <v>29</v>
      </c>
      <c r="P333" s="3" t="s">
        <v>30</v>
      </c>
      <c r="Q333" s="3">
        <v>2</v>
      </c>
      <c r="R333" s="10">
        <v>28</v>
      </c>
      <c r="S333" s="3"/>
      <c r="T333" s="3" t="s">
        <v>51</v>
      </c>
      <c r="U333" s="7">
        <v>7000000</v>
      </c>
      <c r="V333" s="7">
        <f>IF('Base de datos'!$E333=2023,'Base de datos'!$U333,IF('Base de datos'!$E333=2022,'Base de datos'!$U333*'IPC DANE'!$V$18/'IPC DANE'!$U$18,IF('Base de datos'!$E333=2021,'Base de datos'!$U333*'IPC DANE'!$V$18/'IPC DANE'!$T$18,IF('Base de datos'!$E333=2020,'Base de datos'!$U333*'IPC DANE'!$V$18/'IPC DANE'!$S$18))))</f>
        <v>11558718.861209963</v>
      </c>
      <c r="W333" s="7">
        <v>5000000</v>
      </c>
      <c r="X333" s="7">
        <f>IF('Base de datos'!$E333=2023,'Base de datos'!$W333,IF('Base de datos'!$E333=2022,'Base de datos'!$W333*'IPC DANE'!$V$18/'IPC DANE'!$U$18,IF('Base de datos'!$E333=2021,'Base de datos'!$W333*'IPC DANE'!$V$18/'IPC DANE'!$T$18,IF('Base de datos'!$E333=2020,'Base de datos'!$W333*'IPC DANE'!$V$18/'IPC DANE'!$S$18))))</f>
        <v>8256227.7580071175</v>
      </c>
      <c r="Y333" s="3"/>
      <c r="Z333" s="1"/>
    </row>
    <row r="334" spans="1:26" ht="14.25" customHeight="1" x14ac:dyDescent="0.3">
      <c r="A334" s="2">
        <v>215</v>
      </c>
      <c r="B334" s="3" t="s">
        <v>1057</v>
      </c>
      <c r="C334" s="4" t="s">
        <v>1058</v>
      </c>
      <c r="D334" s="5">
        <v>44713</v>
      </c>
      <c r="E334" s="3">
        <v>2022</v>
      </c>
      <c r="F334" s="3" t="s">
        <v>370</v>
      </c>
      <c r="G334" s="3" t="s">
        <v>434</v>
      </c>
      <c r="H334" s="3" t="s">
        <v>43</v>
      </c>
      <c r="I334" s="3" t="s">
        <v>1059</v>
      </c>
      <c r="J334" s="6">
        <v>6</v>
      </c>
      <c r="K334" s="7">
        <v>135694756</v>
      </c>
      <c r="L334" s="8" t="s">
        <v>1324</v>
      </c>
      <c r="M334" s="9">
        <v>1.98</v>
      </c>
      <c r="N334" s="7">
        <f>IF('Base de datos'!$E334=2023,'Base de datos'!$K334,IF('Base de datos'!$E334=2022,'Base de datos'!$K334*'IPC DANE'!$V$18/'IPC DANE'!$U$18,IF('Base de datos'!$E334=2021,'Base de datos'!$K334*'IPC DANE'!$V$18/'IPC DANE'!$T$18,IF('Base de datos'!$E334=2020,'Base de datos'!$K334*'IPC DANE'!$V$18/'IPC DANE'!$S$18))))</f>
        <v>95979217.658536583</v>
      </c>
      <c r="O334" s="3" t="s">
        <v>45</v>
      </c>
      <c r="P334" s="3" t="s">
        <v>30</v>
      </c>
      <c r="Q334" s="3">
        <v>2</v>
      </c>
      <c r="R334" s="10">
        <v>32</v>
      </c>
      <c r="S334" s="3"/>
      <c r="T334" s="3" t="s">
        <v>810</v>
      </c>
      <c r="U334" s="7">
        <v>2900000</v>
      </c>
      <c r="V334" s="7">
        <f>IF('Base de datos'!$E334=2023,'Base de datos'!$U334,IF('Base de datos'!$E334=2022,'Base de datos'!$U334*'IPC DANE'!$V$18/'IPC DANE'!$U$18,IF('Base de datos'!$E334=2021,'Base de datos'!$U334*'IPC DANE'!$V$18/'IPC DANE'!$T$18,IF('Base de datos'!$E334=2020,'Base de datos'!$U334*'IPC DANE'!$V$18/'IPC DANE'!$S$18))))</f>
        <v>2051219.512195122</v>
      </c>
      <c r="W334" s="7">
        <v>2000000</v>
      </c>
      <c r="X334" s="7">
        <f>IF('Base de datos'!$E334=2023,'Base de datos'!$W334,IF('Base de datos'!$E334=2022,'Base de datos'!$W334*'IPC DANE'!$V$18/'IPC DANE'!$U$18,IF('Base de datos'!$E334=2021,'Base de datos'!$W334*'IPC DANE'!$V$18/'IPC DANE'!$T$18,IF('Base de datos'!$E334=2020,'Base de datos'!$W334*'IPC DANE'!$V$18/'IPC DANE'!$S$18))))</f>
        <v>1414634.1463414636</v>
      </c>
      <c r="Y334" s="3"/>
      <c r="Z334" s="1"/>
    </row>
    <row r="335" spans="1:26" ht="14.25" customHeight="1" x14ac:dyDescent="0.3">
      <c r="A335" s="2">
        <v>216</v>
      </c>
      <c r="B335" s="3" t="s">
        <v>1060</v>
      </c>
      <c r="C335" s="12" t="s">
        <v>1061</v>
      </c>
      <c r="D335" s="5">
        <v>44907</v>
      </c>
      <c r="E335" s="3">
        <v>2022</v>
      </c>
      <c r="F335" s="3" t="s">
        <v>26</v>
      </c>
      <c r="G335" s="3" t="s">
        <v>26</v>
      </c>
      <c r="H335" s="3" t="s">
        <v>43</v>
      </c>
      <c r="I335" s="3" t="s">
        <v>1062</v>
      </c>
      <c r="J335" s="6">
        <v>24</v>
      </c>
      <c r="K335" s="7">
        <v>2499999600</v>
      </c>
      <c r="L335" s="8" t="s">
        <v>1324</v>
      </c>
      <c r="M335" s="9">
        <v>2.4</v>
      </c>
      <c r="N335" s="7">
        <f>IF('Base de datos'!$E335=2023,'Base de datos'!$K335,IF('Base de datos'!$E335=2022,'Base de datos'!$K335*'IPC DANE'!$V$18/'IPC DANE'!$U$18,IF('Base de datos'!$E335=2021,'Base de datos'!$K335*'IPC DANE'!$V$18/'IPC DANE'!$T$18,IF('Base de datos'!$E335=2020,'Base de datos'!$K335*'IPC DANE'!$V$18/'IPC DANE'!$S$18))))</f>
        <v>1768292400</v>
      </c>
      <c r="O335" s="3" t="s">
        <v>45</v>
      </c>
      <c r="P335" s="3" t="s">
        <v>30</v>
      </c>
      <c r="Q335" s="3">
        <v>2</v>
      </c>
      <c r="R335" s="10">
        <v>32</v>
      </c>
      <c r="S335" s="3"/>
      <c r="T335" s="3" t="s">
        <v>51</v>
      </c>
      <c r="U335" s="7">
        <v>8280000</v>
      </c>
      <c r="V335" s="7">
        <f>IF('Base de datos'!$E335=2023,'Base de datos'!$U335,IF('Base de datos'!$E335=2022,'Base de datos'!$U335*'IPC DANE'!$V$18/'IPC DANE'!$U$18,IF('Base de datos'!$E335=2021,'Base de datos'!$U335*'IPC DANE'!$V$18/'IPC DANE'!$T$18,IF('Base de datos'!$E335=2020,'Base de datos'!$U335*'IPC DANE'!$V$18/'IPC DANE'!$S$18))))</f>
        <v>5856585.3658536589</v>
      </c>
      <c r="W335" s="7">
        <v>4800000</v>
      </c>
      <c r="X335" s="7">
        <f>IF('Base de datos'!$E335=2023,'Base de datos'!$W335,IF('Base de datos'!$E335=2022,'Base de datos'!$W335*'IPC DANE'!$V$18/'IPC DANE'!$U$18,IF('Base de datos'!$E335=2021,'Base de datos'!$W335*'IPC DANE'!$V$18/'IPC DANE'!$T$18,IF('Base de datos'!$E335=2020,'Base de datos'!$W335*'IPC DANE'!$V$18/'IPC DANE'!$S$18))))</f>
        <v>3395121.9512195126</v>
      </c>
      <c r="Y335" s="3"/>
      <c r="Z335" s="1"/>
    </row>
    <row r="336" spans="1:26" ht="14.25" customHeight="1" x14ac:dyDescent="0.3">
      <c r="A336" s="2">
        <v>217</v>
      </c>
      <c r="B336" s="3" t="s">
        <v>1063</v>
      </c>
      <c r="C336" s="12" t="s">
        <v>1064</v>
      </c>
      <c r="D336" s="5">
        <v>44714</v>
      </c>
      <c r="E336" s="3">
        <v>2022</v>
      </c>
      <c r="F336" s="3" t="s">
        <v>26</v>
      </c>
      <c r="G336" s="3" t="s">
        <v>26</v>
      </c>
      <c r="H336" s="3" t="s">
        <v>43</v>
      </c>
      <c r="I336" s="3" t="s">
        <v>1065</v>
      </c>
      <c r="J336" s="6">
        <v>6.24</v>
      </c>
      <c r="K336" s="7">
        <v>258096614</v>
      </c>
      <c r="L336" s="8" t="s">
        <v>1324</v>
      </c>
      <c r="M336" s="9">
        <v>2.38</v>
      </c>
      <c r="N336" s="7">
        <f>IF('Base de datos'!$E336=2023,'Base de datos'!$K336,IF('Base de datos'!$E336=2022,'Base de datos'!$K336*'IPC DANE'!$V$18/'IPC DANE'!$U$18,IF('Base de datos'!$E336=2021,'Base de datos'!$K336*'IPC DANE'!$V$18/'IPC DANE'!$T$18,IF('Base de datos'!$E336=2020,'Base de datos'!$K336*'IPC DANE'!$V$18/'IPC DANE'!$S$18))))</f>
        <v>182556141.60975608</v>
      </c>
      <c r="O336" s="3" t="s">
        <v>29</v>
      </c>
      <c r="P336" s="3" t="s">
        <v>30</v>
      </c>
      <c r="Q336" s="3">
        <v>2</v>
      </c>
      <c r="R336" s="10">
        <v>32</v>
      </c>
      <c r="S336" s="3"/>
      <c r="T336" s="3" t="s">
        <v>51</v>
      </c>
      <c r="U336" s="7">
        <v>6647563.7999999998</v>
      </c>
      <c r="V336" s="7">
        <f>IF('Base de datos'!$E336=2023,'Base de datos'!$U336,IF('Base de datos'!$E336=2022,'Base de datos'!$U336*'IPC DANE'!$V$18/'IPC DANE'!$U$18,IF('Base de datos'!$E336=2021,'Base de datos'!$U336*'IPC DANE'!$V$18/'IPC DANE'!$T$18,IF('Base de datos'!$E336=2020,'Base de datos'!$U336*'IPC DANE'!$V$18/'IPC DANE'!$S$18))))</f>
        <v>4701935.3707317077</v>
      </c>
      <c r="W336" s="7">
        <v>4039397</v>
      </c>
      <c r="X336" s="7">
        <f>IF('Base de datos'!$E336=2023,'Base de datos'!$W336,IF('Base de datos'!$E336=2022,'Base de datos'!$W336*'IPC DANE'!$V$18/'IPC DANE'!$U$18,IF('Base de datos'!$E336=2021,'Base de datos'!$W336*'IPC DANE'!$V$18/'IPC DANE'!$T$18,IF('Base de datos'!$E336=2020,'Base de datos'!$W336*'IPC DANE'!$V$18/'IPC DANE'!$S$18))))</f>
        <v>2857134.4634146341</v>
      </c>
      <c r="Y336" s="3"/>
      <c r="Z336" s="1"/>
    </row>
    <row r="337" spans="1:26" ht="14.25" customHeight="1" x14ac:dyDescent="0.3">
      <c r="A337" s="2">
        <v>218</v>
      </c>
      <c r="B337" s="3" t="s">
        <v>735</v>
      </c>
      <c r="C337" s="4" t="s">
        <v>1066</v>
      </c>
      <c r="D337" s="5">
        <v>44798</v>
      </c>
      <c r="E337" s="3">
        <v>2022</v>
      </c>
      <c r="F337" s="3" t="s">
        <v>948</v>
      </c>
      <c r="G337" s="3" t="s">
        <v>107</v>
      </c>
      <c r="H337" s="3" t="s">
        <v>43</v>
      </c>
      <c r="I337" s="3" t="s">
        <v>1067</v>
      </c>
      <c r="J337" s="6">
        <v>7</v>
      </c>
      <c r="K337" s="7">
        <v>353453845</v>
      </c>
      <c r="L337" s="8" t="s">
        <v>1324</v>
      </c>
      <c r="M337" s="9">
        <v>2.2000000000000002</v>
      </c>
      <c r="N337" s="7">
        <f>IF('Base de datos'!$E337=2023,'Base de datos'!$K337,IF('Base de datos'!$E337=2022,'Base de datos'!$K337*'IPC DANE'!$V$18/'IPC DANE'!$U$18,IF('Base de datos'!$E337=2021,'Base de datos'!$K337*'IPC DANE'!$V$18/'IPC DANE'!$T$18,IF('Base de datos'!$E337=2020,'Base de datos'!$K337*'IPC DANE'!$V$18/'IPC DANE'!$S$18))))</f>
        <v>250003939.14634147</v>
      </c>
      <c r="O337" s="3" t="s">
        <v>29</v>
      </c>
      <c r="P337" s="3" t="s">
        <v>30</v>
      </c>
      <c r="Q337" s="3">
        <v>2</v>
      </c>
      <c r="R337" s="10">
        <v>32</v>
      </c>
      <c r="S337" s="3"/>
      <c r="T337" s="3" t="s">
        <v>1068</v>
      </c>
      <c r="U337" s="7">
        <v>6000000</v>
      </c>
      <c r="V337" s="7">
        <f>IF('Base de datos'!$E337=2023,'Base de datos'!$U337,IF('Base de datos'!$E337=2022,'Base de datos'!$U337*'IPC DANE'!$V$18/'IPC DANE'!$U$18,IF('Base de datos'!$E337=2021,'Base de datos'!$U337*'IPC DANE'!$V$18/'IPC DANE'!$T$18,IF('Base de datos'!$E337=2020,'Base de datos'!$U337*'IPC DANE'!$V$18/'IPC DANE'!$S$18))))</f>
        <v>4243902.4390243897</v>
      </c>
      <c r="W337" s="7">
        <v>4000000</v>
      </c>
      <c r="X337" s="7">
        <f>IF('Base de datos'!$E337=2023,'Base de datos'!$W337,IF('Base de datos'!$E337=2022,'Base de datos'!$W337*'IPC DANE'!$V$18/'IPC DANE'!$U$18,IF('Base de datos'!$E337=2021,'Base de datos'!$W337*'IPC DANE'!$V$18/'IPC DANE'!$T$18,IF('Base de datos'!$E337=2020,'Base de datos'!$W337*'IPC DANE'!$V$18/'IPC DANE'!$S$18))))</f>
        <v>2829268.2926829271</v>
      </c>
      <c r="Y337" s="3"/>
      <c r="Z337" s="1"/>
    </row>
    <row r="338" spans="1:26" ht="14.25" customHeight="1" x14ac:dyDescent="0.3">
      <c r="A338" s="2">
        <v>219</v>
      </c>
      <c r="B338" s="3" t="s">
        <v>1069</v>
      </c>
      <c r="C338" s="12" t="s">
        <v>1070</v>
      </c>
      <c r="D338" s="5">
        <v>44843</v>
      </c>
      <c r="E338" s="3">
        <v>2022</v>
      </c>
      <c r="F338" s="3" t="s">
        <v>131</v>
      </c>
      <c r="G338" s="3" t="s">
        <v>132</v>
      </c>
      <c r="H338" s="3" t="s">
        <v>43</v>
      </c>
      <c r="I338" s="3" t="s">
        <v>1071</v>
      </c>
      <c r="J338" s="6">
        <v>2</v>
      </c>
      <c r="K338" s="7">
        <v>390145437</v>
      </c>
      <c r="L338" s="8" t="s">
        <v>1324</v>
      </c>
      <c r="M338" s="9">
        <v>2.12</v>
      </c>
      <c r="N338" s="7">
        <f>IF('Base de datos'!$E338=2023,'Base de datos'!$K338,IF('Base de datos'!$E338=2022,'Base de datos'!$K338*'IPC DANE'!$V$18/'IPC DANE'!$U$18,IF('Base de datos'!$E338=2021,'Base de datos'!$K338*'IPC DANE'!$V$18/'IPC DANE'!$T$18,IF('Base de datos'!$E338=2020,'Base de datos'!$K338*'IPC DANE'!$V$18/'IPC DANE'!$S$18))))</f>
        <v>275956528.60975611</v>
      </c>
      <c r="O338" s="3" t="s">
        <v>29</v>
      </c>
      <c r="P338" s="3" t="s">
        <v>57</v>
      </c>
      <c r="Q338" s="3" t="s">
        <v>58</v>
      </c>
      <c r="R338" s="10">
        <v>17</v>
      </c>
      <c r="S338" s="3"/>
      <c r="T338" s="3" t="s">
        <v>385</v>
      </c>
      <c r="U338" s="7">
        <v>5833333.3300000001</v>
      </c>
      <c r="V338" s="7">
        <f>IF('Base de datos'!$E338=2023,'Base de datos'!$U338,IF('Base de datos'!$E338=2022,'Base de datos'!$U338*'IPC DANE'!$V$18/'IPC DANE'!$U$18,IF('Base de datos'!$E338=2021,'Base de datos'!$U338*'IPC DANE'!$V$18/'IPC DANE'!$T$18,IF('Base de datos'!$E338=2020,'Base de datos'!$U338*'IPC DANE'!$V$18/'IPC DANE'!$S$18))))</f>
        <v>4126016.2578048785</v>
      </c>
      <c r="W338" s="7">
        <v>4433333.33</v>
      </c>
      <c r="X338" s="7">
        <f>IF('Base de datos'!$E338=2023,'Base de datos'!$W338,IF('Base de datos'!$E338=2022,'Base de datos'!$W338*'IPC DANE'!$V$18/'IPC DANE'!$U$18,IF('Base de datos'!$E338=2021,'Base de datos'!$W338*'IPC DANE'!$V$18/'IPC DANE'!$T$18,IF('Base de datos'!$E338=2020,'Base de datos'!$W338*'IPC DANE'!$V$18/'IPC DANE'!$S$18))))</f>
        <v>3135772.3553658538</v>
      </c>
      <c r="Y338" s="3" t="s">
        <v>1072</v>
      </c>
      <c r="Z338" s="1"/>
    </row>
    <row r="339" spans="1:26" ht="14.25" customHeight="1" x14ac:dyDescent="0.3">
      <c r="A339" s="2">
        <v>220</v>
      </c>
      <c r="B339" s="3" t="s">
        <v>735</v>
      </c>
      <c r="C339" s="12" t="s">
        <v>1073</v>
      </c>
      <c r="D339" s="5">
        <v>44925</v>
      </c>
      <c r="E339" s="3">
        <v>2022</v>
      </c>
      <c r="F339" s="3" t="s">
        <v>1037</v>
      </c>
      <c r="G339" s="3" t="s">
        <v>106</v>
      </c>
      <c r="H339" s="3" t="s">
        <v>43</v>
      </c>
      <c r="I339" s="3" t="s">
        <v>1074</v>
      </c>
      <c r="J339" s="6">
        <v>11.35</v>
      </c>
      <c r="K339" s="7">
        <v>612974556.94000006</v>
      </c>
      <c r="L339" s="8" t="s">
        <v>1324</v>
      </c>
      <c r="M339" s="9">
        <v>1.9</v>
      </c>
      <c r="N339" s="7">
        <f>IF('Base de datos'!$E339=2023,'Base de datos'!$K339,IF('Base de datos'!$E339=2022,'Base de datos'!$K339*'IPC DANE'!$V$18/'IPC DANE'!$U$18,IF('Base de datos'!$E339=2021,'Base de datos'!$K339*'IPC DANE'!$V$18/'IPC DANE'!$T$18,IF('Base de datos'!$E339=2020,'Base de datos'!$K339*'IPC DANE'!$V$18/'IPC DANE'!$S$18))))</f>
        <v>433567369.54292685</v>
      </c>
      <c r="O339" s="3" t="s">
        <v>45</v>
      </c>
      <c r="P339" s="3" t="s">
        <v>30</v>
      </c>
      <c r="Q339" s="3">
        <v>2</v>
      </c>
      <c r="R339" s="10">
        <v>32</v>
      </c>
      <c r="S339" s="3"/>
      <c r="T339" s="3" t="s">
        <v>1075</v>
      </c>
      <c r="U339" s="7">
        <v>3500000</v>
      </c>
      <c r="V339" s="7">
        <f>IF('Base de datos'!$E339=2023,'Base de datos'!$U339,IF('Base de datos'!$E339=2022,'Base de datos'!$U339*'IPC DANE'!$V$18/'IPC DANE'!$U$18,IF('Base de datos'!$E339=2021,'Base de datos'!$U339*'IPC DANE'!$V$18/'IPC DANE'!$T$18,IF('Base de datos'!$E339=2020,'Base de datos'!$U339*'IPC DANE'!$V$18/'IPC DANE'!$S$18))))</f>
        <v>2475609.7560975607</v>
      </c>
      <c r="W339" s="7">
        <v>2200000</v>
      </c>
      <c r="X339" s="7">
        <f>IF('Base de datos'!$E339=2023,'Base de datos'!$W339,IF('Base de datos'!$E339=2022,'Base de datos'!$W339*'IPC DANE'!$V$18/'IPC DANE'!$U$18,IF('Base de datos'!$E339=2021,'Base de datos'!$W339*'IPC DANE'!$V$18/'IPC DANE'!$T$18,IF('Base de datos'!$E339=2020,'Base de datos'!$W339*'IPC DANE'!$V$18/'IPC DANE'!$S$18))))</f>
        <v>1556097.5609756098</v>
      </c>
      <c r="Y339" s="3"/>
      <c r="Z339" s="1"/>
    </row>
    <row r="340" spans="1:26" ht="14.25" customHeight="1" x14ac:dyDescent="0.3">
      <c r="A340" s="2">
        <v>221</v>
      </c>
      <c r="B340" s="3" t="s">
        <v>1076</v>
      </c>
      <c r="C340" s="4" t="s">
        <v>1077</v>
      </c>
      <c r="D340" s="5">
        <v>44897</v>
      </c>
      <c r="E340" s="3">
        <v>2022</v>
      </c>
      <c r="F340" s="3" t="s">
        <v>264</v>
      </c>
      <c r="G340" s="3" t="s">
        <v>265</v>
      </c>
      <c r="H340" s="3" t="s">
        <v>43</v>
      </c>
      <c r="I340" s="3" t="s">
        <v>1078</v>
      </c>
      <c r="J340" s="6">
        <v>10</v>
      </c>
      <c r="K340" s="7">
        <v>751548070</v>
      </c>
      <c r="L340" s="8" t="s">
        <v>1324</v>
      </c>
      <c r="M340" s="9">
        <v>2.11</v>
      </c>
      <c r="N340" s="7">
        <f>IF('Base de datos'!$E340=2023,'Base de datos'!$K340,IF('Base de datos'!$E340=2022,'Base de datos'!$K340*'IPC DANE'!$V$18/'IPC DANE'!$U$18,IF('Base de datos'!$E340=2021,'Base de datos'!$K340*'IPC DANE'!$V$18/'IPC DANE'!$T$18,IF('Base de datos'!$E340=2020,'Base de datos'!$K340*'IPC DANE'!$V$18/'IPC DANE'!$S$18))))</f>
        <v>531582781.21951216</v>
      </c>
      <c r="O340" s="3" t="s">
        <v>29</v>
      </c>
      <c r="P340" s="3" t="s">
        <v>30</v>
      </c>
      <c r="Q340" s="3">
        <v>2</v>
      </c>
      <c r="R340" s="10">
        <v>28</v>
      </c>
      <c r="S340" s="3"/>
      <c r="T340" s="3" t="s">
        <v>1079</v>
      </c>
      <c r="U340" s="7">
        <v>6500000</v>
      </c>
      <c r="V340" s="7">
        <f>IF('Base de datos'!$E340=2023,'Base de datos'!$U340,IF('Base de datos'!$E340=2022,'Base de datos'!$U340*'IPC DANE'!$V$18/'IPC DANE'!$U$18,IF('Base de datos'!$E340=2021,'Base de datos'!$U340*'IPC DANE'!$V$18/'IPC DANE'!$T$18,IF('Base de datos'!$E340=2020,'Base de datos'!$U340*'IPC DANE'!$V$18/'IPC DANE'!$S$18))))</f>
        <v>4597560.9756097561</v>
      </c>
      <c r="W340" s="7">
        <v>4000000</v>
      </c>
      <c r="X340" s="7">
        <f>IF('Base de datos'!$E340=2023,'Base de datos'!$W340,IF('Base de datos'!$E340=2022,'Base de datos'!$W340*'IPC DANE'!$V$18/'IPC DANE'!$U$18,IF('Base de datos'!$E340=2021,'Base de datos'!$W340*'IPC DANE'!$V$18/'IPC DANE'!$T$18,IF('Base de datos'!$E340=2020,'Base de datos'!$W340*'IPC DANE'!$V$18/'IPC DANE'!$S$18))))</f>
        <v>2829268.2926829271</v>
      </c>
      <c r="Y340" s="3"/>
      <c r="Z340" s="1"/>
    </row>
    <row r="341" spans="1:26" ht="14.25" customHeight="1" x14ac:dyDescent="0.3">
      <c r="A341" s="2">
        <v>222</v>
      </c>
      <c r="B341" s="3" t="s">
        <v>1080</v>
      </c>
      <c r="C341" s="4" t="s">
        <v>1081</v>
      </c>
      <c r="D341" s="5">
        <v>44888</v>
      </c>
      <c r="E341" s="3">
        <v>2022</v>
      </c>
      <c r="F341" s="3" t="s">
        <v>1082</v>
      </c>
      <c r="G341" s="3" t="s">
        <v>1083</v>
      </c>
      <c r="H341" s="3" t="s">
        <v>43</v>
      </c>
      <c r="I341" s="3" t="s">
        <v>1084</v>
      </c>
      <c r="J341" s="6">
        <v>5</v>
      </c>
      <c r="K341" s="7">
        <v>65869535</v>
      </c>
      <c r="L341" s="8" t="s">
        <v>1324</v>
      </c>
      <c r="M341" s="9">
        <v>2</v>
      </c>
      <c r="N341" s="7">
        <f>IF('Base de datos'!$E341=2023,'Base de datos'!$K341,IF('Base de datos'!$E341=2022,'Base de datos'!$K341*'IPC DANE'!$V$18/'IPC DANE'!$U$18,IF('Base de datos'!$E341=2021,'Base de datos'!$K341*'IPC DANE'!$V$18/'IPC DANE'!$T$18,IF('Base de datos'!$E341=2020,'Base de datos'!$K341*'IPC DANE'!$V$18/'IPC DANE'!$S$18))))</f>
        <v>46590646.707317069</v>
      </c>
      <c r="O341" s="3" t="s">
        <v>29</v>
      </c>
      <c r="P341" s="3" t="s">
        <v>30</v>
      </c>
      <c r="Q341" s="3">
        <v>2</v>
      </c>
      <c r="R341" s="10">
        <v>28</v>
      </c>
      <c r="S341" s="3" t="s">
        <v>1085</v>
      </c>
      <c r="T341" s="3" t="s">
        <v>946</v>
      </c>
      <c r="U341" s="7">
        <v>5210000</v>
      </c>
      <c r="V341" s="7">
        <f>IF('Base de datos'!$E341=2023,'Base de datos'!$U341,IF('Base de datos'!$E341=2022,'Base de datos'!$U341*'IPC DANE'!$V$18/'IPC DANE'!$U$18,IF('Base de datos'!$E341=2021,'Base de datos'!$U341*'IPC DANE'!$V$18/'IPC DANE'!$T$18,IF('Base de datos'!$E341=2020,'Base de datos'!$U341*'IPC DANE'!$V$18/'IPC DANE'!$S$18))))</f>
        <v>3685121.9512195126</v>
      </c>
      <c r="W341" s="7">
        <v>2559000</v>
      </c>
      <c r="X341" s="7">
        <f>IF('Base de datos'!$E341=2023,'Base de datos'!$W341,IF('Base de datos'!$E341=2022,'Base de datos'!$W341*'IPC DANE'!$V$18/'IPC DANE'!$U$18,IF('Base de datos'!$E341=2021,'Base de datos'!$W341*'IPC DANE'!$V$18/'IPC DANE'!$T$18,IF('Base de datos'!$E341=2020,'Base de datos'!$W341*'IPC DANE'!$V$18/'IPC DANE'!$S$18))))</f>
        <v>1810024.3902439026</v>
      </c>
      <c r="Y341" s="3"/>
      <c r="Z341" s="1"/>
    </row>
    <row r="342" spans="1:26" ht="14.25" customHeight="1" x14ac:dyDescent="0.3">
      <c r="A342" s="2">
        <v>223</v>
      </c>
      <c r="B342" s="3" t="s">
        <v>1086</v>
      </c>
      <c r="C342" s="4" t="s">
        <v>1087</v>
      </c>
      <c r="D342" s="5">
        <v>44860</v>
      </c>
      <c r="E342" s="3">
        <v>2022</v>
      </c>
      <c r="F342" s="3" t="s">
        <v>935</v>
      </c>
      <c r="G342" s="3" t="s">
        <v>49</v>
      </c>
      <c r="H342" s="3" t="s">
        <v>43</v>
      </c>
      <c r="I342" s="3" t="s">
        <v>1088</v>
      </c>
      <c r="J342" s="6">
        <v>2</v>
      </c>
      <c r="K342" s="7">
        <v>171400460</v>
      </c>
      <c r="L342" s="8" t="s">
        <v>1324</v>
      </c>
      <c r="M342" s="9">
        <v>2.06</v>
      </c>
      <c r="N342" s="7">
        <f>IF('Base de datos'!$E342=2023,'Base de datos'!$K342,IF('Base de datos'!$E342=2022,'Base de datos'!$K342*'IPC DANE'!$V$18/'IPC DANE'!$U$18,IF('Base de datos'!$E342=2021,'Base de datos'!$K342*'IPC DANE'!$V$18/'IPC DANE'!$T$18,IF('Base de datos'!$E342=2020,'Base de datos'!$K342*'IPC DANE'!$V$18/'IPC DANE'!$S$18))))</f>
        <v>121234471.70731708</v>
      </c>
      <c r="O342" s="3" t="s">
        <v>29</v>
      </c>
      <c r="P342" s="3" t="s">
        <v>57</v>
      </c>
      <c r="Q342" s="3" t="s">
        <v>58</v>
      </c>
      <c r="R342" s="10">
        <v>17</v>
      </c>
      <c r="S342" s="3"/>
      <c r="T342" s="3" t="s">
        <v>385</v>
      </c>
      <c r="U342" s="7">
        <v>6000000</v>
      </c>
      <c r="V342" s="7">
        <f>IF('Base de datos'!$E342=2023,'Base de datos'!$U342,IF('Base de datos'!$E342=2022,'Base de datos'!$U342*'IPC DANE'!$V$18/'IPC DANE'!$U$18,IF('Base de datos'!$E342=2021,'Base de datos'!$U342*'IPC DANE'!$V$18/'IPC DANE'!$T$18,IF('Base de datos'!$E342=2020,'Base de datos'!$U342*'IPC DANE'!$V$18/'IPC DANE'!$S$18))))</f>
        <v>4243902.4390243897</v>
      </c>
      <c r="W342" s="7">
        <v>5500000</v>
      </c>
      <c r="X342" s="7">
        <f>IF('Base de datos'!$E342=2023,'Base de datos'!$W342,IF('Base de datos'!$E342=2022,'Base de datos'!$W342*'IPC DANE'!$V$18/'IPC DANE'!$U$18,IF('Base de datos'!$E342=2021,'Base de datos'!$W342*'IPC DANE'!$V$18/'IPC DANE'!$T$18,IF('Base de datos'!$E342=2020,'Base de datos'!$W342*'IPC DANE'!$V$18/'IPC DANE'!$S$18))))</f>
        <v>3890243.9024390248</v>
      </c>
      <c r="Y342" s="3" t="s">
        <v>1072</v>
      </c>
      <c r="Z342" s="1"/>
    </row>
    <row r="343" spans="1:26" ht="14.25" customHeight="1" x14ac:dyDescent="0.3">
      <c r="A343" s="2">
        <v>224</v>
      </c>
      <c r="B343" s="3" t="s">
        <v>1089</v>
      </c>
      <c r="C343" s="4" t="s">
        <v>1090</v>
      </c>
      <c r="D343" s="5">
        <v>44845</v>
      </c>
      <c r="E343" s="3">
        <v>2022</v>
      </c>
      <c r="F343" s="3" t="s">
        <v>1091</v>
      </c>
      <c r="G343" s="3" t="s">
        <v>680</v>
      </c>
      <c r="H343" s="3" t="s">
        <v>43</v>
      </c>
      <c r="I343" s="3" t="s">
        <v>1092</v>
      </c>
      <c r="J343" s="6">
        <v>6</v>
      </c>
      <c r="K343" s="7">
        <v>211796688</v>
      </c>
      <c r="L343" s="17" t="s">
        <v>1325</v>
      </c>
      <c r="M343" s="6" t="s">
        <v>37</v>
      </c>
      <c r="N343" s="7">
        <f>IF('Base de datos'!$E343=2023,'Base de datos'!$K343,IF('Base de datos'!$E343=2022,'Base de datos'!$K343*'IPC DANE'!$V$18/'IPC DANE'!$U$18,IF('Base de datos'!$E343=2021,'Base de datos'!$K343*'IPC DANE'!$V$18/'IPC DANE'!$T$18,IF('Base de datos'!$E343=2020,'Base de datos'!$K343*'IPC DANE'!$V$18/'IPC DANE'!$S$18))))</f>
        <v>149807413.46341464</v>
      </c>
      <c r="O343" s="3" t="s">
        <v>58</v>
      </c>
      <c r="P343" s="3" t="s">
        <v>30</v>
      </c>
      <c r="Q343" s="3">
        <v>1</v>
      </c>
      <c r="R343" s="10">
        <v>32</v>
      </c>
      <c r="S343" s="16"/>
      <c r="T343" s="3" t="s">
        <v>816</v>
      </c>
      <c r="U343" s="7" t="s">
        <v>37</v>
      </c>
      <c r="V343" s="7" t="s">
        <v>37</v>
      </c>
      <c r="W343" s="7" t="s">
        <v>37</v>
      </c>
      <c r="X343" s="7" t="s">
        <v>37</v>
      </c>
      <c r="Y343" s="3" t="s">
        <v>1093</v>
      </c>
      <c r="Z343" s="1"/>
    </row>
    <row r="344" spans="1:26" ht="14.25" customHeight="1" x14ac:dyDescent="0.3">
      <c r="A344" s="2">
        <v>225</v>
      </c>
      <c r="B344" s="3" t="s">
        <v>1094</v>
      </c>
      <c r="C344" s="4" t="s">
        <v>1095</v>
      </c>
      <c r="D344" s="5">
        <v>44867</v>
      </c>
      <c r="E344" s="3">
        <v>2022</v>
      </c>
      <c r="F344" s="3" t="s">
        <v>26</v>
      </c>
      <c r="G344" s="3" t="s">
        <v>26</v>
      </c>
      <c r="H344" s="3" t="s">
        <v>43</v>
      </c>
      <c r="I344" s="3" t="s">
        <v>1096</v>
      </c>
      <c r="J344" s="6">
        <v>11</v>
      </c>
      <c r="K344" s="7">
        <v>3805589201</v>
      </c>
      <c r="L344" s="16" t="s">
        <v>1324</v>
      </c>
      <c r="M344" s="3" t="s">
        <v>1097</v>
      </c>
      <c r="N344" s="7">
        <f>IF('Base de datos'!$E344=2023,'Base de datos'!$K344,IF('Base de datos'!$E344=2022,'Base de datos'!$K344*'IPC DANE'!$V$18/'IPC DANE'!$U$18,IF('Base de datos'!$E344=2021,'Base de datos'!$K344*'IPC DANE'!$V$18/'IPC DANE'!$T$18,IF('Base de datos'!$E344=2020,'Base de datos'!$K344*'IPC DANE'!$V$18/'IPC DANE'!$S$18))))</f>
        <v>2691758215.3414636</v>
      </c>
      <c r="O344" s="3" t="s">
        <v>29</v>
      </c>
      <c r="P344" s="3" t="s">
        <v>30</v>
      </c>
      <c r="Q344" s="3">
        <v>1</v>
      </c>
      <c r="R344" s="10">
        <v>32</v>
      </c>
      <c r="S344" s="3" t="s">
        <v>73</v>
      </c>
      <c r="T344" s="3" t="s">
        <v>51</v>
      </c>
      <c r="U344" s="7">
        <v>6967000</v>
      </c>
      <c r="V344" s="7">
        <f>IF('Base de datos'!$E344=2023,'Base de datos'!$U344,IF('Base de datos'!$E344=2022,'Base de datos'!$U344*'IPC DANE'!$V$18/'IPC DANE'!$U$18,IF('Base de datos'!$E344=2021,'Base de datos'!$U344*'IPC DANE'!$V$18/'IPC DANE'!$T$18,IF('Base de datos'!$E344=2020,'Base de datos'!$U344*'IPC DANE'!$V$18/'IPC DANE'!$S$18))))</f>
        <v>4927878.0487804879</v>
      </c>
      <c r="W344" s="7">
        <v>5604000</v>
      </c>
      <c r="X344" s="7">
        <f>IF('Base de datos'!$E344=2023,'Base de datos'!$W344,IF('Base de datos'!$E344=2022,'Base de datos'!$W344*'IPC DANE'!$V$18/'IPC DANE'!$U$18,IF('Base de datos'!$E344=2021,'Base de datos'!$W344*'IPC DANE'!$V$18/'IPC DANE'!$T$18,IF('Base de datos'!$E344=2020,'Base de datos'!$W344*'IPC DANE'!$V$18/'IPC DANE'!$S$18))))</f>
        <v>3963804.8780487808</v>
      </c>
      <c r="Y344" s="3"/>
      <c r="Z344" s="1"/>
    </row>
    <row r="345" spans="1:26" ht="14.25" hidden="1" customHeight="1" outlineLevel="1" x14ac:dyDescent="0.3">
      <c r="A345" s="2">
        <v>225.1</v>
      </c>
      <c r="B345" s="3"/>
      <c r="C345" s="12"/>
      <c r="D345" s="5"/>
      <c r="E345" s="3">
        <v>2022</v>
      </c>
      <c r="F345" s="3"/>
      <c r="G345" s="3"/>
      <c r="H345" s="3"/>
      <c r="I345" s="3"/>
      <c r="J345" s="6"/>
      <c r="K345" s="7">
        <v>1028728172.64</v>
      </c>
      <c r="L345" s="16" t="s">
        <v>1324</v>
      </c>
      <c r="M345" s="3">
        <v>2.4</v>
      </c>
      <c r="N345" s="7">
        <f>IF('Base de datos'!$E345=2023,'Base de datos'!$K345,IF('Base de datos'!$E345=2022,'Base de datos'!$K345*'IPC DANE'!$V$18/'IPC DANE'!$U$18,IF('Base de datos'!$E345=2021,'Base de datos'!$K345*'IPC DANE'!$V$18/'IPC DANE'!$T$18,IF('Base de datos'!$E345=2020,'Base de datos'!$K345*'IPC DANE'!$V$18/'IPC DANE'!$S$18))))</f>
        <v>727637000.15999997</v>
      </c>
      <c r="O345" s="3"/>
      <c r="P345" s="3"/>
      <c r="Q345" s="3"/>
      <c r="R345" s="10"/>
      <c r="S345" s="3" t="s">
        <v>487</v>
      </c>
      <c r="T345" s="3"/>
      <c r="U345" s="7"/>
      <c r="V345" s="7">
        <f>IF('Base de datos'!$E345=2023,'Base de datos'!$U345,IF('Base de datos'!$E345=2022,'Base de datos'!$U345*'IPC DANE'!$V$18/'IPC DANE'!$U$18,IF('Base de datos'!$E345=2021,'Base de datos'!$U345*'IPC DANE'!$V$18/'IPC DANE'!$T$18,IF('Base de datos'!$E345=2020,'Base de datos'!$U345*'IPC DANE'!$V$18/'IPC DANE'!$S$18))))</f>
        <v>0</v>
      </c>
      <c r="W345" s="7"/>
      <c r="X345" s="7">
        <f>IF('Base de datos'!$E345=2023,'Base de datos'!$W345,IF('Base de datos'!$E345=2022,'Base de datos'!$W345*'IPC DANE'!$V$18/'IPC DANE'!$U$18,IF('Base de datos'!$E345=2021,'Base de datos'!$W345*'IPC DANE'!$V$18/'IPC DANE'!$T$18,IF('Base de datos'!$E345=2020,'Base de datos'!$W345*'IPC DANE'!$V$18/'IPC DANE'!$S$18))))</f>
        <v>0</v>
      </c>
      <c r="Y345" s="3"/>
      <c r="Z345" s="1"/>
    </row>
    <row r="346" spans="1:26" ht="14.25" hidden="1" customHeight="1" outlineLevel="1" x14ac:dyDescent="0.3">
      <c r="A346" s="2">
        <v>225.2</v>
      </c>
      <c r="B346" s="3"/>
      <c r="C346" s="12"/>
      <c r="D346" s="5"/>
      <c r="E346" s="3">
        <v>2022</v>
      </c>
      <c r="F346" s="3"/>
      <c r="G346" s="3"/>
      <c r="H346" s="3"/>
      <c r="I346" s="3"/>
      <c r="J346" s="6"/>
      <c r="K346" s="7">
        <v>2383890182.5900002</v>
      </c>
      <c r="L346" s="16" t="s">
        <v>1324</v>
      </c>
      <c r="M346" s="3">
        <v>2.4300000000000002</v>
      </c>
      <c r="N346" s="7">
        <f>IF('Base de datos'!$E346=2023,'Base de datos'!$K346,IF('Base de datos'!$E346=2022,'Base de datos'!$K346*'IPC DANE'!$V$18/'IPC DANE'!$U$18,IF('Base de datos'!$E346=2021,'Base de datos'!$K346*'IPC DANE'!$V$18/'IPC DANE'!$T$18,IF('Base de datos'!$E346=2020,'Base de datos'!$K346*'IPC DANE'!$V$18/'IPC DANE'!$S$18))))</f>
        <v>1686166226.71</v>
      </c>
      <c r="O346" s="3"/>
      <c r="P346" s="3"/>
      <c r="Q346" s="3"/>
      <c r="R346" s="10"/>
      <c r="S346" s="3" t="s">
        <v>1098</v>
      </c>
      <c r="T346" s="3"/>
      <c r="U346" s="7"/>
      <c r="V346" s="7">
        <f>IF('Base de datos'!$E346=2023,'Base de datos'!$U346,IF('Base de datos'!$E346=2022,'Base de datos'!$U346*'IPC DANE'!$V$18/'IPC DANE'!$U$18,IF('Base de datos'!$E346=2021,'Base de datos'!$U346*'IPC DANE'!$V$18/'IPC DANE'!$T$18,IF('Base de datos'!$E346=2020,'Base de datos'!$U346*'IPC DANE'!$V$18/'IPC DANE'!$S$18))))</f>
        <v>0</v>
      </c>
      <c r="W346" s="7"/>
      <c r="X346" s="7">
        <f>IF('Base de datos'!$E346=2023,'Base de datos'!$W346,IF('Base de datos'!$E346=2022,'Base de datos'!$W346*'IPC DANE'!$V$18/'IPC DANE'!$U$18,IF('Base de datos'!$E346=2021,'Base de datos'!$W346*'IPC DANE'!$V$18/'IPC DANE'!$T$18,IF('Base de datos'!$E346=2020,'Base de datos'!$W346*'IPC DANE'!$V$18/'IPC DANE'!$S$18))))</f>
        <v>0</v>
      </c>
      <c r="Y346" s="3"/>
      <c r="Z346" s="1"/>
    </row>
    <row r="347" spans="1:26" ht="14.25" hidden="1" customHeight="1" outlineLevel="1" x14ac:dyDescent="0.3">
      <c r="A347" s="2">
        <v>225.3</v>
      </c>
      <c r="B347" s="3"/>
      <c r="C347" s="12"/>
      <c r="D347" s="5"/>
      <c r="E347" s="3">
        <v>2022</v>
      </c>
      <c r="F347" s="3"/>
      <c r="G347" s="3"/>
      <c r="H347" s="3"/>
      <c r="I347" s="3"/>
      <c r="J347" s="6"/>
      <c r="K347" s="7">
        <v>175752599.40000001</v>
      </c>
      <c r="L347" s="16" t="s">
        <v>1324</v>
      </c>
      <c r="M347" s="3">
        <v>1.1000000000000001</v>
      </c>
      <c r="N347" s="7">
        <f>IF('Base de datos'!$E347=2023,'Base de datos'!$K347,IF('Base de datos'!$E347=2022,'Base de datos'!$K347*'IPC DANE'!$V$18/'IPC DANE'!$U$18,IF('Base de datos'!$E347=2021,'Base de datos'!$K347*'IPC DANE'!$V$18/'IPC DANE'!$T$18,IF('Base de datos'!$E347=2020,'Base de datos'!$K347*'IPC DANE'!$V$18/'IPC DANE'!$S$18))))</f>
        <v>124312814.20975611</v>
      </c>
      <c r="O347" s="3"/>
      <c r="P347" s="3"/>
      <c r="Q347" s="3"/>
      <c r="R347" s="10"/>
      <c r="S347" s="3" t="s">
        <v>91</v>
      </c>
      <c r="T347" s="3"/>
      <c r="U347" s="7"/>
      <c r="V347" s="7">
        <f>IF('Base de datos'!$E347=2023,'Base de datos'!$U347,IF('Base de datos'!$E347=2022,'Base de datos'!$U347*'IPC DANE'!$V$18/'IPC DANE'!$U$18,IF('Base de datos'!$E347=2021,'Base de datos'!$U347*'IPC DANE'!$V$18/'IPC DANE'!$T$18,IF('Base de datos'!$E347=2020,'Base de datos'!$U347*'IPC DANE'!$V$18/'IPC DANE'!$S$18))))</f>
        <v>0</v>
      </c>
      <c r="W347" s="7"/>
      <c r="X347" s="7">
        <f>IF('Base de datos'!$E347=2023,'Base de datos'!$W347,IF('Base de datos'!$E347=2022,'Base de datos'!$W347*'IPC DANE'!$V$18/'IPC DANE'!$U$18,IF('Base de datos'!$E347=2021,'Base de datos'!$W347*'IPC DANE'!$V$18/'IPC DANE'!$T$18,IF('Base de datos'!$E347=2020,'Base de datos'!$W347*'IPC DANE'!$V$18/'IPC DANE'!$S$18))))</f>
        <v>0</v>
      </c>
      <c r="Y347" s="3"/>
      <c r="Z347" s="1"/>
    </row>
    <row r="348" spans="1:26" ht="14.25" customHeight="1" collapsed="1" x14ac:dyDescent="0.3">
      <c r="A348" s="2">
        <v>226</v>
      </c>
      <c r="B348" s="3" t="s">
        <v>1099</v>
      </c>
      <c r="C348" s="4" t="s">
        <v>1100</v>
      </c>
      <c r="D348" s="5">
        <v>44890</v>
      </c>
      <c r="E348" s="3">
        <v>2022</v>
      </c>
      <c r="F348" s="3" t="s">
        <v>26</v>
      </c>
      <c r="G348" s="3" t="s">
        <v>26</v>
      </c>
      <c r="H348" s="3" t="s">
        <v>43</v>
      </c>
      <c r="I348" s="3" t="s">
        <v>1101</v>
      </c>
      <c r="J348" s="6">
        <v>8</v>
      </c>
      <c r="K348" s="7">
        <v>793550683</v>
      </c>
      <c r="L348" s="16" t="s">
        <v>1324</v>
      </c>
      <c r="M348" s="3" t="s">
        <v>1102</v>
      </c>
      <c r="N348" s="7">
        <f>IF('Base de datos'!$E348=2023,'Base de datos'!$K348,IF('Base de datos'!$E348=2022,'Base de datos'!$K348*'IPC DANE'!$V$18/'IPC DANE'!$U$18,IF('Base de datos'!$E348=2021,'Base de datos'!$K348*'IPC DANE'!$V$18/'IPC DANE'!$T$18,IF('Base de datos'!$E348=2020,'Base de datos'!$K348*'IPC DANE'!$V$18/'IPC DANE'!$S$18))))</f>
        <v>561291946.51219511</v>
      </c>
      <c r="O348" s="3" t="s">
        <v>29</v>
      </c>
      <c r="P348" s="3" t="s">
        <v>30</v>
      </c>
      <c r="Q348" s="11">
        <v>1</v>
      </c>
      <c r="R348" s="10">
        <v>32</v>
      </c>
      <c r="S348" s="3" t="s">
        <v>1103</v>
      </c>
      <c r="T348" s="3" t="s">
        <v>51</v>
      </c>
      <c r="U348" s="7">
        <v>6967000</v>
      </c>
      <c r="V348" s="7">
        <f>IF('Base de datos'!$E348=2023,'Base de datos'!$U348,IF('Base de datos'!$E348=2022,'Base de datos'!$U348*'IPC DANE'!$V$18/'IPC DANE'!$U$18,IF('Base de datos'!$E348=2021,'Base de datos'!$U348*'IPC DANE'!$V$18/'IPC DANE'!$T$18,IF('Base de datos'!$E348=2020,'Base de datos'!$U348*'IPC DANE'!$V$18/'IPC DANE'!$S$18))))</f>
        <v>4927878.0487804879</v>
      </c>
      <c r="W348" s="7">
        <v>5604000</v>
      </c>
      <c r="X348" s="7">
        <f>IF('Base de datos'!$E348=2023,'Base de datos'!$W348,IF('Base de datos'!$E348=2022,'Base de datos'!$W348*'IPC DANE'!$V$18/'IPC DANE'!$U$18,IF('Base de datos'!$E348=2021,'Base de datos'!$W348*'IPC DANE'!$V$18/'IPC DANE'!$T$18,IF('Base de datos'!$E348=2020,'Base de datos'!$W348*'IPC DANE'!$V$18/'IPC DANE'!$S$18))))</f>
        <v>3963804.8780487808</v>
      </c>
      <c r="Y348" s="3"/>
      <c r="Z348" s="1"/>
    </row>
    <row r="349" spans="1:26" ht="14.25" hidden="1" customHeight="1" outlineLevel="1" x14ac:dyDescent="0.3">
      <c r="A349" s="2">
        <v>226.1</v>
      </c>
      <c r="B349" s="3"/>
      <c r="C349" s="12"/>
      <c r="D349" s="5"/>
      <c r="E349" s="3">
        <v>2022</v>
      </c>
      <c r="F349" s="3"/>
      <c r="G349" s="3"/>
      <c r="H349" s="3"/>
      <c r="I349" s="3"/>
      <c r="J349" s="6"/>
      <c r="K349" s="7">
        <v>22940534.399999999</v>
      </c>
      <c r="L349" s="16" t="s">
        <v>1324</v>
      </c>
      <c r="M349" s="3">
        <v>4.3</v>
      </c>
      <c r="N349" s="7">
        <f>IF('Base de datos'!$E349=2023,'Base de datos'!$K349,IF('Base de datos'!$E349=2022,'Base de datos'!$K349*'IPC DANE'!$V$18/'IPC DANE'!$U$18,IF('Base de datos'!$E349=2021,'Base de datos'!$K349*'IPC DANE'!$V$18/'IPC DANE'!$T$18,IF('Base de datos'!$E349=2020,'Base de datos'!$K349*'IPC DANE'!$V$18/'IPC DANE'!$S$18))))</f>
        <v>16226231.648780486</v>
      </c>
      <c r="O349" s="3"/>
      <c r="P349" s="3"/>
      <c r="Q349" s="3"/>
      <c r="R349" s="10"/>
      <c r="S349" s="3" t="s">
        <v>1104</v>
      </c>
      <c r="T349" s="3"/>
      <c r="U349" s="7"/>
      <c r="V349" s="7">
        <f>IF('Base de datos'!$E349=2023,'Base de datos'!$U349,IF('Base de datos'!$E349=2022,'Base de datos'!$U349*'IPC DANE'!$V$18/'IPC DANE'!$U$18,IF('Base de datos'!$E349=2021,'Base de datos'!$U349*'IPC DANE'!$V$18/'IPC DANE'!$T$18,IF('Base de datos'!$E349=2020,'Base de datos'!$U349*'IPC DANE'!$V$18/'IPC DANE'!$S$18))))</f>
        <v>0</v>
      </c>
      <c r="W349" s="7"/>
      <c r="X349" s="7">
        <f>IF('Base de datos'!$E349=2023,'Base de datos'!$W349,IF('Base de datos'!$E349=2022,'Base de datos'!$W349*'IPC DANE'!$V$18/'IPC DANE'!$U$18,IF('Base de datos'!$E349=2021,'Base de datos'!$W349*'IPC DANE'!$V$18/'IPC DANE'!$T$18,IF('Base de datos'!$E349=2020,'Base de datos'!$W349*'IPC DANE'!$V$18/'IPC DANE'!$S$18))))</f>
        <v>0</v>
      </c>
      <c r="Y349" s="3"/>
      <c r="Z349" s="1"/>
    </row>
    <row r="350" spans="1:26" ht="14.25" hidden="1" customHeight="1" outlineLevel="1" x14ac:dyDescent="0.3">
      <c r="A350" s="2">
        <v>226.2</v>
      </c>
      <c r="B350" s="3"/>
      <c r="C350" s="12"/>
      <c r="D350" s="5"/>
      <c r="E350" s="3">
        <v>2022</v>
      </c>
      <c r="F350" s="3"/>
      <c r="G350" s="3"/>
      <c r="H350" s="3"/>
      <c r="I350" s="3"/>
      <c r="J350" s="6"/>
      <c r="K350" s="7">
        <v>15404835.6</v>
      </c>
      <c r="L350" s="16" t="s">
        <v>1324</v>
      </c>
      <c r="M350" s="3">
        <v>3.3</v>
      </c>
      <c r="N350" s="7">
        <f>IF('Base de datos'!$E350=2023,'Base de datos'!$K350,IF('Base de datos'!$E350=2022,'Base de datos'!$K350*'IPC DANE'!$V$18/'IPC DANE'!$U$18,IF('Base de datos'!$E350=2021,'Base de datos'!$K350*'IPC DANE'!$V$18/'IPC DANE'!$T$18,IF('Base de datos'!$E350=2020,'Base de datos'!$K350*'IPC DANE'!$V$18/'IPC DANE'!$S$18))))</f>
        <v>10896103.229268294</v>
      </c>
      <c r="O350" s="3"/>
      <c r="P350" s="3"/>
      <c r="Q350" s="3"/>
      <c r="R350" s="10"/>
      <c r="S350" s="3" t="s">
        <v>1105</v>
      </c>
      <c r="T350" s="3"/>
      <c r="U350" s="7"/>
      <c r="V350" s="7">
        <f>IF('Base de datos'!$E350=2023,'Base de datos'!$U350,IF('Base de datos'!$E350=2022,'Base de datos'!$U350*'IPC DANE'!$V$18/'IPC DANE'!$U$18,IF('Base de datos'!$E350=2021,'Base de datos'!$U350*'IPC DANE'!$V$18/'IPC DANE'!$T$18,IF('Base de datos'!$E350=2020,'Base de datos'!$U350*'IPC DANE'!$V$18/'IPC DANE'!$S$18))))</f>
        <v>0</v>
      </c>
      <c r="W350" s="7"/>
      <c r="X350" s="7">
        <f>IF('Base de datos'!$E350=2023,'Base de datos'!$W350,IF('Base de datos'!$E350=2022,'Base de datos'!$W350*'IPC DANE'!$V$18/'IPC DANE'!$U$18,IF('Base de datos'!$E350=2021,'Base de datos'!$W350*'IPC DANE'!$V$18/'IPC DANE'!$T$18,IF('Base de datos'!$E350=2020,'Base de datos'!$W350*'IPC DANE'!$V$18/'IPC DANE'!$S$18))))</f>
        <v>0</v>
      </c>
      <c r="Y350" s="3"/>
      <c r="Z350" s="1"/>
    </row>
    <row r="351" spans="1:26" ht="14.25" hidden="1" customHeight="1" outlineLevel="1" x14ac:dyDescent="0.3">
      <c r="A351" s="2">
        <v>226.3</v>
      </c>
      <c r="B351" s="3"/>
      <c r="C351" s="12"/>
      <c r="D351" s="5"/>
      <c r="E351" s="3">
        <v>2022</v>
      </c>
      <c r="F351" s="3"/>
      <c r="G351" s="3"/>
      <c r="H351" s="3"/>
      <c r="I351" s="3"/>
      <c r="J351" s="6"/>
      <c r="K351" s="7">
        <v>122401436.5</v>
      </c>
      <c r="L351" s="16" t="s">
        <v>1324</v>
      </c>
      <c r="M351" s="3">
        <v>2.4500000000000002</v>
      </c>
      <c r="N351" s="7">
        <f>IF('Base de datos'!$E351=2023,'Base de datos'!$K351,IF('Base de datos'!$E351=2022,'Base de datos'!$K351*'IPC DANE'!$V$18/'IPC DANE'!$U$18,IF('Base de datos'!$E351=2021,'Base de datos'!$K351*'IPC DANE'!$V$18/'IPC DANE'!$T$18,IF('Base de datos'!$E351=2020,'Base de datos'!$K351*'IPC DANE'!$V$18/'IPC DANE'!$S$18))))</f>
        <v>86576625.817073181</v>
      </c>
      <c r="O351" s="3"/>
      <c r="P351" s="3"/>
      <c r="Q351" s="3"/>
      <c r="R351" s="10"/>
      <c r="S351" s="3" t="s">
        <v>569</v>
      </c>
      <c r="T351" s="3"/>
      <c r="U351" s="7"/>
      <c r="V351" s="7">
        <f>IF('Base de datos'!$E351=2023,'Base de datos'!$U351,IF('Base de datos'!$E351=2022,'Base de datos'!$U351*'IPC DANE'!$V$18/'IPC DANE'!$U$18,IF('Base de datos'!$E351=2021,'Base de datos'!$U351*'IPC DANE'!$V$18/'IPC DANE'!$T$18,IF('Base de datos'!$E351=2020,'Base de datos'!$U351*'IPC DANE'!$V$18/'IPC DANE'!$S$18))))</f>
        <v>0</v>
      </c>
      <c r="W351" s="7"/>
      <c r="X351" s="7">
        <f>IF('Base de datos'!$E351=2023,'Base de datos'!$W351,IF('Base de datos'!$E351=2022,'Base de datos'!$W351*'IPC DANE'!$V$18/'IPC DANE'!$U$18,IF('Base de datos'!$E351=2021,'Base de datos'!$W351*'IPC DANE'!$V$18/'IPC DANE'!$T$18,IF('Base de datos'!$E351=2020,'Base de datos'!$W351*'IPC DANE'!$V$18/'IPC DANE'!$S$18))))</f>
        <v>0</v>
      </c>
      <c r="Y351" s="3"/>
      <c r="Z351" s="1"/>
    </row>
    <row r="352" spans="1:26" ht="14.25" hidden="1" customHeight="1" outlineLevel="1" x14ac:dyDescent="0.3">
      <c r="A352" s="2">
        <v>226.4</v>
      </c>
      <c r="B352" s="3"/>
      <c r="C352" s="12"/>
      <c r="D352" s="5"/>
      <c r="E352" s="3">
        <v>2022</v>
      </c>
      <c r="F352" s="3"/>
      <c r="G352" s="3"/>
      <c r="H352" s="3"/>
      <c r="I352" s="3"/>
      <c r="J352" s="6"/>
      <c r="K352" s="7">
        <v>496782469.39999998</v>
      </c>
      <c r="L352" s="16" t="s">
        <v>1324</v>
      </c>
      <c r="M352" s="3">
        <v>2.2999999999999998</v>
      </c>
      <c r="N352" s="7">
        <f>IF('Base de datos'!$E352=2023,'Base de datos'!$K352,IF('Base de datos'!$E352=2022,'Base de datos'!$K352*'IPC DANE'!$V$18/'IPC DANE'!$U$18,IF('Base de datos'!$E352=2021,'Base de datos'!$K352*'IPC DANE'!$V$18/'IPC DANE'!$T$18,IF('Base de datos'!$E352=2020,'Base de datos'!$K352*'IPC DANE'!$V$18/'IPC DANE'!$S$18))))</f>
        <v>351382722.25853658</v>
      </c>
      <c r="O352" s="3"/>
      <c r="P352" s="3"/>
      <c r="Q352" s="3"/>
      <c r="R352" s="10"/>
      <c r="S352" s="3" t="s">
        <v>570</v>
      </c>
      <c r="T352" s="3"/>
      <c r="U352" s="7"/>
      <c r="V352" s="7">
        <f>IF('Base de datos'!$E352=2023,'Base de datos'!$U352,IF('Base de datos'!$E352=2022,'Base de datos'!$U352*'IPC DANE'!$V$18/'IPC DANE'!$U$18,IF('Base de datos'!$E352=2021,'Base de datos'!$U352*'IPC DANE'!$V$18/'IPC DANE'!$T$18,IF('Base de datos'!$E352=2020,'Base de datos'!$U352*'IPC DANE'!$V$18/'IPC DANE'!$S$18))))</f>
        <v>0</v>
      </c>
      <c r="W352" s="7"/>
      <c r="X352" s="7">
        <f>IF('Base de datos'!$E352=2023,'Base de datos'!$W352,IF('Base de datos'!$E352=2022,'Base de datos'!$W352*'IPC DANE'!$V$18/'IPC DANE'!$U$18,IF('Base de datos'!$E352=2021,'Base de datos'!$W352*'IPC DANE'!$V$18/'IPC DANE'!$T$18,IF('Base de datos'!$E352=2020,'Base de datos'!$W352*'IPC DANE'!$V$18/'IPC DANE'!$S$18))))</f>
        <v>0</v>
      </c>
      <c r="Y352" s="3"/>
      <c r="Z352" s="1"/>
    </row>
    <row r="353" spans="1:26" ht="14.25" hidden="1" customHeight="1" outlineLevel="1" x14ac:dyDescent="0.3">
      <c r="A353" s="2">
        <v>226.5</v>
      </c>
      <c r="B353" s="3"/>
      <c r="C353" s="12"/>
      <c r="D353" s="5"/>
      <c r="E353" s="3">
        <v>2022</v>
      </c>
      <c r="F353" s="3"/>
      <c r="G353" s="3"/>
      <c r="H353" s="3"/>
      <c r="I353" s="3"/>
      <c r="J353" s="6"/>
      <c r="K353" s="7">
        <v>94501386.700000003</v>
      </c>
      <c r="L353" s="16" t="s">
        <v>1324</v>
      </c>
      <c r="M353" s="3">
        <v>1.1000000000000001</v>
      </c>
      <c r="N353" s="7">
        <f>IF('Base de datos'!$E353=2023,'Base de datos'!$K353,IF('Base de datos'!$E353=2022,'Base de datos'!$K353*'IPC DANE'!$V$18/'IPC DANE'!$U$18,IF('Base de datos'!$E353=2021,'Base de datos'!$K353*'IPC DANE'!$V$18/'IPC DANE'!$T$18,IF('Base de datos'!$E353=2020,'Base de datos'!$K353*'IPC DANE'!$V$18/'IPC DANE'!$S$18))))</f>
        <v>66842444.251219511</v>
      </c>
      <c r="O353" s="3"/>
      <c r="P353" s="3"/>
      <c r="Q353" s="3"/>
      <c r="R353" s="10"/>
      <c r="S353" s="3" t="s">
        <v>91</v>
      </c>
      <c r="T353" s="3"/>
      <c r="U353" s="7"/>
      <c r="V353" s="7">
        <f>IF('Base de datos'!$E353=2023,'Base de datos'!$U353,IF('Base de datos'!$E353=2022,'Base de datos'!$U353*'IPC DANE'!$V$18/'IPC DANE'!$U$18,IF('Base de datos'!$E353=2021,'Base de datos'!$U353*'IPC DANE'!$V$18/'IPC DANE'!$T$18,IF('Base de datos'!$E353=2020,'Base de datos'!$U353*'IPC DANE'!$V$18/'IPC DANE'!$S$18))))</f>
        <v>0</v>
      </c>
      <c r="W353" s="7"/>
      <c r="X353" s="7">
        <f>IF('Base de datos'!$E353=2023,'Base de datos'!$W353,IF('Base de datos'!$E353=2022,'Base de datos'!$W353*'IPC DANE'!$V$18/'IPC DANE'!$U$18,IF('Base de datos'!$E353=2021,'Base de datos'!$W353*'IPC DANE'!$V$18/'IPC DANE'!$T$18,IF('Base de datos'!$E353=2020,'Base de datos'!$W353*'IPC DANE'!$V$18/'IPC DANE'!$S$18))))</f>
        <v>0</v>
      </c>
      <c r="Y353" s="3"/>
      <c r="Z353" s="1"/>
    </row>
    <row r="354" spans="1:26" ht="14.25" customHeight="1" collapsed="1" x14ac:dyDescent="0.3">
      <c r="A354" s="2">
        <v>227</v>
      </c>
      <c r="B354" s="3" t="s">
        <v>1106</v>
      </c>
      <c r="C354" s="4" t="s">
        <v>1107</v>
      </c>
      <c r="D354" s="5">
        <v>44742</v>
      </c>
      <c r="E354" s="3">
        <v>2022</v>
      </c>
      <c r="F354" s="3" t="s">
        <v>427</v>
      </c>
      <c r="G354" s="3" t="s">
        <v>104</v>
      </c>
      <c r="H354" s="3" t="s">
        <v>43</v>
      </c>
      <c r="I354" s="3" t="s">
        <v>1108</v>
      </c>
      <c r="J354" s="6">
        <v>5</v>
      </c>
      <c r="K354" s="7">
        <v>279057975</v>
      </c>
      <c r="L354" s="16" t="s">
        <v>1324</v>
      </c>
      <c r="M354" s="9">
        <v>2.35</v>
      </c>
      <c r="N354" s="7">
        <f>IF('Base de datos'!$E354=2023,'Base de datos'!$K354,IF('Base de datos'!$E354=2022,'Base de datos'!$K354*'IPC DANE'!$V$18/'IPC DANE'!$U$18,IF('Base de datos'!$E354=2021,'Base de datos'!$K354*'IPC DANE'!$V$18/'IPC DANE'!$T$18,IF('Base de datos'!$E354=2020,'Base de datos'!$K354*'IPC DANE'!$V$18/'IPC DANE'!$S$18))))</f>
        <v>197382470.12195122</v>
      </c>
      <c r="O354" s="3" t="s">
        <v>45</v>
      </c>
      <c r="P354" s="3" t="s">
        <v>30</v>
      </c>
      <c r="Q354" s="3">
        <v>2</v>
      </c>
      <c r="R354" s="10">
        <v>32</v>
      </c>
      <c r="S354" s="3"/>
      <c r="T354" s="3" t="s">
        <v>31</v>
      </c>
      <c r="U354" s="7">
        <v>4500000</v>
      </c>
      <c r="V354" s="7">
        <f>IF('Base de datos'!$E354=2023,'Base de datos'!$U354,IF('Base de datos'!$E354=2022,'Base de datos'!$U354*'IPC DANE'!$V$18/'IPC DANE'!$U$18,IF('Base de datos'!$E354=2021,'Base de datos'!$U354*'IPC DANE'!$V$18/'IPC DANE'!$T$18,IF('Base de datos'!$E354=2020,'Base de datos'!$U354*'IPC DANE'!$V$18/'IPC DANE'!$S$18))))</f>
        <v>3182926.829268293</v>
      </c>
      <c r="W354" s="7">
        <v>3000000</v>
      </c>
      <c r="X354" s="7">
        <f>IF('Base de datos'!$E354=2023,'Base de datos'!$W354,IF('Base de datos'!$E354=2022,'Base de datos'!$W354*'IPC DANE'!$V$18/'IPC DANE'!$U$18,IF('Base de datos'!$E354=2021,'Base de datos'!$W354*'IPC DANE'!$V$18/'IPC DANE'!$T$18,IF('Base de datos'!$E354=2020,'Base de datos'!$W354*'IPC DANE'!$V$18/'IPC DANE'!$S$18))))</f>
        <v>2121951.2195121949</v>
      </c>
      <c r="Y354" s="3"/>
      <c r="Z354" s="1"/>
    </row>
    <row r="355" spans="1:26" ht="14.25" customHeight="1" x14ac:dyDescent="0.3">
      <c r="A355" s="2">
        <v>228</v>
      </c>
      <c r="B355" s="3" t="s">
        <v>1109</v>
      </c>
      <c r="C355" s="4" t="s">
        <v>1110</v>
      </c>
      <c r="D355" s="5">
        <v>44775</v>
      </c>
      <c r="E355" s="3">
        <v>2022</v>
      </c>
      <c r="F355" s="3" t="s">
        <v>142</v>
      </c>
      <c r="G355" s="3" t="s">
        <v>132</v>
      </c>
      <c r="H355" s="3" t="s">
        <v>35</v>
      </c>
      <c r="I355" s="3" t="s">
        <v>1111</v>
      </c>
      <c r="J355" s="6">
        <v>6</v>
      </c>
      <c r="K355" s="7">
        <v>79465570</v>
      </c>
      <c r="L355" s="16" t="s">
        <v>1324</v>
      </c>
      <c r="M355" s="9">
        <v>1.5</v>
      </c>
      <c r="N355" s="7">
        <f>IF('Base de datos'!$E355=2023,'Base de datos'!$K355,IF('Base de datos'!$E355=2022,'Base de datos'!$K355*'IPC DANE'!$V$18/'IPC DANE'!$U$18,IF('Base de datos'!$E355=2021,'Base de datos'!$K355*'IPC DANE'!$V$18/'IPC DANE'!$T$18,IF('Base de datos'!$E355=2020,'Base de datos'!$K355*'IPC DANE'!$V$18/'IPC DANE'!$S$18))))</f>
        <v>56207354.390243895</v>
      </c>
      <c r="O355" s="3" t="s">
        <v>29</v>
      </c>
      <c r="P355" s="3" t="s">
        <v>30</v>
      </c>
      <c r="Q355" s="3">
        <v>2</v>
      </c>
      <c r="R355" s="10">
        <v>32</v>
      </c>
      <c r="S355" s="3"/>
      <c r="T355" s="3" t="s">
        <v>810</v>
      </c>
      <c r="U355" s="7">
        <v>2300000</v>
      </c>
      <c r="V355" s="7">
        <f>IF('Base de datos'!$E355=2023,'Base de datos'!$U355,IF('Base de datos'!$E355=2022,'Base de datos'!$U355*'IPC DANE'!$V$18/'IPC DANE'!$U$18,IF('Base de datos'!$E355=2021,'Base de datos'!$U355*'IPC DANE'!$V$18/'IPC DANE'!$T$18,IF('Base de datos'!$E355=2020,'Base de datos'!$U355*'IPC DANE'!$V$18/'IPC DANE'!$S$18))))</f>
        <v>1626829.2682926829</v>
      </c>
      <c r="W355" s="7">
        <v>2000000</v>
      </c>
      <c r="X355" s="7">
        <f>IF('Base de datos'!$E355=2023,'Base de datos'!$W355,IF('Base de datos'!$E355=2022,'Base de datos'!$W355*'IPC DANE'!$V$18/'IPC DANE'!$U$18,IF('Base de datos'!$E355=2021,'Base de datos'!$W355*'IPC DANE'!$V$18/'IPC DANE'!$T$18,IF('Base de datos'!$E355=2020,'Base de datos'!$W355*'IPC DANE'!$V$18/'IPC DANE'!$S$18))))</f>
        <v>1414634.1463414636</v>
      </c>
      <c r="Y355" s="3"/>
      <c r="Z355" s="1"/>
    </row>
    <row r="356" spans="1:26" ht="14.25" customHeight="1" x14ac:dyDescent="0.3">
      <c r="A356" s="2">
        <v>229</v>
      </c>
      <c r="B356" s="3" t="s">
        <v>1112</v>
      </c>
      <c r="C356" s="4" t="s">
        <v>1113</v>
      </c>
      <c r="D356" s="5">
        <v>44778</v>
      </c>
      <c r="E356" s="3">
        <v>2022</v>
      </c>
      <c r="F356" s="3" t="s">
        <v>26</v>
      </c>
      <c r="G356" s="3" t="s">
        <v>26</v>
      </c>
      <c r="H356" s="3" t="s">
        <v>43</v>
      </c>
      <c r="I356" s="3" t="s">
        <v>1114</v>
      </c>
      <c r="J356" s="6">
        <v>12</v>
      </c>
      <c r="K356" s="7">
        <v>2248000000</v>
      </c>
      <c r="L356" s="16" t="s">
        <v>1324</v>
      </c>
      <c r="M356" s="3" t="s">
        <v>1115</v>
      </c>
      <c r="N356" s="7">
        <f>IF('Base de datos'!$E356=2023,'Base de datos'!$K356,IF('Base de datos'!$E356=2022,'Base de datos'!$K356*'IPC DANE'!$V$18/'IPC DANE'!$U$18,IF('Base de datos'!$E356=2021,'Base de datos'!$K356*'IPC DANE'!$V$18/'IPC DANE'!$T$18,IF('Base de datos'!$E356=2020,'Base de datos'!$K356*'IPC DANE'!$V$18/'IPC DANE'!$S$18))))</f>
        <v>1590048780.4878049</v>
      </c>
      <c r="O356" s="3" t="s">
        <v>29</v>
      </c>
      <c r="P356" s="3" t="s">
        <v>30</v>
      </c>
      <c r="Q356" s="3">
        <v>2</v>
      </c>
      <c r="R356" s="10">
        <v>28</v>
      </c>
      <c r="S356" s="3" t="s">
        <v>73</v>
      </c>
      <c r="T356" s="3" t="s">
        <v>1116</v>
      </c>
      <c r="U356" s="7">
        <f>12592881</f>
        <v>12592881</v>
      </c>
      <c r="V356" s="7">
        <f>IF('Base de datos'!$E356=2023,'Base de datos'!$U356,IF('Base de datos'!$E356=2022,'Base de datos'!$U356*'IPC DANE'!$V$18/'IPC DANE'!$U$18,IF('Base de datos'!$E356=2021,'Base de datos'!$U356*'IPC DANE'!$V$18/'IPC DANE'!$T$18,IF('Base de datos'!$E356=2020,'Base de datos'!$U356*'IPC DANE'!$V$18/'IPC DANE'!$S$18))))</f>
        <v>8907159.7317073178</v>
      </c>
      <c r="W356" s="7">
        <f>5646669</f>
        <v>5646669</v>
      </c>
      <c r="X356" s="7">
        <f>IF('Base de datos'!$E356=2023,'Base de datos'!$W356,IF('Base de datos'!$E356=2022,'Base de datos'!$W356*'IPC DANE'!$V$18/'IPC DANE'!$U$18,IF('Base de datos'!$E356=2021,'Base de datos'!$W356*'IPC DANE'!$V$18/'IPC DANE'!$T$18,IF('Base de datos'!$E356=2020,'Base de datos'!$W356*'IPC DANE'!$V$18/'IPC DANE'!$S$18))))</f>
        <v>3993985.3902439023</v>
      </c>
      <c r="Y356" s="3"/>
      <c r="Z356" s="1"/>
    </row>
    <row r="357" spans="1:26" ht="14.25" hidden="1" customHeight="1" outlineLevel="1" x14ac:dyDescent="0.3">
      <c r="A357" s="2">
        <v>229.1</v>
      </c>
      <c r="B357" s="3"/>
      <c r="C357" s="12"/>
      <c r="D357" s="5"/>
      <c r="E357" s="3">
        <v>2022</v>
      </c>
      <c r="F357" s="3"/>
      <c r="G357" s="3"/>
      <c r="H357" s="3"/>
      <c r="I357" s="3"/>
      <c r="J357" s="6"/>
      <c r="K357" s="7">
        <v>333937514</v>
      </c>
      <c r="L357" s="16" t="s">
        <v>1324</v>
      </c>
      <c r="M357" s="3">
        <v>1.857</v>
      </c>
      <c r="N357" s="7">
        <f>IF('Base de datos'!$E357=2023,'Base de datos'!$K357,IF('Base de datos'!$E357=2022,'Base de datos'!$K357*'IPC DANE'!$V$18/'IPC DANE'!$U$18,IF('Base de datos'!$E357=2021,'Base de datos'!$K357*'IPC DANE'!$V$18/'IPC DANE'!$T$18,IF('Base de datos'!$E357=2020,'Base de datos'!$K357*'IPC DANE'!$V$18/'IPC DANE'!$S$18))))</f>
        <v>236199705.02439022</v>
      </c>
      <c r="O357" s="3"/>
      <c r="P357" s="3"/>
      <c r="Q357" s="3"/>
      <c r="R357" s="10"/>
      <c r="S357" s="3"/>
      <c r="T357" s="3"/>
      <c r="U357" s="7"/>
      <c r="V357" s="7">
        <f>IF('Base de datos'!$E357=2023,'Base de datos'!$U357,IF('Base de datos'!$E357=2022,'Base de datos'!$U357*'IPC DANE'!$V$18/'IPC DANE'!$U$18,IF('Base de datos'!$E357=2021,'Base de datos'!$U357*'IPC DANE'!$V$18/'IPC DANE'!$T$18,IF('Base de datos'!$E357=2020,'Base de datos'!$U357*'IPC DANE'!$V$18/'IPC DANE'!$S$18))))</f>
        <v>0</v>
      </c>
      <c r="W357" s="7"/>
      <c r="X357" s="7">
        <f>IF('Base de datos'!$E357=2023,'Base de datos'!$W357,IF('Base de datos'!$E357=2022,'Base de datos'!$W357*'IPC DANE'!$V$18/'IPC DANE'!$U$18,IF('Base de datos'!$E357=2021,'Base de datos'!$W357*'IPC DANE'!$V$18/'IPC DANE'!$T$18,IF('Base de datos'!$E357=2020,'Base de datos'!$W357*'IPC DANE'!$V$18/'IPC DANE'!$S$18))))</f>
        <v>0</v>
      </c>
      <c r="Y357" s="3"/>
      <c r="Z357" s="1"/>
    </row>
    <row r="358" spans="1:26" ht="14.25" hidden="1" customHeight="1" outlineLevel="1" x14ac:dyDescent="0.3">
      <c r="A358" s="2">
        <v>229.2</v>
      </c>
      <c r="B358" s="3"/>
      <c r="C358" s="12"/>
      <c r="D358" s="5"/>
      <c r="E358" s="3">
        <v>2022</v>
      </c>
      <c r="F358" s="3"/>
      <c r="G358" s="3"/>
      <c r="H358" s="3"/>
      <c r="I358" s="3"/>
      <c r="J358" s="6"/>
      <c r="K358" s="7">
        <v>410581138.73199999</v>
      </c>
      <c r="L358" s="16" t="s">
        <v>1324</v>
      </c>
      <c r="M358" s="3">
        <v>1.8280000000000001</v>
      </c>
      <c r="N358" s="7">
        <f>IF('Base de datos'!$E358=2023,'Base de datos'!$K358,IF('Base de datos'!$E358=2022,'Base de datos'!$K358*'IPC DANE'!$V$18/'IPC DANE'!$U$18,IF('Base de datos'!$E358=2021,'Base de datos'!$K358*'IPC DANE'!$V$18/'IPC DANE'!$T$18,IF('Base de datos'!$E358=2020,'Base de datos'!$K358*'IPC DANE'!$V$18/'IPC DANE'!$S$18))))</f>
        <v>290411049.34702438</v>
      </c>
      <c r="O358" s="3"/>
      <c r="P358" s="3"/>
      <c r="Q358" s="3"/>
      <c r="R358" s="10"/>
      <c r="S358" s="3"/>
      <c r="T358" s="3"/>
      <c r="U358" s="7"/>
      <c r="V358" s="7">
        <f>IF('Base de datos'!$E358=2023,'Base de datos'!$U358,IF('Base de datos'!$E358=2022,'Base de datos'!$U358*'IPC DANE'!$V$18/'IPC DANE'!$U$18,IF('Base de datos'!$E358=2021,'Base de datos'!$U358*'IPC DANE'!$V$18/'IPC DANE'!$T$18,IF('Base de datos'!$E358=2020,'Base de datos'!$U358*'IPC DANE'!$V$18/'IPC DANE'!$S$18))))</f>
        <v>0</v>
      </c>
      <c r="W358" s="7"/>
      <c r="X358" s="7">
        <f>IF('Base de datos'!$E358=2023,'Base de datos'!$W358,IF('Base de datos'!$E358=2022,'Base de datos'!$W358*'IPC DANE'!$V$18/'IPC DANE'!$U$18,IF('Base de datos'!$E358=2021,'Base de datos'!$W358*'IPC DANE'!$V$18/'IPC DANE'!$T$18,IF('Base de datos'!$E358=2020,'Base de datos'!$W358*'IPC DANE'!$V$18/'IPC DANE'!$S$18))))</f>
        <v>0</v>
      </c>
      <c r="Y358" s="3"/>
      <c r="Z358" s="1"/>
    </row>
    <row r="359" spans="1:26" ht="14.25" hidden="1" customHeight="1" outlineLevel="1" x14ac:dyDescent="0.3">
      <c r="A359" s="2">
        <v>229.3</v>
      </c>
      <c r="B359" s="3"/>
      <c r="C359" s="12"/>
      <c r="D359" s="5"/>
      <c r="E359" s="3">
        <v>2022</v>
      </c>
      <c r="F359" s="3"/>
      <c r="G359" s="3"/>
      <c r="H359" s="3"/>
      <c r="I359" s="3"/>
      <c r="J359" s="6"/>
      <c r="K359" s="7">
        <v>1228736944.26</v>
      </c>
      <c r="L359" s="16" t="s">
        <v>1324</v>
      </c>
      <c r="M359" s="3">
        <v>1.7</v>
      </c>
      <c r="N359" s="7">
        <f>IF('Base de datos'!$E359=2023,'Base de datos'!$K359,IF('Base de datos'!$E359=2022,'Base de datos'!$K359*'IPC DANE'!$V$18/'IPC DANE'!$U$18,IF('Base de datos'!$E359=2021,'Base de datos'!$K359*'IPC DANE'!$V$18/'IPC DANE'!$T$18,IF('Base de datos'!$E359=2020,'Base de datos'!$K359*'IPC DANE'!$V$18/'IPC DANE'!$S$18))))</f>
        <v>869106619.11073172</v>
      </c>
      <c r="O359" s="3"/>
      <c r="P359" s="3"/>
      <c r="Q359" s="3"/>
      <c r="R359" s="10"/>
      <c r="S359" s="3"/>
      <c r="T359" s="3"/>
      <c r="U359" s="7"/>
      <c r="V359" s="7">
        <f>IF('Base de datos'!$E359=2023,'Base de datos'!$U359,IF('Base de datos'!$E359=2022,'Base de datos'!$U359*'IPC DANE'!$V$18/'IPC DANE'!$U$18,IF('Base de datos'!$E359=2021,'Base de datos'!$U359*'IPC DANE'!$V$18/'IPC DANE'!$T$18,IF('Base de datos'!$E359=2020,'Base de datos'!$U359*'IPC DANE'!$V$18/'IPC DANE'!$S$18))))</f>
        <v>0</v>
      </c>
      <c r="W359" s="7"/>
      <c r="X359" s="7">
        <f>IF('Base de datos'!$E359=2023,'Base de datos'!$W359,IF('Base de datos'!$E359=2022,'Base de datos'!$W359*'IPC DANE'!$V$18/'IPC DANE'!$U$18,IF('Base de datos'!$E359=2021,'Base de datos'!$W359*'IPC DANE'!$V$18/'IPC DANE'!$T$18,IF('Base de datos'!$E359=2020,'Base de datos'!$W359*'IPC DANE'!$V$18/'IPC DANE'!$S$18))))</f>
        <v>0</v>
      </c>
      <c r="Y359" s="3"/>
      <c r="Z359" s="1"/>
    </row>
    <row r="360" spans="1:26" ht="14.25" customHeight="1" collapsed="1" x14ac:dyDescent="0.3">
      <c r="A360" s="2">
        <v>230</v>
      </c>
      <c r="B360" s="3" t="s">
        <v>1117</v>
      </c>
      <c r="C360" s="4" t="s">
        <v>1118</v>
      </c>
      <c r="D360" s="5">
        <v>44777</v>
      </c>
      <c r="E360" s="3">
        <v>2022</v>
      </c>
      <c r="F360" s="3" t="s">
        <v>1119</v>
      </c>
      <c r="G360" s="3" t="s">
        <v>107</v>
      </c>
      <c r="H360" s="3" t="s">
        <v>43</v>
      </c>
      <c r="I360" s="3" t="s">
        <v>1120</v>
      </c>
      <c r="J360" s="6">
        <v>12</v>
      </c>
      <c r="K360" s="7">
        <v>119825297</v>
      </c>
      <c r="L360" s="16" t="s">
        <v>1324</v>
      </c>
      <c r="M360" s="9">
        <v>2.2000000000000002</v>
      </c>
      <c r="N360" s="7">
        <f>IF('Base de datos'!$E360=2023,'Base de datos'!$K360,IF('Base de datos'!$E360=2022,'Base de datos'!$K360*'IPC DANE'!$V$18/'IPC DANE'!$U$18,IF('Base de datos'!$E360=2021,'Base de datos'!$K360*'IPC DANE'!$V$18/'IPC DANE'!$T$18,IF('Base de datos'!$E360=2020,'Base de datos'!$K360*'IPC DANE'!$V$18/'IPC DANE'!$S$18))))</f>
        <v>84754478.365853652</v>
      </c>
      <c r="O360" s="3" t="s">
        <v>29</v>
      </c>
      <c r="P360" s="3" t="s">
        <v>30</v>
      </c>
      <c r="Q360" s="3">
        <v>2</v>
      </c>
      <c r="R360" s="10">
        <v>32</v>
      </c>
      <c r="S360" s="3"/>
      <c r="T360" s="3" t="s">
        <v>810</v>
      </c>
      <c r="U360" s="7">
        <v>2800000</v>
      </c>
      <c r="V360" s="7">
        <f>IF('Base de datos'!$E360=2023,'Base de datos'!$U360,IF('Base de datos'!$E360=2022,'Base de datos'!$U360*'IPC DANE'!$V$18/'IPC DANE'!$U$18,IF('Base de datos'!$E360=2021,'Base de datos'!$U360*'IPC DANE'!$V$18/'IPC DANE'!$T$18,IF('Base de datos'!$E360=2020,'Base de datos'!$U360*'IPC DANE'!$V$18/'IPC DANE'!$S$18))))</f>
        <v>1980487.8048780488</v>
      </c>
      <c r="W360" s="7">
        <v>2200000</v>
      </c>
      <c r="X360" s="7">
        <f>IF('Base de datos'!$E360=2023,'Base de datos'!$W360,IF('Base de datos'!$E360=2022,'Base de datos'!$W360*'IPC DANE'!$V$18/'IPC DANE'!$U$18,IF('Base de datos'!$E360=2021,'Base de datos'!$W360*'IPC DANE'!$V$18/'IPC DANE'!$T$18,IF('Base de datos'!$E360=2020,'Base de datos'!$W360*'IPC DANE'!$V$18/'IPC DANE'!$S$18))))</f>
        <v>1556097.5609756098</v>
      </c>
      <c r="Y360" s="3"/>
      <c r="Z360" s="1"/>
    </row>
    <row r="361" spans="1:26" ht="14.25" customHeight="1" x14ac:dyDescent="0.3">
      <c r="A361" s="2">
        <v>231</v>
      </c>
      <c r="B361" s="3" t="s">
        <v>1121</v>
      </c>
      <c r="C361" s="12" t="s">
        <v>1122</v>
      </c>
      <c r="D361" s="5">
        <v>44718</v>
      </c>
      <c r="E361" s="3">
        <v>2022</v>
      </c>
      <c r="F361" s="3" t="s">
        <v>131</v>
      </c>
      <c r="G361" s="3" t="s">
        <v>132</v>
      </c>
      <c r="H361" s="3" t="s">
        <v>43</v>
      </c>
      <c r="I361" s="3" t="s">
        <v>1123</v>
      </c>
      <c r="J361" s="6">
        <v>6</v>
      </c>
      <c r="K361" s="7">
        <v>1500000000</v>
      </c>
      <c r="L361" s="16" t="s">
        <v>1324</v>
      </c>
      <c r="M361" s="9">
        <v>2.31</v>
      </c>
      <c r="N361" s="7">
        <f>IF('Base de datos'!$E361=2023,'Base de datos'!$K361,IF('Base de datos'!$E361=2022,'Base de datos'!$K361*'IPC DANE'!$V$18/'IPC DANE'!$U$18,IF('Base de datos'!$E361=2021,'Base de datos'!$K361*'IPC DANE'!$V$18/'IPC DANE'!$T$18,IF('Base de datos'!$E361=2020,'Base de datos'!$K361*'IPC DANE'!$V$18/'IPC DANE'!$S$18))))</f>
        <v>1060975609.7560974</v>
      </c>
      <c r="O361" s="3" t="s">
        <v>29</v>
      </c>
      <c r="P361" s="3" t="s">
        <v>57</v>
      </c>
      <c r="Q361" s="3" t="s">
        <v>58</v>
      </c>
      <c r="R361" s="10">
        <v>17</v>
      </c>
      <c r="S361" s="3"/>
      <c r="T361" s="3" t="s">
        <v>385</v>
      </c>
      <c r="U361" s="7">
        <v>6200000</v>
      </c>
      <c r="V361" s="7">
        <f>IF('Base de datos'!$E361=2023,'Base de datos'!$U361,IF('Base de datos'!$E361=2022,'Base de datos'!$U361*'IPC DANE'!$V$18/'IPC DANE'!$U$18,IF('Base de datos'!$E361=2021,'Base de datos'!$U361*'IPC DANE'!$V$18/'IPC DANE'!$T$18,IF('Base de datos'!$E361=2020,'Base de datos'!$U361*'IPC DANE'!$V$18/'IPC DANE'!$S$18))))</f>
        <v>4385365.8536585364</v>
      </c>
      <c r="W361" s="7" t="s">
        <v>37</v>
      </c>
      <c r="X361" s="7" t="s">
        <v>37</v>
      </c>
      <c r="Y361" s="3" t="s">
        <v>871</v>
      </c>
      <c r="Z361" s="1"/>
    </row>
    <row r="362" spans="1:26" ht="14.25" customHeight="1" x14ac:dyDescent="0.3">
      <c r="A362" s="2">
        <v>232</v>
      </c>
      <c r="B362" s="3" t="s">
        <v>1124</v>
      </c>
      <c r="C362" s="4" t="s">
        <v>1125</v>
      </c>
      <c r="D362" s="5">
        <v>44775</v>
      </c>
      <c r="E362" s="3">
        <v>2022</v>
      </c>
      <c r="F362" s="3" t="s">
        <v>1126</v>
      </c>
      <c r="G362" s="3" t="s">
        <v>107</v>
      </c>
      <c r="H362" s="3" t="s">
        <v>43</v>
      </c>
      <c r="I362" s="3" t="s">
        <v>1127</v>
      </c>
      <c r="J362" s="6">
        <v>4</v>
      </c>
      <c r="K362" s="7">
        <v>48000000</v>
      </c>
      <c r="L362" s="16" t="s">
        <v>1324</v>
      </c>
      <c r="M362" s="9">
        <v>2.2000000000000002</v>
      </c>
      <c r="N362" s="7">
        <f>IF('Base de datos'!$E362=2023,'Base de datos'!$K362,IF('Base de datos'!$E362=2022,'Base de datos'!$K362*'IPC DANE'!$V$18/'IPC DANE'!$U$18,IF('Base de datos'!$E362=2021,'Base de datos'!$K362*'IPC DANE'!$V$18/'IPC DANE'!$T$18,IF('Base de datos'!$E362=2020,'Base de datos'!$K362*'IPC DANE'!$V$18/'IPC DANE'!$S$18))))</f>
        <v>33951219.512195118</v>
      </c>
      <c r="O362" s="3" t="s">
        <v>29</v>
      </c>
      <c r="P362" s="3" t="s">
        <v>30</v>
      </c>
      <c r="Q362" s="3">
        <v>2</v>
      </c>
      <c r="R362" s="10">
        <v>32</v>
      </c>
      <c r="S362" s="3"/>
      <c r="T362" s="3" t="s">
        <v>810</v>
      </c>
      <c r="U362" s="7">
        <v>3500000</v>
      </c>
      <c r="V362" s="7">
        <f>IF('Base de datos'!$E362=2023,'Base de datos'!$U362,IF('Base de datos'!$E362=2022,'Base de datos'!$U362*'IPC DANE'!$V$18/'IPC DANE'!$U$18,IF('Base de datos'!$E362=2021,'Base de datos'!$U362*'IPC DANE'!$V$18/'IPC DANE'!$T$18,IF('Base de datos'!$E362=2020,'Base de datos'!$U362*'IPC DANE'!$V$18/'IPC DANE'!$S$18))))</f>
        <v>2475609.7560975607</v>
      </c>
      <c r="W362" s="7">
        <v>2550000</v>
      </c>
      <c r="X362" s="7">
        <f>IF('Base de datos'!$E362=2023,'Base de datos'!$W362,IF('Base de datos'!$E362=2022,'Base de datos'!$W362*'IPC DANE'!$V$18/'IPC DANE'!$U$18,IF('Base de datos'!$E362=2021,'Base de datos'!$W362*'IPC DANE'!$V$18/'IPC DANE'!$T$18,IF('Base de datos'!$E362=2020,'Base de datos'!$W362*'IPC DANE'!$V$18/'IPC DANE'!$S$18))))</f>
        <v>1803658.5365853659</v>
      </c>
      <c r="Y362" s="3"/>
      <c r="Z362" s="1"/>
    </row>
    <row r="363" spans="1:26" ht="14.25" customHeight="1" x14ac:dyDescent="0.3">
      <c r="A363" s="2">
        <v>233</v>
      </c>
      <c r="B363" s="3" t="s">
        <v>1128</v>
      </c>
      <c r="C363" s="4" t="s">
        <v>1129</v>
      </c>
      <c r="D363" s="5">
        <v>44776</v>
      </c>
      <c r="E363" s="3">
        <v>2022</v>
      </c>
      <c r="F363" s="3" t="s">
        <v>250</v>
      </c>
      <c r="G363" s="3" t="s">
        <v>251</v>
      </c>
      <c r="H363" s="3" t="s">
        <v>43</v>
      </c>
      <c r="I363" s="3" t="s">
        <v>1130</v>
      </c>
      <c r="J363" s="6">
        <v>3</v>
      </c>
      <c r="K363" s="7">
        <v>78527349</v>
      </c>
      <c r="L363" s="16" t="s">
        <v>1324</v>
      </c>
      <c r="M363" s="9">
        <v>2</v>
      </c>
      <c r="N363" s="7">
        <f>IF('Base de datos'!$E363=2023,'Base de datos'!$K363,IF('Base de datos'!$E363=2022,'Base de datos'!$K363*'IPC DANE'!$V$18/'IPC DANE'!$U$18,IF('Base de datos'!$E363=2021,'Base de datos'!$K363*'IPC DANE'!$V$18/'IPC DANE'!$T$18,IF('Base de datos'!$E363=2020,'Base de datos'!$K363*'IPC DANE'!$V$18/'IPC DANE'!$S$18))))</f>
        <v>55543734.658536583</v>
      </c>
      <c r="O363" s="3" t="s">
        <v>29</v>
      </c>
      <c r="P363" s="3" t="s">
        <v>30</v>
      </c>
      <c r="Q363" s="3">
        <v>2</v>
      </c>
      <c r="R363" s="10">
        <v>32</v>
      </c>
      <c r="S363" s="3"/>
      <c r="T363" s="3" t="s">
        <v>31</v>
      </c>
      <c r="U363" s="7">
        <v>4300000</v>
      </c>
      <c r="V363" s="7">
        <f>IF('Base de datos'!$E363=2023,'Base de datos'!$U363,IF('Base de datos'!$E363=2022,'Base de datos'!$U363*'IPC DANE'!$V$18/'IPC DANE'!$U$18,IF('Base de datos'!$E363=2021,'Base de datos'!$U363*'IPC DANE'!$V$18/'IPC DANE'!$T$18,IF('Base de datos'!$E363=2020,'Base de datos'!$U363*'IPC DANE'!$V$18/'IPC DANE'!$S$18))))</f>
        <v>3041463.4146341467</v>
      </c>
      <c r="W363" s="7">
        <v>2150000</v>
      </c>
      <c r="X363" s="7">
        <f>IF('Base de datos'!$E363=2023,'Base de datos'!$W363,IF('Base de datos'!$E363=2022,'Base de datos'!$W363*'IPC DANE'!$V$18/'IPC DANE'!$U$18,IF('Base de datos'!$E363=2021,'Base de datos'!$W363*'IPC DANE'!$V$18/'IPC DANE'!$T$18,IF('Base de datos'!$E363=2020,'Base de datos'!$W363*'IPC DANE'!$V$18/'IPC DANE'!$S$18))))</f>
        <v>1520731.7073170734</v>
      </c>
      <c r="Y363" s="3"/>
      <c r="Z363" s="1"/>
    </row>
    <row r="364" spans="1:26" ht="14.25" customHeight="1" x14ac:dyDescent="0.3">
      <c r="A364" s="2">
        <v>234</v>
      </c>
      <c r="B364" s="3" t="s">
        <v>1131</v>
      </c>
      <c r="C364" s="4" t="s">
        <v>1132</v>
      </c>
      <c r="D364" s="5">
        <v>44769</v>
      </c>
      <c r="E364" s="3">
        <v>2022</v>
      </c>
      <c r="F364" s="3" t="s">
        <v>33</v>
      </c>
      <c r="G364" s="3" t="s">
        <v>34</v>
      </c>
      <c r="H364" s="3" t="s">
        <v>43</v>
      </c>
      <c r="I364" s="3" t="s">
        <v>1133</v>
      </c>
      <c r="J364" s="6">
        <v>5.5</v>
      </c>
      <c r="K364" s="7">
        <v>389167604</v>
      </c>
      <c r="L364" s="16" t="s">
        <v>1324</v>
      </c>
      <c r="M364" s="9">
        <v>2.4</v>
      </c>
      <c r="N364" s="7">
        <f>IF('Base de datos'!$E364=2023,'Base de datos'!$K364,IF('Base de datos'!$E364=2022,'Base de datos'!$K364*'IPC DANE'!$V$18/'IPC DANE'!$U$18,IF('Base de datos'!$E364=2021,'Base de datos'!$K364*'IPC DANE'!$V$18/'IPC DANE'!$T$18,IF('Base de datos'!$E364=2020,'Base de datos'!$K364*'IPC DANE'!$V$18/'IPC DANE'!$S$18))))</f>
        <v>275264890.63414633</v>
      </c>
      <c r="O364" s="3" t="s">
        <v>29</v>
      </c>
      <c r="P364" s="3" t="s">
        <v>30</v>
      </c>
      <c r="Q364" s="3">
        <v>2</v>
      </c>
      <c r="R364" s="10">
        <v>32</v>
      </c>
      <c r="S364" s="3"/>
      <c r="T364" s="3" t="s">
        <v>31</v>
      </c>
      <c r="U364" s="7">
        <v>7000000</v>
      </c>
      <c r="V364" s="7">
        <f>IF('Base de datos'!$E364=2023,'Base de datos'!$U364,IF('Base de datos'!$E364=2022,'Base de datos'!$U364*'IPC DANE'!$V$18/'IPC DANE'!$U$18,IF('Base de datos'!$E364=2021,'Base de datos'!$U364*'IPC DANE'!$V$18/'IPC DANE'!$T$18,IF('Base de datos'!$E364=2020,'Base de datos'!$U364*'IPC DANE'!$V$18/'IPC DANE'!$S$18))))</f>
        <v>4951219.5121951215</v>
      </c>
      <c r="W364" s="7">
        <v>6000000</v>
      </c>
      <c r="X364" s="7">
        <f>IF('Base de datos'!$E364=2023,'Base de datos'!$W364,IF('Base de datos'!$E364=2022,'Base de datos'!$W364*'IPC DANE'!$V$18/'IPC DANE'!$U$18,IF('Base de datos'!$E364=2021,'Base de datos'!$W364*'IPC DANE'!$V$18/'IPC DANE'!$T$18,IF('Base de datos'!$E364=2020,'Base de datos'!$W364*'IPC DANE'!$V$18/'IPC DANE'!$S$18))))</f>
        <v>4243902.4390243897</v>
      </c>
      <c r="Y364" s="3"/>
      <c r="Z364" s="1"/>
    </row>
    <row r="365" spans="1:26" ht="14.25" customHeight="1" x14ac:dyDescent="0.3">
      <c r="A365" s="2">
        <v>235</v>
      </c>
      <c r="B365" s="3">
        <v>20005034</v>
      </c>
      <c r="C365" s="4" t="s">
        <v>1134</v>
      </c>
      <c r="D365" s="5">
        <v>44769</v>
      </c>
      <c r="E365" s="3">
        <v>2022</v>
      </c>
      <c r="F365" s="3" t="s">
        <v>33</v>
      </c>
      <c r="G365" s="3" t="s">
        <v>34</v>
      </c>
      <c r="H365" s="3" t="s">
        <v>43</v>
      </c>
      <c r="I365" s="3" t="s">
        <v>1135</v>
      </c>
      <c r="J365" s="6">
        <v>7.5</v>
      </c>
      <c r="K365" s="7">
        <v>533300557</v>
      </c>
      <c r="L365" s="16" t="s">
        <v>1324</v>
      </c>
      <c r="M365" s="9">
        <v>2.2799999999999998</v>
      </c>
      <c r="N365" s="7">
        <f>IF('Base de datos'!$E365=2023,'Base de datos'!$K365,IF('Base de datos'!$E365=2022,'Base de datos'!$K365*'IPC DANE'!$V$18/'IPC DANE'!$U$18,IF('Base de datos'!$E365=2021,'Base de datos'!$K365*'IPC DANE'!$V$18/'IPC DANE'!$T$18,IF('Base de datos'!$E365=2020,'Base de datos'!$K365*'IPC DANE'!$V$18/'IPC DANE'!$S$18))))</f>
        <v>377212589.097561</v>
      </c>
      <c r="O365" s="3" t="s">
        <v>45</v>
      </c>
      <c r="P365" s="3" t="s">
        <v>30</v>
      </c>
      <c r="Q365" s="3">
        <v>1</v>
      </c>
      <c r="R365" s="10">
        <v>32</v>
      </c>
      <c r="S365" s="3"/>
      <c r="T365" s="3" t="s">
        <v>1136</v>
      </c>
      <c r="U365" s="7">
        <v>6531551</v>
      </c>
      <c r="V365" s="7">
        <f>IF('Base de datos'!$E365=2023,'Base de datos'!$U365,IF('Base de datos'!$E365=2022,'Base de datos'!$U365*'IPC DANE'!$V$18/'IPC DANE'!$U$18,IF('Base de datos'!$E365=2021,'Base de datos'!$U365*'IPC DANE'!$V$18/'IPC DANE'!$T$18,IF('Base de datos'!$E365=2020,'Base de datos'!$U365*'IPC DANE'!$V$18/'IPC DANE'!$S$18))))</f>
        <v>4619877.5365853654</v>
      </c>
      <c r="W365" s="7">
        <v>5437516</v>
      </c>
      <c r="X365" s="7">
        <f>IF('Base de datos'!$E365=2023,'Base de datos'!$W365,IF('Base de datos'!$E365=2022,'Base de datos'!$W365*'IPC DANE'!$V$18/'IPC DANE'!$U$18,IF('Base de datos'!$E365=2021,'Base de datos'!$W365*'IPC DANE'!$V$18/'IPC DANE'!$T$18,IF('Base de datos'!$E365=2020,'Base de datos'!$W365*'IPC DANE'!$V$18/'IPC DANE'!$S$18))))</f>
        <v>3846047.9024390243</v>
      </c>
      <c r="Y365" s="3"/>
      <c r="Z365" s="1"/>
    </row>
    <row r="366" spans="1:26" ht="14.25" customHeight="1" x14ac:dyDescent="0.3">
      <c r="A366" s="2">
        <v>236</v>
      </c>
      <c r="B366" s="3" t="s">
        <v>1137</v>
      </c>
      <c r="C366" s="4" t="s">
        <v>1138</v>
      </c>
      <c r="D366" s="5">
        <v>44628</v>
      </c>
      <c r="E366" s="3">
        <v>2022</v>
      </c>
      <c r="F366" s="3" t="s">
        <v>60</v>
      </c>
      <c r="G366" s="3" t="s">
        <v>61</v>
      </c>
      <c r="H366" s="3" t="s">
        <v>43</v>
      </c>
      <c r="I366" s="3" t="s">
        <v>1139</v>
      </c>
      <c r="J366" s="6">
        <v>4</v>
      </c>
      <c r="K366" s="7">
        <v>239456846</v>
      </c>
      <c r="L366" s="16" t="s">
        <v>1324</v>
      </c>
      <c r="M366" s="9">
        <v>2.17</v>
      </c>
      <c r="N366" s="7">
        <f>IF('Base de datos'!$E366=2023,'Base de datos'!$K366,IF('Base de datos'!$E366=2022,'Base de datos'!$K366*'IPC DANE'!$V$18/'IPC DANE'!$U$18,IF('Base de datos'!$E366=2021,'Base de datos'!$K366*'IPC DANE'!$V$18/'IPC DANE'!$T$18,IF('Base de datos'!$E366=2020,'Base de datos'!$K366*'IPC DANE'!$V$18/'IPC DANE'!$S$18))))</f>
        <v>169371915.46341461</v>
      </c>
      <c r="O366" s="3" t="s">
        <v>45</v>
      </c>
      <c r="P366" s="3" t="s">
        <v>30</v>
      </c>
      <c r="Q366" s="3">
        <v>2</v>
      </c>
      <c r="R366" s="10">
        <v>32</v>
      </c>
      <c r="S366" s="3"/>
      <c r="T366" s="3" t="s">
        <v>51</v>
      </c>
      <c r="U366" s="7">
        <v>5560000</v>
      </c>
      <c r="V366" s="7">
        <f>IF('Base de datos'!$E366=2023,'Base de datos'!$U366,IF('Base de datos'!$E366=2022,'Base de datos'!$U366*'IPC DANE'!$V$18/'IPC DANE'!$U$18,IF('Base de datos'!$E366=2021,'Base de datos'!$U366*'IPC DANE'!$V$18/'IPC DANE'!$T$18,IF('Base de datos'!$E366=2020,'Base de datos'!$U366*'IPC DANE'!$V$18/'IPC DANE'!$S$18))))</f>
        <v>3932682.9268292687</v>
      </c>
      <c r="W366" s="7">
        <v>2780000</v>
      </c>
      <c r="X366" s="7">
        <f>IF('Base de datos'!$E366=2023,'Base de datos'!$W366,IF('Base de datos'!$E366=2022,'Base de datos'!$W366*'IPC DANE'!$V$18/'IPC DANE'!$U$18,IF('Base de datos'!$E366=2021,'Base de datos'!$W366*'IPC DANE'!$V$18/'IPC DANE'!$T$18,IF('Base de datos'!$E366=2020,'Base de datos'!$W366*'IPC DANE'!$V$18/'IPC DANE'!$S$18))))</f>
        <v>1966341.4634146343</v>
      </c>
      <c r="Y366" s="3"/>
      <c r="Z366" s="1"/>
    </row>
    <row r="367" spans="1:26" ht="14.25" customHeight="1" x14ac:dyDescent="0.3">
      <c r="A367" s="2">
        <v>237</v>
      </c>
      <c r="B367" s="3" t="s">
        <v>1140</v>
      </c>
      <c r="C367" s="4" t="s">
        <v>1141</v>
      </c>
      <c r="D367" s="5">
        <v>44474</v>
      </c>
      <c r="E367" s="3">
        <v>2021</v>
      </c>
      <c r="F367" s="3" t="s">
        <v>301</v>
      </c>
      <c r="G367" s="3" t="s">
        <v>113</v>
      </c>
      <c r="H367" s="3" t="s">
        <v>35</v>
      </c>
      <c r="I367" s="3" t="s">
        <v>1142</v>
      </c>
      <c r="J367" s="6">
        <v>3</v>
      </c>
      <c r="K367" s="7">
        <v>62462743.219999999</v>
      </c>
      <c r="L367" s="16" t="s">
        <v>1324</v>
      </c>
      <c r="M367" s="9">
        <v>2.35</v>
      </c>
      <c r="N367" s="7">
        <f>IF('Base de datos'!$E367=2023,'Base de datos'!$K367,IF('Base de datos'!$E367=2022,'Base de datos'!$K367*'IPC DANE'!$V$18/'IPC DANE'!$U$18,IF('Base de datos'!$E367=2021,'Base de datos'!$K367*'IPC DANE'!$V$18/'IPC DANE'!$T$18,IF('Base de datos'!$E367=2020,'Base de datos'!$K367*'IPC DANE'!$V$18/'IPC DANE'!$S$18))))</f>
        <v>103141326.88284697</v>
      </c>
      <c r="O367" s="3" t="s">
        <v>45</v>
      </c>
      <c r="P367" s="3" t="s">
        <v>30</v>
      </c>
      <c r="Q367" s="3">
        <v>2</v>
      </c>
      <c r="R367" s="10">
        <v>32</v>
      </c>
      <c r="S367" s="3"/>
      <c r="T367" s="3" t="s">
        <v>1143</v>
      </c>
      <c r="U367" s="7">
        <v>2500000</v>
      </c>
      <c r="V367" s="7">
        <f>IF('Base de datos'!$E367=2023,'Base de datos'!$U367,IF('Base de datos'!$E367=2022,'Base de datos'!$U367*'IPC DANE'!$V$18/'IPC DANE'!$U$18,IF('Base de datos'!$E367=2021,'Base de datos'!$U367*'IPC DANE'!$V$18/'IPC DANE'!$T$18,IF('Base de datos'!$E367=2020,'Base de datos'!$U367*'IPC DANE'!$V$18/'IPC DANE'!$S$18))))</f>
        <v>4128113.8790035588</v>
      </c>
      <c r="W367" s="7">
        <v>2000000</v>
      </c>
      <c r="X367" s="7">
        <f>IF('Base de datos'!$E367=2023,'Base de datos'!$W367,IF('Base de datos'!$E367=2022,'Base de datos'!$W367*'IPC DANE'!$V$18/'IPC DANE'!$U$18,IF('Base de datos'!$E367=2021,'Base de datos'!$W367*'IPC DANE'!$V$18/'IPC DANE'!$T$18,IF('Base de datos'!$E367=2020,'Base de datos'!$W367*'IPC DANE'!$V$18/'IPC DANE'!$S$18))))</f>
        <v>3302491.1032028468</v>
      </c>
      <c r="Y367" s="3"/>
      <c r="Z367" s="1"/>
    </row>
    <row r="368" spans="1:26" ht="14.25" customHeight="1" x14ac:dyDescent="0.3">
      <c r="A368" s="2">
        <v>238</v>
      </c>
      <c r="B368" s="3" t="s">
        <v>1144</v>
      </c>
      <c r="C368" s="4" t="s">
        <v>1145</v>
      </c>
      <c r="D368" s="5">
        <v>44689</v>
      </c>
      <c r="E368" s="3">
        <v>2022</v>
      </c>
      <c r="F368" s="3" t="s">
        <v>1146</v>
      </c>
      <c r="G368" s="3" t="s">
        <v>1147</v>
      </c>
      <c r="H368" s="3" t="s">
        <v>35</v>
      </c>
      <c r="I368" s="3" t="s">
        <v>1148</v>
      </c>
      <c r="J368" s="6">
        <v>4</v>
      </c>
      <c r="K368" s="7">
        <v>11450300</v>
      </c>
      <c r="L368" s="16" t="s">
        <v>1324</v>
      </c>
      <c r="M368" s="9">
        <v>2.2999999999999998</v>
      </c>
      <c r="N368" s="7">
        <f>IF('Base de datos'!$E368=2023,'Base de datos'!$K368,IF('Base de datos'!$E368=2022,'Base de datos'!$K368*'IPC DANE'!$V$18/'IPC DANE'!$U$18,IF('Base de datos'!$E368=2021,'Base de datos'!$K368*'IPC DANE'!$V$18/'IPC DANE'!$T$18,IF('Base de datos'!$E368=2020,'Base de datos'!$K368*'IPC DANE'!$V$18/'IPC DANE'!$S$18))))</f>
        <v>8098992.6829268299</v>
      </c>
      <c r="O368" s="3" t="s">
        <v>29</v>
      </c>
      <c r="P368" s="3" t="s">
        <v>30</v>
      </c>
      <c r="Q368" s="3">
        <v>2</v>
      </c>
      <c r="R368" s="10">
        <v>28</v>
      </c>
      <c r="S368" s="3"/>
      <c r="T368" s="3" t="s">
        <v>51</v>
      </c>
      <c r="U368" s="7">
        <v>5000000</v>
      </c>
      <c r="V368" s="7">
        <f>IF('Base de datos'!$E368=2023,'Base de datos'!$U368,IF('Base de datos'!$E368=2022,'Base de datos'!$U368*'IPC DANE'!$V$18/'IPC DANE'!$U$18,IF('Base de datos'!$E368=2021,'Base de datos'!$U368*'IPC DANE'!$V$18/'IPC DANE'!$T$18,IF('Base de datos'!$E368=2020,'Base de datos'!$U368*'IPC DANE'!$V$18/'IPC DANE'!$S$18))))</f>
        <v>3536585.3658536589</v>
      </c>
      <c r="W368" s="7">
        <v>4400000</v>
      </c>
      <c r="X368" s="7">
        <f>IF('Base de datos'!$E368=2023,'Base de datos'!$W368,IF('Base de datos'!$E368=2022,'Base de datos'!$W368*'IPC DANE'!$V$18/'IPC DANE'!$U$18,IF('Base de datos'!$E368=2021,'Base de datos'!$W368*'IPC DANE'!$V$18/'IPC DANE'!$T$18,IF('Base de datos'!$E368=2020,'Base de datos'!$W368*'IPC DANE'!$V$18/'IPC DANE'!$S$18))))</f>
        <v>3112195.1219512196</v>
      </c>
      <c r="Y368" s="3"/>
      <c r="Z368" s="1"/>
    </row>
    <row r="369" spans="1:26" ht="14.25" customHeight="1" x14ac:dyDescent="0.3">
      <c r="A369" s="2">
        <v>239</v>
      </c>
      <c r="B369" s="3" t="s">
        <v>1149</v>
      </c>
      <c r="C369" s="4" t="s">
        <v>1150</v>
      </c>
      <c r="D369" s="5">
        <v>44769</v>
      </c>
      <c r="E369" s="3">
        <v>2022</v>
      </c>
      <c r="F369" s="3" t="s">
        <v>1024</v>
      </c>
      <c r="G369" s="3" t="s">
        <v>612</v>
      </c>
      <c r="H369" s="3" t="s">
        <v>43</v>
      </c>
      <c r="I369" s="3" t="s">
        <v>1151</v>
      </c>
      <c r="J369" s="6">
        <v>5</v>
      </c>
      <c r="K369" s="7">
        <v>474709658</v>
      </c>
      <c r="L369" s="16" t="s">
        <v>1324</v>
      </c>
      <c r="M369" s="9">
        <v>2.4</v>
      </c>
      <c r="N369" s="7">
        <f>IF('Base de datos'!$E369=2023,'Base de datos'!$K369,IF('Base de datos'!$E369=2022,'Base de datos'!$K369*'IPC DANE'!$V$18/'IPC DANE'!$U$18,IF('Base de datos'!$E369=2021,'Base de datos'!$K369*'IPC DANE'!$V$18/'IPC DANE'!$T$18,IF('Base de datos'!$E369=2020,'Base de datos'!$K369*'IPC DANE'!$V$18/'IPC DANE'!$S$18))))</f>
        <v>335770245.902439</v>
      </c>
      <c r="O369" s="3" t="s">
        <v>29</v>
      </c>
      <c r="P369" s="3" t="s">
        <v>30</v>
      </c>
      <c r="Q369" s="3">
        <v>2</v>
      </c>
      <c r="R369" s="10">
        <v>28</v>
      </c>
      <c r="S369" s="3"/>
      <c r="T369" s="3" t="s">
        <v>51</v>
      </c>
      <c r="U369" s="7">
        <v>6500000</v>
      </c>
      <c r="V369" s="7">
        <f>IF('Base de datos'!$E369=2023,'Base de datos'!$U369,IF('Base de datos'!$E369=2022,'Base de datos'!$U369*'IPC DANE'!$V$18/'IPC DANE'!$U$18,IF('Base de datos'!$E369=2021,'Base de datos'!$U369*'IPC DANE'!$V$18/'IPC DANE'!$T$18,IF('Base de datos'!$E369=2020,'Base de datos'!$U369*'IPC DANE'!$V$18/'IPC DANE'!$S$18))))</f>
        <v>4597560.9756097561</v>
      </c>
      <c r="W369" s="7">
        <v>4500000</v>
      </c>
      <c r="X369" s="7">
        <f>IF('Base de datos'!$E369=2023,'Base de datos'!$W369,IF('Base de datos'!$E369=2022,'Base de datos'!$W369*'IPC DANE'!$V$18/'IPC DANE'!$U$18,IF('Base de datos'!$E369=2021,'Base de datos'!$W369*'IPC DANE'!$V$18/'IPC DANE'!$T$18,IF('Base de datos'!$E369=2020,'Base de datos'!$W369*'IPC DANE'!$V$18/'IPC DANE'!$S$18))))</f>
        <v>3182926.829268293</v>
      </c>
      <c r="Y369" s="3"/>
      <c r="Z369" s="1"/>
    </row>
    <row r="370" spans="1:26" ht="14.25" customHeight="1" x14ac:dyDescent="0.3">
      <c r="A370" s="2">
        <v>240</v>
      </c>
      <c r="B370" s="3" t="s">
        <v>1152</v>
      </c>
      <c r="C370" s="4" t="s">
        <v>1153</v>
      </c>
      <c r="D370" s="5">
        <v>44764</v>
      </c>
      <c r="E370" s="3">
        <v>2022</v>
      </c>
      <c r="F370" s="3" t="s">
        <v>41</v>
      </c>
      <c r="G370" s="3" t="s">
        <v>517</v>
      </c>
      <c r="H370" s="3" t="s">
        <v>43</v>
      </c>
      <c r="I370" s="3" t="s">
        <v>1154</v>
      </c>
      <c r="J370" s="6">
        <v>12</v>
      </c>
      <c r="K370" s="7">
        <v>278134868</v>
      </c>
      <c r="L370" s="16" t="s">
        <v>1324</v>
      </c>
      <c r="M370" s="9">
        <v>1.41</v>
      </c>
      <c r="N370" s="7">
        <f>IF('Base de datos'!$E370=2023,'Base de datos'!$K370,IF('Base de datos'!$E370=2022,'Base de datos'!$K370*'IPC DANE'!$V$18/'IPC DANE'!$U$18,IF('Base de datos'!$E370=2021,'Base de datos'!$K370*'IPC DANE'!$V$18/'IPC DANE'!$T$18,IF('Base de datos'!$E370=2020,'Base de datos'!$K370*'IPC DANE'!$V$18/'IPC DANE'!$S$18))))</f>
        <v>196729540.78048781</v>
      </c>
      <c r="O370" s="3" t="s">
        <v>29</v>
      </c>
      <c r="P370" s="3" t="s">
        <v>30</v>
      </c>
      <c r="Q370" s="3">
        <v>1</v>
      </c>
      <c r="R370" s="10">
        <v>32</v>
      </c>
      <c r="S370" s="3"/>
      <c r="T370" s="3" t="s">
        <v>31</v>
      </c>
      <c r="U370" s="7">
        <v>6549257</v>
      </c>
      <c r="V370" s="7">
        <f>IF('Base de datos'!$E370=2023,'Base de datos'!$U370,IF('Base de datos'!$E370=2022,'Base de datos'!$U370*'IPC DANE'!$V$18/'IPC DANE'!$U$18,IF('Base de datos'!$E370=2021,'Base de datos'!$U370*'IPC DANE'!$V$18/'IPC DANE'!$T$18,IF('Base de datos'!$E370=2020,'Base de datos'!$U370*'IPC DANE'!$V$18/'IPC DANE'!$S$18))))</f>
        <v>4632401.2926829262</v>
      </c>
      <c r="W370" s="7">
        <v>5266230</v>
      </c>
      <c r="X370" s="7">
        <f>IF('Base de datos'!$E370=2023,'Base de datos'!$W370,IF('Base de datos'!$E370=2022,'Base de datos'!$W370*'IPC DANE'!$V$18/'IPC DANE'!$U$18,IF('Base de datos'!$E370=2021,'Base de datos'!$W370*'IPC DANE'!$V$18/'IPC DANE'!$T$18,IF('Base de datos'!$E370=2020,'Base de datos'!$W370*'IPC DANE'!$V$18/'IPC DANE'!$S$18))))</f>
        <v>3724894.3902439023</v>
      </c>
      <c r="Y370" s="3"/>
      <c r="Z370" s="1"/>
    </row>
    <row r="371" spans="1:26" ht="14.25" customHeight="1" x14ac:dyDescent="0.3">
      <c r="A371" s="2">
        <v>241</v>
      </c>
      <c r="B371" s="3" t="s">
        <v>1155</v>
      </c>
      <c r="C371" s="4" t="s">
        <v>1156</v>
      </c>
      <c r="D371" s="5" t="s">
        <v>1157</v>
      </c>
      <c r="E371" s="3">
        <v>2022</v>
      </c>
      <c r="F371" s="3" t="s">
        <v>301</v>
      </c>
      <c r="G371" s="3" t="s">
        <v>328</v>
      </c>
      <c r="H371" s="3" t="s">
        <v>43</v>
      </c>
      <c r="I371" s="3" t="s">
        <v>1158</v>
      </c>
      <c r="J371" s="6">
        <v>4</v>
      </c>
      <c r="K371" s="7">
        <v>262828034</v>
      </c>
      <c r="L371" s="16" t="s">
        <v>1324</v>
      </c>
      <c r="M371" s="9">
        <v>2.02</v>
      </c>
      <c r="N371" s="7">
        <f>IF('Base de datos'!$E371=2023,'Base de datos'!$K371,IF('Base de datos'!$E371=2022,'Base de datos'!$K371*'IPC DANE'!$V$18/'IPC DANE'!$U$18,IF('Base de datos'!$E371=2021,'Base de datos'!$K371*'IPC DANE'!$V$18/'IPC DANE'!$T$18,IF('Base de datos'!$E371=2020,'Base de datos'!$K371*'IPC DANE'!$V$18/'IPC DANE'!$S$18))))</f>
        <v>185902755.75609758</v>
      </c>
      <c r="O371" s="3" t="s">
        <v>45</v>
      </c>
      <c r="P371" s="3" t="s">
        <v>30</v>
      </c>
      <c r="Q371" s="3">
        <v>2</v>
      </c>
      <c r="R371" s="10">
        <v>32</v>
      </c>
      <c r="S371" s="3"/>
      <c r="T371" s="3" t="s">
        <v>821</v>
      </c>
      <c r="U371" s="7" t="s">
        <v>37</v>
      </c>
      <c r="V371" s="7" t="s">
        <v>37</v>
      </c>
      <c r="W371" s="7" t="s">
        <v>37</v>
      </c>
      <c r="X371" s="7" t="s">
        <v>37</v>
      </c>
      <c r="Y371" s="3" t="s">
        <v>121</v>
      </c>
      <c r="Z371" s="1"/>
    </row>
    <row r="372" spans="1:26" ht="14.25" customHeight="1" x14ac:dyDescent="0.3">
      <c r="A372" s="2">
        <v>242</v>
      </c>
      <c r="B372" s="3" t="s">
        <v>1159</v>
      </c>
      <c r="C372" s="4" t="s">
        <v>1160</v>
      </c>
      <c r="D372" s="5">
        <v>44774</v>
      </c>
      <c r="E372" s="3">
        <v>2022</v>
      </c>
      <c r="F372" s="3" t="s">
        <v>400</v>
      </c>
      <c r="G372" s="3" t="s">
        <v>55</v>
      </c>
      <c r="H372" s="3" t="s">
        <v>43</v>
      </c>
      <c r="I372" s="3" t="s">
        <v>1161</v>
      </c>
      <c r="J372" s="6">
        <v>4</v>
      </c>
      <c r="K372" s="7">
        <v>262693309.19999999</v>
      </c>
      <c r="L372" s="16" t="s">
        <v>1324</v>
      </c>
      <c r="M372" s="9">
        <v>2.2599999999999998</v>
      </c>
      <c r="N372" s="7">
        <f>IF('Base de datos'!$E372=2023,'Base de datos'!$K372,IF('Base de datos'!$E372=2022,'Base de datos'!$K372*'IPC DANE'!$V$18/'IPC DANE'!$U$18,IF('Base de datos'!$E372=2021,'Base de datos'!$K372*'IPC DANE'!$V$18/'IPC DANE'!$T$18,IF('Base de datos'!$E372=2020,'Base de datos'!$K372*'IPC DANE'!$V$18/'IPC DANE'!$S$18))))</f>
        <v>185807462.60487807</v>
      </c>
      <c r="O372" s="3" t="s">
        <v>45</v>
      </c>
      <c r="P372" s="3" t="s">
        <v>30</v>
      </c>
      <c r="Q372" s="3">
        <v>2</v>
      </c>
      <c r="R372" s="10">
        <v>32</v>
      </c>
      <c r="S372" s="3"/>
      <c r="T372" s="3" t="s">
        <v>51</v>
      </c>
      <c r="U372" s="7">
        <v>4000000</v>
      </c>
      <c r="V372" s="7">
        <f>IF('Base de datos'!$E372=2023,'Base de datos'!$U372,IF('Base de datos'!$E372=2022,'Base de datos'!$U372*'IPC DANE'!$V$18/'IPC DANE'!$U$18,IF('Base de datos'!$E372=2021,'Base de datos'!$U372*'IPC DANE'!$V$18/'IPC DANE'!$T$18,IF('Base de datos'!$E372=2020,'Base de datos'!$U372*'IPC DANE'!$V$18/'IPC DANE'!$S$18))))</f>
        <v>2829268.2926829271</v>
      </c>
      <c r="W372" s="7">
        <v>3000000</v>
      </c>
      <c r="X372" s="7">
        <f>IF('Base de datos'!$E372=2023,'Base de datos'!$W372,IF('Base de datos'!$E372=2022,'Base de datos'!$W372*'IPC DANE'!$V$18/'IPC DANE'!$U$18,IF('Base de datos'!$E372=2021,'Base de datos'!$W372*'IPC DANE'!$V$18/'IPC DANE'!$T$18,IF('Base de datos'!$E372=2020,'Base de datos'!$W372*'IPC DANE'!$V$18/'IPC DANE'!$S$18))))</f>
        <v>2121951.2195121949</v>
      </c>
      <c r="Y372" s="3"/>
      <c r="Z372" s="1"/>
    </row>
    <row r="373" spans="1:26" ht="14.25" customHeight="1" x14ac:dyDescent="0.3">
      <c r="A373" s="2">
        <v>243</v>
      </c>
      <c r="B373" s="3" t="s">
        <v>1162</v>
      </c>
      <c r="C373" s="4" t="s">
        <v>1163</v>
      </c>
      <c r="D373" s="5">
        <v>44790</v>
      </c>
      <c r="E373" s="3">
        <v>2022</v>
      </c>
      <c r="F373" s="3" t="s">
        <v>476</v>
      </c>
      <c r="G373" s="3" t="s">
        <v>97</v>
      </c>
      <c r="H373" s="3" t="s">
        <v>43</v>
      </c>
      <c r="I373" s="3" t="s">
        <v>1164</v>
      </c>
      <c r="J373" s="6">
        <v>8</v>
      </c>
      <c r="K373" s="7">
        <v>310207441</v>
      </c>
      <c r="L373" s="7" t="s">
        <v>1325</v>
      </c>
      <c r="M373" s="3" t="s">
        <v>37</v>
      </c>
      <c r="N373" s="7">
        <f>IF('Base de datos'!$E373=2023,'Base de datos'!$K373,IF('Base de datos'!$E373=2022,'Base de datos'!$K373*'IPC DANE'!$V$18/'IPC DANE'!$U$18,IF('Base de datos'!$E373=2021,'Base de datos'!$K373*'IPC DANE'!$V$18/'IPC DANE'!$T$18,IF('Base de datos'!$E373=2020,'Base de datos'!$K373*'IPC DANE'!$V$18/'IPC DANE'!$S$18))))</f>
        <v>219415019.24390244</v>
      </c>
      <c r="O373" s="3" t="s">
        <v>58</v>
      </c>
      <c r="P373" s="3" t="s">
        <v>30</v>
      </c>
      <c r="Q373" s="3">
        <v>2</v>
      </c>
      <c r="R373" s="10">
        <v>32</v>
      </c>
      <c r="S373" s="3"/>
      <c r="T373" s="3" t="s">
        <v>51</v>
      </c>
      <c r="U373" s="7" t="s">
        <v>37</v>
      </c>
      <c r="V373" s="7" t="s">
        <v>37</v>
      </c>
      <c r="W373" s="7" t="s">
        <v>37</v>
      </c>
      <c r="X373" s="7" t="s">
        <v>37</v>
      </c>
      <c r="Y373" s="3" t="s">
        <v>121</v>
      </c>
      <c r="Z373" s="1"/>
    </row>
    <row r="374" spans="1:26" ht="14.25" customHeight="1" x14ac:dyDescent="0.3">
      <c r="A374" s="2">
        <v>244</v>
      </c>
      <c r="B374" s="3" t="s">
        <v>1165</v>
      </c>
      <c r="C374" s="4" t="s">
        <v>1166</v>
      </c>
      <c r="D374" s="5">
        <v>44721</v>
      </c>
      <c r="E374" s="3">
        <v>2022</v>
      </c>
      <c r="F374" s="3" t="s">
        <v>131</v>
      </c>
      <c r="G374" s="3" t="s">
        <v>132</v>
      </c>
      <c r="H374" s="3" t="s">
        <v>43</v>
      </c>
      <c r="I374" s="3" t="s">
        <v>1167</v>
      </c>
      <c r="J374" s="6">
        <v>4</v>
      </c>
      <c r="K374" s="7">
        <v>282361841</v>
      </c>
      <c r="L374" s="3" t="s">
        <v>1324</v>
      </c>
      <c r="M374" s="9">
        <v>2.0699999999999998</v>
      </c>
      <c r="N374" s="7">
        <f>IF('Base de datos'!$E374=2023,'Base de datos'!$K374,IF('Base de datos'!$E374=2022,'Base de datos'!$K374*'IPC DANE'!$V$18/'IPC DANE'!$U$18,IF('Base de datos'!$E374=2021,'Base de datos'!$K374*'IPC DANE'!$V$18/'IPC DANE'!$T$18,IF('Base de datos'!$E374=2020,'Base de datos'!$K374*'IPC DANE'!$V$18/'IPC DANE'!$S$18))))</f>
        <v>199719350.95121953</v>
      </c>
      <c r="O374" s="3" t="s">
        <v>45</v>
      </c>
      <c r="P374" s="3" t="s">
        <v>30</v>
      </c>
      <c r="Q374" s="3">
        <v>1</v>
      </c>
      <c r="R374" s="10">
        <v>32</v>
      </c>
      <c r="S374" s="3"/>
      <c r="T374" s="3" t="s">
        <v>51</v>
      </c>
      <c r="U374" s="7">
        <v>5500000</v>
      </c>
      <c r="V374" s="7">
        <f>IF('Base de datos'!$E374=2023,'Base de datos'!$U374,IF('Base de datos'!$E374=2022,'Base de datos'!$U374*'IPC DANE'!$V$18/'IPC DANE'!$U$18,IF('Base de datos'!$E374=2021,'Base de datos'!$U374*'IPC DANE'!$V$18/'IPC DANE'!$T$18,IF('Base de datos'!$E374=2020,'Base de datos'!$U374*'IPC DANE'!$V$18/'IPC DANE'!$S$18))))</f>
        <v>3890243.9024390248</v>
      </c>
      <c r="W374" s="7">
        <v>3900000</v>
      </c>
      <c r="X374" s="7">
        <f>IF('Base de datos'!$E374=2023,'Base de datos'!$W374,IF('Base de datos'!$E374=2022,'Base de datos'!$W374*'IPC DANE'!$V$18/'IPC DANE'!$U$18,IF('Base de datos'!$E374=2021,'Base de datos'!$W374*'IPC DANE'!$V$18/'IPC DANE'!$T$18,IF('Base de datos'!$E374=2020,'Base de datos'!$W374*'IPC DANE'!$V$18/'IPC DANE'!$S$18))))</f>
        <v>2758536.5853658537</v>
      </c>
      <c r="Y374" s="3"/>
      <c r="Z374" s="1"/>
    </row>
    <row r="375" spans="1:26" ht="14.25" customHeight="1" x14ac:dyDescent="0.3">
      <c r="A375" s="2">
        <v>245</v>
      </c>
      <c r="B375" s="3" t="s">
        <v>1168</v>
      </c>
      <c r="C375" s="4" t="s">
        <v>1169</v>
      </c>
      <c r="D375" s="5">
        <v>45013</v>
      </c>
      <c r="E375" s="3">
        <v>2023</v>
      </c>
      <c r="F375" s="3" t="s">
        <v>301</v>
      </c>
      <c r="G375" s="3" t="s">
        <v>113</v>
      </c>
      <c r="H375" s="3" t="s">
        <v>43</v>
      </c>
      <c r="I375" s="3" t="s">
        <v>1170</v>
      </c>
      <c r="J375" s="6">
        <v>6</v>
      </c>
      <c r="K375" s="7">
        <v>176342280</v>
      </c>
      <c r="L375" s="3" t="s">
        <v>1324</v>
      </c>
      <c r="M375" s="9">
        <v>1.5829329999999999</v>
      </c>
      <c r="N375" s="7">
        <f>IF('Base de datos'!$E375=2023,'Base de datos'!$K375,IF('Base de datos'!$E375=2022,'Base de datos'!$K375*'IPC DANE'!$V$18/'IPC DANE'!$U$18,IF('Base de datos'!$E375=2021,'Base de datos'!$K375*'IPC DANE'!$V$18/'IPC DANE'!$T$18,IF('Base de datos'!$E375=2020,'Base de datos'!$K375*'IPC DANE'!$V$18/'IPC DANE'!$S$18))))</f>
        <v>176342280</v>
      </c>
      <c r="O375" s="3" t="s">
        <v>45</v>
      </c>
      <c r="P375" s="3" t="s">
        <v>30</v>
      </c>
      <c r="Q375" s="3">
        <v>2</v>
      </c>
      <c r="R375" s="10">
        <v>28</v>
      </c>
      <c r="S375" s="3"/>
      <c r="T375" s="3" t="s">
        <v>1171</v>
      </c>
      <c r="U375" s="7">
        <v>7500000</v>
      </c>
      <c r="V375" s="7">
        <f>IF('Base de datos'!$E375=2023,'Base de datos'!$U375,IF('Base de datos'!$E375=2022,'Base de datos'!$U375*'IPC DANE'!$V$18/'IPC DANE'!$U$18,IF('Base de datos'!$E375=2021,'Base de datos'!$U375*'IPC DANE'!$V$18/'IPC DANE'!$T$18,IF('Base de datos'!$E375=2020,'Base de datos'!$U375*'IPC DANE'!$V$18/'IPC DANE'!$S$18))))</f>
        <v>7500000</v>
      </c>
      <c r="W375" s="7">
        <v>5200000</v>
      </c>
      <c r="X375" s="7">
        <f>IF('Base de datos'!$E375=2023,'Base de datos'!$W375,IF('Base de datos'!$E375=2022,'Base de datos'!$W375*'IPC DANE'!$V$18/'IPC DANE'!$U$18,IF('Base de datos'!$E375=2021,'Base de datos'!$W375*'IPC DANE'!$V$18/'IPC DANE'!$T$18,IF('Base de datos'!$E375=2020,'Base de datos'!$W375*'IPC DANE'!$V$18/'IPC DANE'!$S$18))))</f>
        <v>5200000</v>
      </c>
      <c r="Y375" s="3"/>
      <c r="Z375" s="1"/>
    </row>
    <row r="376" spans="1:26" ht="14.25" customHeight="1" x14ac:dyDescent="0.3">
      <c r="A376" s="2">
        <v>246</v>
      </c>
      <c r="B376" s="3" t="s">
        <v>1172</v>
      </c>
      <c r="C376" s="4" t="s">
        <v>1173</v>
      </c>
      <c r="D376" s="5">
        <v>45008</v>
      </c>
      <c r="E376" s="3">
        <v>2023</v>
      </c>
      <c r="F376" s="3" t="s">
        <v>131</v>
      </c>
      <c r="G376" s="3" t="s">
        <v>132</v>
      </c>
      <c r="H376" s="3" t="s">
        <v>43</v>
      </c>
      <c r="I376" s="3" t="s">
        <v>1174</v>
      </c>
      <c r="J376" s="6">
        <v>6</v>
      </c>
      <c r="K376" s="7">
        <v>366711590</v>
      </c>
      <c r="L376" s="3" t="s">
        <v>1324</v>
      </c>
      <c r="M376" s="9">
        <v>2.4</v>
      </c>
      <c r="N376" s="7">
        <f>IF('Base de datos'!$E376=2023,'Base de datos'!$K376,IF('Base de datos'!$E376=2022,'Base de datos'!$K376*'IPC DANE'!$V$18/'IPC DANE'!$U$18,IF('Base de datos'!$E376=2021,'Base de datos'!$K376*'IPC DANE'!$V$18/'IPC DANE'!$T$18,IF('Base de datos'!$E376=2020,'Base de datos'!$K376*'IPC DANE'!$V$18/'IPC DANE'!$S$18))))</f>
        <v>366711590</v>
      </c>
      <c r="O376" s="3" t="s">
        <v>29</v>
      </c>
      <c r="P376" s="3" t="s">
        <v>30</v>
      </c>
      <c r="Q376" s="3">
        <v>2</v>
      </c>
      <c r="R376" s="10">
        <v>28</v>
      </c>
      <c r="S376" s="3" t="s">
        <v>1175</v>
      </c>
      <c r="T376" s="3" t="s">
        <v>51</v>
      </c>
      <c r="U376" s="7" t="s">
        <v>37</v>
      </c>
      <c r="V376" s="7" t="str">
        <f>IF('Base de datos'!$E376=2023,'Base de datos'!$U376,IF('Base de datos'!$E376=2022,'Base de datos'!$U376*'IPC DANE'!$V$18/'IPC DANE'!$U$18,IF('Base de datos'!$E376=2021,'Base de datos'!$U376*'IPC DANE'!$V$18/'IPC DANE'!$T$18,IF('Base de datos'!$E376=2020,'Base de datos'!$U376*'IPC DANE'!$V$18/'IPC DANE'!$S$18))))</f>
        <v>-</v>
      </c>
      <c r="W376" s="7" t="s">
        <v>37</v>
      </c>
      <c r="X376" s="7" t="str">
        <f>IF('Base de datos'!$E376=2023,'Base de datos'!$W376,IF('Base de datos'!$E376=2022,'Base de datos'!$W376*'IPC DANE'!$V$18/'IPC DANE'!$U$18,IF('Base de datos'!$E376=2021,'Base de datos'!$W376*'IPC DANE'!$V$18/'IPC DANE'!$T$18,IF('Base de datos'!$E376=2020,'Base de datos'!$W376*'IPC DANE'!$V$18/'IPC DANE'!$S$18))))</f>
        <v>-</v>
      </c>
      <c r="Y376" s="3" t="s">
        <v>1176</v>
      </c>
      <c r="Z376" s="1"/>
    </row>
    <row r="377" spans="1:26" ht="14.25" customHeight="1" x14ac:dyDescent="0.3">
      <c r="A377" s="2" t="s">
        <v>1320</v>
      </c>
      <c r="B377" s="3" t="s">
        <v>1177</v>
      </c>
      <c r="C377" s="4" t="s">
        <v>1178</v>
      </c>
      <c r="D377" s="5">
        <v>45009</v>
      </c>
      <c r="E377" s="3">
        <v>2023</v>
      </c>
      <c r="F377" s="3" t="s">
        <v>1179</v>
      </c>
      <c r="G377" s="3" t="s">
        <v>132</v>
      </c>
      <c r="H377" s="3" t="s">
        <v>43</v>
      </c>
      <c r="I377" s="3" t="s">
        <v>1174</v>
      </c>
      <c r="J377" s="6">
        <v>6</v>
      </c>
      <c r="K377" s="7">
        <v>162977640</v>
      </c>
      <c r="L377" s="3" t="s">
        <v>1324</v>
      </c>
      <c r="M377" s="9">
        <v>2.4</v>
      </c>
      <c r="N377" s="7">
        <f>IF('Base de datos'!$E377=2023,'Base de datos'!$K377,IF('Base de datos'!$E377=2022,'Base de datos'!$K377*'IPC DANE'!$V$18/'IPC DANE'!$U$18,IF('Base de datos'!$E377=2021,'Base de datos'!$K377*'IPC DANE'!$V$18/'IPC DANE'!$T$18,IF('Base de datos'!$E377=2020,'Base de datos'!$K377*'IPC DANE'!$V$18/'IPC DANE'!$S$18))))</f>
        <v>162977640</v>
      </c>
      <c r="O377" s="3" t="s">
        <v>29</v>
      </c>
      <c r="P377" s="3" t="s">
        <v>30</v>
      </c>
      <c r="Q377" s="3">
        <v>2</v>
      </c>
      <c r="R377" s="10">
        <v>28</v>
      </c>
      <c r="S377" s="3"/>
      <c r="T377" s="3" t="s">
        <v>51</v>
      </c>
      <c r="U377" s="7">
        <v>5000000</v>
      </c>
      <c r="V377" s="7">
        <f>IF('Base de datos'!$E377=2023,'Base de datos'!$U377,IF('Base de datos'!$E377=2022,'Base de datos'!$U377*'IPC DANE'!$V$18/'IPC DANE'!$U$18,IF('Base de datos'!$E377=2021,'Base de datos'!$U377*'IPC DANE'!$V$18/'IPC DANE'!$T$18,IF('Base de datos'!$E377=2020,'Base de datos'!$U377*'IPC DANE'!$V$18/'IPC DANE'!$S$18))))</f>
        <v>5000000</v>
      </c>
      <c r="W377" s="7">
        <v>3000000</v>
      </c>
      <c r="X377" s="7">
        <f>IF('Base de datos'!$E377=2023,'Base de datos'!$W377,IF('Base de datos'!$E377=2022,'Base de datos'!$W377*'IPC DANE'!$V$18/'IPC DANE'!$U$18,IF('Base de datos'!$E377=2021,'Base de datos'!$W377*'IPC DANE'!$V$18/'IPC DANE'!$T$18,IF('Base de datos'!$E377=2020,'Base de datos'!$W377*'IPC DANE'!$V$18/'IPC DANE'!$S$18))))</f>
        <v>3000000</v>
      </c>
      <c r="Y377" s="3"/>
      <c r="Z377" s="1"/>
    </row>
    <row r="378" spans="1:26" ht="14.25" customHeight="1" x14ac:dyDescent="0.3">
      <c r="A378" s="2" t="s">
        <v>1321</v>
      </c>
      <c r="B378" s="3" t="s">
        <v>1180</v>
      </c>
      <c r="C378" s="4" t="s">
        <v>1181</v>
      </c>
      <c r="D378" s="5">
        <v>45010</v>
      </c>
      <c r="E378" s="3">
        <v>2023</v>
      </c>
      <c r="F378" s="3" t="s">
        <v>106</v>
      </c>
      <c r="G378" s="3" t="s">
        <v>132</v>
      </c>
      <c r="H378" s="3" t="s">
        <v>43</v>
      </c>
      <c r="I378" s="3" t="s">
        <v>1182</v>
      </c>
      <c r="J378" s="6">
        <v>5</v>
      </c>
      <c r="K378" s="7">
        <v>73286150</v>
      </c>
      <c r="L378" s="3" t="s">
        <v>1324</v>
      </c>
      <c r="M378" s="9">
        <v>2.4</v>
      </c>
      <c r="N378" s="7">
        <f>IF('Base de datos'!$E378=2023,'Base de datos'!$K378,IF('Base de datos'!$E378=2022,'Base de datos'!$K378*'IPC DANE'!$V$18/'IPC DANE'!$U$18,IF('Base de datos'!$E378=2021,'Base de datos'!$K378*'IPC DANE'!$V$18/'IPC DANE'!$T$18,IF('Base de datos'!$E378=2020,'Base de datos'!$K378*'IPC DANE'!$V$18/'IPC DANE'!$S$18))))</f>
        <v>73286150</v>
      </c>
      <c r="O378" s="3" t="s">
        <v>29</v>
      </c>
      <c r="P378" s="3" t="s">
        <v>30</v>
      </c>
      <c r="Q378" s="3">
        <v>2</v>
      </c>
      <c r="R378" s="10">
        <v>28</v>
      </c>
      <c r="S378" s="3"/>
      <c r="T378" s="3" t="s">
        <v>1183</v>
      </c>
      <c r="U378" s="7">
        <v>3800000</v>
      </c>
      <c r="V378" s="7">
        <f>IF('Base de datos'!$E378=2023,'Base de datos'!$U378,IF('Base de datos'!$E378=2022,'Base de datos'!$U378*'IPC DANE'!$V$18/'IPC DANE'!$U$18,IF('Base de datos'!$E378=2021,'Base de datos'!$U378*'IPC DANE'!$V$18/'IPC DANE'!$T$18,IF('Base de datos'!$E378=2020,'Base de datos'!$U378*'IPC DANE'!$V$18/'IPC DANE'!$S$18))))</f>
        <v>3800000</v>
      </c>
      <c r="W378" s="7">
        <v>3200000</v>
      </c>
      <c r="X378" s="7">
        <f>IF('Base de datos'!$E378=2023,'Base de datos'!$W378,IF('Base de datos'!$E378=2022,'Base de datos'!$W378*'IPC DANE'!$V$18/'IPC DANE'!$U$18,IF('Base de datos'!$E378=2021,'Base de datos'!$W378*'IPC DANE'!$V$18/'IPC DANE'!$T$18,IF('Base de datos'!$E378=2020,'Base de datos'!$W378*'IPC DANE'!$V$18/'IPC DANE'!$S$18))))</f>
        <v>3200000</v>
      </c>
      <c r="Y378" s="3"/>
      <c r="Z378" s="1"/>
    </row>
    <row r="379" spans="1:26" ht="14.25" customHeight="1" x14ac:dyDescent="0.3">
      <c r="A379" s="2" t="s">
        <v>1322</v>
      </c>
      <c r="B379" s="3" t="s">
        <v>1184</v>
      </c>
      <c r="C379" s="4" t="s">
        <v>1185</v>
      </c>
      <c r="D379" s="5">
        <v>45011</v>
      </c>
      <c r="E379" s="3">
        <v>2023</v>
      </c>
      <c r="F379" s="3" t="s">
        <v>1186</v>
      </c>
      <c r="G379" s="3" t="s">
        <v>132</v>
      </c>
      <c r="H379" s="3" t="s">
        <v>43</v>
      </c>
      <c r="I379" s="3" t="s">
        <v>1187</v>
      </c>
      <c r="J379" s="6">
        <v>4</v>
      </c>
      <c r="K379" s="7">
        <v>130447800</v>
      </c>
      <c r="L379" s="3" t="s">
        <v>1324</v>
      </c>
      <c r="M379" s="9">
        <v>2.4</v>
      </c>
      <c r="N379" s="7">
        <f>IF('Base de datos'!$E379=2023,'Base de datos'!$K379,IF('Base de datos'!$E379=2022,'Base de datos'!$K379*'IPC DANE'!$V$18/'IPC DANE'!$U$18,IF('Base de datos'!$E379=2021,'Base de datos'!$K379*'IPC DANE'!$V$18/'IPC DANE'!$T$18,IF('Base de datos'!$E379=2020,'Base de datos'!$K379*'IPC DANE'!$V$18/'IPC DANE'!$S$18))))</f>
        <v>130447800</v>
      </c>
      <c r="O379" s="3" t="s">
        <v>29</v>
      </c>
      <c r="P379" s="3" t="s">
        <v>30</v>
      </c>
      <c r="Q379" s="3">
        <v>2</v>
      </c>
      <c r="R379" s="10">
        <v>28</v>
      </c>
      <c r="S379" s="3"/>
      <c r="T379" s="3" t="s">
        <v>1188</v>
      </c>
      <c r="U379" s="7">
        <v>4000000</v>
      </c>
      <c r="V379" s="7">
        <f>IF('Base de datos'!$E379=2023,'Base de datos'!$U379,IF('Base de datos'!$E379=2022,'Base de datos'!$U379*'IPC DANE'!$V$18/'IPC DANE'!$U$18,IF('Base de datos'!$E379=2021,'Base de datos'!$U379*'IPC DANE'!$V$18/'IPC DANE'!$T$18,IF('Base de datos'!$E379=2020,'Base de datos'!$U379*'IPC DANE'!$V$18/'IPC DANE'!$S$18))))</f>
        <v>4000000</v>
      </c>
      <c r="W379" s="7">
        <v>3000000</v>
      </c>
      <c r="X379" s="7">
        <f>IF('Base de datos'!$E379=2023,'Base de datos'!$W379,IF('Base de datos'!$E379=2022,'Base de datos'!$W379*'IPC DANE'!$V$18/'IPC DANE'!$U$18,IF('Base de datos'!$E379=2021,'Base de datos'!$W379*'IPC DANE'!$V$18/'IPC DANE'!$T$18,IF('Base de datos'!$E379=2020,'Base de datos'!$W379*'IPC DANE'!$V$18/'IPC DANE'!$S$18))))</f>
        <v>3000000</v>
      </c>
      <c r="Y379" s="3"/>
      <c r="Z379" s="1"/>
    </row>
    <row r="380" spans="1:26" ht="14.25" customHeight="1" x14ac:dyDescent="0.3">
      <c r="A380" s="2">
        <v>247</v>
      </c>
      <c r="B380" s="3" t="s">
        <v>1189</v>
      </c>
      <c r="C380" s="4" t="s">
        <v>1190</v>
      </c>
      <c r="D380" s="5">
        <v>44995</v>
      </c>
      <c r="E380" s="3">
        <v>2023</v>
      </c>
      <c r="F380" s="3" t="s">
        <v>400</v>
      </c>
      <c r="G380" s="3" t="s">
        <v>55</v>
      </c>
      <c r="H380" s="3" t="s">
        <v>43</v>
      </c>
      <c r="I380" s="3" t="s">
        <v>1191</v>
      </c>
      <c r="J380" s="6">
        <v>7</v>
      </c>
      <c r="K380" s="7">
        <v>435000000</v>
      </c>
      <c r="L380" s="3" t="s">
        <v>58</v>
      </c>
      <c r="M380" s="3" t="s">
        <v>37</v>
      </c>
      <c r="N380" s="7">
        <f>IF('Base de datos'!$E380=2023,'Base de datos'!$K380,IF('Base de datos'!$E380=2022,'Base de datos'!$K380*'IPC DANE'!$V$18/'IPC DANE'!$U$18,IF('Base de datos'!$E380=2021,'Base de datos'!$K380*'IPC DANE'!$V$18/'IPC DANE'!$T$18,IF('Base de datos'!$E380=2020,'Base de datos'!$K380*'IPC DANE'!$V$18/'IPC DANE'!$S$18))))</f>
        <v>435000000</v>
      </c>
      <c r="O380" s="3" t="s">
        <v>58</v>
      </c>
      <c r="P380" s="3" t="s">
        <v>30</v>
      </c>
      <c r="Q380" s="3">
        <v>2</v>
      </c>
      <c r="R380" s="10">
        <v>28</v>
      </c>
      <c r="S380" s="3" t="s">
        <v>1192</v>
      </c>
      <c r="T380" s="3" t="s">
        <v>51</v>
      </c>
      <c r="U380" s="7">
        <f>49857500/7</f>
        <v>7122500</v>
      </c>
      <c r="V380" s="7">
        <f>IF('Base de datos'!$E380=2023,'Base de datos'!$U380,IF('Base de datos'!$E380=2022,'Base de datos'!$U380*'IPC DANE'!$V$18/'IPC DANE'!$U$18,IF('Base de datos'!$E380=2021,'Base de datos'!$U380*'IPC DANE'!$V$18/'IPC DANE'!$T$18,IF('Base de datos'!$E380=2020,'Base de datos'!$U380*'IPC DANE'!$V$18/'IPC DANE'!$S$18))))</f>
        <v>7122500</v>
      </c>
      <c r="W380" s="7">
        <f>93240000/(2*7)</f>
        <v>6660000</v>
      </c>
      <c r="X380" s="7">
        <f>IF('Base de datos'!$E380=2023,'Base de datos'!$W380,IF('Base de datos'!$E380=2022,'Base de datos'!$W380*'IPC DANE'!$V$18/'IPC DANE'!$U$18,IF('Base de datos'!$E380=2021,'Base de datos'!$W380*'IPC DANE'!$V$18/'IPC DANE'!$T$18,IF('Base de datos'!$E380=2020,'Base de datos'!$W380*'IPC DANE'!$V$18/'IPC DANE'!$S$18))))</f>
        <v>6660000</v>
      </c>
      <c r="Y380" s="3" t="s">
        <v>1193</v>
      </c>
      <c r="Z380" s="1"/>
    </row>
    <row r="381" spans="1:26" ht="14.25" customHeight="1" x14ac:dyDescent="0.3">
      <c r="A381" s="2">
        <v>248</v>
      </c>
      <c r="B381" s="3" t="s">
        <v>1194</v>
      </c>
      <c r="C381" s="4" t="s">
        <v>1195</v>
      </c>
      <c r="D381" s="5">
        <v>44994</v>
      </c>
      <c r="E381" s="3">
        <v>2023</v>
      </c>
      <c r="F381" s="3" t="s">
        <v>48</v>
      </c>
      <c r="G381" s="3" t="s">
        <v>49</v>
      </c>
      <c r="H381" s="3" t="s">
        <v>43</v>
      </c>
      <c r="I381" s="3" t="s">
        <v>1196</v>
      </c>
      <c r="J381" s="6">
        <v>2</v>
      </c>
      <c r="K381" s="7">
        <v>238946492.37</v>
      </c>
      <c r="L381" s="7" t="s">
        <v>1324</v>
      </c>
      <c r="M381" s="9">
        <v>2.2999999999999998</v>
      </c>
      <c r="N381" s="7">
        <f>IF('Base de datos'!$E381=2023,'Base de datos'!$K381,IF('Base de datos'!$E381=2022,'Base de datos'!$K381*'IPC DANE'!$V$18/'IPC DANE'!$U$18,IF('Base de datos'!$E381=2021,'Base de datos'!$K381*'IPC DANE'!$V$18/'IPC DANE'!$T$18,IF('Base de datos'!$E381=2020,'Base de datos'!$K381*'IPC DANE'!$V$18/'IPC DANE'!$S$18))))</f>
        <v>238946492.37</v>
      </c>
      <c r="O381" s="3" t="s">
        <v>29</v>
      </c>
      <c r="P381" s="3" t="s">
        <v>30</v>
      </c>
      <c r="Q381" s="3">
        <v>2</v>
      </c>
      <c r="R381" s="10">
        <v>28</v>
      </c>
      <c r="S381" s="3"/>
      <c r="T381" s="3" t="s">
        <v>51</v>
      </c>
      <c r="U381" s="7">
        <v>5000000</v>
      </c>
      <c r="V381" s="7">
        <f>IF('Base de datos'!$E381=2023,'Base de datos'!$U381,IF('Base de datos'!$E381=2022,'Base de datos'!$U381*'IPC DANE'!$V$18/'IPC DANE'!$U$18,IF('Base de datos'!$E381=2021,'Base de datos'!$U381*'IPC DANE'!$V$18/'IPC DANE'!$T$18,IF('Base de datos'!$E381=2020,'Base de datos'!$U381*'IPC DANE'!$V$18/'IPC DANE'!$S$18))))</f>
        <v>5000000</v>
      </c>
      <c r="W381" s="7">
        <v>3000000</v>
      </c>
      <c r="X381" s="7">
        <f>IF('Base de datos'!$E381=2023,'Base de datos'!$W381,IF('Base de datos'!$E381=2022,'Base de datos'!$W381*'IPC DANE'!$V$18/'IPC DANE'!$U$18,IF('Base de datos'!$E381=2021,'Base de datos'!$W381*'IPC DANE'!$V$18/'IPC DANE'!$T$18,IF('Base de datos'!$E381=2020,'Base de datos'!$W381*'IPC DANE'!$V$18/'IPC DANE'!$S$18))))</f>
        <v>3000000</v>
      </c>
      <c r="Y381" s="3"/>
      <c r="Z381" s="1"/>
    </row>
    <row r="382" spans="1:26" ht="14.25" customHeight="1" x14ac:dyDescent="0.3">
      <c r="A382" s="2">
        <v>249</v>
      </c>
      <c r="B382" s="3" t="s">
        <v>1197</v>
      </c>
      <c r="C382" s="4" t="s">
        <v>1198</v>
      </c>
      <c r="D382" s="5">
        <v>44995</v>
      </c>
      <c r="E382" s="3">
        <v>2023</v>
      </c>
      <c r="F382" s="3" t="s">
        <v>370</v>
      </c>
      <c r="G382" s="3" t="s">
        <v>158</v>
      </c>
      <c r="H382" s="3" t="s">
        <v>43</v>
      </c>
      <c r="I382" s="3" t="s">
        <v>1199</v>
      </c>
      <c r="J382" s="6">
        <v>2</v>
      </c>
      <c r="K382" s="7">
        <v>73648510</v>
      </c>
      <c r="L382" s="7" t="s">
        <v>1324</v>
      </c>
      <c r="M382" s="3" t="s">
        <v>1200</v>
      </c>
      <c r="N382" s="7">
        <f>IF('Base de datos'!$E382=2023,'Base de datos'!$K382,IF('Base de datos'!$E382=2022,'Base de datos'!$K382*'IPC DANE'!$V$18/'IPC DANE'!$U$18,IF('Base de datos'!$E382=2021,'Base de datos'!$K382*'IPC DANE'!$V$18/'IPC DANE'!$T$18,IF('Base de datos'!$E382=2020,'Base de datos'!$K382*'IPC DANE'!$V$18/'IPC DANE'!$S$18))))</f>
        <v>73648510</v>
      </c>
      <c r="O382" s="3" t="s">
        <v>29</v>
      </c>
      <c r="P382" s="3" t="s">
        <v>30</v>
      </c>
      <c r="Q382" s="3">
        <v>2</v>
      </c>
      <c r="R382" s="10">
        <v>32</v>
      </c>
      <c r="S382" s="3" t="s">
        <v>384</v>
      </c>
      <c r="T382" s="3" t="s">
        <v>798</v>
      </c>
      <c r="U382" s="7">
        <v>4060000</v>
      </c>
      <c r="V382" s="7">
        <f>IF('Base de datos'!$E382=2023,'Base de datos'!$U382,IF('Base de datos'!$E382=2022,'Base de datos'!$U382*'IPC DANE'!$V$18/'IPC DANE'!$U$18,IF('Base de datos'!$E382=2021,'Base de datos'!$U382*'IPC DANE'!$V$18/'IPC DANE'!$T$18,IF('Base de datos'!$E382=2020,'Base de datos'!$U382*'IPC DANE'!$V$18/'IPC DANE'!$S$18))))</f>
        <v>4060000</v>
      </c>
      <c r="W382" s="7">
        <v>1856000</v>
      </c>
      <c r="X382" s="7">
        <f>IF('Base de datos'!$E382=2023,'Base de datos'!$W382,IF('Base de datos'!$E382=2022,'Base de datos'!$W382*'IPC DANE'!$V$18/'IPC DANE'!$U$18,IF('Base de datos'!$E382=2021,'Base de datos'!$W382*'IPC DANE'!$V$18/'IPC DANE'!$T$18,IF('Base de datos'!$E382=2020,'Base de datos'!$W382*'IPC DANE'!$V$18/'IPC DANE'!$S$18))))</f>
        <v>1856000</v>
      </c>
      <c r="Y382" s="3"/>
      <c r="Z382" s="1"/>
    </row>
    <row r="383" spans="1:26" ht="14.25" customHeight="1" x14ac:dyDescent="0.3">
      <c r="A383" s="2">
        <v>250</v>
      </c>
      <c r="B383" s="3" t="s">
        <v>1201</v>
      </c>
      <c r="C383" s="4" t="s">
        <v>1202</v>
      </c>
      <c r="D383" s="5">
        <v>44994</v>
      </c>
      <c r="E383" s="3">
        <v>2023</v>
      </c>
      <c r="F383" s="3" t="s">
        <v>400</v>
      </c>
      <c r="G383" s="3" t="s">
        <v>55</v>
      </c>
      <c r="H383" s="3" t="s">
        <v>43</v>
      </c>
      <c r="I383" s="3" t="s">
        <v>1203</v>
      </c>
      <c r="J383" s="6">
        <v>2</v>
      </c>
      <c r="K383" s="7">
        <v>99620751.469999999</v>
      </c>
      <c r="L383" s="7" t="s">
        <v>1324</v>
      </c>
      <c r="M383" s="9">
        <v>2.0499999999999998</v>
      </c>
      <c r="N383" s="7">
        <f>IF('Base de datos'!$E383=2023,'Base de datos'!$K383,IF('Base de datos'!$E383=2022,'Base de datos'!$K383*'IPC DANE'!$V$18/'IPC DANE'!$U$18,IF('Base de datos'!$E383=2021,'Base de datos'!$K383*'IPC DANE'!$V$18/'IPC DANE'!$T$18,IF('Base de datos'!$E383=2020,'Base de datos'!$K383*'IPC DANE'!$V$18/'IPC DANE'!$S$18))))</f>
        <v>99620751.469999999</v>
      </c>
      <c r="O383" s="3" t="s">
        <v>45</v>
      </c>
      <c r="P383" s="3" t="s">
        <v>57</v>
      </c>
      <c r="Q383" s="3" t="s">
        <v>58</v>
      </c>
      <c r="R383" s="10">
        <v>17</v>
      </c>
      <c r="S383" s="3"/>
      <c r="T383" s="3" t="s">
        <v>385</v>
      </c>
      <c r="U383" s="7" t="s">
        <v>37</v>
      </c>
      <c r="V383" s="7" t="str">
        <f>IF('Base de datos'!$E383=2023,'Base de datos'!$U383,IF('Base de datos'!$E383=2022,'Base de datos'!$U383*'IPC DANE'!$V$18/'IPC DANE'!$U$18,IF('Base de datos'!$E383=2021,'Base de datos'!$U383*'IPC DANE'!$V$18/'IPC DANE'!$T$18,IF('Base de datos'!$E383=2020,'Base de datos'!$U383*'IPC DANE'!$V$18/'IPC DANE'!$S$18))))</f>
        <v>-</v>
      </c>
      <c r="W383" s="7" t="s">
        <v>37</v>
      </c>
      <c r="X383" s="7" t="str">
        <f>IF('Base de datos'!$E383=2023,'Base de datos'!$W383,IF('Base de datos'!$E383=2022,'Base de datos'!$W383*'IPC DANE'!$V$18/'IPC DANE'!$U$18,IF('Base de datos'!$E383=2021,'Base de datos'!$W383*'IPC DANE'!$V$18/'IPC DANE'!$T$18,IF('Base de datos'!$E383=2020,'Base de datos'!$W383*'IPC DANE'!$V$18/'IPC DANE'!$S$18))))</f>
        <v>-</v>
      </c>
      <c r="Y383" s="3" t="s">
        <v>1204</v>
      </c>
      <c r="Z383" s="1"/>
    </row>
    <row r="384" spans="1:26" ht="14.25" customHeight="1" x14ac:dyDescent="0.3">
      <c r="A384" s="2">
        <v>251</v>
      </c>
      <c r="B384" s="3" t="s">
        <v>1205</v>
      </c>
      <c r="C384" s="4" t="s">
        <v>1206</v>
      </c>
      <c r="D384" s="5">
        <v>44994</v>
      </c>
      <c r="E384" s="3">
        <v>2023</v>
      </c>
      <c r="F384" s="3" t="s">
        <v>1207</v>
      </c>
      <c r="G384" s="3" t="s">
        <v>106</v>
      </c>
      <c r="H384" s="3" t="s">
        <v>43</v>
      </c>
      <c r="I384" s="3" t="s">
        <v>1208</v>
      </c>
      <c r="J384" s="6">
        <v>4</v>
      </c>
      <c r="K384" s="7">
        <v>92046500</v>
      </c>
      <c r="L384" s="7" t="s">
        <v>1324</v>
      </c>
      <c r="M384" s="9">
        <v>1.9058999999999999</v>
      </c>
      <c r="N384" s="7">
        <f>IF('Base de datos'!$E384=2023,'Base de datos'!$K384,IF('Base de datos'!$E384=2022,'Base de datos'!$K384*'IPC DANE'!$V$18/'IPC DANE'!$U$18,IF('Base de datos'!$E384=2021,'Base de datos'!$K384*'IPC DANE'!$V$18/'IPC DANE'!$T$18,IF('Base de datos'!$E384=2020,'Base de datos'!$K384*'IPC DANE'!$V$18/'IPC DANE'!$S$18))))</f>
        <v>92046500</v>
      </c>
      <c r="O384" s="3" t="s">
        <v>29</v>
      </c>
      <c r="P384" s="3" t="s">
        <v>30</v>
      </c>
      <c r="Q384" s="3">
        <v>2</v>
      </c>
      <c r="R384" s="10">
        <v>28</v>
      </c>
      <c r="S384" s="3"/>
      <c r="T384" s="3" t="s">
        <v>211</v>
      </c>
      <c r="U384" s="7">
        <v>5000000</v>
      </c>
      <c r="V384" s="7">
        <f>IF('Base de datos'!$E384=2023,'Base de datos'!$U384,IF('Base de datos'!$E384=2022,'Base de datos'!$U384*'IPC DANE'!$V$18/'IPC DANE'!$U$18,IF('Base de datos'!$E384=2021,'Base de datos'!$U384*'IPC DANE'!$V$18/'IPC DANE'!$T$18,IF('Base de datos'!$E384=2020,'Base de datos'!$U384*'IPC DANE'!$V$18/'IPC DANE'!$S$18))))</f>
        <v>5000000</v>
      </c>
      <c r="W384" s="7">
        <v>3423633</v>
      </c>
      <c r="X384" s="7">
        <f>IF('Base de datos'!$E384=2023,'Base de datos'!$W384,IF('Base de datos'!$E384=2022,'Base de datos'!$W384*'IPC DANE'!$V$18/'IPC DANE'!$U$18,IF('Base de datos'!$E384=2021,'Base de datos'!$W384*'IPC DANE'!$V$18/'IPC DANE'!$T$18,IF('Base de datos'!$E384=2020,'Base de datos'!$W384*'IPC DANE'!$V$18/'IPC DANE'!$S$18))))</f>
        <v>3423633</v>
      </c>
      <c r="Y384" s="3"/>
      <c r="Z384" s="1"/>
    </row>
    <row r="385" spans="1:26" ht="14.25" customHeight="1" x14ac:dyDescent="0.3">
      <c r="A385" s="2">
        <v>252</v>
      </c>
      <c r="B385" s="3" t="s">
        <v>1209</v>
      </c>
      <c r="C385" s="4" t="s">
        <v>1210</v>
      </c>
      <c r="D385" s="5">
        <v>44993</v>
      </c>
      <c r="E385" s="3">
        <v>2023</v>
      </c>
      <c r="F385" s="3" t="s">
        <v>264</v>
      </c>
      <c r="G385" s="3" t="s">
        <v>265</v>
      </c>
      <c r="H385" s="3" t="s">
        <v>43</v>
      </c>
      <c r="I385" s="3" t="s">
        <v>1211</v>
      </c>
      <c r="J385" s="6">
        <v>7</v>
      </c>
      <c r="K385" s="7">
        <v>399730131</v>
      </c>
      <c r="L385" s="7" t="s">
        <v>1324</v>
      </c>
      <c r="M385" s="3" t="s">
        <v>1212</v>
      </c>
      <c r="N385" s="7">
        <f>IF('Base de datos'!$E385=2023,'Base de datos'!$K385,IF('Base de datos'!$E385=2022,'Base de datos'!$K385*'IPC DANE'!$V$18/'IPC DANE'!$U$18,IF('Base de datos'!$E385=2021,'Base de datos'!$K385*'IPC DANE'!$V$18/'IPC DANE'!$T$18,IF('Base de datos'!$E385=2020,'Base de datos'!$K385*'IPC DANE'!$V$18/'IPC DANE'!$S$18))))</f>
        <v>399730131</v>
      </c>
      <c r="O385" s="3" t="s">
        <v>45</v>
      </c>
      <c r="P385" s="3" t="s">
        <v>30</v>
      </c>
      <c r="Q385" s="3">
        <v>2</v>
      </c>
      <c r="R385" s="10">
        <v>28</v>
      </c>
      <c r="S385" s="3" t="s">
        <v>73</v>
      </c>
      <c r="T385" s="3" t="s">
        <v>1213</v>
      </c>
      <c r="U385" s="7">
        <v>5586019</v>
      </c>
      <c r="V385" s="7">
        <f>IF('Base de datos'!$E385=2023,'Base de datos'!$U385,IF('Base de datos'!$E385=2022,'Base de datos'!$U385*'IPC DANE'!$V$18/'IPC DANE'!$U$18,IF('Base de datos'!$E385=2021,'Base de datos'!$U385*'IPC DANE'!$V$18/'IPC DANE'!$T$18,IF('Base de datos'!$E385=2020,'Base de datos'!$U385*'IPC DANE'!$V$18/'IPC DANE'!$S$18))))</f>
        <v>5586019</v>
      </c>
      <c r="W385" s="7">
        <v>3396911</v>
      </c>
      <c r="X385" s="7">
        <f>IF('Base de datos'!$E385=2023,'Base de datos'!$W385,IF('Base de datos'!$E385=2022,'Base de datos'!$W385*'IPC DANE'!$V$18/'IPC DANE'!$U$18,IF('Base de datos'!$E385=2021,'Base de datos'!$W385*'IPC DANE'!$V$18/'IPC DANE'!$T$18,IF('Base de datos'!$E385=2020,'Base de datos'!$W385*'IPC DANE'!$V$18/'IPC DANE'!$S$18))))</f>
        <v>3396911</v>
      </c>
      <c r="Y385" s="3"/>
      <c r="Z385" s="1"/>
    </row>
    <row r="386" spans="1:26" ht="14.25" hidden="1" customHeight="1" outlineLevel="1" x14ac:dyDescent="0.3">
      <c r="A386" s="2">
        <v>252.1</v>
      </c>
      <c r="B386" s="3"/>
      <c r="C386" s="12"/>
      <c r="D386" s="5"/>
      <c r="E386" s="3">
        <v>2023</v>
      </c>
      <c r="F386" s="3"/>
      <c r="G386" s="3"/>
      <c r="H386" s="3"/>
      <c r="I386" s="3"/>
      <c r="J386" s="6"/>
      <c r="K386" s="7">
        <v>254570072.88999999</v>
      </c>
      <c r="L386" s="7" t="s">
        <v>1324</v>
      </c>
      <c r="M386" s="3">
        <v>1.9</v>
      </c>
      <c r="N386" s="7">
        <f>IF('Base de datos'!$E386=2023,'Base de datos'!$K386,IF('Base de datos'!$E386=2022,'Base de datos'!$K386*'IPC DANE'!$V$18/'IPC DANE'!$U$18,IF('Base de datos'!$E386=2021,'Base de datos'!$K386*'IPC DANE'!$V$18/'IPC DANE'!$T$18,IF('Base de datos'!$E386=2020,'Base de datos'!$K386*'IPC DANE'!$V$18/'IPC DANE'!$S$18))))</f>
        <v>254570072.88999999</v>
      </c>
      <c r="O386" s="3"/>
      <c r="P386" s="3"/>
      <c r="Q386" s="3"/>
      <c r="R386" s="10"/>
      <c r="S386" s="3"/>
      <c r="T386" s="3"/>
      <c r="U386" s="7"/>
      <c r="V386" s="7">
        <f>IF('Base de datos'!$E386=2023,'Base de datos'!$U386,IF('Base de datos'!$E386=2022,'Base de datos'!$U386*'IPC DANE'!$V$18/'IPC DANE'!$U$18,IF('Base de datos'!$E386=2021,'Base de datos'!$U386*'IPC DANE'!$V$18/'IPC DANE'!$T$18,IF('Base de datos'!$E386=2020,'Base de datos'!$U386*'IPC DANE'!$V$18/'IPC DANE'!$S$18))))</f>
        <v>0</v>
      </c>
      <c r="W386" s="7"/>
      <c r="X386" s="7">
        <f>IF('Base de datos'!$E386=2023,'Base de datos'!$W386,IF('Base de datos'!$E386=2022,'Base de datos'!$W386*'IPC DANE'!$V$18/'IPC DANE'!$U$18,IF('Base de datos'!$E386=2021,'Base de datos'!$W386*'IPC DANE'!$V$18/'IPC DANE'!$T$18,IF('Base de datos'!$E386=2020,'Base de datos'!$W386*'IPC DANE'!$V$18/'IPC DANE'!$S$18))))</f>
        <v>0</v>
      </c>
      <c r="Y386" s="3"/>
      <c r="Z386" s="1"/>
    </row>
    <row r="387" spans="1:26" ht="14.25" hidden="1" customHeight="1" outlineLevel="1" x14ac:dyDescent="0.3">
      <c r="A387" s="2">
        <v>252.2</v>
      </c>
      <c r="B387" s="3"/>
      <c r="C387" s="12"/>
      <c r="D387" s="5"/>
      <c r="E387" s="3">
        <v>2023</v>
      </c>
      <c r="F387" s="3"/>
      <c r="G387" s="3"/>
      <c r="H387" s="3"/>
      <c r="I387" s="3"/>
      <c r="J387" s="6"/>
      <c r="K387" s="7">
        <v>36442560</v>
      </c>
      <c r="L387" s="7" t="s">
        <v>1324</v>
      </c>
      <c r="M387" s="3">
        <v>2.2000000000000002</v>
      </c>
      <c r="N387" s="7">
        <f>IF('Base de datos'!$E387=2023,'Base de datos'!$K387,IF('Base de datos'!$E387=2022,'Base de datos'!$K387*'IPC DANE'!$V$18/'IPC DANE'!$U$18,IF('Base de datos'!$E387=2021,'Base de datos'!$K387*'IPC DANE'!$V$18/'IPC DANE'!$T$18,IF('Base de datos'!$E387=2020,'Base de datos'!$K387*'IPC DANE'!$V$18/'IPC DANE'!$S$18))))</f>
        <v>36442560</v>
      </c>
      <c r="O387" s="3"/>
      <c r="P387" s="3"/>
      <c r="Q387" s="3"/>
      <c r="R387" s="10"/>
      <c r="S387" s="3"/>
      <c r="T387" s="3"/>
      <c r="U387" s="7"/>
      <c r="V387" s="7">
        <f>IF('Base de datos'!$E387=2023,'Base de datos'!$U387,IF('Base de datos'!$E387=2022,'Base de datos'!$U387*'IPC DANE'!$V$18/'IPC DANE'!$U$18,IF('Base de datos'!$E387=2021,'Base de datos'!$U387*'IPC DANE'!$V$18/'IPC DANE'!$T$18,IF('Base de datos'!$E387=2020,'Base de datos'!$U387*'IPC DANE'!$V$18/'IPC DANE'!$S$18))))</f>
        <v>0</v>
      </c>
      <c r="W387" s="7"/>
      <c r="X387" s="7">
        <f>IF('Base de datos'!$E387=2023,'Base de datos'!$W387,IF('Base de datos'!$E387=2022,'Base de datos'!$W387*'IPC DANE'!$V$18/'IPC DANE'!$U$18,IF('Base de datos'!$E387=2021,'Base de datos'!$W387*'IPC DANE'!$V$18/'IPC DANE'!$T$18,IF('Base de datos'!$E387=2020,'Base de datos'!$W387*'IPC DANE'!$V$18/'IPC DANE'!$S$18))))</f>
        <v>0</v>
      </c>
      <c r="Y387" s="3"/>
      <c r="Z387" s="1"/>
    </row>
    <row r="388" spans="1:26" ht="14.25" hidden="1" customHeight="1" outlineLevel="1" x14ac:dyDescent="0.3">
      <c r="A388" s="2">
        <v>253.3</v>
      </c>
      <c r="B388" s="3"/>
      <c r="C388" s="12"/>
      <c r="D388" s="5"/>
      <c r="E388" s="3">
        <v>2023</v>
      </c>
      <c r="F388" s="3"/>
      <c r="G388" s="3"/>
      <c r="H388" s="3"/>
      <c r="I388" s="3"/>
      <c r="J388" s="6"/>
      <c r="K388" s="7">
        <v>108717498</v>
      </c>
      <c r="L388" s="7" t="s">
        <v>1324</v>
      </c>
      <c r="M388" s="3">
        <v>1</v>
      </c>
      <c r="N388" s="7">
        <f>IF('Base de datos'!$E388=2023,'Base de datos'!$K388,IF('Base de datos'!$E388=2022,'Base de datos'!$K388*'IPC DANE'!$V$18/'IPC DANE'!$U$18,IF('Base de datos'!$E388=2021,'Base de datos'!$K388*'IPC DANE'!$V$18/'IPC DANE'!$T$18,IF('Base de datos'!$E388=2020,'Base de datos'!$K388*'IPC DANE'!$V$18/'IPC DANE'!$S$18))))</f>
        <v>108717498</v>
      </c>
      <c r="O388" s="3"/>
      <c r="P388" s="3"/>
      <c r="Q388" s="3"/>
      <c r="R388" s="10"/>
      <c r="S388" s="3"/>
      <c r="T388" s="3"/>
      <c r="U388" s="7"/>
      <c r="V388" s="7">
        <f>IF('Base de datos'!$E388=2023,'Base de datos'!$U388,IF('Base de datos'!$E388=2022,'Base de datos'!$U388*'IPC DANE'!$V$18/'IPC DANE'!$U$18,IF('Base de datos'!$E388=2021,'Base de datos'!$U388*'IPC DANE'!$V$18/'IPC DANE'!$T$18,IF('Base de datos'!$E388=2020,'Base de datos'!$U388*'IPC DANE'!$V$18/'IPC DANE'!$S$18))))</f>
        <v>0</v>
      </c>
      <c r="W388" s="7"/>
      <c r="X388" s="7">
        <f>IF('Base de datos'!$E388=2023,'Base de datos'!$W388,IF('Base de datos'!$E388=2022,'Base de datos'!$W388*'IPC DANE'!$V$18/'IPC DANE'!$U$18,IF('Base de datos'!$E388=2021,'Base de datos'!$W388*'IPC DANE'!$V$18/'IPC DANE'!$T$18,IF('Base de datos'!$E388=2020,'Base de datos'!$W388*'IPC DANE'!$V$18/'IPC DANE'!$S$18))))</f>
        <v>0</v>
      </c>
      <c r="Y388" s="3"/>
      <c r="Z388" s="1"/>
    </row>
    <row r="389" spans="1:26" ht="14.25" customHeight="1" collapsed="1" x14ac:dyDescent="0.3">
      <c r="A389" s="2">
        <v>254</v>
      </c>
      <c r="B389" s="3" t="s">
        <v>1214</v>
      </c>
      <c r="C389" s="4" t="s">
        <v>1215</v>
      </c>
      <c r="D389" s="5">
        <v>44991</v>
      </c>
      <c r="E389" s="3">
        <v>2023</v>
      </c>
      <c r="F389" s="3" t="s">
        <v>163</v>
      </c>
      <c r="G389" s="3" t="s">
        <v>26</v>
      </c>
      <c r="H389" s="3" t="s">
        <v>43</v>
      </c>
      <c r="I389" s="3" t="s">
        <v>1216</v>
      </c>
      <c r="J389" s="6">
        <v>5</v>
      </c>
      <c r="K389" s="7">
        <v>257224450</v>
      </c>
      <c r="L389" s="7" t="s">
        <v>1324</v>
      </c>
      <c r="M389" s="9">
        <v>2</v>
      </c>
      <c r="N389" s="7">
        <f>IF('Base de datos'!$E389=2023,'Base de datos'!$K389,IF('Base de datos'!$E389=2022,'Base de datos'!$K389*'IPC DANE'!$V$18/'IPC DANE'!$U$18,IF('Base de datos'!$E389=2021,'Base de datos'!$K389*'IPC DANE'!$V$18/'IPC DANE'!$T$18,IF('Base de datos'!$E389=2020,'Base de datos'!$K389*'IPC DANE'!$V$18/'IPC DANE'!$S$18))))</f>
        <v>257224450</v>
      </c>
      <c r="O389" s="3" t="s">
        <v>29</v>
      </c>
      <c r="P389" s="3" t="s">
        <v>30</v>
      </c>
      <c r="Q389" s="3">
        <v>2</v>
      </c>
      <c r="R389" s="10">
        <v>32</v>
      </c>
      <c r="S389" s="3"/>
      <c r="T389" s="3" t="s">
        <v>1217</v>
      </c>
      <c r="U389" s="7">
        <v>5700000</v>
      </c>
      <c r="V389" s="7">
        <f>IF('Base de datos'!$E389=2023,'Base de datos'!$U389,IF('Base de datos'!$E389=2022,'Base de datos'!$U389*'IPC DANE'!$V$18/'IPC DANE'!$U$18,IF('Base de datos'!$E389=2021,'Base de datos'!$U389*'IPC DANE'!$V$18/'IPC DANE'!$T$18,IF('Base de datos'!$E389=2020,'Base de datos'!$U389*'IPC DANE'!$V$18/'IPC DANE'!$S$18))))</f>
        <v>5700000</v>
      </c>
      <c r="W389" s="7">
        <v>4300000</v>
      </c>
      <c r="X389" s="7">
        <f>IF('Base de datos'!$E389=2023,'Base de datos'!$W389,IF('Base de datos'!$E389=2022,'Base de datos'!$W389*'IPC DANE'!$V$18/'IPC DANE'!$U$18,IF('Base de datos'!$E389=2021,'Base de datos'!$W389*'IPC DANE'!$V$18/'IPC DANE'!$T$18,IF('Base de datos'!$E389=2020,'Base de datos'!$W389*'IPC DANE'!$V$18/'IPC DANE'!$S$18))))</f>
        <v>4300000</v>
      </c>
      <c r="Y389" s="3"/>
      <c r="Z389" s="1"/>
    </row>
    <row r="390" spans="1:26" ht="14.25" customHeight="1" x14ac:dyDescent="0.3">
      <c r="A390" s="2">
        <v>255</v>
      </c>
      <c r="B390" s="3" t="s">
        <v>1218</v>
      </c>
      <c r="C390" s="4" t="s">
        <v>1219</v>
      </c>
      <c r="D390" s="5" t="s">
        <v>1220</v>
      </c>
      <c r="E390" s="3">
        <v>2023</v>
      </c>
      <c r="F390" s="3" t="s">
        <v>1221</v>
      </c>
      <c r="G390" s="3" t="s">
        <v>107</v>
      </c>
      <c r="H390" s="3" t="s">
        <v>43</v>
      </c>
      <c r="I390" s="3" t="s">
        <v>1222</v>
      </c>
      <c r="J390" s="6">
        <v>9</v>
      </c>
      <c r="K390" s="7">
        <v>1850000000</v>
      </c>
      <c r="L390" s="7" t="s">
        <v>1324</v>
      </c>
      <c r="M390" s="9">
        <v>2.36</v>
      </c>
      <c r="N390" s="7">
        <f>IF('Base de datos'!$E390=2023,'Base de datos'!$K390,IF('Base de datos'!$E390=2022,'Base de datos'!$K390*'IPC DANE'!$V$18/'IPC DANE'!$U$18,IF('Base de datos'!$E390=2021,'Base de datos'!$K390*'IPC DANE'!$V$18/'IPC DANE'!$T$18,IF('Base de datos'!$E390=2020,'Base de datos'!$K390*'IPC DANE'!$V$18/'IPC DANE'!$S$18))))</f>
        <v>1850000000</v>
      </c>
      <c r="O390" s="3" t="s">
        <v>29</v>
      </c>
      <c r="P390" s="3" t="s">
        <v>30</v>
      </c>
      <c r="Q390" s="3">
        <v>1</v>
      </c>
      <c r="R390" s="10">
        <v>32</v>
      </c>
      <c r="S390" s="3"/>
      <c r="T390" s="3" t="s">
        <v>385</v>
      </c>
      <c r="U390" s="7">
        <v>7320000</v>
      </c>
      <c r="V390" s="7">
        <f>IF('Base de datos'!$E390=2023,'Base de datos'!$U390,IF('Base de datos'!$E390=2022,'Base de datos'!$U390*'IPC DANE'!$V$18/'IPC DANE'!$U$18,IF('Base de datos'!$E390=2021,'Base de datos'!$U390*'IPC DANE'!$V$18/'IPC DANE'!$T$18,IF('Base de datos'!$E390=2020,'Base de datos'!$U390*'IPC DANE'!$V$18/'IPC DANE'!$S$18))))</f>
        <v>7320000</v>
      </c>
      <c r="W390" s="7">
        <v>5800000</v>
      </c>
      <c r="X390" s="7">
        <f>IF('Base de datos'!$E390=2023,'Base de datos'!$W390,IF('Base de datos'!$E390=2022,'Base de datos'!$W390*'IPC DANE'!$V$18/'IPC DANE'!$U$18,IF('Base de datos'!$E390=2021,'Base de datos'!$W390*'IPC DANE'!$V$18/'IPC DANE'!$T$18,IF('Base de datos'!$E390=2020,'Base de datos'!$W390*'IPC DANE'!$V$18/'IPC DANE'!$S$18))))</f>
        <v>5800000</v>
      </c>
      <c r="Y390" s="3"/>
      <c r="Z390" s="1"/>
    </row>
    <row r="391" spans="1:26" ht="14.25" customHeight="1" x14ac:dyDescent="0.3">
      <c r="A391" s="2">
        <v>256</v>
      </c>
      <c r="B391" s="3" t="s">
        <v>553</v>
      </c>
      <c r="C391" s="4" t="s">
        <v>1223</v>
      </c>
      <c r="D391" s="5">
        <v>44986</v>
      </c>
      <c r="E391" s="3">
        <v>2023</v>
      </c>
      <c r="F391" s="3" t="s">
        <v>948</v>
      </c>
      <c r="G391" s="3" t="s">
        <v>107</v>
      </c>
      <c r="H391" s="3" t="s">
        <v>43</v>
      </c>
      <c r="I391" s="3" t="s">
        <v>1224</v>
      </c>
      <c r="J391" s="6">
        <v>8.5</v>
      </c>
      <c r="K391" s="7">
        <v>1451840575</v>
      </c>
      <c r="L391" s="7" t="s">
        <v>1324</v>
      </c>
      <c r="M391" s="9">
        <v>2.2000000000000002</v>
      </c>
      <c r="N391" s="7">
        <f>IF('Base de datos'!$E391=2023,'Base de datos'!$K391,IF('Base de datos'!$E391=2022,'Base de datos'!$K391*'IPC DANE'!$V$18/'IPC DANE'!$U$18,IF('Base de datos'!$E391=2021,'Base de datos'!$K391*'IPC DANE'!$V$18/'IPC DANE'!$T$18,IF('Base de datos'!$E391=2020,'Base de datos'!$K391*'IPC DANE'!$V$18/'IPC DANE'!$S$18))))</f>
        <v>1451840575</v>
      </c>
      <c r="O391" s="3" t="s">
        <v>29</v>
      </c>
      <c r="P391" s="3" t="s">
        <v>30</v>
      </c>
      <c r="Q391" s="3">
        <v>2</v>
      </c>
      <c r="R391" s="10">
        <v>32</v>
      </c>
      <c r="S391" s="3"/>
      <c r="T391" s="3" t="s">
        <v>51</v>
      </c>
      <c r="U391" s="7">
        <v>5500000</v>
      </c>
      <c r="V391" s="7">
        <f>IF('Base de datos'!$E391=2023,'Base de datos'!$U391,IF('Base de datos'!$E391=2022,'Base de datos'!$U391*'IPC DANE'!$V$18/'IPC DANE'!$U$18,IF('Base de datos'!$E391=2021,'Base de datos'!$U391*'IPC DANE'!$V$18/'IPC DANE'!$T$18,IF('Base de datos'!$E391=2020,'Base de datos'!$U391*'IPC DANE'!$V$18/'IPC DANE'!$S$18))))</f>
        <v>5500000</v>
      </c>
      <c r="W391" s="7">
        <v>4500000</v>
      </c>
      <c r="X391" s="7">
        <f>IF('Base de datos'!$E391=2023,'Base de datos'!$W391,IF('Base de datos'!$E391=2022,'Base de datos'!$W391*'IPC DANE'!$V$18/'IPC DANE'!$U$18,IF('Base de datos'!$E391=2021,'Base de datos'!$W391*'IPC DANE'!$V$18/'IPC DANE'!$T$18,IF('Base de datos'!$E391=2020,'Base de datos'!$W391*'IPC DANE'!$V$18/'IPC DANE'!$S$18))))</f>
        <v>4500000</v>
      </c>
      <c r="Y391" s="3"/>
      <c r="Z391" s="1"/>
    </row>
    <row r="392" spans="1:26" ht="14.25" customHeight="1" x14ac:dyDescent="0.3">
      <c r="A392" s="2">
        <v>257</v>
      </c>
      <c r="B392" s="3" t="s">
        <v>1225</v>
      </c>
      <c r="C392" s="4" t="s">
        <v>1226</v>
      </c>
      <c r="D392" s="5" t="s">
        <v>622</v>
      </c>
      <c r="E392" s="3">
        <v>2023</v>
      </c>
      <c r="F392" s="3" t="s">
        <v>1119</v>
      </c>
      <c r="G392" s="3" t="s">
        <v>107</v>
      </c>
      <c r="H392" s="3" t="s">
        <v>43</v>
      </c>
      <c r="I392" s="3" t="s">
        <v>1227</v>
      </c>
      <c r="J392" s="6">
        <v>5</v>
      </c>
      <c r="K392" s="7">
        <v>332000000</v>
      </c>
      <c r="L392" s="14" t="s">
        <v>1325</v>
      </c>
      <c r="M392" s="3" t="s">
        <v>37</v>
      </c>
      <c r="N392" s="7">
        <f>IF('Base de datos'!$E392=2023,'Base de datos'!$K392,IF('Base de datos'!$E392=2022,'Base de datos'!$K392*'IPC DANE'!$V$18/'IPC DANE'!$U$18,IF('Base de datos'!$E392=2021,'Base de datos'!$K392*'IPC DANE'!$V$18/'IPC DANE'!$T$18,IF('Base de datos'!$E392=2020,'Base de datos'!$K392*'IPC DANE'!$V$18/'IPC DANE'!$S$18))))</f>
        <v>332000000</v>
      </c>
      <c r="O392" s="3" t="s">
        <v>58</v>
      </c>
      <c r="P392" s="3" t="s">
        <v>57</v>
      </c>
      <c r="Q392" s="3" t="s">
        <v>58</v>
      </c>
      <c r="R392" s="10">
        <v>17</v>
      </c>
      <c r="S392" s="3"/>
      <c r="T392" s="3" t="s">
        <v>385</v>
      </c>
      <c r="U392" s="7" t="s">
        <v>37</v>
      </c>
      <c r="V392" s="7" t="str">
        <f>IF('Base de datos'!$E392=2023,'Base de datos'!$U392,IF('Base de datos'!$E392=2022,'Base de datos'!$U392*'IPC DANE'!$V$18/'IPC DANE'!$U$18,IF('Base de datos'!$E392=2021,'Base de datos'!$U392*'IPC DANE'!$V$18/'IPC DANE'!$T$18,IF('Base de datos'!$E392=2020,'Base de datos'!$U392*'IPC DANE'!$V$18/'IPC DANE'!$S$18))))</f>
        <v>-</v>
      </c>
      <c r="W392" s="7" t="s">
        <v>37</v>
      </c>
      <c r="X392" s="7" t="str">
        <f>IF('Base de datos'!$E392=2023,'Base de datos'!$W392,IF('Base de datos'!$E392=2022,'Base de datos'!$W392*'IPC DANE'!$V$18/'IPC DANE'!$U$18,IF('Base de datos'!$E392=2021,'Base de datos'!$W392*'IPC DANE'!$V$18/'IPC DANE'!$T$18,IF('Base de datos'!$E392=2020,'Base de datos'!$W392*'IPC DANE'!$V$18/'IPC DANE'!$S$18))))</f>
        <v>-</v>
      </c>
      <c r="Y392" s="3" t="s">
        <v>121</v>
      </c>
      <c r="Z392" s="1"/>
    </row>
    <row r="393" spans="1:26" ht="14.25" customHeight="1" x14ac:dyDescent="0.3">
      <c r="A393" s="18">
        <v>258</v>
      </c>
      <c r="B393" s="19" t="s">
        <v>1228</v>
      </c>
      <c r="C393" s="20" t="s">
        <v>1229</v>
      </c>
      <c r="D393" s="21">
        <v>44986</v>
      </c>
      <c r="E393" s="19">
        <v>2023</v>
      </c>
      <c r="F393" s="19" t="s">
        <v>1230</v>
      </c>
      <c r="G393" s="19" t="s">
        <v>49</v>
      </c>
      <c r="H393" s="19" t="s">
        <v>43</v>
      </c>
      <c r="I393" s="19" t="s">
        <v>1231</v>
      </c>
      <c r="J393" s="22">
        <v>6</v>
      </c>
      <c r="K393" s="23">
        <v>159099192</v>
      </c>
      <c r="L393" s="23" t="s">
        <v>1324</v>
      </c>
      <c r="M393" s="24">
        <v>2.06</v>
      </c>
      <c r="N393" s="23">
        <f>IF('Base de datos'!$E393=2023,'Base de datos'!$K393,IF('Base de datos'!$E393=2022,'Base de datos'!$K393*'IPC DANE'!$V$18/'IPC DANE'!$U$18,IF('Base de datos'!$E393=2021,'Base de datos'!$K393*'IPC DANE'!$V$18/'IPC DANE'!$T$18,IF('Base de datos'!$E393=2020,'Base de datos'!$K393*'IPC DANE'!$V$18/'IPC DANE'!$S$18))))</f>
        <v>159099192</v>
      </c>
      <c r="O393" s="3" t="s">
        <v>29</v>
      </c>
      <c r="P393" s="3" t="s">
        <v>30</v>
      </c>
      <c r="Q393" s="19">
        <v>2</v>
      </c>
      <c r="R393" s="25">
        <v>28</v>
      </c>
      <c r="S393" s="19"/>
      <c r="T393" s="19" t="s">
        <v>51</v>
      </c>
      <c r="U393" s="23">
        <v>6000000</v>
      </c>
      <c r="V393" s="23">
        <f>IF('Base de datos'!$E393=2023,'Base de datos'!$U393,IF('Base de datos'!$E393=2022,'Base de datos'!$U393*'IPC DANE'!$V$18/'IPC DANE'!$U$18,IF('Base de datos'!$E393=2021,'Base de datos'!$U393*'IPC DANE'!$V$18/'IPC DANE'!$T$18,IF('Base de datos'!$E393=2020,'Base de datos'!$U393*'IPC DANE'!$V$18/'IPC DANE'!$S$18))))</f>
        <v>6000000</v>
      </c>
      <c r="W393" s="23">
        <v>5500000</v>
      </c>
      <c r="X393" s="23">
        <f>IF('Base de datos'!$E393=2023,'Base de datos'!$W393,IF('Base de datos'!$E393=2022,'Base de datos'!$W393*'IPC DANE'!$V$18/'IPC DANE'!$U$18,IF('Base de datos'!$E393=2021,'Base de datos'!$W393*'IPC DANE'!$V$18/'IPC DANE'!$T$18,IF('Base de datos'!$E393=2020,'Base de datos'!$W393*'IPC DANE'!$V$18/'IPC DANE'!$S$18))))</f>
        <v>5500000</v>
      </c>
      <c r="Y393" s="19" t="s">
        <v>1072</v>
      </c>
      <c r="Z393" s="1"/>
    </row>
    <row r="394" spans="1:26" ht="14.25" customHeight="1" thickBot="1" x14ac:dyDescent="0.35">
      <c r="A394" s="1"/>
      <c r="B394" s="1"/>
      <c r="C394" s="1"/>
      <c r="D394" s="1"/>
      <c r="E394" s="1"/>
      <c r="F394" s="1"/>
      <c r="G394" s="1"/>
      <c r="H394" s="1"/>
      <c r="I394" s="1"/>
      <c r="J394" s="26"/>
      <c r="K394" s="1"/>
      <c r="L394" s="1"/>
      <c r="M394" s="27"/>
      <c r="N394" s="28"/>
      <c r="O394" s="1"/>
      <c r="P394" s="1"/>
      <c r="Q394" s="1"/>
      <c r="R394" s="1"/>
      <c r="S394" s="1"/>
      <c r="T394" s="1"/>
      <c r="U394" s="1"/>
      <c r="V394" s="1"/>
      <c r="W394" s="1"/>
      <c r="X394" s="1"/>
      <c r="Y394" s="1"/>
      <c r="Z394" s="1"/>
    </row>
    <row r="395" spans="1:26" ht="14.25" customHeight="1" thickBot="1" x14ac:dyDescent="0.35">
      <c r="A395" s="1"/>
      <c r="B395" s="1"/>
      <c r="C395" s="1"/>
      <c r="D395" s="1"/>
      <c r="E395" s="1"/>
      <c r="F395" s="1"/>
      <c r="G395" s="1"/>
      <c r="H395" s="1"/>
      <c r="I395" s="1"/>
      <c r="J395" s="26"/>
      <c r="K395" s="1"/>
      <c r="L395" s="1"/>
      <c r="M395" s="27"/>
      <c r="N395" s="28"/>
      <c r="O395" s="1"/>
      <c r="P395" s="1"/>
      <c r="Q395" s="1"/>
      <c r="R395" s="1"/>
      <c r="S395" s="1"/>
      <c r="T395" s="1"/>
      <c r="U395" s="1"/>
      <c r="V395" s="1"/>
      <c r="W395" s="1"/>
      <c r="X395" s="1"/>
      <c r="Y395" s="1"/>
      <c r="Z395" s="29" t="e">
        <f>AVERAGE(#REF!)</f>
        <v>#REF!</v>
      </c>
    </row>
    <row r="396" spans="1:26" ht="14.25" customHeight="1" x14ac:dyDescent="0.3">
      <c r="A396" s="1"/>
      <c r="B396" s="1"/>
      <c r="C396" s="1"/>
      <c r="D396" s="1"/>
      <c r="E396" s="1"/>
      <c r="F396" s="1"/>
      <c r="G396" s="1"/>
      <c r="H396" s="1"/>
      <c r="I396" s="1"/>
      <c r="J396" s="26"/>
      <c r="K396" s="1"/>
      <c r="L396" s="1"/>
      <c r="M396" s="27"/>
      <c r="N396" s="28"/>
      <c r="O396" s="1"/>
      <c r="P396" s="1"/>
      <c r="Q396" s="1"/>
      <c r="R396" s="1"/>
      <c r="S396" s="1"/>
      <c r="T396" s="1"/>
      <c r="U396" s="1"/>
      <c r="V396" s="1"/>
      <c r="W396" s="1"/>
      <c r="X396" s="1"/>
      <c r="Y396" s="1"/>
      <c r="Z396" s="28"/>
    </row>
    <row r="397" spans="1:26" ht="14.25" customHeight="1" x14ac:dyDescent="0.3">
      <c r="A397" s="1"/>
      <c r="B397" s="1"/>
      <c r="C397" s="1"/>
      <c r="D397" s="1"/>
      <c r="E397" s="1"/>
      <c r="F397" s="1"/>
      <c r="G397" s="1"/>
      <c r="H397" s="1"/>
      <c r="I397" s="1"/>
      <c r="J397" s="26"/>
      <c r="K397" s="1"/>
      <c r="L397" s="1"/>
      <c r="M397" s="27"/>
      <c r="N397" s="28"/>
      <c r="O397" s="1"/>
      <c r="P397" s="1"/>
      <c r="Q397" s="1"/>
      <c r="R397" s="1"/>
      <c r="S397" s="1"/>
      <c r="T397" s="1"/>
      <c r="U397" s="1"/>
      <c r="V397" s="1"/>
      <c r="W397" s="1"/>
      <c r="X397" s="1"/>
      <c r="Y397" s="1"/>
      <c r="Z397" s="1"/>
    </row>
    <row r="398" spans="1:26" ht="14.25" customHeight="1" x14ac:dyDescent="0.3">
      <c r="A398" s="1"/>
      <c r="B398" s="1"/>
      <c r="C398" s="1"/>
      <c r="D398" s="1"/>
      <c r="E398" s="1"/>
      <c r="F398" s="1"/>
      <c r="G398" s="1"/>
      <c r="H398" s="1"/>
      <c r="I398" s="1"/>
      <c r="J398" s="26"/>
      <c r="K398" s="1"/>
      <c r="L398" s="1"/>
      <c r="M398" s="27"/>
      <c r="N398" s="28"/>
      <c r="O398" s="1"/>
      <c r="P398" s="1"/>
      <c r="Q398" s="1"/>
      <c r="R398" s="1"/>
      <c r="S398" s="1"/>
      <c r="T398" s="1"/>
      <c r="U398" s="1"/>
      <c r="V398" s="1"/>
      <c r="W398" s="1"/>
      <c r="X398" s="1"/>
      <c r="Y398" s="1"/>
      <c r="Z398" s="1"/>
    </row>
    <row r="399" spans="1:26" ht="14.25" customHeight="1" x14ac:dyDescent="0.3">
      <c r="A399" s="1"/>
      <c r="B399" s="1"/>
      <c r="C399" s="1"/>
      <c r="D399" s="1"/>
      <c r="E399" s="1"/>
      <c r="F399" s="1"/>
      <c r="G399" s="1"/>
      <c r="H399" s="1"/>
      <c r="I399" s="1"/>
      <c r="J399" s="26"/>
      <c r="K399" s="1"/>
      <c r="L399" s="1"/>
      <c r="M399" s="27"/>
      <c r="N399" s="28"/>
      <c r="O399" s="1"/>
      <c r="P399" s="1"/>
      <c r="Q399" s="1"/>
      <c r="R399" s="1"/>
      <c r="S399" s="1"/>
      <c r="T399" s="1"/>
      <c r="U399" s="1"/>
      <c r="V399" s="1"/>
      <c r="W399" s="1"/>
      <c r="X399" s="1"/>
      <c r="Y399" s="1"/>
      <c r="Z399" s="1"/>
    </row>
    <row r="400" spans="1:26" ht="14.25" customHeight="1" x14ac:dyDescent="0.3">
      <c r="A400" s="1"/>
      <c r="B400" s="1"/>
      <c r="C400" s="1"/>
      <c r="D400" s="1"/>
      <c r="E400" s="1"/>
      <c r="F400" s="1"/>
      <c r="G400" s="1"/>
      <c r="H400" s="1"/>
      <c r="I400" s="1"/>
      <c r="J400" s="26"/>
      <c r="K400" s="1"/>
      <c r="L400" s="1"/>
      <c r="M400" s="27"/>
      <c r="N400" s="28"/>
      <c r="O400" s="1"/>
      <c r="P400" s="1"/>
      <c r="Q400" s="1"/>
      <c r="R400" s="1"/>
      <c r="S400" s="1"/>
      <c r="T400" s="1"/>
      <c r="U400" s="1"/>
      <c r="V400" s="1"/>
      <c r="W400" s="1"/>
      <c r="X400" s="1"/>
      <c r="Y400" s="1"/>
      <c r="Z400" s="1"/>
    </row>
    <row r="401" spans="1:26" ht="14.25" customHeight="1" x14ac:dyDescent="0.3">
      <c r="A401" s="1"/>
      <c r="B401" s="1"/>
      <c r="C401" s="1"/>
      <c r="D401" s="1"/>
      <c r="E401" s="1"/>
      <c r="F401" s="1"/>
      <c r="G401" s="1"/>
      <c r="H401" s="1"/>
      <c r="I401" s="1"/>
      <c r="J401" s="26"/>
      <c r="K401" s="1"/>
      <c r="L401" s="1"/>
      <c r="M401" s="27"/>
      <c r="N401" s="28"/>
      <c r="O401" s="1"/>
      <c r="P401" s="1"/>
      <c r="Q401" s="1"/>
      <c r="R401" s="1"/>
      <c r="S401" s="1"/>
      <c r="T401" s="1"/>
      <c r="U401" s="1"/>
      <c r="V401" s="1"/>
      <c r="W401" s="1"/>
      <c r="X401" s="1"/>
      <c r="Y401" s="1"/>
      <c r="Z401" s="1"/>
    </row>
    <row r="402" spans="1:26" ht="14.25" customHeight="1" x14ac:dyDescent="0.3">
      <c r="A402" s="1"/>
      <c r="B402" s="1"/>
      <c r="C402" s="1"/>
      <c r="D402" s="1"/>
      <c r="E402" s="1"/>
      <c r="F402" s="1"/>
      <c r="G402" s="1"/>
      <c r="H402" s="1"/>
      <c r="I402" s="1"/>
      <c r="J402" s="26"/>
      <c r="K402" s="1"/>
      <c r="L402" s="1"/>
      <c r="M402" s="27"/>
      <c r="N402" s="28"/>
      <c r="O402" s="1"/>
      <c r="P402" s="1"/>
      <c r="Q402" s="1"/>
      <c r="R402" s="1"/>
      <c r="S402" s="1"/>
      <c r="T402" s="1"/>
      <c r="U402" s="1"/>
      <c r="V402" s="1"/>
      <c r="W402" s="1"/>
      <c r="X402" s="1"/>
      <c r="Y402" s="1"/>
      <c r="Z402" s="1"/>
    </row>
    <row r="403" spans="1:26" ht="14.25" customHeight="1" x14ac:dyDescent="0.3">
      <c r="A403" s="1"/>
      <c r="B403" s="1"/>
      <c r="C403" s="1"/>
      <c r="D403" s="1"/>
      <c r="E403" s="1"/>
      <c r="F403" s="1"/>
      <c r="G403" s="1"/>
      <c r="H403" s="1"/>
      <c r="I403" s="1"/>
      <c r="J403" s="26"/>
      <c r="K403" s="1"/>
      <c r="L403" s="1"/>
      <c r="M403" s="27"/>
      <c r="N403" s="28"/>
      <c r="O403" s="1"/>
      <c r="P403" s="1"/>
      <c r="Q403" s="1"/>
      <c r="R403" s="1"/>
      <c r="S403" s="1"/>
      <c r="T403" s="1"/>
      <c r="U403" s="1"/>
      <c r="V403" s="1"/>
      <c r="W403" s="1"/>
      <c r="X403" s="1"/>
      <c r="Y403" s="1"/>
      <c r="Z403" s="1"/>
    </row>
    <row r="404" spans="1:26" ht="14.25" customHeight="1" x14ac:dyDescent="0.3">
      <c r="A404" s="1"/>
      <c r="B404" s="1"/>
      <c r="C404" s="1"/>
      <c r="D404" s="1"/>
      <c r="E404" s="1"/>
      <c r="F404" s="1"/>
      <c r="G404" s="1"/>
      <c r="H404" s="1"/>
      <c r="I404" s="1"/>
      <c r="J404" s="26"/>
      <c r="K404" s="1"/>
      <c r="L404" s="1"/>
      <c r="M404" s="27"/>
      <c r="N404" s="28"/>
      <c r="O404" s="1"/>
      <c r="P404" s="1"/>
      <c r="Q404" s="1"/>
      <c r="R404" s="1"/>
      <c r="S404" s="1"/>
      <c r="T404" s="1"/>
      <c r="U404" s="1"/>
      <c r="V404" s="1"/>
      <c r="W404" s="1"/>
      <c r="X404" s="1"/>
      <c r="Y404" s="1"/>
      <c r="Z404" s="1"/>
    </row>
    <row r="405" spans="1:26" ht="14.25" customHeight="1" x14ac:dyDescent="0.3">
      <c r="A405" s="1"/>
      <c r="B405" s="1"/>
      <c r="C405" s="1"/>
      <c r="D405" s="1"/>
      <c r="E405" s="1"/>
      <c r="F405" s="1"/>
      <c r="G405" s="1"/>
      <c r="H405" s="1"/>
      <c r="I405" s="1"/>
      <c r="J405" s="26"/>
      <c r="K405" s="1"/>
      <c r="L405" s="1"/>
      <c r="M405" s="27"/>
      <c r="N405" s="28"/>
      <c r="O405" s="1"/>
      <c r="P405" s="1"/>
      <c r="Q405" s="1"/>
      <c r="R405" s="1"/>
      <c r="S405" s="1"/>
      <c r="T405" s="1"/>
      <c r="U405" s="1"/>
      <c r="V405" s="1"/>
      <c r="W405" s="1"/>
      <c r="X405" s="1"/>
      <c r="Y405" s="1"/>
      <c r="Z405" s="1"/>
    </row>
    <row r="406" spans="1:26" ht="14.25" customHeight="1" x14ac:dyDescent="0.3">
      <c r="A406" s="1"/>
      <c r="B406" s="1"/>
      <c r="C406" s="1"/>
      <c r="D406" s="1"/>
      <c r="E406" s="1"/>
      <c r="F406" s="1"/>
      <c r="G406" s="1"/>
      <c r="H406" s="1"/>
      <c r="I406" s="1"/>
      <c r="J406" s="26"/>
      <c r="K406" s="1"/>
      <c r="L406" s="1"/>
      <c r="M406" s="27"/>
      <c r="N406" s="28"/>
      <c r="O406" s="1"/>
      <c r="P406" s="1"/>
      <c r="Q406" s="1"/>
      <c r="R406" s="1"/>
      <c r="S406" s="1"/>
      <c r="T406" s="1"/>
      <c r="U406" s="1"/>
      <c r="V406" s="1"/>
      <c r="W406" s="1"/>
      <c r="X406" s="1"/>
      <c r="Y406" s="1"/>
      <c r="Z406" s="1"/>
    </row>
    <row r="407" spans="1:26" ht="14.25" customHeight="1" x14ac:dyDescent="0.3">
      <c r="A407" s="1"/>
      <c r="B407" s="1"/>
      <c r="C407" s="1"/>
      <c r="D407" s="1"/>
      <c r="E407" s="1"/>
      <c r="F407" s="1"/>
      <c r="G407" s="1"/>
      <c r="H407" s="1"/>
      <c r="I407" s="1"/>
      <c r="J407" s="26"/>
      <c r="K407" s="1"/>
      <c r="L407" s="1"/>
      <c r="M407" s="27"/>
      <c r="N407" s="28"/>
      <c r="O407" s="1"/>
      <c r="P407" s="1"/>
      <c r="Q407" s="1"/>
      <c r="R407" s="1"/>
      <c r="S407" s="1"/>
      <c r="T407" s="1"/>
      <c r="U407" s="1"/>
      <c r="V407" s="1"/>
      <c r="W407" s="1"/>
      <c r="X407" s="1"/>
      <c r="Y407" s="1"/>
      <c r="Z407" s="1"/>
    </row>
    <row r="408" spans="1:26" ht="14.25" customHeight="1" x14ac:dyDescent="0.3">
      <c r="A408" s="1"/>
      <c r="B408" s="1"/>
      <c r="C408" s="1"/>
      <c r="D408" s="1"/>
      <c r="E408" s="1"/>
      <c r="F408" s="1"/>
      <c r="G408" s="1"/>
      <c r="H408" s="1"/>
      <c r="I408" s="1"/>
      <c r="J408" s="26"/>
      <c r="K408" s="1"/>
      <c r="L408" s="1"/>
      <c r="M408" s="27"/>
      <c r="N408" s="28"/>
      <c r="O408" s="1"/>
      <c r="P408" s="1"/>
      <c r="Q408" s="1"/>
      <c r="R408" s="1"/>
      <c r="S408" s="1"/>
      <c r="T408" s="1"/>
      <c r="U408" s="1"/>
      <c r="V408" s="1"/>
      <c r="W408" s="1"/>
      <c r="X408" s="1"/>
      <c r="Y408" s="1"/>
      <c r="Z408" s="1"/>
    </row>
    <row r="409" spans="1:26" ht="14.25" customHeight="1" x14ac:dyDescent="0.3">
      <c r="A409" s="1"/>
      <c r="B409" s="1"/>
      <c r="C409" s="1"/>
      <c r="D409" s="1"/>
      <c r="E409" s="1"/>
      <c r="F409" s="1"/>
      <c r="G409" s="1"/>
      <c r="H409" s="1"/>
      <c r="I409" s="1"/>
      <c r="J409" s="26"/>
      <c r="K409" s="1"/>
      <c r="L409" s="1"/>
      <c r="M409" s="27"/>
      <c r="N409" s="28"/>
      <c r="O409" s="1"/>
      <c r="P409" s="1"/>
      <c r="Q409" s="1"/>
      <c r="R409" s="1"/>
      <c r="S409" s="1"/>
      <c r="T409" s="1"/>
      <c r="U409" s="1"/>
      <c r="V409" s="1"/>
      <c r="W409" s="1"/>
      <c r="X409" s="1"/>
      <c r="Y409" s="1"/>
      <c r="Z409" s="1"/>
    </row>
    <row r="410" spans="1:26" ht="14.25" customHeight="1" x14ac:dyDescent="0.3">
      <c r="A410" s="1"/>
      <c r="B410" s="1"/>
      <c r="C410" s="1"/>
      <c r="D410" s="1"/>
      <c r="E410" s="1"/>
      <c r="F410" s="1"/>
      <c r="G410" s="1"/>
      <c r="H410" s="1"/>
      <c r="I410" s="1"/>
      <c r="J410" s="26"/>
      <c r="K410" s="1"/>
      <c r="L410" s="1"/>
      <c r="M410" s="27"/>
      <c r="N410" s="28"/>
      <c r="O410" s="1"/>
      <c r="P410" s="1"/>
      <c r="Q410" s="1"/>
      <c r="R410" s="1"/>
      <c r="S410" s="1"/>
      <c r="T410" s="1"/>
      <c r="U410" s="1"/>
      <c r="V410" s="1"/>
      <c r="W410" s="1"/>
      <c r="X410" s="1"/>
      <c r="Y410" s="1"/>
      <c r="Z410" s="1"/>
    </row>
    <row r="411" spans="1:26" ht="14.25" customHeight="1" x14ac:dyDescent="0.3">
      <c r="A411" s="1"/>
      <c r="B411" s="1"/>
      <c r="C411" s="1"/>
      <c r="D411" s="1"/>
      <c r="E411" s="1"/>
      <c r="F411" s="1"/>
      <c r="G411" s="1"/>
      <c r="H411" s="1"/>
      <c r="I411" s="1"/>
      <c r="J411" s="26"/>
      <c r="K411" s="1"/>
      <c r="L411" s="1"/>
      <c r="M411" s="27"/>
      <c r="N411" s="28"/>
      <c r="O411" s="1"/>
      <c r="P411" s="1"/>
      <c r="Q411" s="1"/>
      <c r="R411" s="1"/>
      <c r="S411" s="1"/>
      <c r="T411" s="1"/>
      <c r="U411" s="1"/>
      <c r="V411" s="1"/>
      <c r="W411" s="1"/>
      <c r="X411" s="1"/>
      <c r="Y411" s="1"/>
      <c r="Z411" s="1"/>
    </row>
    <row r="412" spans="1:26" ht="14.25" customHeight="1" x14ac:dyDescent="0.3">
      <c r="A412" s="1"/>
      <c r="B412" s="1"/>
      <c r="C412" s="1"/>
      <c r="D412" s="1"/>
      <c r="E412" s="1"/>
      <c r="F412" s="1"/>
      <c r="G412" s="1"/>
      <c r="H412" s="1"/>
      <c r="I412" s="1"/>
      <c r="J412" s="26"/>
      <c r="K412" s="1"/>
      <c r="L412" s="1"/>
      <c r="M412" s="27"/>
      <c r="N412" s="28"/>
      <c r="O412" s="1"/>
      <c r="P412" s="1"/>
      <c r="Q412" s="1"/>
      <c r="R412" s="1"/>
      <c r="S412" s="1"/>
      <c r="T412" s="1"/>
      <c r="U412" s="1"/>
      <c r="V412" s="1"/>
      <c r="W412" s="1"/>
      <c r="X412" s="1"/>
      <c r="Y412" s="1"/>
      <c r="Z412" s="1"/>
    </row>
    <row r="413" spans="1:26" ht="14.25" customHeight="1" x14ac:dyDescent="0.3">
      <c r="A413" s="1"/>
      <c r="B413" s="1"/>
      <c r="C413" s="1"/>
      <c r="D413" s="1"/>
      <c r="E413" s="1"/>
      <c r="F413" s="1"/>
      <c r="G413" s="1"/>
      <c r="H413" s="1"/>
      <c r="I413" s="1"/>
      <c r="J413" s="26"/>
      <c r="K413" s="1"/>
      <c r="L413" s="1"/>
      <c r="M413" s="27"/>
      <c r="N413" s="28"/>
      <c r="O413" s="1"/>
      <c r="P413" s="1"/>
      <c r="Q413" s="1"/>
      <c r="R413" s="1"/>
      <c r="S413" s="1"/>
      <c r="T413" s="1"/>
      <c r="U413" s="1"/>
      <c r="V413" s="1"/>
      <c r="W413" s="1"/>
      <c r="X413" s="1"/>
      <c r="Y413" s="1"/>
      <c r="Z413" s="1"/>
    </row>
    <row r="414" spans="1:26" ht="14.25" customHeight="1" x14ac:dyDescent="0.3">
      <c r="A414" s="1"/>
      <c r="B414" s="1"/>
      <c r="C414" s="1"/>
      <c r="D414" s="1"/>
      <c r="E414" s="1"/>
      <c r="F414" s="1"/>
      <c r="G414" s="1"/>
      <c r="H414" s="1"/>
      <c r="I414" s="1"/>
      <c r="J414" s="26"/>
      <c r="K414" s="1"/>
      <c r="L414" s="1"/>
      <c r="M414" s="27"/>
      <c r="N414" s="28"/>
      <c r="O414" s="1"/>
      <c r="P414" s="1"/>
      <c r="Q414" s="1"/>
      <c r="R414" s="1"/>
      <c r="S414" s="1"/>
      <c r="T414" s="1"/>
      <c r="U414" s="1"/>
      <c r="V414" s="1"/>
      <c r="W414" s="1"/>
      <c r="X414" s="1"/>
      <c r="Y414" s="1"/>
      <c r="Z414" s="1"/>
    </row>
    <row r="415" spans="1:26" ht="14.25" customHeight="1" x14ac:dyDescent="0.3">
      <c r="A415" s="1"/>
      <c r="B415" s="1"/>
      <c r="C415" s="1"/>
      <c r="D415" s="1"/>
      <c r="E415" s="1"/>
      <c r="F415" s="1"/>
      <c r="G415" s="1"/>
      <c r="H415" s="1"/>
      <c r="I415" s="1"/>
      <c r="J415" s="26"/>
      <c r="K415" s="1"/>
      <c r="L415" s="1"/>
      <c r="M415" s="27"/>
      <c r="N415" s="28"/>
      <c r="O415" s="1"/>
      <c r="P415" s="1"/>
      <c r="Q415" s="1"/>
      <c r="R415" s="1"/>
      <c r="S415" s="1"/>
      <c r="T415" s="1"/>
      <c r="U415" s="1"/>
      <c r="V415" s="1"/>
      <c r="W415" s="1"/>
      <c r="X415" s="1"/>
      <c r="Y415" s="1"/>
      <c r="Z415" s="1"/>
    </row>
    <row r="416" spans="1:26" ht="14.25" customHeight="1" x14ac:dyDescent="0.3">
      <c r="A416" s="1"/>
      <c r="B416" s="1"/>
      <c r="C416" s="1"/>
      <c r="D416" s="1"/>
      <c r="E416" s="1"/>
      <c r="F416" s="1"/>
      <c r="G416" s="1"/>
      <c r="H416" s="1"/>
      <c r="I416" s="1"/>
      <c r="J416" s="26"/>
      <c r="K416" s="1"/>
      <c r="L416" s="1"/>
      <c r="M416" s="27"/>
      <c r="N416" s="28"/>
      <c r="O416" s="1"/>
      <c r="P416" s="1"/>
      <c r="Q416" s="1"/>
      <c r="R416" s="1"/>
      <c r="S416" s="1"/>
      <c r="T416" s="1"/>
      <c r="U416" s="1"/>
      <c r="V416" s="1"/>
      <c r="W416" s="1"/>
      <c r="X416" s="1"/>
      <c r="Y416" s="1"/>
      <c r="Z416" s="1"/>
    </row>
    <row r="417" spans="1:26" ht="14.25" customHeight="1" x14ac:dyDescent="0.3">
      <c r="A417" s="1"/>
      <c r="B417" s="1"/>
      <c r="C417" s="1"/>
      <c r="D417" s="1"/>
      <c r="E417" s="1"/>
      <c r="F417" s="1"/>
      <c r="G417" s="1"/>
      <c r="H417" s="1"/>
      <c r="I417" s="1"/>
      <c r="J417" s="26"/>
      <c r="K417" s="1"/>
      <c r="L417" s="1"/>
      <c r="M417" s="27"/>
      <c r="N417" s="28"/>
      <c r="O417" s="1"/>
      <c r="P417" s="1"/>
      <c r="Q417" s="1"/>
      <c r="R417" s="1"/>
      <c r="S417" s="1"/>
      <c r="T417" s="1"/>
      <c r="U417" s="1"/>
      <c r="V417" s="1"/>
      <c r="W417" s="1"/>
      <c r="X417" s="1"/>
      <c r="Y417" s="1"/>
      <c r="Z417" s="1"/>
    </row>
    <row r="418" spans="1:26" ht="14.25" customHeight="1" x14ac:dyDescent="0.3">
      <c r="A418" s="1"/>
      <c r="B418" s="1"/>
      <c r="C418" s="1"/>
      <c r="D418" s="1"/>
      <c r="E418" s="1"/>
      <c r="F418" s="1"/>
      <c r="G418" s="1"/>
      <c r="H418" s="1"/>
      <c r="I418" s="1"/>
      <c r="J418" s="26"/>
      <c r="K418" s="1"/>
      <c r="L418" s="1"/>
      <c r="M418" s="27"/>
      <c r="N418" s="28"/>
      <c r="O418" s="1"/>
      <c r="P418" s="1"/>
      <c r="Q418" s="1"/>
      <c r="R418" s="1"/>
      <c r="S418" s="1"/>
      <c r="T418" s="1"/>
      <c r="U418" s="1"/>
      <c r="V418" s="1"/>
      <c r="W418" s="1"/>
      <c r="X418" s="1"/>
      <c r="Y418" s="1"/>
      <c r="Z418" s="1"/>
    </row>
    <row r="419" spans="1:26" ht="14.25" customHeight="1" x14ac:dyDescent="0.3">
      <c r="A419" s="1"/>
      <c r="B419" s="1"/>
      <c r="C419" s="1"/>
      <c r="D419" s="1"/>
      <c r="E419" s="1"/>
      <c r="F419" s="1"/>
      <c r="G419" s="1"/>
      <c r="H419" s="1"/>
      <c r="I419" s="1"/>
      <c r="J419" s="26"/>
      <c r="K419" s="1"/>
      <c r="L419" s="1"/>
      <c r="M419" s="27"/>
      <c r="N419" s="28"/>
      <c r="O419" s="1"/>
      <c r="P419" s="1"/>
      <c r="Q419" s="1"/>
      <c r="R419" s="1"/>
      <c r="S419" s="1"/>
      <c r="T419" s="1"/>
      <c r="U419" s="1"/>
      <c r="V419" s="1"/>
      <c r="W419" s="1"/>
      <c r="X419" s="1"/>
      <c r="Y419" s="1"/>
      <c r="Z419" s="1"/>
    </row>
    <row r="420" spans="1:26" ht="14.25" customHeight="1" x14ac:dyDescent="0.3">
      <c r="A420" s="1"/>
      <c r="B420" s="1"/>
      <c r="C420" s="1"/>
      <c r="D420" s="1"/>
      <c r="E420" s="1"/>
      <c r="F420" s="1"/>
      <c r="G420" s="1"/>
      <c r="H420" s="1"/>
      <c r="I420" s="1"/>
      <c r="J420" s="26"/>
      <c r="K420" s="1"/>
      <c r="L420" s="1"/>
      <c r="M420" s="27"/>
      <c r="N420" s="28"/>
      <c r="O420" s="1"/>
      <c r="P420" s="1"/>
      <c r="Q420" s="1"/>
      <c r="R420" s="1"/>
      <c r="S420" s="1"/>
      <c r="T420" s="1"/>
      <c r="U420" s="1"/>
      <c r="V420" s="1"/>
      <c r="W420" s="1"/>
      <c r="X420" s="1"/>
      <c r="Y420" s="1"/>
      <c r="Z420" s="1"/>
    </row>
    <row r="421" spans="1:26" ht="14.25" customHeight="1" x14ac:dyDescent="0.3">
      <c r="A421" s="1"/>
      <c r="B421" s="1"/>
      <c r="C421" s="1"/>
      <c r="D421" s="1"/>
      <c r="E421" s="1"/>
      <c r="F421" s="1"/>
      <c r="G421" s="1"/>
      <c r="H421" s="1"/>
      <c r="I421" s="1"/>
      <c r="J421" s="26"/>
      <c r="K421" s="1"/>
      <c r="L421" s="1"/>
      <c r="M421" s="27"/>
      <c r="N421" s="28"/>
      <c r="O421" s="1"/>
      <c r="P421" s="1"/>
      <c r="Q421" s="1"/>
      <c r="R421" s="1"/>
      <c r="S421" s="1"/>
      <c r="T421" s="1"/>
      <c r="U421" s="1"/>
      <c r="V421" s="1"/>
      <c r="W421" s="1"/>
      <c r="X421" s="1"/>
      <c r="Y421" s="1"/>
      <c r="Z421" s="1"/>
    </row>
    <row r="422" spans="1:26" ht="14.25" customHeight="1" x14ac:dyDescent="0.3">
      <c r="A422" s="1"/>
      <c r="B422" s="1"/>
      <c r="C422" s="1"/>
      <c r="D422" s="1"/>
      <c r="E422" s="1"/>
      <c r="F422" s="1"/>
      <c r="G422" s="1"/>
      <c r="H422" s="1"/>
      <c r="I422" s="1"/>
      <c r="J422" s="26"/>
      <c r="K422" s="1"/>
      <c r="L422" s="1"/>
      <c r="M422" s="27"/>
      <c r="N422" s="28"/>
      <c r="O422" s="1"/>
      <c r="P422" s="1"/>
      <c r="Q422" s="1"/>
      <c r="R422" s="1"/>
      <c r="S422" s="1"/>
      <c r="T422" s="1"/>
      <c r="U422" s="1"/>
      <c r="V422" s="1"/>
      <c r="W422" s="1"/>
      <c r="X422" s="1"/>
      <c r="Y422" s="1"/>
      <c r="Z422" s="1"/>
    </row>
    <row r="423" spans="1:26" ht="14.25" customHeight="1" x14ac:dyDescent="0.3">
      <c r="A423" s="1"/>
      <c r="B423" s="1"/>
      <c r="C423" s="1"/>
      <c r="D423" s="1"/>
      <c r="E423" s="1"/>
      <c r="F423" s="1"/>
      <c r="G423" s="1"/>
      <c r="H423" s="1"/>
      <c r="I423" s="1"/>
      <c r="J423" s="26"/>
      <c r="K423" s="1"/>
      <c r="L423" s="1"/>
      <c r="M423" s="27"/>
      <c r="N423" s="28"/>
      <c r="O423" s="1"/>
      <c r="P423" s="1"/>
      <c r="Q423" s="1"/>
      <c r="R423" s="1"/>
      <c r="S423" s="1"/>
      <c r="T423" s="1"/>
      <c r="U423" s="1"/>
      <c r="V423" s="1"/>
      <c r="W423" s="1"/>
      <c r="X423" s="1"/>
      <c r="Y423" s="1"/>
      <c r="Z423" s="1"/>
    </row>
    <row r="424" spans="1:26" ht="14.25" customHeight="1" x14ac:dyDescent="0.3">
      <c r="A424" s="1"/>
      <c r="B424" s="1"/>
      <c r="C424" s="1"/>
      <c r="D424" s="1"/>
      <c r="E424" s="1"/>
      <c r="F424" s="1"/>
      <c r="G424" s="1"/>
      <c r="H424" s="1"/>
      <c r="I424" s="1"/>
      <c r="J424" s="26"/>
      <c r="K424" s="1"/>
      <c r="L424" s="1"/>
      <c r="M424" s="27"/>
      <c r="N424" s="28"/>
      <c r="O424" s="1"/>
      <c r="P424" s="1"/>
      <c r="Q424" s="1"/>
      <c r="R424" s="1"/>
      <c r="S424" s="1"/>
      <c r="T424" s="1"/>
      <c r="U424" s="1"/>
      <c r="V424" s="1"/>
      <c r="W424" s="1"/>
      <c r="X424" s="1"/>
      <c r="Y424" s="1"/>
      <c r="Z424" s="1"/>
    </row>
    <row r="425" spans="1:26" ht="14.25" customHeight="1" x14ac:dyDescent="0.3">
      <c r="A425" s="1"/>
      <c r="B425" s="1"/>
      <c r="C425" s="1"/>
      <c r="D425" s="1"/>
      <c r="E425" s="1"/>
      <c r="F425" s="1"/>
      <c r="G425" s="1"/>
      <c r="H425" s="1"/>
      <c r="I425" s="1"/>
      <c r="J425" s="26"/>
      <c r="K425" s="1"/>
      <c r="L425" s="1"/>
      <c r="M425" s="27"/>
      <c r="N425" s="28"/>
      <c r="O425" s="1"/>
      <c r="P425" s="1"/>
      <c r="Q425" s="1"/>
      <c r="R425" s="1"/>
      <c r="S425" s="1"/>
      <c r="T425" s="1"/>
      <c r="U425" s="1"/>
      <c r="V425" s="1"/>
      <c r="W425" s="1"/>
      <c r="X425" s="1"/>
      <c r="Y425" s="1"/>
      <c r="Z425" s="1"/>
    </row>
    <row r="426" spans="1:26" ht="14.25" customHeight="1" x14ac:dyDescent="0.3">
      <c r="A426" s="1"/>
      <c r="B426" s="1"/>
      <c r="C426" s="1"/>
      <c r="D426" s="1"/>
      <c r="E426" s="1"/>
      <c r="F426" s="1"/>
      <c r="G426" s="1"/>
      <c r="H426" s="1"/>
      <c r="I426" s="1"/>
      <c r="J426" s="26"/>
      <c r="K426" s="1"/>
      <c r="L426" s="1"/>
      <c r="M426" s="27"/>
      <c r="N426" s="28"/>
      <c r="O426" s="1"/>
      <c r="P426" s="1"/>
      <c r="Q426" s="1"/>
      <c r="R426" s="1"/>
      <c r="S426" s="1"/>
      <c r="T426" s="1"/>
      <c r="U426" s="1"/>
      <c r="V426" s="1"/>
      <c r="W426" s="1"/>
      <c r="X426" s="1"/>
      <c r="Y426" s="1"/>
      <c r="Z426" s="1"/>
    </row>
    <row r="427" spans="1:26" ht="14.25" customHeight="1" x14ac:dyDescent="0.3">
      <c r="A427" s="1"/>
      <c r="B427" s="1"/>
      <c r="C427" s="1"/>
      <c r="D427" s="1"/>
      <c r="E427" s="1"/>
      <c r="F427" s="1"/>
      <c r="G427" s="1"/>
      <c r="H427" s="1"/>
      <c r="I427" s="1"/>
      <c r="J427" s="26"/>
      <c r="K427" s="1"/>
      <c r="L427" s="1"/>
      <c r="M427" s="27"/>
      <c r="N427" s="28"/>
      <c r="O427" s="1"/>
      <c r="P427" s="1"/>
      <c r="Q427" s="1"/>
      <c r="R427" s="1"/>
      <c r="S427" s="1"/>
      <c r="T427" s="1"/>
      <c r="U427" s="1"/>
      <c r="V427" s="1"/>
      <c r="W427" s="1"/>
      <c r="X427" s="1"/>
      <c r="Y427" s="1"/>
      <c r="Z427" s="1"/>
    </row>
    <row r="428" spans="1:26" ht="14.25" customHeight="1" x14ac:dyDescent="0.3">
      <c r="A428" s="1"/>
      <c r="B428" s="1"/>
      <c r="C428" s="1"/>
      <c r="D428" s="1"/>
      <c r="E428" s="1"/>
      <c r="F428" s="1"/>
      <c r="G428" s="1"/>
      <c r="H428" s="1"/>
      <c r="I428" s="1"/>
      <c r="J428" s="26"/>
      <c r="K428" s="1"/>
      <c r="L428" s="1"/>
      <c r="M428" s="27"/>
      <c r="N428" s="28"/>
      <c r="O428" s="1"/>
      <c r="P428" s="1"/>
      <c r="Q428" s="1"/>
      <c r="R428" s="1"/>
      <c r="S428" s="1"/>
      <c r="T428" s="1"/>
      <c r="U428" s="1"/>
      <c r="V428" s="1"/>
      <c r="W428" s="1"/>
      <c r="X428" s="1"/>
      <c r="Y428" s="1"/>
      <c r="Z428" s="1"/>
    </row>
    <row r="429" spans="1:26" ht="14.25" customHeight="1" x14ac:dyDescent="0.3">
      <c r="A429" s="1"/>
      <c r="B429" s="1"/>
      <c r="C429" s="1"/>
      <c r="D429" s="1"/>
      <c r="E429" s="1"/>
      <c r="F429" s="1"/>
      <c r="G429" s="1"/>
      <c r="H429" s="1"/>
      <c r="I429" s="1"/>
      <c r="J429" s="26"/>
      <c r="K429" s="1"/>
      <c r="L429" s="1"/>
      <c r="M429" s="27"/>
      <c r="N429" s="28"/>
      <c r="O429" s="1"/>
      <c r="P429" s="1"/>
      <c r="Q429" s="1"/>
      <c r="R429" s="1"/>
      <c r="S429" s="1"/>
      <c r="T429" s="1"/>
      <c r="U429" s="1"/>
      <c r="V429" s="1"/>
      <c r="W429" s="1"/>
      <c r="X429" s="1"/>
      <c r="Y429" s="1"/>
      <c r="Z429" s="1"/>
    </row>
    <row r="430" spans="1:26" ht="14.25" customHeight="1" x14ac:dyDescent="0.3">
      <c r="A430" s="1"/>
      <c r="B430" s="1"/>
      <c r="C430" s="1"/>
      <c r="D430" s="1"/>
      <c r="E430" s="1"/>
      <c r="F430" s="1"/>
      <c r="G430" s="1"/>
      <c r="H430" s="1"/>
      <c r="I430" s="1"/>
      <c r="J430" s="26"/>
      <c r="K430" s="1"/>
      <c r="L430" s="1"/>
      <c r="M430" s="27"/>
      <c r="N430" s="28"/>
      <c r="O430" s="1"/>
      <c r="P430" s="1"/>
      <c r="Q430" s="1"/>
      <c r="R430" s="1"/>
      <c r="S430" s="1"/>
      <c r="T430" s="1"/>
      <c r="U430" s="1"/>
      <c r="V430" s="1"/>
      <c r="W430" s="1"/>
      <c r="X430" s="1"/>
      <c r="Y430" s="1"/>
      <c r="Z430" s="1"/>
    </row>
    <row r="431" spans="1:26" ht="14.25" customHeight="1" x14ac:dyDescent="0.3">
      <c r="A431" s="1"/>
      <c r="B431" s="1"/>
      <c r="C431" s="1"/>
      <c r="D431" s="1"/>
      <c r="E431" s="1"/>
      <c r="F431" s="1"/>
      <c r="G431" s="1"/>
      <c r="H431" s="1"/>
      <c r="I431" s="1"/>
      <c r="J431" s="26"/>
      <c r="K431" s="1"/>
      <c r="L431" s="1"/>
      <c r="M431" s="27"/>
      <c r="N431" s="28"/>
      <c r="O431" s="1"/>
      <c r="P431" s="1"/>
      <c r="Q431" s="1"/>
      <c r="R431" s="1"/>
      <c r="S431" s="1"/>
      <c r="T431" s="1"/>
      <c r="U431" s="1"/>
      <c r="V431" s="1"/>
      <c r="W431" s="1"/>
      <c r="X431" s="1"/>
      <c r="Y431" s="1"/>
      <c r="Z431" s="1"/>
    </row>
    <row r="432" spans="1:26" ht="14.25" customHeight="1" x14ac:dyDescent="0.3">
      <c r="A432" s="1"/>
      <c r="B432" s="1"/>
      <c r="C432" s="1"/>
      <c r="D432" s="1"/>
      <c r="E432" s="1"/>
      <c r="F432" s="1"/>
      <c r="G432" s="1"/>
      <c r="H432" s="1"/>
      <c r="I432" s="1"/>
      <c r="J432" s="26"/>
      <c r="K432" s="1"/>
      <c r="L432" s="1"/>
      <c r="M432" s="27"/>
      <c r="N432" s="28"/>
      <c r="O432" s="1"/>
      <c r="P432" s="1"/>
      <c r="Q432" s="1"/>
      <c r="R432" s="1"/>
      <c r="S432" s="1"/>
      <c r="T432" s="1"/>
      <c r="U432" s="1"/>
      <c r="V432" s="1"/>
      <c r="W432" s="1"/>
      <c r="X432" s="1"/>
      <c r="Y432" s="1"/>
      <c r="Z432" s="1"/>
    </row>
    <row r="433" spans="1:26" ht="14.25" customHeight="1" x14ac:dyDescent="0.3">
      <c r="A433" s="1"/>
      <c r="B433" s="1"/>
      <c r="C433" s="1"/>
      <c r="D433" s="1"/>
      <c r="E433" s="1"/>
      <c r="F433" s="1"/>
      <c r="G433" s="1"/>
      <c r="H433" s="1"/>
      <c r="I433" s="1"/>
      <c r="J433" s="26"/>
      <c r="K433" s="1"/>
      <c r="L433" s="1"/>
      <c r="M433" s="27"/>
      <c r="N433" s="28"/>
      <c r="O433" s="1"/>
      <c r="P433" s="1"/>
      <c r="Q433" s="1"/>
      <c r="R433" s="1"/>
      <c r="S433" s="1"/>
      <c r="T433" s="1"/>
      <c r="U433" s="1"/>
      <c r="V433" s="1"/>
      <c r="W433" s="1"/>
      <c r="X433" s="1"/>
      <c r="Y433" s="1"/>
      <c r="Z433" s="1"/>
    </row>
    <row r="434" spans="1:26" ht="14.25" customHeight="1" x14ac:dyDescent="0.3">
      <c r="A434" s="1"/>
      <c r="B434" s="1"/>
      <c r="C434" s="1"/>
      <c r="D434" s="1"/>
      <c r="E434" s="1"/>
      <c r="F434" s="1"/>
      <c r="G434" s="1"/>
      <c r="H434" s="1"/>
      <c r="I434" s="1"/>
      <c r="J434" s="26"/>
      <c r="K434" s="1"/>
      <c r="L434" s="1"/>
      <c r="M434" s="27"/>
      <c r="N434" s="28"/>
      <c r="O434" s="1"/>
      <c r="P434" s="1"/>
      <c r="Q434" s="1"/>
      <c r="R434" s="1"/>
      <c r="S434" s="1"/>
      <c r="T434" s="1"/>
      <c r="U434" s="1"/>
      <c r="V434" s="1"/>
      <c r="W434" s="1"/>
      <c r="X434" s="1"/>
      <c r="Y434" s="1"/>
      <c r="Z434" s="1"/>
    </row>
    <row r="435" spans="1:26" ht="14.25" customHeight="1" x14ac:dyDescent="0.3">
      <c r="A435" s="1"/>
      <c r="B435" s="1"/>
      <c r="C435" s="1"/>
      <c r="D435" s="1"/>
      <c r="E435" s="1"/>
      <c r="F435" s="1"/>
      <c r="G435" s="1"/>
      <c r="H435" s="1"/>
      <c r="I435" s="1"/>
      <c r="J435" s="26"/>
      <c r="K435" s="1"/>
      <c r="L435" s="1"/>
      <c r="M435" s="27"/>
      <c r="N435" s="28"/>
      <c r="O435" s="1"/>
      <c r="P435" s="1"/>
      <c r="Q435" s="1"/>
      <c r="R435" s="1"/>
      <c r="S435" s="1"/>
      <c r="T435" s="1"/>
      <c r="U435" s="1"/>
      <c r="V435" s="1"/>
      <c r="W435" s="1"/>
      <c r="X435" s="1"/>
      <c r="Y435" s="1"/>
      <c r="Z435" s="1"/>
    </row>
    <row r="436" spans="1:26" ht="14.25" customHeight="1" x14ac:dyDescent="0.3">
      <c r="A436" s="1"/>
      <c r="B436" s="1"/>
      <c r="C436" s="1"/>
      <c r="D436" s="1"/>
      <c r="E436" s="1"/>
      <c r="F436" s="1"/>
      <c r="G436" s="1"/>
      <c r="H436" s="1"/>
      <c r="I436" s="1"/>
      <c r="J436" s="26"/>
      <c r="K436" s="1"/>
      <c r="L436" s="1"/>
      <c r="M436" s="27"/>
      <c r="N436" s="28"/>
      <c r="O436" s="1"/>
      <c r="P436" s="1"/>
      <c r="Q436" s="1"/>
      <c r="R436" s="1"/>
      <c r="S436" s="1"/>
      <c r="T436" s="1"/>
      <c r="U436" s="1"/>
      <c r="V436" s="1"/>
      <c r="W436" s="1"/>
      <c r="X436" s="1"/>
      <c r="Y436" s="1"/>
      <c r="Z436" s="1"/>
    </row>
    <row r="437" spans="1:26" ht="14.25" customHeight="1" x14ac:dyDescent="0.3">
      <c r="A437" s="1"/>
      <c r="B437" s="1"/>
      <c r="C437" s="1"/>
      <c r="D437" s="1"/>
      <c r="E437" s="1"/>
      <c r="F437" s="1"/>
      <c r="G437" s="1"/>
      <c r="H437" s="1"/>
      <c r="I437" s="1"/>
      <c r="J437" s="26"/>
      <c r="K437" s="1"/>
      <c r="L437" s="1"/>
      <c r="M437" s="27"/>
      <c r="N437" s="28"/>
      <c r="O437" s="1"/>
      <c r="P437" s="1"/>
      <c r="Q437" s="1"/>
      <c r="R437" s="1"/>
      <c r="S437" s="1"/>
      <c r="T437" s="1"/>
      <c r="U437" s="1"/>
      <c r="V437" s="1"/>
      <c r="W437" s="1"/>
      <c r="X437" s="1"/>
      <c r="Y437" s="1"/>
      <c r="Z437" s="1"/>
    </row>
    <row r="438" spans="1:26" ht="14.25" customHeight="1" x14ac:dyDescent="0.3">
      <c r="A438" s="1"/>
      <c r="B438" s="1"/>
      <c r="C438" s="1"/>
      <c r="D438" s="1"/>
      <c r="E438" s="1"/>
      <c r="F438" s="1"/>
      <c r="G438" s="1"/>
      <c r="H438" s="1"/>
      <c r="I438" s="1"/>
      <c r="J438" s="26"/>
      <c r="K438" s="1"/>
      <c r="L438" s="1"/>
      <c r="M438" s="27"/>
      <c r="N438" s="28"/>
      <c r="O438" s="1"/>
      <c r="P438" s="1"/>
      <c r="Q438" s="1"/>
      <c r="R438" s="1"/>
      <c r="S438" s="1"/>
      <c r="T438" s="1"/>
      <c r="U438" s="1"/>
      <c r="V438" s="1"/>
      <c r="W438" s="1"/>
      <c r="X438" s="1"/>
      <c r="Y438" s="1"/>
      <c r="Z438" s="1"/>
    </row>
    <row r="439" spans="1:26" ht="14.25" customHeight="1" x14ac:dyDescent="0.3">
      <c r="A439" s="1"/>
      <c r="B439" s="1"/>
      <c r="C439" s="1"/>
      <c r="D439" s="1"/>
      <c r="E439" s="1"/>
      <c r="F439" s="1"/>
      <c r="G439" s="1"/>
      <c r="H439" s="1"/>
      <c r="I439" s="1"/>
      <c r="J439" s="26"/>
      <c r="K439" s="1"/>
      <c r="L439" s="1"/>
      <c r="M439" s="27"/>
      <c r="N439" s="28"/>
      <c r="O439" s="1"/>
      <c r="P439" s="1"/>
      <c r="Q439" s="1"/>
      <c r="R439" s="1"/>
      <c r="S439" s="1"/>
      <c r="T439" s="1"/>
      <c r="U439" s="1"/>
      <c r="V439" s="1"/>
      <c r="W439" s="1"/>
      <c r="X439" s="1"/>
      <c r="Y439" s="1"/>
      <c r="Z439" s="1"/>
    </row>
    <row r="440" spans="1:26" ht="14.25" customHeight="1" x14ac:dyDescent="0.3">
      <c r="A440" s="1"/>
      <c r="B440" s="1"/>
      <c r="C440" s="1"/>
      <c r="D440" s="1"/>
      <c r="E440" s="1"/>
      <c r="F440" s="1"/>
      <c r="G440" s="1"/>
      <c r="H440" s="1"/>
      <c r="I440" s="1"/>
      <c r="J440" s="26"/>
      <c r="K440" s="1"/>
      <c r="L440" s="1"/>
      <c r="M440" s="27"/>
      <c r="N440" s="28"/>
      <c r="O440" s="1"/>
      <c r="P440" s="1"/>
      <c r="Q440" s="1"/>
      <c r="R440" s="1"/>
      <c r="S440" s="1"/>
      <c r="T440" s="1"/>
      <c r="U440" s="1"/>
      <c r="V440" s="1"/>
      <c r="W440" s="1"/>
      <c r="X440" s="1"/>
      <c r="Y440" s="1"/>
      <c r="Z440" s="1"/>
    </row>
    <row r="441" spans="1:26" ht="14.25" customHeight="1" x14ac:dyDescent="0.3">
      <c r="A441" s="1"/>
      <c r="B441" s="1"/>
      <c r="C441" s="1"/>
      <c r="D441" s="1"/>
      <c r="E441" s="1"/>
      <c r="F441" s="1"/>
      <c r="G441" s="1"/>
      <c r="H441" s="1"/>
      <c r="I441" s="1"/>
      <c r="J441" s="26"/>
      <c r="K441" s="1"/>
      <c r="L441" s="1"/>
      <c r="M441" s="27"/>
      <c r="N441" s="28"/>
      <c r="O441" s="1"/>
      <c r="P441" s="1"/>
      <c r="Q441" s="1"/>
      <c r="R441" s="1"/>
      <c r="S441" s="1"/>
      <c r="T441" s="1"/>
      <c r="U441" s="1"/>
      <c r="V441" s="1"/>
      <c r="W441" s="1"/>
      <c r="X441" s="1"/>
      <c r="Y441" s="1"/>
      <c r="Z441" s="1"/>
    </row>
    <row r="442" spans="1:26" ht="14.25" customHeight="1" x14ac:dyDescent="0.3">
      <c r="A442" s="1"/>
      <c r="B442" s="1"/>
      <c r="C442" s="1"/>
      <c r="D442" s="1"/>
      <c r="E442" s="1"/>
      <c r="F442" s="1"/>
      <c r="G442" s="1"/>
      <c r="H442" s="1"/>
      <c r="I442" s="1"/>
      <c r="J442" s="26"/>
      <c r="K442" s="1"/>
      <c r="L442" s="1"/>
      <c r="M442" s="27"/>
      <c r="N442" s="28"/>
      <c r="O442" s="1"/>
      <c r="P442" s="1"/>
      <c r="Q442" s="1"/>
      <c r="R442" s="1"/>
      <c r="S442" s="1"/>
      <c r="T442" s="1"/>
      <c r="U442" s="1"/>
      <c r="V442" s="1"/>
      <c r="W442" s="1"/>
      <c r="X442" s="1"/>
      <c r="Y442" s="1"/>
      <c r="Z442" s="1"/>
    </row>
    <row r="443" spans="1:26" ht="14.25" customHeight="1" x14ac:dyDescent="0.3">
      <c r="A443" s="1"/>
      <c r="B443" s="1"/>
      <c r="C443" s="1"/>
      <c r="D443" s="1"/>
      <c r="E443" s="1"/>
      <c r="F443" s="1"/>
      <c r="G443" s="1"/>
      <c r="H443" s="1"/>
      <c r="I443" s="1"/>
      <c r="J443" s="26"/>
      <c r="K443" s="1"/>
      <c r="L443" s="1"/>
      <c r="M443" s="27"/>
      <c r="N443" s="28"/>
      <c r="O443" s="1"/>
      <c r="P443" s="1"/>
      <c r="Q443" s="1"/>
      <c r="R443" s="1"/>
      <c r="S443" s="1"/>
      <c r="T443" s="1"/>
      <c r="U443" s="1"/>
      <c r="V443" s="1"/>
      <c r="W443" s="1"/>
      <c r="X443" s="1"/>
      <c r="Y443" s="1"/>
      <c r="Z443" s="1"/>
    </row>
    <row r="444" spans="1:26" ht="14.25" customHeight="1" x14ac:dyDescent="0.3">
      <c r="A444" s="1"/>
      <c r="B444" s="1"/>
      <c r="C444" s="1"/>
      <c r="D444" s="1"/>
      <c r="E444" s="1"/>
      <c r="F444" s="1"/>
      <c r="G444" s="1"/>
      <c r="H444" s="1"/>
      <c r="I444" s="1"/>
      <c r="J444" s="26"/>
      <c r="K444" s="1"/>
      <c r="L444" s="1"/>
      <c r="M444" s="27"/>
      <c r="N444" s="28"/>
      <c r="O444" s="1"/>
      <c r="P444" s="1"/>
      <c r="Q444" s="1"/>
      <c r="R444" s="1"/>
      <c r="S444" s="1"/>
      <c r="T444" s="1"/>
      <c r="U444" s="1"/>
      <c r="V444" s="1"/>
      <c r="W444" s="1"/>
      <c r="X444" s="1"/>
      <c r="Y444" s="1"/>
      <c r="Z444" s="1"/>
    </row>
    <row r="445" spans="1:26" ht="14.25" customHeight="1" x14ac:dyDescent="0.3">
      <c r="A445" s="1"/>
      <c r="B445" s="1"/>
      <c r="C445" s="1"/>
      <c r="D445" s="1"/>
      <c r="E445" s="1"/>
      <c r="F445" s="1"/>
      <c r="G445" s="1"/>
      <c r="H445" s="1"/>
      <c r="I445" s="1"/>
      <c r="J445" s="26"/>
      <c r="K445" s="1"/>
      <c r="L445" s="1"/>
      <c r="M445" s="27"/>
      <c r="N445" s="28"/>
      <c r="O445" s="1"/>
      <c r="P445" s="1"/>
      <c r="Q445" s="1"/>
      <c r="R445" s="1"/>
      <c r="S445" s="1"/>
      <c r="T445" s="1"/>
      <c r="U445" s="1"/>
      <c r="V445" s="1"/>
      <c r="W445" s="1"/>
      <c r="X445" s="1"/>
      <c r="Y445" s="1"/>
      <c r="Z445" s="1"/>
    </row>
    <row r="446" spans="1:26" ht="14.25" customHeight="1" x14ac:dyDescent="0.3">
      <c r="A446" s="1"/>
      <c r="B446" s="1"/>
      <c r="C446" s="1"/>
      <c r="D446" s="1"/>
      <c r="E446" s="1"/>
      <c r="F446" s="1"/>
      <c r="G446" s="1"/>
      <c r="H446" s="1"/>
      <c r="I446" s="1"/>
      <c r="J446" s="26"/>
      <c r="K446" s="1"/>
      <c r="L446" s="1"/>
      <c r="M446" s="27"/>
      <c r="N446" s="28"/>
      <c r="O446" s="1"/>
      <c r="P446" s="1"/>
      <c r="Q446" s="1"/>
      <c r="R446" s="1"/>
      <c r="S446" s="1"/>
      <c r="T446" s="1"/>
      <c r="U446" s="1"/>
      <c r="V446" s="1"/>
      <c r="W446" s="1"/>
      <c r="X446" s="1"/>
      <c r="Y446" s="1"/>
      <c r="Z446" s="1"/>
    </row>
    <row r="447" spans="1:26" ht="14.25" customHeight="1" x14ac:dyDescent="0.3">
      <c r="A447" s="1"/>
      <c r="B447" s="1"/>
      <c r="C447" s="1"/>
      <c r="D447" s="1"/>
      <c r="E447" s="1"/>
      <c r="F447" s="1"/>
      <c r="G447" s="1"/>
      <c r="H447" s="1"/>
      <c r="I447" s="1"/>
      <c r="J447" s="26"/>
      <c r="K447" s="1"/>
      <c r="L447" s="1"/>
      <c r="M447" s="27"/>
      <c r="N447" s="28"/>
      <c r="O447" s="1"/>
      <c r="P447" s="1"/>
      <c r="Q447" s="1"/>
      <c r="R447" s="1"/>
      <c r="S447" s="1"/>
      <c r="T447" s="1"/>
      <c r="U447" s="1"/>
      <c r="V447" s="1"/>
      <c r="W447" s="1"/>
      <c r="X447" s="1"/>
      <c r="Y447" s="1"/>
      <c r="Z447" s="1"/>
    </row>
    <row r="448" spans="1:26" ht="14.25" customHeight="1" x14ac:dyDescent="0.3">
      <c r="A448" s="1"/>
      <c r="B448" s="1"/>
      <c r="C448" s="1"/>
      <c r="D448" s="1"/>
      <c r="E448" s="1"/>
      <c r="F448" s="1"/>
      <c r="G448" s="1"/>
      <c r="H448" s="1"/>
      <c r="I448" s="1"/>
      <c r="J448" s="26"/>
      <c r="K448" s="1"/>
      <c r="L448" s="1"/>
      <c r="M448" s="27"/>
      <c r="N448" s="28"/>
      <c r="O448" s="1"/>
      <c r="P448" s="1"/>
      <c r="Q448" s="1"/>
      <c r="R448" s="1"/>
      <c r="S448" s="1"/>
      <c r="T448" s="1"/>
      <c r="U448" s="1"/>
      <c r="V448" s="1"/>
      <c r="W448" s="1"/>
      <c r="X448" s="1"/>
      <c r="Y448" s="1"/>
      <c r="Z448" s="1"/>
    </row>
    <row r="449" spans="1:26" ht="14.25" customHeight="1" x14ac:dyDescent="0.3">
      <c r="A449" s="1"/>
      <c r="B449" s="1"/>
      <c r="C449" s="1"/>
      <c r="D449" s="1"/>
      <c r="E449" s="1"/>
      <c r="F449" s="1"/>
      <c r="G449" s="1"/>
      <c r="H449" s="1"/>
      <c r="I449" s="1"/>
      <c r="J449" s="26"/>
      <c r="K449" s="1"/>
      <c r="L449" s="1"/>
      <c r="M449" s="27"/>
      <c r="N449" s="28"/>
      <c r="O449" s="1"/>
      <c r="P449" s="1"/>
      <c r="Q449" s="1"/>
      <c r="R449" s="1"/>
      <c r="S449" s="1"/>
      <c r="T449" s="1"/>
      <c r="U449" s="1"/>
      <c r="V449" s="1"/>
      <c r="W449" s="1"/>
      <c r="X449" s="1"/>
      <c r="Y449" s="1"/>
      <c r="Z449" s="1"/>
    </row>
    <row r="450" spans="1:26" ht="14.25" customHeight="1" x14ac:dyDescent="0.3">
      <c r="A450" s="1"/>
      <c r="B450" s="1"/>
      <c r="C450" s="1"/>
      <c r="D450" s="1"/>
      <c r="E450" s="1"/>
      <c r="F450" s="1"/>
      <c r="G450" s="1"/>
      <c r="H450" s="1"/>
      <c r="I450" s="1"/>
      <c r="J450" s="26"/>
      <c r="K450" s="1"/>
      <c r="L450" s="1"/>
      <c r="M450" s="27"/>
      <c r="N450" s="28"/>
      <c r="O450" s="1"/>
      <c r="P450" s="1"/>
      <c r="Q450" s="1"/>
      <c r="R450" s="1"/>
      <c r="S450" s="1"/>
      <c r="T450" s="1"/>
      <c r="U450" s="1"/>
      <c r="V450" s="1"/>
      <c r="W450" s="1"/>
      <c r="X450" s="1"/>
      <c r="Y450" s="1"/>
      <c r="Z450" s="1"/>
    </row>
    <row r="451" spans="1:26" ht="14.25" customHeight="1" x14ac:dyDescent="0.3">
      <c r="A451" s="1"/>
      <c r="B451" s="1"/>
      <c r="C451" s="1"/>
      <c r="D451" s="1"/>
      <c r="E451" s="1"/>
      <c r="F451" s="1"/>
      <c r="G451" s="1"/>
      <c r="H451" s="1"/>
      <c r="I451" s="1"/>
      <c r="J451" s="26"/>
      <c r="K451" s="1"/>
      <c r="L451" s="1"/>
      <c r="M451" s="27"/>
      <c r="N451" s="28"/>
      <c r="O451" s="1"/>
      <c r="P451" s="1"/>
      <c r="Q451" s="1"/>
      <c r="R451" s="1"/>
      <c r="S451" s="1"/>
      <c r="T451" s="1"/>
      <c r="U451" s="1"/>
      <c r="V451" s="1"/>
      <c r="W451" s="1"/>
      <c r="X451" s="1"/>
      <c r="Y451" s="1"/>
      <c r="Z451" s="1"/>
    </row>
    <row r="452" spans="1:26" ht="14.25" customHeight="1" x14ac:dyDescent="0.3">
      <c r="A452" s="1"/>
      <c r="B452" s="1"/>
      <c r="C452" s="1"/>
      <c r="D452" s="1"/>
      <c r="E452" s="1"/>
      <c r="F452" s="1"/>
      <c r="G452" s="1"/>
      <c r="H452" s="1"/>
      <c r="I452" s="1"/>
      <c r="J452" s="26"/>
      <c r="K452" s="1"/>
      <c r="L452" s="1"/>
      <c r="M452" s="27"/>
      <c r="N452" s="28"/>
      <c r="O452" s="1"/>
      <c r="P452" s="1"/>
      <c r="Q452" s="1"/>
      <c r="R452" s="1"/>
      <c r="S452" s="1"/>
      <c r="T452" s="1"/>
      <c r="U452" s="1"/>
      <c r="V452" s="1"/>
      <c r="W452" s="1"/>
      <c r="X452" s="1"/>
      <c r="Y452" s="1"/>
      <c r="Z452" s="1"/>
    </row>
    <row r="453" spans="1:26" ht="14.25" customHeight="1" x14ac:dyDescent="0.3">
      <c r="A453" s="1"/>
      <c r="B453" s="1"/>
      <c r="C453" s="1"/>
      <c r="D453" s="1"/>
      <c r="E453" s="1"/>
      <c r="F453" s="1"/>
      <c r="G453" s="1"/>
      <c r="H453" s="1"/>
      <c r="I453" s="1"/>
      <c r="J453" s="26"/>
      <c r="K453" s="1"/>
      <c r="L453" s="1"/>
      <c r="M453" s="27"/>
      <c r="N453" s="28"/>
      <c r="O453" s="1"/>
      <c r="P453" s="1"/>
      <c r="Q453" s="1"/>
      <c r="R453" s="1"/>
      <c r="S453" s="1"/>
      <c r="T453" s="1"/>
      <c r="U453" s="1"/>
      <c r="V453" s="1"/>
      <c r="W453" s="1"/>
      <c r="X453" s="1"/>
      <c r="Y453" s="1"/>
      <c r="Z453" s="1"/>
    </row>
    <row r="454" spans="1:26" ht="14.25" customHeight="1" x14ac:dyDescent="0.3">
      <c r="A454" s="1"/>
      <c r="B454" s="1"/>
      <c r="C454" s="1"/>
      <c r="D454" s="1"/>
      <c r="E454" s="1"/>
      <c r="F454" s="1"/>
      <c r="G454" s="1"/>
      <c r="H454" s="1"/>
      <c r="I454" s="1"/>
      <c r="J454" s="26"/>
      <c r="K454" s="1"/>
      <c r="L454" s="1"/>
      <c r="M454" s="27"/>
      <c r="N454" s="28"/>
      <c r="O454" s="1"/>
      <c r="P454" s="1"/>
      <c r="Q454" s="1"/>
      <c r="R454" s="1"/>
      <c r="S454" s="1"/>
      <c r="T454" s="1"/>
      <c r="U454" s="1"/>
      <c r="V454" s="1"/>
      <c r="W454" s="1"/>
      <c r="X454" s="1"/>
      <c r="Y454" s="1"/>
      <c r="Z454" s="1"/>
    </row>
    <row r="455" spans="1:26" ht="14.25" customHeight="1" x14ac:dyDescent="0.3">
      <c r="A455" s="1"/>
      <c r="B455" s="1"/>
      <c r="C455" s="1"/>
      <c r="D455" s="1"/>
      <c r="E455" s="1"/>
      <c r="F455" s="1"/>
      <c r="G455" s="1"/>
      <c r="H455" s="1"/>
      <c r="I455" s="1"/>
      <c r="J455" s="26"/>
      <c r="K455" s="1"/>
      <c r="L455" s="1"/>
      <c r="M455" s="27"/>
      <c r="N455" s="28"/>
      <c r="O455" s="1"/>
      <c r="P455" s="1"/>
      <c r="Q455" s="1"/>
      <c r="R455" s="1"/>
      <c r="S455" s="1"/>
      <c r="T455" s="1"/>
      <c r="U455" s="1"/>
      <c r="V455" s="1"/>
      <c r="W455" s="1"/>
      <c r="X455" s="1"/>
      <c r="Y455" s="1"/>
      <c r="Z455" s="1"/>
    </row>
    <row r="456" spans="1:26" ht="14.25" customHeight="1" x14ac:dyDescent="0.3">
      <c r="A456" s="1"/>
      <c r="B456" s="1"/>
      <c r="C456" s="1"/>
      <c r="D456" s="1"/>
      <c r="E456" s="1"/>
      <c r="F456" s="1"/>
      <c r="G456" s="1"/>
      <c r="H456" s="1"/>
      <c r="I456" s="1"/>
      <c r="J456" s="26"/>
      <c r="K456" s="1"/>
      <c r="L456" s="1"/>
      <c r="M456" s="27"/>
      <c r="N456" s="28"/>
      <c r="O456" s="1"/>
      <c r="P456" s="1"/>
      <c r="Q456" s="1"/>
      <c r="R456" s="1"/>
      <c r="S456" s="1"/>
      <c r="T456" s="1"/>
      <c r="U456" s="1"/>
      <c r="V456" s="1"/>
      <c r="W456" s="1"/>
      <c r="X456" s="1"/>
      <c r="Y456" s="1"/>
      <c r="Z456" s="1"/>
    </row>
    <row r="457" spans="1:26" ht="14.25" customHeight="1" x14ac:dyDescent="0.3">
      <c r="A457" s="1"/>
      <c r="B457" s="1"/>
      <c r="C457" s="1"/>
      <c r="D457" s="1"/>
      <c r="E457" s="1"/>
      <c r="F457" s="1"/>
      <c r="G457" s="1"/>
      <c r="H457" s="1"/>
      <c r="I457" s="1"/>
      <c r="J457" s="26"/>
      <c r="K457" s="1"/>
      <c r="L457" s="1"/>
      <c r="M457" s="27"/>
      <c r="N457" s="28"/>
      <c r="O457" s="1"/>
      <c r="P457" s="1"/>
      <c r="Q457" s="1"/>
      <c r="R457" s="1"/>
      <c r="S457" s="1"/>
      <c r="T457" s="1"/>
      <c r="U457" s="1"/>
      <c r="V457" s="1"/>
      <c r="W457" s="1"/>
      <c r="X457" s="1"/>
      <c r="Y457" s="1"/>
      <c r="Z457" s="1"/>
    </row>
    <row r="458" spans="1:26" ht="14.25" customHeight="1" x14ac:dyDescent="0.3">
      <c r="A458" s="1"/>
      <c r="B458" s="1"/>
      <c r="C458" s="1"/>
      <c r="D458" s="1"/>
      <c r="E458" s="1"/>
      <c r="F458" s="1"/>
      <c r="G458" s="1"/>
      <c r="H458" s="1"/>
      <c r="I458" s="1"/>
      <c r="J458" s="26"/>
      <c r="K458" s="1"/>
      <c r="L458" s="1"/>
      <c r="M458" s="27"/>
      <c r="N458" s="28"/>
      <c r="O458" s="1"/>
      <c r="P458" s="1"/>
      <c r="Q458" s="1"/>
      <c r="R458" s="1"/>
      <c r="S458" s="1"/>
      <c r="T458" s="1"/>
      <c r="U458" s="1"/>
      <c r="V458" s="1"/>
      <c r="W458" s="1"/>
      <c r="X458" s="1"/>
      <c r="Y458" s="1"/>
      <c r="Z458" s="1"/>
    </row>
    <row r="459" spans="1:26" ht="14.25" customHeight="1" x14ac:dyDescent="0.3">
      <c r="A459" s="1"/>
      <c r="B459" s="1"/>
      <c r="C459" s="1"/>
      <c r="D459" s="1"/>
      <c r="E459" s="1"/>
      <c r="F459" s="1"/>
      <c r="G459" s="1"/>
      <c r="H459" s="1"/>
      <c r="I459" s="1"/>
      <c r="J459" s="26"/>
      <c r="K459" s="1"/>
      <c r="L459" s="1"/>
      <c r="M459" s="27"/>
      <c r="N459" s="28"/>
      <c r="O459" s="1"/>
      <c r="P459" s="1"/>
      <c r="Q459" s="1"/>
      <c r="R459" s="1"/>
      <c r="S459" s="1"/>
      <c r="T459" s="1"/>
      <c r="U459" s="1"/>
      <c r="V459" s="1"/>
      <c r="W459" s="1"/>
      <c r="X459" s="1"/>
      <c r="Y459" s="1"/>
      <c r="Z459" s="1"/>
    </row>
    <row r="460" spans="1:26" ht="14.25" customHeight="1" x14ac:dyDescent="0.3">
      <c r="A460" s="1"/>
      <c r="B460" s="1"/>
      <c r="C460" s="1"/>
      <c r="D460" s="1"/>
      <c r="E460" s="1"/>
      <c r="F460" s="1"/>
      <c r="G460" s="1"/>
      <c r="H460" s="1"/>
      <c r="I460" s="1"/>
      <c r="J460" s="26"/>
      <c r="K460" s="1"/>
      <c r="L460" s="1"/>
      <c r="M460" s="27"/>
      <c r="N460" s="28"/>
      <c r="O460" s="1"/>
      <c r="P460" s="1"/>
      <c r="Q460" s="1"/>
      <c r="R460" s="1"/>
      <c r="S460" s="1"/>
      <c r="T460" s="1"/>
      <c r="U460" s="1"/>
      <c r="V460" s="1"/>
      <c r="W460" s="1"/>
      <c r="X460" s="1"/>
      <c r="Y460" s="1"/>
      <c r="Z460" s="1"/>
    </row>
    <row r="461" spans="1:26" ht="14.25" customHeight="1" x14ac:dyDescent="0.3">
      <c r="A461" s="1"/>
      <c r="B461" s="1"/>
      <c r="C461" s="1"/>
      <c r="D461" s="1"/>
      <c r="E461" s="1"/>
      <c r="F461" s="1"/>
      <c r="G461" s="1"/>
      <c r="H461" s="1"/>
      <c r="I461" s="1"/>
      <c r="J461" s="26"/>
      <c r="K461" s="1"/>
      <c r="L461" s="1"/>
      <c r="M461" s="27"/>
      <c r="N461" s="28"/>
      <c r="O461" s="1"/>
      <c r="P461" s="1"/>
      <c r="Q461" s="1"/>
      <c r="R461" s="1"/>
      <c r="S461" s="1"/>
      <c r="T461" s="1"/>
      <c r="U461" s="1"/>
      <c r="V461" s="1"/>
      <c r="W461" s="1"/>
      <c r="X461" s="1"/>
      <c r="Y461" s="1"/>
      <c r="Z461" s="1"/>
    </row>
    <row r="462" spans="1:26" ht="14.25" customHeight="1" x14ac:dyDescent="0.3">
      <c r="A462" s="1"/>
      <c r="B462" s="1"/>
      <c r="C462" s="1"/>
      <c r="D462" s="1"/>
      <c r="E462" s="1"/>
      <c r="F462" s="1"/>
      <c r="G462" s="1"/>
      <c r="H462" s="1"/>
      <c r="I462" s="1"/>
      <c r="J462" s="26"/>
      <c r="K462" s="1"/>
      <c r="L462" s="1"/>
      <c r="M462" s="27"/>
      <c r="N462" s="28"/>
      <c r="O462" s="1"/>
      <c r="P462" s="1"/>
      <c r="Q462" s="1"/>
      <c r="R462" s="1"/>
      <c r="S462" s="1"/>
      <c r="T462" s="1"/>
      <c r="U462" s="1"/>
      <c r="V462" s="1"/>
      <c r="W462" s="1"/>
      <c r="X462" s="1"/>
      <c r="Y462" s="1"/>
      <c r="Z462" s="1"/>
    </row>
    <row r="463" spans="1:26" ht="14.25" customHeight="1" x14ac:dyDescent="0.3">
      <c r="A463" s="1"/>
      <c r="B463" s="1"/>
      <c r="C463" s="1"/>
      <c r="D463" s="1"/>
      <c r="E463" s="1"/>
      <c r="F463" s="1"/>
      <c r="G463" s="1"/>
      <c r="H463" s="1"/>
      <c r="I463" s="1"/>
      <c r="J463" s="26"/>
      <c r="K463" s="1"/>
      <c r="L463" s="1"/>
      <c r="M463" s="27"/>
      <c r="N463" s="28"/>
      <c r="O463" s="1"/>
      <c r="P463" s="1"/>
      <c r="Q463" s="1"/>
      <c r="R463" s="1"/>
      <c r="S463" s="1"/>
      <c r="T463" s="1"/>
      <c r="U463" s="1"/>
      <c r="V463" s="1"/>
      <c r="W463" s="1"/>
      <c r="X463" s="1"/>
      <c r="Y463" s="1"/>
      <c r="Z463" s="1"/>
    </row>
    <row r="464" spans="1:26" ht="14.25" customHeight="1" x14ac:dyDescent="0.3">
      <c r="A464" s="1"/>
      <c r="B464" s="1"/>
      <c r="C464" s="1"/>
      <c r="D464" s="1"/>
      <c r="E464" s="1"/>
      <c r="F464" s="1"/>
      <c r="G464" s="1"/>
      <c r="H464" s="1"/>
      <c r="I464" s="1"/>
      <c r="J464" s="26"/>
      <c r="K464" s="1"/>
      <c r="L464" s="1"/>
      <c r="M464" s="27"/>
      <c r="N464" s="28"/>
      <c r="O464" s="1"/>
      <c r="P464" s="1"/>
      <c r="Q464" s="1"/>
      <c r="R464" s="1"/>
      <c r="S464" s="1"/>
      <c r="T464" s="1"/>
      <c r="U464" s="1"/>
      <c r="V464" s="1"/>
      <c r="W464" s="1"/>
      <c r="X464" s="1"/>
      <c r="Y464" s="1"/>
      <c r="Z464" s="1"/>
    </row>
    <row r="465" spans="1:26" ht="14.25" customHeight="1" x14ac:dyDescent="0.3">
      <c r="A465" s="1"/>
      <c r="B465" s="1"/>
      <c r="C465" s="1"/>
      <c r="D465" s="1"/>
      <c r="E465" s="1"/>
      <c r="F465" s="1"/>
      <c r="G465" s="1"/>
      <c r="H465" s="1"/>
      <c r="I465" s="1"/>
      <c r="J465" s="26"/>
      <c r="K465" s="1"/>
      <c r="L465" s="1"/>
      <c r="M465" s="27"/>
      <c r="N465" s="28"/>
      <c r="O465" s="1"/>
      <c r="P465" s="1"/>
      <c r="Q465" s="1"/>
      <c r="R465" s="1"/>
      <c r="S465" s="1"/>
      <c r="T465" s="1"/>
      <c r="U465" s="1"/>
      <c r="V465" s="1"/>
      <c r="W465" s="1"/>
      <c r="X465" s="1"/>
      <c r="Y465" s="1"/>
      <c r="Z465" s="1"/>
    </row>
    <row r="466" spans="1:26" ht="14.25" customHeight="1" x14ac:dyDescent="0.3">
      <c r="A466" s="1"/>
      <c r="B466" s="1"/>
      <c r="C466" s="1"/>
      <c r="D466" s="1"/>
      <c r="E466" s="1"/>
      <c r="F466" s="1"/>
      <c r="G466" s="1"/>
      <c r="H466" s="1"/>
      <c r="I466" s="1"/>
      <c r="J466" s="26"/>
      <c r="K466" s="1"/>
      <c r="L466" s="1"/>
      <c r="M466" s="27"/>
      <c r="N466" s="28"/>
      <c r="O466" s="1"/>
      <c r="P466" s="1"/>
      <c r="Q466" s="1"/>
      <c r="R466" s="1"/>
      <c r="S466" s="1"/>
      <c r="T466" s="1"/>
      <c r="U466" s="1"/>
      <c r="V466" s="1"/>
      <c r="W466" s="1"/>
      <c r="X466" s="1"/>
      <c r="Y466" s="1"/>
      <c r="Z466" s="1"/>
    </row>
    <row r="467" spans="1:26" ht="14.25" customHeight="1" x14ac:dyDescent="0.3">
      <c r="A467" s="1"/>
      <c r="B467" s="1"/>
      <c r="C467" s="1"/>
      <c r="D467" s="1"/>
      <c r="E467" s="1"/>
      <c r="F467" s="1"/>
      <c r="G467" s="1"/>
      <c r="H467" s="1"/>
      <c r="I467" s="1"/>
      <c r="J467" s="26"/>
      <c r="K467" s="1"/>
      <c r="L467" s="1"/>
      <c r="M467" s="27"/>
      <c r="N467" s="28"/>
      <c r="O467" s="1"/>
      <c r="P467" s="1"/>
      <c r="Q467" s="1"/>
      <c r="R467" s="1"/>
      <c r="S467" s="1"/>
      <c r="T467" s="1"/>
      <c r="U467" s="1"/>
      <c r="V467" s="1"/>
      <c r="W467" s="1"/>
      <c r="X467" s="1"/>
      <c r="Y467" s="1"/>
      <c r="Z467" s="1"/>
    </row>
    <row r="468" spans="1:26" ht="14.25" customHeight="1" x14ac:dyDescent="0.3">
      <c r="A468" s="1"/>
      <c r="B468" s="1"/>
      <c r="C468" s="1"/>
      <c r="D468" s="1"/>
      <c r="E468" s="1"/>
      <c r="F468" s="1"/>
      <c r="G468" s="1"/>
      <c r="H468" s="1"/>
      <c r="I468" s="1"/>
      <c r="J468" s="26"/>
      <c r="K468" s="1"/>
      <c r="L468" s="1"/>
      <c r="M468" s="27"/>
      <c r="N468" s="28"/>
      <c r="O468" s="1"/>
      <c r="P468" s="1"/>
      <c r="Q468" s="1"/>
      <c r="R468" s="1"/>
      <c r="S468" s="1"/>
      <c r="T468" s="1"/>
      <c r="U468" s="1"/>
      <c r="V468" s="1"/>
      <c r="W468" s="1"/>
      <c r="X468" s="1"/>
      <c r="Y468" s="1"/>
      <c r="Z468" s="1"/>
    </row>
    <row r="469" spans="1:26" ht="14.25" customHeight="1" x14ac:dyDescent="0.3">
      <c r="A469" s="1"/>
      <c r="B469" s="1"/>
      <c r="C469" s="1"/>
      <c r="D469" s="1"/>
      <c r="E469" s="1"/>
      <c r="F469" s="1"/>
      <c r="G469" s="1"/>
      <c r="H469" s="1"/>
      <c r="I469" s="1"/>
      <c r="J469" s="26"/>
      <c r="K469" s="1"/>
      <c r="L469" s="1"/>
      <c r="M469" s="27"/>
      <c r="N469" s="28"/>
      <c r="O469" s="1"/>
      <c r="P469" s="1"/>
      <c r="Q469" s="1"/>
      <c r="R469" s="1"/>
      <c r="S469" s="1"/>
      <c r="T469" s="1"/>
      <c r="U469" s="1"/>
      <c r="V469" s="1"/>
      <c r="W469" s="1"/>
      <c r="X469" s="1"/>
      <c r="Y469" s="1"/>
      <c r="Z469" s="1"/>
    </row>
    <row r="470" spans="1:26" ht="14.25" customHeight="1" x14ac:dyDescent="0.3">
      <c r="A470" s="1"/>
      <c r="B470" s="1"/>
      <c r="C470" s="1"/>
      <c r="D470" s="1"/>
      <c r="E470" s="1"/>
      <c r="F470" s="1"/>
      <c r="G470" s="1"/>
      <c r="H470" s="1"/>
      <c r="I470" s="1"/>
      <c r="J470" s="26"/>
      <c r="K470" s="1"/>
      <c r="L470" s="1"/>
      <c r="M470" s="27"/>
      <c r="N470" s="28"/>
      <c r="O470" s="1"/>
      <c r="P470" s="1"/>
      <c r="Q470" s="1"/>
      <c r="R470" s="1"/>
      <c r="S470" s="1"/>
      <c r="T470" s="1"/>
      <c r="U470" s="1"/>
      <c r="V470" s="1"/>
      <c r="W470" s="1"/>
      <c r="X470" s="1"/>
      <c r="Y470" s="1"/>
      <c r="Z470" s="1"/>
    </row>
    <row r="471" spans="1:26" ht="14.25" customHeight="1" x14ac:dyDescent="0.3">
      <c r="A471" s="1"/>
      <c r="B471" s="1"/>
      <c r="C471" s="1"/>
      <c r="D471" s="1"/>
      <c r="E471" s="1"/>
      <c r="F471" s="1"/>
      <c r="G471" s="1"/>
      <c r="H471" s="1"/>
      <c r="I471" s="1"/>
      <c r="J471" s="26"/>
      <c r="K471" s="1"/>
      <c r="L471" s="1"/>
      <c r="M471" s="27"/>
      <c r="N471" s="28"/>
      <c r="O471" s="1"/>
      <c r="P471" s="1"/>
      <c r="Q471" s="1"/>
      <c r="R471" s="1"/>
      <c r="S471" s="1"/>
      <c r="T471" s="1"/>
      <c r="U471" s="1"/>
      <c r="V471" s="1"/>
      <c r="W471" s="1"/>
      <c r="X471" s="1"/>
      <c r="Y471" s="1"/>
      <c r="Z471" s="1"/>
    </row>
    <row r="472" spans="1:26" ht="14.25" customHeight="1" x14ac:dyDescent="0.3">
      <c r="A472" s="1"/>
      <c r="B472" s="1"/>
      <c r="C472" s="1"/>
      <c r="D472" s="1"/>
      <c r="E472" s="1"/>
      <c r="F472" s="1"/>
      <c r="G472" s="1"/>
      <c r="H472" s="1"/>
      <c r="I472" s="1"/>
      <c r="J472" s="26"/>
      <c r="K472" s="1"/>
      <c r="L472" s="1"/>
      <c r="M472" s="27"/>
      <c r="N472" s="28"/>
      <c r="O472" s="1"/>
      <c r="P472" s="1"/>
      <c r="Q472" s="1"/>
      <c r="R472" s="1"/>
      <c r="S472" s="1"/>
      <c r="T472" s="1"/>
      <c r="U472" s="1"/>
      <c r="V472" s="1"/>
      <c r="W472" s="1"/>
      <c r="X472" s="1"/>
      <c r="Y472" s="1"/>
      <c r="Z472" s="1"/>
    </row>
    <row r="473" spans="1:26" ht="14.25" customHeight="1" x14ac:dyDescent="0.3">
      <c r="A473" s="1"/>
      <c r="B473" s="1"/>
      <c r="C473" s="1"/>
      <c r="D473" s="1"/>
      <c r="E473" s="1"/>
      <c r="F473" s="1"/>
      <c r="G473" s="1"/>
      <c r="H473" s="1"/>
      <c r="I473" s="1"/>
      <c r="J473" s="26"/>
      <c r="K473" s="1"/>
      <c r="L473" s="1"/>
      <c r="M473" s="27"/>
      <c r="N473" s="28"/>
      <c r="O473" s="1"/>
      <c r="P473" s="1"/>
      <c r="Q473" s="1"/>
      <c r="R473" s="1"/>
      <c r="S473" s="1"/>
      <c r="T473" s="1"/>
      <c r="U473" s="1"/>
      <c r="V473" s="1"/>
      <c r="W473" s="1"/>
      <c r="X473" s="1"/>
      <c r="Y473" s="1"/>
      <c r="Z473" s="1"/>
    </row>
    <row r="474" spans="1:26" ht="14.25" customHeight="1" x14ac:dyDescent="0.3">
      <c r="A474" s="1"/>
      <c r="B474" s="1"/>
      <c r="C474" s="1"/>
      <c r="D474" s="1"/>
      <c r="E474" s="1"/>
      <c r="F474" s="1"/>
      <c r="G474" s="1"/>
      <c r="H474" s="1"/>
      <c r="I474" s="1"/>
      <c r="J474" s="26"/>
      <c r="K474" s="1"/>
      <c r="L474" s="1"/>
      <c r="M474" s="27"/>
      <c r="N474" s="28"/>
      <c r="O474" s="1"/>
      <c r="P474" s="1"/>
      <c r="Q474" s="1"/>
      <c r="R474" s="1"/>
      <c r="S474" s="1"/>
      <c r="T474" s="1"/>
      <c r="U474" s="1"/>
      <c r="V474" s="1"/>
      <c r="W474" s="1"/>
      <c r="X474" s="1"/>
      <c r="Y474" s="1"/>
      <c r="Z474" s="1"/>
    </row>
    <row r="475" spans="1:26" ht="14.25" customHeight="1" x14ac:dyDescent="0.3">
      <c r="A475" s="1"/>
      <c r="B475" s="1"/>
      <c r="C475" s="1"/>
      <c r="D475" s="1"/>
      <c r="E475" s="1"/>
      <c r="F475" s="1"/>
      <c r="G475" s="1"/>
      <c r="H475" s="1"/>
      <c r="I475" s="1"/>
      <c r="J475" s="26"/>
      <c r="K475" s="1"/>
      <c r="L475" s="1"/>
      <c r="M475" s="27"/>
      <c r="N475" s="28"/>
      <c r="O475" s="1"/>
      <c r="P475" s="1"/>
      <c r="Q475" s="1"/>
      <c r="R475" s="1"/>
      <c r="S475" s="1"/>
      <c r="T475" s="1"/>
      <c r="U475" s="1"/>
      <c r="V475" s="1"/>
      <c r="W475" s="1"/>
      <c r="X475" s="1"/>
      <c r="Y475" s="1"/>
      <c r="Z475" s="1"/>
    </row>
    <row r="476" spans="1:26" ht="14.25" customHeight="1" x14ac:dyDescent="0.3">
      <c r="A476" s="1"/>
      <c r="B476" s="1"/>
      <c r="C476" s="1"/>
      <c r="D476" s="1"/>
      <c r="E476" s="1"/>
      <c r="F476" s="1"/>
      <c r="G476" s="1"/>
      <c r="H476" s="1"/>
      <c r="I476" s="1"/>
      <c r="J476" s="26"/>
      <c r="K476" s="1"/>
      <c r="L476" s="1"/>
      <c r="M476" s="27"/>
      <c r="N476" s="28"/>
      <c r="O476" s="1"/>
      <c r="P476" s="1"/>
      <c r="Q476" s="1"/>
      <c r="R476" s="1"/>
      <c r="S476" s="1"/>
      <c r="T476" s="1"/>
      <c r="U476" s="1"/>
      <c r="V476" s="1"/>
      <c r="W476" s="1"/>
      <c r="X476" s="1"/>
      <c r="Y476" s="1"/>
      <c r="Z476" s="1"/>
    </row>
    <row r="477" spans="1:26" ht="14.25" customHeight="1" x14ac:dyDescent="0.3">
      <c r="A477" s="1"/>
      <c r="B477" s="1"/>
      <c r="C477" s="1"/>
      <c r="D477" s="1"/>
      <c r="E477" s="1"/>
      <c r="F477" s="1"/>
      <c r="G477" s="1"/>
      <c r="H477" s="1"/>
      <c r="I477" s="1"/>
      <c r="J477" s="26"/>
      <c r="K477" s="1"/>
      <c r="L477" s="1"/>
      <c r="M477" s="27"/>
      <c r="N477" s="28"/>
      <c r="O477" s="1"/>
      <c r="P477" s="1"/>
      <c r="Q477" s="1"/>
      <c r="R477" s="1"/>
      <c r="S477" s="1"/>
      <c r="T477" s="1"/>
      <c r="U477" s="1"/>
      <c r="V477" s="1"/>
      <c r="W477" s="1"/>
      <c r="X477" s="1"/>
      <c r="Y477" s="1"/>
      <c r="Z477" s="1"/>
    </row>
    <row r="478" spans="1:26" ht="14.25" customHeight="1" x14ac:dyDescent="0.3">
      <c r="A478" s="1"/>
      <c r="B478" s="1"/>
      <c r="C478" s="1"/>
      <c r="D478" s="1"/>
      <c r="E478" s="1"/>
      <c r="F478" s="1"/>
      <c r="G478" s="1"/>
      <c r="H478" s="1"/>
      <c r="I478" s="1"/>
      <c r="J478" s="26"/>
      <c r="K478" s="1"/>
      <c r="L478" s="1"/>
      <c r="M478" s="27"/>
      <c r="N478" s="28"/>
      <c r="O478" s="1"/>
      <c r="P478" s="1"/>
      <c r="Q478" s="1"/>
      <c r="R478" s="1"/>
      <c r="S478" s="1"/>
      <c r="T478" s="1"/>
      <c r="U478" s="1"/>
      <c r="V478" s="1"/>
      <c r="W478" s="1"/>
      <c r="X478" s="1"/>
      <c r="Y478" s="1"/>
      <c r="Z478" s="1"/>
    </row>
    <row r="479" spans="1:26" ht="14.25" customHeight="1" x14ac:dyDescent="0.3">
      <c r="A479" s="1"/>
      <c r="B479" s="1"/>
      <c r="C479" s="1"/>
      <c r="D479" s="1"/>
      <c r="E479" s="1"/>
      <c r="F479" s="1"/>
      <c r="G479" s="1"/>
      <c r="H479" s="1"/>
      <c r="I479" s="1"/>
      <c r="J479" s="26"/>
      <c r="K479" s="1"/>
      <c r="L479" s="1"/>
      <c r="M479" s="27"/>
      <c r="N479" s="28"/>
      <c r="O479" s="1"/>
      <c r="P479" s="1"/>
      <c r="Q479" s="1"/>
      <c r="R479" s="1"/>
      <c r="S479" s="1"/>
      <c r="T479" s="1"/>
      <c r="U479" s="1"/>
      <c r="V479" s="1"/>
      <c r="W479" s="1"/>
      <c r="X479" s="1"/>
      <c r="Y479" s="1"/>
      <c r="Z479" s="1"/>
    </row>
    <row r="480" spans="1:26" ht="14.25" customHeight="1" x14ac:dyDescent="0.3">
      <c r="A480" s="1"/>
      <c r="B480" s="1"/>
      <c r="C480" s="1"/>
      <c r="D480" s="1"/>
      <c r="E480" s="1"/>
      <c r="F480" s="1"/>
      <c r="G480" s="1"/>
      <c r="H480" s="1"/>
      <c r="I480" s="1"/>
      <c r="J480" s="26"/>
      <c r="K480" s="1"/>
      <c r="L480" s="1"/>
      <c r="M480" s="27"/>
      <c r="N480" s="28"/>
      <c r="O480" s="1"/>
      <c r="P480" s="1"/>
      <c r="Q480" s="1"/>
      <c r="R480" s="1"/>
      <c r="S480" s="1"/>
      <c r="T480" s="1"/>
      <c r="U480" s="1"/>
      <c r="V480" s="1"/>
      <c r="W480" s="1"/>
      <c r="X480" s="1"/>
      <c r="Y480" s="1"/>
      <c r="Z480" s="1"/>
    </row>
    <row r="481" spans="1:26" ht="14.25" customHeight="1" x14ac:dyDescent="0.3">
      <c r="A481" s="1"/>
      <c r="B481" s="1"/>
      <c r="C481" s="1"/>
      <c r="D481" s="1"/>
      <c r="E481" s="1"/>
      <c r="F481" s="1"/>
      <c r="G481" s="1"/>
      <c r="H481" s="1"/>
      <c r="I481" s="1"/>
      <c r="J481" s="26"/>
      <c r="K481" s="1"/>
      <c r="L481" s="1"/>
      <c r="M481" s="27"/>
      <c r="N481" s="28"/>
      <c r="O481" s="1"/>
      <c r="P481" s="1"/>
      <c r="Q481" s="1"/>
      <c r="R481" s="1"/>
      <c r="S481" s="1"/>
      <c r="T481" s="1"/>
      <c r="U481" s="1"/>
      <c r="V481" s="1"/>
      <c r="W481" s="1"/>
      <c r="X481" s="1"/>
      <c r="Y481" s="1"/>
      <c r="Z481" s="1"/>
    </row>
    <row r="482" spans="1:26" ht="14.25" customHeight="1" x14ac:dyDescent="0.3">
      <c r="A482" s="1"/>
      <c r="B482" s="1"/>
      <c r="C482" s="1"/>
      <c r="D482" s="1"/>
      <c r="E482" s="1"/>
      <c r="F482" s="1"/>
      <c r="G482" s="1"/>
      <c r="H482" s="1"/>
      <c r="I482" s="1"/>
      <c r="J482" s="26"/>
      <c r="K482" s="1"/>
      <c r="L482" s="1"/>
      <c r="M482" s="27"/>
      <c r="N482" s="28"/>
      <c r="O482" s="1"/>
      <c r="P482" s="1"/>
      <c r="Q482" s="1"/>
      <c r="R482" s="1"/>
      <c r="S482" s="1"/>
      <c r="T482" s="1"/>
      <c r="U482" s="1"/>
      <c r="V482" s="1"/>
      <c r="W482" s="1"/>
      <c r="X482" s="1"/>
      <c r="Y482" s="1"/>
      <c r="Z482" s="1"/>
    </row>
    <row r="483" spans="1:26" ht="14.25" customHeight="1" x14ac:dyDescent="0.3">
      <c r="A483" s="1"/>
      <c r="B483" s="1"/>
      <c r="C483" s="1"/>
      <c r="D483" s="1"/>
      <c r="E483" s="1"/>
      <c r="F483" s="1"/>
      <c r="G483" s="1"/>
      <c r="H483" s="1"/>
      <c r="I483" s="1"/>
      <c r="J483" s="26"/>
      <c r="K483" s="1"/>
      <c r="L483" s="1"/>
      <c r="M483" s="27"/>
      <c r="N483" s="28"/>
      <c r="O483" s="1"/>
      <c r="P483" s="1"/>
      <c r="Q483" s="1"/>
      <c r="R483" s="1"/>
      <c r="S483" s="1"/>
      <c r="T483" s="1"/>
      <c r="U483" s="1"/>
      <c r="V483" s="1"/>
      <c r="W483" s="1"/>
      <c r="X483" s="1"/>
      <c r="Y483" s="1"/>
      <c r="Z483" s="1"/>
    </row>
    <row r="484" spans="1:26" ht="14.25" customHeight="1" x14ac:dyDescent="0.3">
      <c r="A484" s="1"/>
      <c r="B484" s="1"/>
      <c r="C484" s="1"/>
      <c r="D484" s="1"/>
      <c r="E484" s="1"/>
      <c r="F484" s="1"/>
      <c r="G484" s="1"/>
      <c r="H484" s="1"/>
      <c r="I484" s="1"/>
      <c r="J484" s="26"/>
      <c r="K484" s="1"/>
      <c r="L484" s="1"/>
      <c r="M484" s="27"/>
      <c r="N484" s="28"/>
      <c r="O484" s="1"/>
      <c r="P484" s="1"/>
      <c r="Q484" s="1"/>
      <c r="R484" s="1"/>
      <c r="S484" s="1"/>
      <c r="T484" s="1"/>
      <c r="U484" s="1"/>
      <c r="V484" s="1"/>
      <c r="W484" s="1"/>
      <c r="X484" s="1"/>
      <c r="Y484" s="1"/>
      <c r="Z484" s="1"/>
    </row>
    <row r="485" spans="1:26" ht="14.25" customHeight="1" x14ac:dyDescent="0.3">
      <c r="A485" s="1"/>
      <c r="B485" s="1"/>
      <c r="C485" s="1"/>
      <c r="D485" s="1"/>
      <c r="E485" s="1"/>
      <c r="F485" s="1"/>
      <c r="G485" s="1"/>
      <c r="H485" s="1"/>
      <c r="I485" s="1"/>
      <c r="J485" s="26"/>
      <c r="K485" s="1"/>
      <c r="L485" s="1"/>
      <c r="M485" s="27"/>
      <c r="N485" s="28"/>
      <c r="O485" s="1"/>
      <c r="P485" s="1"/>
      <c r="Q485" s="1"/>
      <c r="R485" s="1"/>
      <c r="S485" s="1"/>
      <c r="T485" s="1"/>
      <c r="U485" s="1"/>
      <c r="V485" s="1"/>
      <c r="W485" s="1"/>
      <c r="X485" s="1"/>
      <c r="Y485" s="1"/>
      <c r="Z485" s="1"/>
    </row>
    <row r="486" spans="1:26" ht="14.25" customHeight="1" x14ac:dyDescent="0.3">
      <c r="A486" s="1"/>
      <c r="B486" s="1"/>
      <c r="C486" s="1"/>
      <c r="D486" s="1"/>
      <c r="E486" s="1"/>
      <c r="F486" s="1"/>
      <c r="G486" s="1"/>
      <c r="H486" s="1"/>
      <c r="I486" s="1"/>
      <c r="J486" s="26"/>
      <c r="K486" s="1"/>
      <c r="L486" s="1"/>
      <c r="M486" s="27"/>
      <c r="N486" s="28"/>
      <c r="O486" s="1"/>
      <c r="P486" s="1"/>
      <c r="Q486" s="1"/>
      <c r="R486" s="1"/>
      <c r="S486" s="1"/>
      <c r="T486" s="1"/>
      <c r="U486" s="1"/>
      <c r="V486" s="1"/>
      <c r="W486" s="1"/>
      <c r="X486" s="1"/>
      <c r="Y486" s="1"/>
      <c r="Z486" s="1"/>
    </row>
    <row r="487" spans="1:26" ht="14.25" customHeight="1" x14ac:dyDescent="0.3">
      <c r="A487" s="1"/>
      <c r="B487" s="1"/>
      <c r="C487" s="1"/>
      <c r="D487" s="1"/>
      <c r="E487" s="1"/>
      <c r="F487" s="1"/>
      <c r="G487" s="1"/>
      <c r="H487" s="1"/>
      <c r="I487" s="1"/>
      <c r="J487" s="26"/>
      <c r="K487" s="1"/>
      <c r="L487" s="1"/>
      <c r="M487" s="27"/>
      <c r="N487" s="28"/>
      <c r="O487" s="1"/>
      <c r="P487" s="1"/>
      <c r="Q487" s="1"/>
      <c r="R487" s="1"/>
      <c r="S487" s="1"/>
      <c r="T487" s="1"/>
      <c r="U487" s="1"/>
      <c r="V487" s="1"/>
      <c r="W487" s="1"/>
      <c r="X487" s="1"/>
      <c r="Y487" s="1"/>
      <c r="Z487" s="1"/>
    </row>
    <row r="488" spans="1:26" ht="14.25" customHeight="1" x14ac:dyDescent="0.3">
      <c r="A488" s="1"/>
      <c r="B488" s="1"/>
      <c r="C488" s="1"/>
      <c r="D488" s="1"/>
      <c r="E488" s="1"/>
      <c r="F488" s="1"/>
      <c r="G488" s="1"/>
      <c r="H488" s="1"/>
      <c r="I488" s="1"/>
      <c r="J488" s="26"/>
      <c r="K488" s="1"/>
      <c r="L488" s="1"/>
      <c r="M488" s="27"/>
      <c r="N488" s="28"/>
      <c r="O488" s="1"/>
      <c r="P488" s="1"/>
      <c r="Q488" s="1"/>
      <c r="R488" s="1"/>
      <c r="S488" s="1"/>
      <c r="T488" s="1"/>
      <c r="U488" s="1"/>
      <c r="V488" s="1"/>
      <c r="W488" s="1"/>
      <c r="X488" s="1"/>
      <c r="Y488" s="1"/>
      <c r="Z488" s="1"/>
    </row>
    <row r="489" spans="1:26" ht="14.25" customHeight="1" x14ac:dyDescent="0.3">
      <c r="A489" s="1"/>
      <c r="B489" s="1"/>
      <c r="C489" s="1"/>
      <c r="D489" s="1"/>
      <c r="E489" s="1"/>
      <c r="F489" s="1"/>
      <c r="G489" s="1"/>
      <c r="H489" s="1"/>
      <c r="I489" s="1"/>
      <c r="J489" s="26"/>
      <c r="K489" s="1"/>
      <c r="L489" s="1"/>
      <c r="M489" s="27"/>
      <c r="N489" s="28"/>
      <c r="O489" s="1"/>
      <c r="P489" s="1"/>
      <c r="Q489" s="1"/>
      <c r="R489" s="1"/>
      <c r="S489" s="1"/>
      <c r="T489" s="1"/>
      <c r="U489" s="1"/>
      <c r="V489" s="1"/>
      <c r="W489" s="1"/>
      <c r="X489" s="1"/>
      <c r="Y489" s="1"/>
      <c r="Z489" s="1"/>
    </row>
    <row r="490" spans="1:26" ht="14.25" customHeight="1" x14ac:dyDescent="0.3">
      <c r="A490" s="1"/>
      <c r="B490" s="1"/>
      <c r="C490" s="1"/>
      <c r="D490" s="1"/>
      <c r="E490" s="1"/>
      <c r="F490" s="1"/>
      <c r="G490" s="1"/>
      <c r="H490" s="1"/>
      <c r="I490" s="1"/>
      <c r="J490" s="26"/>
      <c r="K490" s="1"/>
      <c r="L490" s="1"/>
      <c r="M490" s="27"/>
      <c r="N490" s="28"/>
      <c r="O490" s="1"/>
      <c r="P490" s="1"/>
      <c r="Q490" s="1"/>
      <c r="R490" s="1"/>
      <c r="S490" s="1"/>
      <c r="T490" s="1"/>
      <c r="U490" s="1"/>
      <c r="V490" s="1"/>
      <c r="W490" s="1"/>
      <c r="X490" s="1"/>
      <c r="Y490" s="1"/>
      <c r="Z490" s="1"/>
    </row>
    <row r="491" spans="1:26" ht="14.25" customHeight="1" x14ac:dyDescent="0.3">
      <c r="A491" s="1"/>
      <c r="B491" s="1"/>
      <c r="C491" s="1"/>
      <c r="D491" s="1"/>
      <c r="E491" s="1"/>
      <c r="F491" s="1"/>
      <c r="G491" s="1"/>
      <c r="H491" s="1"/>
      <c r="I491" s="1"/>
      <c r="J491" s="26"/>
      <c r="K491" s="1"/>
      <c r="L491" s="1"/>
      <c r="M491" s="27"/>
      <c r="N491" s="28"/>
      <c r="O491" s="1"/>
      <c r="P491" s="1"/>
      <c r="Q491" s="1"/>
      <c r="R491" s="1"/>
      <c r="S491" s="1"/>
      <c r="T491" s="1"/>
      <c r="U491" s="1"/>
      <c r="V491" s="1"/>
      <c r="W491" s="1"/>
      <c r="X491" s="1"/>
      <c r="Y491" s="1"/>
      <c r="Z491" s="1"/>
    </row>
    <row r="492" spans="1:26" ht="14.25" customHeight="1" x14ac:dyDescent="0.3">
      <c r="A492" s="1"/>
      <c r="B492" s="1"/>
      <c r="C492" s="1"/>
      <c r="D492" s="1"/>
      <c r="E492" s="1"/>
      <c r="F492" s="1"/>
      <c r="G492" s="1"/>
      <c r="H492" s="1"/>
      <c r="I492" s="1"/>
      <c r="J492" s="26"/>
      <c r="K492" s="1"/>
      <c r="L492" s="1"/>
      <c r="M492" s="27"/>
      <c r="N492" s="28"/>
      <c r="O492" s="1"/>
      <c r="P492" s="1"/>
      <c r="Q492" s="1"/>
      <c r="R492" s="1"/>
      <c r="S492" s="1"/>
      <c r="T492" s="1"/>
      <c r="U492" s="1"/>
      <c r="V492" s="1"/>
      <c r="W492" s="1"/>
      <c r="X492" s="1"/>
      <c r="Y492" s="1"/>
      <c r="Z492" s="1"/>
    </row>
    <row r="493" spans="1:26" ht="14.25" customHeight="1" x14ac:dyDescent="0.3">
      <c r="A493" s="1"/>
      <c r="B493" s="1"/>
      <c r="C493" s="1"/>
      <c r="D493" s="1"/>
      <c r="E493" s="1"/>
      <c r="F493" s="1"/>
      <c r="G493" s="1"/>
      <c r="H493" s="1"/>
      <c r="I493" s="1"/>
      <c r="J493" s="26"/>
      <c r="K493" s="1"/>
      <c r="L493" s="1"/>
      <c r="M493" s="27"/>
      <c r="N493" s="28"/>
      <c r="O493" s="1"/>
      <c r="P493" s="1"/>
      <c r="Q493" s="1"/>
      <c r="R493" s="1"/>
      <c r="S493" s="1"/>
      <c r="T493" s="1"/>
      <c r="U493" s="1"/>
      <c r="V493" s="1"/>
      <c r="W493" s="1"/>
      <c r="X493" s="1"/>
      <c r="Y493" s="1"/>
      <c r="Z493" s="1"/>
    </row>
    <row r="494" spans="1:26" ht="14.25" customHeight="1" x14ac:dyDescent="0.3">
      <c r="A494" s="1"/>
      <c r="B494" s="1"/>
      <c r="C494" s="1"/>
      <c r="D494" s="1"/>
      <c r="E494" s="1"/>
      <c r="F494" s="1"/>
      <c r="G494" s="1"/>
      <c r="H494" s="1"/>
      <c r="I494" s="1"/>
      <c r="J494" s="26"/>
      <c r="K494" s="1"/>
      <c r="L494" s="1"/>
      <c r="M494" s="27"/>
      <c r="N494" s="28"/>
      <c r="O494" s="1"/>
      <c r="P494" s="1"/>
      <c r="Q494" s="1"/>
      <c r="R494" s="1"/>
      <c r="S494" s="1"/>
      <c r="T494" s="1"/>
      <c r="U494" s="1"/>
      <c r="V494" s="1"/>
      <c r="W494" s="1"/>
      <c r="X494" s="1"/>
      <c r="Y494" s="1"/>
      <c r="Z494" s="1"/>
    </row>
    <row r="495" spans="1:26" ht="14.25" customHeight="1" x14ac:dyDescent="0.3">
      <c r="A495" s="1"/>
      <c r="B495" s="1"/>
      <c r="C495" s="1"/>
      <c r="D495" s="1"/>
      <c r="E495" s="1"/>
      <c r="F495" s="1"/>
      <c r="G495" s="1"/>
      <c r="H495" s="1"/>
      <c r="I495" s="1"/>
      <c r="J495" s="26"/>
      <c r="K495" s="1"/>
      <c r="L495" s="1"/>
      <c r="M495" s="27"/>
      <c r="N495" s="28"/>
      <c r="O495" s="1"/>
      <c r="P495" s="1"/>
      <c r="Q495" s="1"/>
      <c r="R495" s="1"/>
      <c r="S495" s="1"/>
      <c r="T495" s="1"/>
      <c r="U495" s="1"/>
      <c r="V495" s="1"/>
      <c r="W495" s="1"/>
      <c r="X495" s="1"/>
      <c r="Y495" s="1"/>
      <c r="Z495" s="1"/>
    </row>
    <row r="496" spans="1:26" ht="14.25" customHeight="1" x14ac:dyDescent="0.3">
      <c r="A496" s="1"/>
      <c r="B496" s="1"/>
      <c r="C496" s="1"/>
      <c r="D496" s="1"/>
      <c r="E496" s="1"/>
      <c r="F496" s="1"/>
      <c r="G496" s="1"/>
      <c r="H496" s="1"/>
      <c r="I496" s="1"/>
      <c r="J496" s="26"/>
      <c r="K496" s="1"/>
      <c r="L496" s="1"/>
      <c r="M496" s="27"/>
      <c r="N496" s="28"/>
      <c r="O496" s="1"/>
      <c r="P496" s="1"/>
      <c r="Q496" s="1"/>
      <c r="R496" s="1"/>
      <c r="S496" s="1"/>
      <c r="T496" s="1"/>
      <c r="U496" s="1"/>
      <c r="V496" s="1"/>
      <c r="W496" s="1"/>
      <c r="X496" s="1"/>
      <c r="Y496" s="1"/>
      <c r="Z496" s="1"/>
    </row>
    <row r="497" spans="1:26" ht="14.25" customHeight="1" x14ac:dyDescent="0.3">
      <c r="A497" s="1"/>
      <c r="B497" s="1"/>
      <c r="C497" s="1"/>
      <c r="D497" s="1"/>
      <c r="E497" s="1"/>
      <c r="F497" s="1"/>
      <c r="G497" s="1"/>
      <c r="H497" s="1"/>
      <c r="I497" s="1"/>
      <c r="J497" s="26"/>
      <c r="K497" s="1"/>
      <c r="L497" s="1"/>
      <c r="M497" s="27"/>
      <c r="N497" s="28"/>
      <c r="O497" s="1"/>
      <c r="P497" s="1"/>
      <c r="Q497" s="1"/>
      <c r="R497" s="1"/>
      <c r="S497" s="1"/>
      <c r="T497" s="1"/>
      <c r="U497" s="1"/>
      <c r="V497" s="1"/>
      <c r="W497" s="1"/>
      <c r="X497" s="1"/>
      <c r="Y497" s="1"/>
      <c r="Z497" s="1"/>
    </row>
    <row r="498" spans="1:26" ht="14.25" customHeight="1" x14ac:dyDescent="0.3">
      <c r="A498" s="1"/>
      <c r="B498" s="1"/>
      <c r="C498" s="1"/>
      <c r="D498" s="1"/>
      <c r="E498" s="1"/>
      <c r="F498" s="1"/>
      <c r="G498" s="1"/>
      <c r="H498" s="1"/>
      <c r="I498" s="1"/>
      <c r="J498" s="26"/>
      <c r="K498" s="1"/>
      <c r="L498" s="1"/>
      <c r="M498" s="27"/>
      <c r="N498" s="28"/>
      <c r="O498" s="1"/>
      <c r="P498" s="1"/>
      <c r="Q498" s="1"/>
      <c r="R498" s="1"/>
      <c r="S498" s="1"/>
      <c r="T498" s="1"/>
      <c r="U498" s="1"/>
      <c r="V498" s="1"/>
      <c r="W498" s="1"/>
      <c r="X498" s="1"/>
      <c r="Y498" s="1"/>
      <c r="Z498" s="1"/>
    </row>
    <row r="499" spans="1:26" ht="14.25" customHeight="1" x14ac:dyDescent="0.3">
      <c r="A499" s="1"/>
      <c r="B499" s="1"/>
      <c r="C499" s="1"/>
      <c r="D499" s="1"/>
      <c r="E499" s="1"/>
      <c r="F499" s="1"/>
      <c r="G499" s="1"/>
      <c r="H499" s="1"/>
      <c r="I499" s="1"/>
      <c r="J499" s="26"/>
      <c r="K499" s="1"/>
      <c r="L499" s="1"/>
      <c r="M499" s="27"/>
      <c r="N499" s="28"/>
      <c r="O499" s="1"/>
      <c r="P499" s="1"/>
      <c r="Q499" s="1"/>
      <c r="R499" s="1"/>
      <c r="S499" s="1"/>
      <c r="T499" s="1"/>
      <c r="U499" s="1"/>
      <c r="V499" s="1"/>
      <c r="W499" s="1"/>
      <c r="X499" s="1"/>
      <c r="Y499" s="1"/>
      <c r="Z499" s="1"/>
    </row>
    <row r="500" spans="1:26" ht="14.25" customHeight="1" x14ac:dyDescent="0.3">
      <c r="A500" s="1"/>
      <c r="B500" s="1"/>
      <c r="C500" s="1"/>
      <c r="D500" s="1"/>
      <c r="E500" s="1"/>
      <c r="F500" s="1"/>
      <c r="G500" s="1"/>
      <c r="H500" s="1"/>
      <c r="I500" s="1"/>
      <c r="J500" s="26"/>
      <c r="K500" s="1"/>
      <c r="L500" s="1"/>
      <c r="M500" s="27"/>
      <c r="N500" s="28"/>
      <c r="O500" s="1"/>
      <c r="P500" s="1"/>
      <c r="Q500" s="1"/>
      <c r="R500" s="1"/>
      <c r="S500" s="1"/>
      <c r="T500" s="1"/>
      <c r="U500" s="1"/>
      <c r="V500" s="1"/>
      <c r="W500" s="1"/>
      <c r="X500" s="1"/>
      <c r="Y500" s="1"/>
      <c r="Z500" s="1"/>
    </row>
    <row r="501" spans="1:26" ht="14.25" customHeight="1" x14ac:dyDescent="0.3">
      <c r="A501" s="1"/>
      <c r="B501" s="1"/>
      <c r="C501" s="1"/>
      <c r="D501" s="1"/>
      <c r="E501" s="1"/>
      <c r="F501" s="1"/>
      <c r="G501" s="1"/>
      <c r="H501" s="1"/>
      <c r="I501" s="1"/>
      <c r="J501" s="26"/>
      <c r="K501" s="1"/>
      <c r="L501" s="1"/>
      <c r="M501" s="27"/>
      <c r="N501" s="28"/>
      <c r="O501" s="1"/>
      <c r="P501" s="1"/>
      <c r="Q501" s="1"/>
      <c r="R501" s="1"/>
      <c r="S501" s="1"/>
      <c r="T501" s="1"/>
      <c r="U501" s="1"/>
      <c r="V501" s="1"/>
      <c r="W501" s="1"/>
      <c r="X501" s="1"/>
      <c r="Y501" s="1"/>
      <c r="Z501" s="1"/>
    </row>
    <row r="502" spans="1:26" ht="14.25" customHeight="1" x14ac:dyDescent="0.3">
      <c r="A502" s="1"/>
      <c r="B502" s="1"/>
      <c r="C502" s="1"/>
      <c r="D502" s="1"/>
      <c r="E502" s="1"/>
      <c r="F502" s="1"/>
      <c r="G502" s="1"/>
      <c r="H502" s="1"/>
      <c r="I502" s="1"/>
      <c r="J502" s="26"/>
      <c r="K502" s="1"/>
      <c r="L502" s="1"/>
      <c r="M502" s="27"/>
      <c r="N502" s="28"/>
      <c r="O502" s="1"/>
      <c r="P502" s="1"/>
      <c r="Q502" s="1"/>
      <c r="R502" s="1"/>
      <c r="S502" s="1"/>
      <c r="T502" s="1"/>
      <c r="U502" s="1"/>
      <c r="V502" s="1"/>
      <c r="W502" s="1"/>
      <c r="X502" s="1"/>
      <c r="Y502" s="1"/>
      <c r="Z502" s="1"/>
    </row>
    <row r="503" spans="1:26" ht="14.25" customHeight="1" x14ac:dyDescent="0.3">
      <c r="A503" s="1"/>
      <c r="B503" s="1"/>
      <c r="C503" s="1"/>
      <c r="D503" s="1"/>
      <c r="E503" s="1"/>
      <c r="F503" s="1"/>
      <c r="G503" s="1"/>
      <c r="H503" s="1"/>
      <c r="I503" s="1"/>
      <c r="J503" s="26"/>
      <c r="K503" s="1"/>
      <c r="L503" s="1"/>
      <c r="M503" s="27"/>
      <c r="N503" s="28"/>
      <c r="O503" s="1"/>
      <c r="P503" s="1"/>
      <c r="Q503" s="1"/>
      <c r="R503" s="1"/>
      <c r="S503" s="1"/>
      <c r="T503" s="1"/>
      <c r="U503" s="1"/>
      <c r="V503" s="1"/>
      <c r="W503" s="1"/>
      <c r="X503" s="1"/>
      <c r="Y503" s="1"/>
      <c r="Z503" s="1"/>
    </row>
    <row r="504" spans="1:26" ht="14.25" customHeight="1" x14ac:dyDescent="0.3">
      <c r="A504" s="1"/>
      <c r="B504" s="1"/>
      <c r="C504" s="1"/>
      <c r="D504" s="1"/>
      <c r="E504" s="1"/>
      <c r="F504" s="1"/>
      <c r="G504" s="1"/>
      <c r="H504" s="1"/>
      <c r="I504" s="1"/>
      <c r="J504" s="26"/>
      <c r="K504" s="1"/>
      <c r="L504" s="1"/>
      <c r="M504" s="27"/>
      <c r="N504" s="28"/>
      <c r="O504" s="1"/>
      <c r="P504" s="1"/>
      <c r="Q504" s="1"/>
      <c r="R504" s="1"/>
      <c r="S504" s="1"/>
      <c r="T504" s="1"/>
      <c r="U504" s="1"/>
      <c r="V504" s="1"/>
      <c r="W504" s="1"/>
      <c r="X504" s="1"/>
      <c r="Y504" s="1"/>
      <c r="Z504" s="1"/>
    </row>
    <row r="505" spans="1:26" ht="14.25" customHeight="1" x14ac:dyDescent="0.3">
      <c r="A505" s="1"/>
      <c r="B505" s="1"/>
      <c r="C505" s="1"/>
      <c r="D505" s="1"/>
      <c r="E505" s="1"/>
      <c r="F505" s="1"/>
      <c r="G505" s="1"/>
      <c r="H505" s="1"/>
      <c r="I505" s="1"/>
      <c r="J505" s="26"/>
      <c r="K505" s="1"/>
      <c r="L505" s="1"/>
      <c r="M505" s="27"/>
      <c r="N505" s="28"/>
      <c r="O505" s="1"/>
      <c r="P505" s="1"/>
      <c r="Q505" s="1"/>
      <c r="R505" s="1"/>
      <c r="S505" s="1"/>
      <c r="T505" s="1"/>
      <c r="U505" s="1"/>
      <c r="V505" s="1"/>
      <c r="W505" s="1"/>
      <c r="X505" s="1"/>
      <c r="Y505" s="1"/>
      <c r="Z505" s="1"/>
    </row>
    <row r="506" spans="1:26" ht="14.25" customHeight="1" x14ac:dyDescent="0.3">
      <c r="A506" s="1"/>
      <c r="B506" s="1"/>
      <c r="C506" s="1"/>
      <c r="D506" s="1"/>
      <c r="E506" s="1"/>
      <c r="F506" s="1"/>
      <c r="G506" s="1"/>
      <c r="H506" s="1"/>
      <c r="I506" s="1"/>
      <c r="J506" s="26"/>
      <c r="K506" s="1"/>
      <c r="L506" s="1"/>
      <c r="M506" s="27"/>
      <c r="N506" s="28"/>
      <c r="O506" s="1"/>
      <c r="P506" s="1"/>
      <c r="Q506" s="1"/>
      <c r="R506" s="1"/>
      <c r="S506" s="1"/>
      <c r="T506" s="1"/>
      <c r="U506" s="1"/>
      <c r="V506" s="1"/>
      <c r="W506" s="1"/>
      <c r="X506" s="1"/>
      <c r="Y506" s="1"/>
      <c r="Z506" s="1"/>
    </row>
    <row r="507" spans="1:26" ht="14.25" customHeight="1" x14ac:dyDescent="0.3">
      <c r="A507" s="1"/>
      <c r="B507" s="1"/>
      <c r="C507" s="1"/>
      <c r="D507" s="1"/>
      <c r="E507" s="1"/>
      <c r="F507" s="1"/>
      <c r="G507" s="1"/>
      <c r="H507" s="1"/>
      <c r="I507" s="1"/>
      <c r="J507" s="26"/>
      <c r="K507" s="1"/>
      <c r="L507" s="1"/>
      <c r="M507" s="27"/>
      <c r="N507" s="28"/>
      <c r="O507" s="1"/>
      <c r="P507" s="1"/>
      <c r="Q507" s="1"/>
      <c r="R507" s="1"/>
      <c r="S507" s="1"/>
      <c r="T507" s="1"/>
      <c r="U507" s="1"/>
      <c r="V507" s="1"/>
      <c r="W507" s="1"/>
      <c r="X507" s="1"/>
      <c r="Y507" s="1"/>
      <c r="Z507" s="1"/>
    </row>
    <row r="508" spans="1:26" ht="14.25" customHeight="1" x14ac:dyDescent="0.3">
      <c r="A508" s="1"/>
      <c r="B508" s="1"/>
      <c r="C508" s="1"/>
      <c r="D508" s="1"/>
      <c r="E508" s="1"/>
      <c r="F508" s="1"/>
      <c r="G508" s="1"/>
      <c r="H508" s="1"/>
      <c r="I508" s="1"/>
      <c r="J508" s="26"/>
      <c r="K508" s="1"/>
      <c r="L508" s="1"/>
      <c r="M508" s="27"/>
      <c r="N508" s="28"/>
      <c r="O508" s="1"/>
      <c r="P508" s="1"/>
      <c r="Q508" s="1"/>
      <c r="R508" s="1"/>
      <c r="S508" s="1"/>
      <c r="T508" s="1"/>
      <c r="U508" s="1"/>
      <c r="V508" s="1"/>
      <c r="W508" s="1"/>
      <c r="X508" s="1"/>
      <c r="Y508" s="1"/>
      <c r="Z508" s="1"/>
    </row>
    <row r="509" spans="1:26" ht="14.25" customHeight="1" x14ac:dyDescent="0.3">
      <c r="A509" s="1"/>
      <c r="B509" s="1"/>
      <c r="C509" s="1"/>
      <c r="D509" s="1"/>
      <c r="E509" s="1"/>
      <c r="F509" s="1"/>
      <c r="G509" s="1"/>
      <c r="H509" s="1"/>
      <c r="I509" s="1"/>
      <c r="J509" s="26"/>
      <c r="K509" s="1"/>
      <c r="L509" s="1"/>
      <c r="M509" s="27"/>
      <c r="N509" s="28"/>
      <c r="O509" s="1"/>
      <c r="P509" s="1"/>
      <c r="Q509" s="1"/>
      <c r="R509" s="1"/>
      <c r="S509" s="1"/>
      <c r="T509" s="1"/>
      <c r="U509" s="1"/>
      <c r="V509" s="1"/>
      <c r="W509" s="1"/>
      <c r="X509" s="1"/>
      <c r="Y509" s="1"/>
      <c r="Z509" s="1"/>
    </row>
    <row r="510" spans="1:26" ht="14.25" customHeight="1" x14ac:dyDescent="0.3">
      <c r="A510" s="1"/>
      <c r="B510" s="1"/>
      <c r="C510" s="1"/>
      <c r="D510" s="1"/>
      <c r="E510" s="1"/>
      <c r="F510" s="1"/>
      <c r="G510" s="1"/>
      <c r="H510" s="1"/>
      <c r="I510" s="1"/>
      <c r="J510" s="26"/>
      <c r="K510" s="1"/>
      <c r="L510" s="1"/>
      <c r="M510" s="27"/>
      <c r="N510" s="28"/>
      <c r="O510" s="1"/>
      <c r="P510" s="1"/>
      <c r="Q510" s="1"/>
      <c r="R510" s="1"/>
      <c r="S510" s="1"/>
      <c r="T510" s="1"/>
      <c r="U510" s="1"/>
      <c r="V510" s="1"/>
      <c r="W510" s="1"/>
      <c r="X510" s="1"/>
      <c r="Y510" s="1"/>
      <c r="Z510" s="1"/>
    </row>
    <row r="511" spans="1:26" ht="14.25" customHeight="1" x14ac:dyDescent="0.3">
      <c r="A511" s="1"/>
      <c r="B511" s="1"/>
      <c r="C511" s="1"/>
      <c r="D511" s="1"/>
      <c r="E511" s="1"/>
      <c r="F511" s="1"/>
      <c r="G511" s="1"/>
      <c r="H511" s="1"/>
      <c r="I511" s="1"/>
      <c r="J511" s="26"/>
      <c r="K511" s="1"/>
      <c r="L511" s="1"/>
      <c r="M511" s="27"/>
      <c r="N511" s="28"/>
      <c r="O511" s="1"/>
      <c r="P511" s="1"/>
      <c r="Q511" s="1"/>
      <c r="R511" s="1"/>
      <c r="S511" s="1"/>
      <c r="T511" s="1"/>
      <c r="U511" s="1"/>
      <c r="V511" s="1"/>
      <c r="W511" s="1"/>
      <c r="X511" s="1"/>
      <c r="Y511" s="1"/>
      <c r="Z511" s="1"/>
    </row>
    <row r="512" spans="1:26" ht="14.25" customHeight="1" x14ac:dyDescent="0.3">
      <c r="A512" s="1"/>
      <c r="B512" s="1"/>
      <c r="C512" s="1"/>
      <c r="D512" s="1"/>
      <c r="E512" s="1"/>
      <c r="F512" s="1"/>
      <c r="G512" s="1"/>
      <c r="H512" s="1"/>
      <c r="I512" s="1"/>
      <c r="J512" s="26"/>
      <c r="K512" s="1"/>
      <c r="L512" s="1"/>
      <c r="M512" s="27"/>
      <c r="N512" s="28"/>
      <c r="O512" s="1"/>
      <c r="P512" s="1"/>
      <c r="Q512" s="1"/>
      <c r="R512" s="1"/>
      <c r="S512" s="1"/>
      <c r="T512" s="1"/>
      <c r="U512" s="1"/>
      <c r="V512" s="1"/>
      <c r="W512" s="1"/>
      <c r="X512" s="1"/>
      <c r="Y512" s="1"/>
      <c r="Z512" s="1"/>
    </row>
    <row r="513" spans="1:26" ht="14.25" customHeight="1" x14ac:dyDescent="0.3">
      <c r="A513" s="1"/>
      <c r="B513" s="1"/>
      <c r="C513" s="1"/>
      <c r="D513" s="1"/>
      <c r="E513" s="1"/>
      <c r="F513" s="1"/>
      <c r="G513" s="1"/>
      <c r="H513" s="1"/>
      <c r="I513" s="1"/>
      <c r="J513" s="26"/>
      <c r="K513" s="1"/>
      <c r="L513" s="1"/>
      <c r="M513" s="27"/>
      <c r="N513" s="28"/>
      <c r="O513" s="1"/>
      <c r="P513" s="1"/>
      <c r="Q513" s="1"/>
      <c r="R513" s="1"/>
      <c r="S513" s="1"/>
      <c r="T513" s="1"/>
      <c r="U513" s="1"/>
      <c r="V513" s="1"/>
      <c r="W513" s="1"/>
      <c r="X513" s="1"/>
      <c r="Y513" s="1"/>
      <c r="Z513" s="1"/>
    </row>
    <row r="514" spans="1:26" ht="14.25" customHeight="1" x14ac:dyDescent="0.3">
      <c r="A514" s="1"/>
      <c r="B514" s="1"/>
      <c r="C514" s="1"/>
      <c r="D514" s="1"/>
      <c r="E514" s="1"/>
      <c r="F514" s="1"/>
      <c r="G514" s="1"/>
      <c r="H514" s="1"/>
      <c r="I514" s="1"/>
      <c r="J514" s="26"/>
      <c r="K514" s="1"/>
      <c r="L514" s="1"/>
      <c r="M514" s="27"/>
      <c r="N514" s="28"/>
      <c r="O514" s="1"/>
      <c r="P514" s="1"/>
      <c r="Q514" s="1"/>
      <c r="R514" s="1"/>
      <c r="S514" s="1"/>
      <c r="T514" s="1"/>
      <c r="U514" s="1"/>
      <c r="V514" s="1"/>
      <c r="W514" s="1"/>
      <c r="X514" s="1"/>
      <c r="Y514" s="1"/>
      <c r="Z514" s="1"/>
    </row>
    <row r="515" spans="1:26" ht="14.25" customHeight="1" x14ac:dyDescent="0.3">
      <c r="A515" s="1"/>
      <c r="B515" s="1"/>
      <c r="C515" s="1"/>
      <c r="D515" s="1"/>
      <c r="E515" s="1"/>
      <c r="F515" s="1"/>
      <c r="G515" s="1"/>
      <c r="H515" s="1"/>
      <c r="I515" s="1"/>
      <c r="J515" s="26"/>
      <c r="K515" s="1"/>
      <c r="L515" s="1"/>
      <c r="M515" s="27"/>
      <c r="N515" s="28"/>
      <c r="O515" s="1"/>
      <c r="P515" s="1"/>
      <c r="Q515" s="1"/>
      <c r="R515" s="1"/>
      <c r="S515" s="1"/>
      <c r="T515" s="1"/>
      <c r="U515" s="1"/>
      <c r="V515" s="1"/>
      <c r="W515" s="1"/>
      <c r="X515" s="1"/>
      <c r="Y515" s="1"/>
      <c r="Z515" s="1"/>
    </row>
    <row r="516" spans="1:26" ht="14.25" customHeight="1" x14ac:dyDescent="0.3">
      <c r="A516" s="1"/>
      <c r="B516" s="1"/>
      <c r="C516" s="1"/>
      <c r="D516" s="1"/>
      <c r="E516" s="1"/>
      <c r="F516" s="1"/>
      <c r="G516" s="1"/>
      <c r="H516" s="1"/>
      <c r="I516" s="1"/>
      <c r="J516" s="26"/>
      <c r="K516" s="1"/>
      <c r="L516" s="1"/>
      <c r="M516" s="27"/>
      <c r="N516" s="28"/>
      <c r="O516" s="1"/>
      <c r="P516" s="1"/>
      <c r="Q516" s="1"/>
      <c r="R516" s="1"/>
      <c r="S516" s="1"/>
      <c r="T516" s="1"/>
      <c r="U516" s="1"/>
      <c r="V516" s="1"/>
      <c r="W516" s="1"/>
      <c r="X516" s="1"/>
      <c r="Y516" s="1"/>
      <c r="Z516" s="1"/>
    </row>
    <row r="517" spans="1:26" ht="14.25" customHeight="1" x14ac:dyDescent="0.3">
      <c r="A517" s="1"/>
      <c r="B517" s="1"/>
      <c r="C517" s="1"/>
      <c r="D517" s="1"/>
      <c r="E517" s="1"/>
      <c r="F517" s="1"/>
      <c r="G517" s="1"/>
      <c r="H517" s="1"/>
      <c r="I517" s="1"/>
      <c r="J517" s="26"/>
      <c r="K517" s="1"/>
      <c r="L517" s="1"/>
      <c r="M517" s="27"/>
      <c r="N517" s="28"/>
      <c r="O517" s="1"/>
      <c r="P517" s="1"/>
      <c r="Q517" s="1"/>
      <c r="R517" s="1"/>
      <c r="S517" s="1"/>
      <c r="T517" s="1"/>
      <c r="U517" s="1"/>
      <c r="V517" s="1"/>
      <c r="W517" s="1"/>
      <c r="X517" s="1"/>
      <c r="Y517" s="1"/>
      <c r="Z517" s="1"/>
    </row>
    <row r="518" spans="1:26" ht="14.25" customHeight="1" x14ac:dyDescent="0.3">
      <c r="A518" s="1"/>
      <c r="B518" s="1"/>
      <c r="C518" s="1"/>
      <c r="D518" s="1"/>
      <c r="E518" s="1"/>
      <c r="F518" s="1"/>
      <c r="G518" s="1"/>
      <c r="H518" s="1"/>
      <c r="I518" s="1"/>
      <c r="J518" s="26"/>
      <c r="K518" s="1"/>
      <c r="L518" s="1"/>
      <c r="M518" s="27"/>
      <c r="N518" s="28"/>
      <c r="O518" s="1"/>
      <c r="P518" s="1"/>
      <c r="Q518" s="1"/>
      <c r="R518" s="1"/>
      <c r="S518" s="1"/>
      <c r="T518" s="1"/>
      <c r="U518" s="1"/>
      <c r="V518" s="1"/>
      <c r="W518" s="1"/>
      <c r="X518" s="1"/>
      <c r="Y518" s="1"/>
      <c r="Z518" s="1"/>
    </row>
    <row r="519" spans="1:26" ht="14.25" customHeight="1" x14ac:dyDescent="0.3">
      <c r="A519" s="1"/>
      <c r="B519" s="1"/>
      <c r="C519" s="1"/>
      <c r="D519" s="1"/>
      <c r="E519" s="1"/>
      <c r="F519" s="1"/>
      <c r="G519" s="1"/>
      <c r="H519" s="1"/>
      <c r="I519" s="1"/>
      <c r="J519" s="26"/>
      <c r="K519" s="1"/>
      <c r="L519" s="1"/>
      <c r="M519" s="27"/>
      <c r="N519" s="28"/>
      <c r="O519" s="1"/>
      <c r="P519" s="1"/>
      <c r="Q519" s="1"/>
      <c r="R519" s="1"/>
      <c r="S519" s="1"/>
      <c r="T519" s="1"/>
      <c r="U519" s="1"/>
      <c r="V519" s="1"/>
      <c r="W519" s="1"/>
      <c r="X519" s="1"/>
      <c r="Y519" s="1"/>
      <c r="Z519" s="1"/>
    </row>
    <row r="520" spans="1:26" ht="14.25" customHeight="1" x14ac:dyDescent="0.3">
      <c r="A520" s="1"/>
      <c r="B520" s="1"/>
      <c r="C520" s="1"/>
      <c r="D520" s="1"/>
      <c r="E520" s="1"/>
      <c r="F520" s="1"/>
      <c r="G520" s="1"/>
      <c r="H520" s="1"/>
      <c r="I520" s="1"/>
      <c r="J520" s="26"/>
      <c r="K520" s="1"/>
      <c r="L520" s="1"/>
      <c r="M520" s="27"/>
      <c r="N520" s="28"/>
      <c r="O520" s="1"/>
      <c r="P520" s="1"/>
      <c r="Q520" s="1"/>
      <c r="R520" s="1"/>
      <c r="S520" s="1"/>
      <c r="T520" s="1"/>
      <c r="U520" s="1"/>
      <c r="V520" s="1"/>
      <c r="W520" s="1"/>
      <c r="X520" s="1"/>
      <c r="Y520" s="1"/>
      <c r="Z520" s="1"/>
    </row>
    <row r="521" spans="1:26" ht="14.25" customHeight="1" x14ac:dyDescent="0.3">
      <c r="A521" s="1"/>
      <c r="B521" s="1"/>
      <c r="C521" s="1"/>
      <c r="D521" s="1"/>
      <c r="E521" s="1"/>
      <c r="F521" s="1"/>
      <c r="G521" s="1"/>
      <c r="H521" s="1"/>
      <c r="I521" s="1"/>
      <c r="J521" s="26"/>
      <c r="K521" s="1"/>
      <c r="L521" s="1"/>
      <c r="M521" s="27"/>
      <c r="N521" s="28"/>
      <c r="O521" s="1"/>
      <c r="P521" s="1"/>
      <c r="Q521" s="1"/>
      <c r="R521" s="1"/>
      <c r="S521" s="1"/>
      <c r="T521" s="1"/>
      <c r="U521" s="1"/>
      <c r="V521" s="1"/>
      <c r="W521" s="1"/>
      <c r="X521" s="1"/>
      <c r="Y521" s="1"/>
      <c r="Z521" s="1"/>
    </row>
    <row r="522" spans="1:26" ht="14.25" customHeight="1" x14ac:dyDescent="0.3">
      <c r="A522" s="1"/>
      <c r="B522" s="1"/>
      <c r="C522" s="1"/>
      <c r="D522" s="1"/>
      <c r="E522" s="1"/>
      <c r="F522" s="1"/>
      <c r="G522" s="1"/>
      <c r="H522" s="1"/>
      <c r="I522" s="1"/>
      <c r="J522" s="26"/>
      <c r="K522" s="1"/>
      <c r="L522" s="1"/>
      <c r="M522" s="27"/>
      <c r="N522" s="28"/>
      <c r="O522" s="1"/>
      <c r="P522" s="1"/>
      <c r="Q522" s="1"/>
      <c r="R522" s="1"/>
      <c r="S522" s="1"/>
      <c r="T522" s="1"/>
      <c r="U522" s="1"/>
      <c r="V522" s="1"/>
      <c r="W522" s="1"/>
      <c r="X522" s="1"/>
      <c r="Y522" s="1"/>
      <c r="Z522" s="1"/>
    </row>
    <row r="523" spans="1:26" ht="14.25" customHeight="1" x14ac:dyDescent="0.3">
      <c r="A523" s="1"/>
      <c r="B523" s="1"/>
      <c r="C523" s="1"/>
      <c r="D523" s="1"/>
      <c r="E523" s="1"/>
      <c r="F523" s="1"/>
      <c r="G523" s="1"/>
      <c r="H523" s="1"/>
      <c r="I523" s="1"/>
      <c r="J523" s="26"/>
      <c r="K523" s="1"/>
      <c r="L523" s="1"/>
      <c r="M523" s="27"/>
      <c r="N523" s="28"/>
      <c r="O523" s="1"/>
      <c r="P523" s="1"/>
      <c r="Q523" s="1"/>
      <c r="R523" s="1"/>
      <c r="S523" s="1"/>
      <c r="T523" s="1"/>
      <c r="U523" s="1"/>
      <c r="V523" s="1"/>
      <c r="W523" s="1"/>
      <c r="X523" s="1"/>
      <c r="Y523" s="1"/>
      <c r="Z523" s="1"/>
    </row>
    <row r="524" spans="1:26" ht="14.25" customHeight="1" x14ac:dyDescent="0.3">
      <c r="A524" s="1"/>
      <c r="B524" s="1"/>
      <c r="C524" s="1"/>
      <c r="D524" s="1"/>
      <c r="E524" s="1"/>
      <c r="F524" s="1"/>
      <c r="G524" s="1"/>
      <c r="H524" s="1"/>
      <c r="I524" s="1"/>
      <c r="J524" s="26"/>
      <c r="K524" s="1"/>
      <c r="L524" s="1"/>
      <c r="M524" s="27"/>
      <c r="N524" s="28"/>
      <c r="O524" s="1"/>
      <c r="P524" s="1"/>
      <c r="Q524" s="1"/>
      <c r="R524" s="1"/>
      <c r="S524" s="1"/>
      <c r="T524" s="1"/>
      <c r="U524" s="1"/>
      <c r="V524" s="1"/>
      <c r="W524" s="1"/>
      <c r="X524" s="1"/>
      <c r="Y524" s="1"/>
      <c r="Z524" s="1"/>
    </row>
    <row r="525" spans="1:26" ht="14.25" customHeight="1" x14ac:dyDescent="0.3">
      <c r="A525" s="1"/>
      <c r="B525" s="1"/>
      <c r="C525" s="1"/>
      <c r="D525" s="1"/>
      <c r="E525" s="1"/>
      <c r="F525" s="1"/>
      <c r="G525" s="1"/>
      <c r="H525" s="1"/>
      <c r="I525" s="1"/>
      <c r="J525" s="26"/>
      <c r="K525" s="1"/>
      <c r="L525" s="1"/>
      <c r="M525" s="27"/>
      <c r="N525" s="28"/>
      <c r="O525" s="1"/>
      <c r="P525" s="1"/>
      <c r="Q525" s="1"/>
      <c r="R525" s="1"/>
      <c r="S525" s="1"/>
      <c r="T525" s="1"/>
      <c r="U525" s="1"/>
      <c r="V525" s="1"/>
      <c r="W525" s="1"/>
      <c r="X525" s="1"/>
      <c r="Y525" s="1"/>
      <c r="Z525" s="1"/>
    </row>
    <row r="526" spans="1:26" ht="14.25" customHeight="1" x14ac:dyDescent="0.3">
      <c r="A526" s="1"/>
      <c r="B526" s="1"/>
      <c r="C526" s="1"/>
      <c r="D526" s="1"/>
      <c r="E526" s="1"/>
      <c r="F526" s="1"/>
      <c r="G526" s="1"/>
      <c r="H526" s="1"/>
      <c r="I526" s="1"/>
      <c r="J526" s="26"/>
      <c r="K526" s="1"/>
      <c r="L526" s="1"/>
      <c r="M526" s="27"/>
      <c r="N526" s="28"/>
      <c r="O526" s="1"/>
      <c r="P526" s="1"/>
      <c r="Q526" s="1"/>
      <c r="R526" s="1"/>
      <c r="S526" s="1"/>
      <c r="T526" s="1"/>
      <c r="U526" s="1"/>
      <c r="V526" s="1"/>
      <c r="W526" s="1"/>
      <c r="X526" s="1"/>
      <c r="Y526" s="1"/>
      <c r="Z526" s="1"/>
    </row>
    <row r="527" spans="1:26" ht="14.25" customHeight="1" x14ac:dyDescent="0.3">
      <c r="A527" s="1"/>
      <c r="B527" s="1"/>
      <c r="C527" s="1"/>
      <c r="D527" s="1"/>
      <c r="E527" s="1"/>
      <c r="F527" s="1"/>
      <c r="G527" s="1"/>
      <c r="H527" s="1"/>
      <c r="I527" s="1"/>
      <c r="J527" s="26"/>
      <c r="K527" s="1"/>
      <c r="L527" s="1"/>
      <c r="M527" s="27"/>
      <c r="N527" s="28"/>
      <c r="O527" s="1"/>
      <c r="P527" s="1"/>
      <c r="Q527" s="1"/>
      <c r="R527" s="1"/>
      <c r="S527" s="1"/>
      <c r="T527" s="1"/>
      <c r="U527" s="1"/>
      <c r="V527" s="1"/>
      <c r="W527" s="1"/>
      <c r="X527" s="1"/>
      <c r="Y527" s="1"/>
      <c r="Z527" s="1"/>
    </row>
    <row r="528" spans="1:26" ht="14.25" customHeight="1" x14ac:dyDescent="0.3">
      <c r="A528" s="1"/>
      <c r="B528" s="1"/>
      <c r="C528" s="1"/>
      <c r="D528" s="1"/>
      <c r="E528" s="1"/>
      <c r="F528" s="1"/>
      <c r="G528" s="1"/>
      <c r="H528" s="1"/>
      <c r="I528" s="1"/>
      <c r="J528" s="26"/>
      <c r="K528" s="1"/>
      <c r="L528" s="1"/>
      <c r="M528" s="27"/>
      <c r="N528" s="28"/>
      <c r="O528" s="1"/>
      <c r="P528" s="1"/>
      <c r="Q528" s="1"/>
      <c r="R528" s="1"/>
      <c r="S528" s="1"/>
      <c r="T528" s="1"/>
      <c r="U528" s="1"/>
      <c r="V528" s="1"/>
      <c r="W528" s="1"/>
      <c r="X528" s="1"/>
      <c r="Y528" s="1"/>
      <c r="Z528" s="1"/>
    </row>
    <row r="529" spans="1:26" ht="14.25" customHeight="1" x14ac:dyDescent="0.3">
      <c r="A529" s="1"/>
      <c r="B529" s="1"/>
      <c r="C529" s="1"/>
      <c r="D529" s="1"/>
      <c r="E529" s="1"/>
      <c r="F529" s="1"/>
      <c r="G529" s="1"/>
      <c r="H529" s="1"/>
      <c r="I529" s="1"/>
      <c r="J529" s="26"/>
      <c r="K529" s="1"/>
      <c r="L529" s="1"/>
      <c r="M529" s="27"/>
      <c r="N529" s="28"/>
      <c r="O529" s="1"/>
      <c r="P529" s="1"/>
      <c r="Q529" s="1"/>
      <c r="R529" s="1"/>
      <c r="S529" s="1"/>
      <c r="T529" s="1"/>
      <c r="U529" s="1"/>
      <c r="V529" s="1"/>
      <c r="W529" s="1"/>
      <c r="X529" s="1"/>
      <c r="Y529" s="1"/>
      <c r="Z529" s="1"/>
    </row>
    <row r="530" spans="1:26" ht="14.25" customHeight="1" x14ac:dyDescent="0.3">
      <c r="A530" s="1"/>
      <c r="B530" s="1"/>
      <c r="C530" s="1"/>
      <c r="D530" s="1"/>
      <c r="E530" s="1"/>
      <c r="F530" s="1"/>
      <c r="G530" s="1"/>
      <c r="H530" s="1"/>
      <c r="I530" s="1"/>
      <c r="J530" s="26"/>
      <c r="K530" s="1"/>
      <c r="L530" s="1"/>
      <c r="M530" s="27"/>
      <c r="N530" s="28"/>
      <c r="O530" s="1"/>
      <c r="P530" s="1"/>
      <c r="Q530" s="1"/>
      <c r="R530" s="1"/>
      <c r="S530" s="1"/>
      <c r="T530" s="1"/>
      <c r="U530" s="1"/>
      <c r="V530" s="1"/>
      <c r="W530" s="1"/>
      <c r="X530" s="1"/>
      <c r="Y530" s="1"/>
      <c r="Z530" s="1"/>
    </row>
    <row r="531" spans="1:26" ht="14.25" customHeight="1" x14ac:dyDescent="0.3">
      <c r="A531" s="1"/>
      <c r="B531" s="1"/>
      <c r="C531" s="1"/>
      <c r="D531" s="1"/>
      <c r="E531" s="1"/>
      <c r="F531" s="1"/>
      <c r="G531" s="1"/>
      <c r="H531" s="1"/>
      <c r="I531" s="1"/>
      <c r="J531" s="26"/>
      <c r="K531" s="1"/>
      <c r="L531" s="1"/>
      <c r="M531" s="27"/>
      <c r="N531" s="28"/>
      <c r="O531" s="1"/>
      <c r="P531" s="1"/>
      <c r="Q531" s="1"/>
      <c r="R531" s="1"/>
      <c r="S531" s="1"/>
      <c r="T531" s="1"/>
      <c r="U531" s="1"/>
      <c r="V531" s="1"/>
      <c r="W531" s="1"/>
      <c r="X531" s="1"/>
      <c r="Y531" s="1"/>
      <c r="Z531" s="1"/>
    </row>
    <row r="532" spans="1:26" ht="14.25" customHeight="1" x14ac:dyDescent="0.3">
      <c r="A532" s="1"/>
      <c r="B532" s="1"/>
      <c r="C532" s="1"/>
      <c r="D532" s="1"/>
      <c r="E532" s="1"/>
      <c r="F532" s="1"/>
      <c r="G532" s="1"/>
      <c r="H532" s="1"/>
      <c r="I532" s="1"/>
      <c r="J532" s="26"/>
      <c r="K532" s="1"/>
      <c r="L532" s="1"/>
      <c r="M532" s="27"/>
      <c r="N532" s="28"/>
      <c r="O532" s="1"/>
      <c r="P532" s="1"/>
      <c r="Q532" s="1"/>
      <c r="R532" s="1"/>
      <c r="S532" s="1"/>
      <c r="T532" s="1"/>
      <c r="U532" s="1"/>
      <c r="V532" s="1"/>
      <c r="W532" s="1"/>
      <c r="X532" s="1"/>
      <c r="Y532" s="1"/>
      <c r="Z532" s="1"/>
    </row>
    <row r="533" spans="1:26" ht="14.25" customHeight="1" x14ac:dyDescent="0.3">
      <c r="A533" s="1"/>
      <c r="B533" s="1"/>
      <c r="C533" s="1"/>
      <c r="D533" s="1"/>
      <c r="E533" s="1"/>
      <c r="F533" s="1"/>
      <c r="G533" s="1"/>
      <c r="H533" s="1"/>
      <c r="I533" s="1"/>
      <c r="J533" s="26"/>
      <c r="K533" s="1"/>
      <c r="L533" s="1"/>
      <c r="M533" s="27"/>
      <c r="N533" s="28"/>
      <c r="O533" s="1"/>
      <c r="P533" s="1"/>
      <c r="Q533" s="1"/>
      <c r="R533" s="1"/>
      <c r="S533" s="1"/>
      <c r="T533" s="1"/>
      <c r="U533" s="1"/>
      <c r="V533" s="1"/>
      <c r="W533" s="1"/>
      <c r="X533" s="1"/>
      <c r="Y533" s="1"/>
      <c r="Z533" s="1"/>
    </row>
    <row r="534" spans="1:26" ht="14.25" customHeight="1" x14ac:dyDescent="0.3">
      <c r="A534" s="1"/>
      <c r="B534" s="1"/>
      <c r="C534" s="1"/>
      <c r="D534" s="1"/>
      <c r="E534" s="1"/>
      <c r="F534" s="1"/>
      <c r="G534" s="1"/>
      <c r="H534" s="1"/>
      <c r="I534" s="1"/>
      <c r="J534" s="26"/>
      <c r="K534" s="1"/>
      <c r="L534" s="1"/>
      <c r="M534" s="27"/>
      <c r="N534" s="28"/>
      <c r="O534" s="1"/>
      <c r="P534" s="1"/>
      <c r="Q534" s="1"/>
      <c r="R534" s="1"/>
      <c r="S534" s="1"/>
      <c r="T534" s="1"/>
      <c r="U534" s="1"/>
      <c r="V534" s="1"/>
      <c r="W534" s="1"/>
      <c r="X534" s="1"/>
      <c r="Y534" s="1"/>
      <c r="Z534" s="1"/>
    </row>
    <row r="535" spans="1:26" ht="14.25" customHeight="1" x14ac:dyDescent="0.3">
      <c r="A535" s="1"/>
      <c r="B535" s="1"/>
      <c r="C535" s="1"/>
      <c r="D535" s="1"/>
      <c r="E535" s="1"/>
      <c r="F535" s="1"/>
      <c r="G535" s="1"/>
      <c r="H535" s="1"/>
      <c r="I535" s="1"/>
      <c r="J535" s="26"/>
      <c r="K535" s="1"/>
      <c r="L535" s="1"/>
      <c r="M535" s="27"/>
      <c r="N535" s="28"/>
      <c r="O535" s="1"/>
      <c r="P535" s="1"/>
      <c r="Q535" s="1"/>
      <c r="R535" s="1"/>
      <c r="S535" s="1"/>
      <c r="T535" s="1"/>
      <c r="U535" s="1"/>
      <c r="V535" s="1"/>
      <c r="W535" s="1"/>
      <c r="X535" s="1"/>
      <c r="Y535" s="1"/>
      <c r="Z535" s="1"/>
    </row>
    <row r="536" spans="1:26" ht="14.25" customHeight="1" x14ac:dyDescent="0.3">
      <c r="A536" s="1"/>
      <c r="B536" s="1"/>
      <c r="C536" s="1"/>
      <c r="D536" s="1"/>
      <c r="E536" s="1"/>
      <c r="F536" s="1"/>
      <c r="G536" s="1"/>
      <c r="H536" s="1"/>
      <c r="I536" s="1"/>
      <c r="J536" s="26"/>
      <c r="K536" s="1"/>
      <c r="L536" s="1"/>
      <c r="M536" s="27"/>
      <c r="N536" s="28"/>
      <c r="O536" s="1"/>
      <c r="P536" s="1"/>
      <c r="Q536" s="1"/>
      <c r="R536" s="1"/>
      <c r="S536" s="1"/>
      <c r="T536" s="1"/>
      <c r="U536" s="1"/>
      <c r="V536" s="1"/>
      <c r="W536" s="1"/>
      <c r="X536" s="1"/>
      <c r="Y536" s="1"/>
      <c r="Z536" s="1"/>
    </row>
    <row r="537" spans="1:26" ht="14.25" customHeight="1" x14ac:dyDescent="0.3">
      <c r="A537" s="1"/>
      <c r="B537" s="1"/>
      <c r="C537" s="1"/>
      <c r="D537" s="1"/>
      <c r="E537" s="1"/>
      <c r="F537" s="1"/>
      <c r="G537" s="1"/>
      <c r="H537" s="1"/>
      <c r="I537" s="1"/>
      <c r="J537" s="26"/>
      <c r="K537" s="1"/>
      <c r="L537" s="1"/>
      <c r="M537" s="27"/>
      <c r="N537" s="28"/>
      <c r="O537" s="1"/>
      <c r="P537" s="1"/>
      <c r="Q537" s="1"/>
      <c r="R537" s="1"/>
      <c r="S537" s="1"/>
      <c r="T537" s="1"/>
      <c r="U537" s="1"/>
      <c r="V537" s="1"/>
      <c r="W537" s="1"/>
      <c r="X537" s="1"/>
      <c r="Y537" s="1"/>
      <c r="Z537" s="1"/>
    </row>
    <row r="538" spans="1:26" ht="14.25" customHeight="1" x14ac:dyDescent="0.3">
      <c r="A538" s="1"/>
      <c r="B538" s="1"/>
      <c r="C538" s="1"/>
      <c r="D538" s="1"/>
      <c r="E538" s="1"/>
      <c r="F538" s="1"/>
      <c r="G538" s="1"/>
      <c r="H538" s="1"/>
      <c r="I538" s="1"/>
      <c r="J538" s="26"/>
      <c r="K538" s="1"/>
      <c r="L538" s="1"/>
      <c r="M538" s="27"/>
      <c r="N538" s="28"/>
      <c r="O538" s="1"/>
      <c r="P538" s="1"/>
      <c r="Q538" s="1"/>
      <c r="R538" s="1"/>
      <c r="S538" s="1"/>
      <c r="T538" s="1"/>
      <c r="U538" s="1"/>
      <c r="V538" s="1"/>
      <c r="W538" s="1"/>
      <c r="X538" s="1"/>
      <c r="Y538" s="1"/>
      <c r="Z538" s="1"/>
    </row>
    <row r="539" spans="1:26" ht="14.25" customHeight="1" x14ac:dyDescent="0.3">
      <c r="A539" s="1"/>
      <c r="B539" s="1"/>
      <c r="C539" s="1"/>
      <c r="D539" s="1"/>
      <c r="E539" s="1"/>
      <c r="F539" s="1"/>
      <c r="G539" s="1"/>
      <c r="H539" s="1"/>
      <c r="I539" s="1"/>
      <c r="J539" s="26"/>
      <c r="K539" s="1"/>
      <c r="L539" s="1"/>
      <c r="M539" s="27"/>
      <c r="N539" s="28"/>
      <c r="O539" s="1"/>
      <c r="P539" s="1"/>
      <c r="Q539" s="1"/>
      <c r="R539" s="1"/>
      <c r="S539" s="1"/>
      <c r="T539" s="1"/>
      <c r="U539" s="1"/>
      <c r="V539" s="1"/>
      <c r="W539" s="1"/>
      <c r="X539" s="1"/>
      <c r="Y539" s="1"/>
      <c r="Z539" s="1"/>
    </row>
    <row r="540" spans="1:26" ht="14.25" customHeight="1" x14ac:dyDescent="0.3">
      <c r="A540" s="1"/>
      <c r="B540" s="1"/>
      <c r="C540" s="1"/>
      <c r="D540" s="1"/>
      <c r="E540" s="1"/>
      <c r="F540" s="1"/>
      <c r="G540" s="1"/>
      <c r="H540" s="1"/>
      <c r="I540" s="1"/>
      <c r="J540" s="26"/>
      <c r="K540" s="1"/>
      <c r="L540" s="1"/>
      <c r="M540" s="27"/>
      <c r="N540" s="28"/>
      <c r="O540" s="1"/>
      <c r="P540" s="1"/>
      <c r="Q540" s="1"/>
      <c r="R540" s="1"/>
      <c r="S540" s="1"/>
      <c r="T540" s="1"/>
      <c r="U540" s="1"/>
      <c r="V540" s="1"/>
      <c r="W540" s="1"/>
      <c r="X540" s="1"/>
      <c r="Y540" s="1"/>
      <c r="Z540" s="1"/>
    </row>
    <row r="541" spans="1:26" ht="14.25" customHeight="1" x14ac:dyDescent="0.3">
      <c r="A541" s="1"/>
      <c r="B541" s="1"/>
      <c r="C541" s="1"/>
      <c r="D541" s="1"/>
      <c r="E541" s="1"/>
      <c r="F541" s="1"/>
      <c r="G541" s="1"/>
      <c r="H541" s="1"/>
      <c r="I541" s="1"/>
      <c r="J541" s="26"/>
      <c r="K541" s="1"/>
      <c r="L541" s="1"/>
      <c r="M541" s="27"/>
      <c r="N541" s="28"/>
      <c r="O541" s="1"/>
      <c r="P541" s="1"/>
      <c r="Q541" s="1"/>
      <c r="R541" s="1"/>
      <c r="S541" s="1"/>
      <c r="T541" s="1"/>
      <c r="U541" s="1"/>
      <c r="V541" s="1"/>
      <c r="W541" s="1"/>
      <c r="X541" s="1"/>
      <c r="Y541" s="1"/>
      <c r="Z541" s="1"/>
    </row>
    <row r="542" spans="1:26" ht="14.25" customHeight="1" x14ac:dyDescent="0.3">
      <c r="A542" s="1"/>
      <c r="B542" s="1"/>
      <c r="C542" s="1"/>
      <c r="D542" s="1"/>
      <c r="E542" s="1"/>
      <c r="F542" s="1"/>
      <c r="G542" s="1"/>
      <c r="H542" s="1"/>
      <c r="I542" s="1"/>
      <c r="J542" s="26"/>
      <c r="K542" s="1"/>
      <c r="L542" s="1"/>
      <c r="M542" s="27"/>
      <c r="N542" s="28"/>
      <c r="O542" s="1"/>
      <c r="P542" s="1"/>
      <c r="Q542" s="1"/>
      <c r="R542" s="1"/>
      <c r="S542" s="1"/>
      <c r="T542" s="1"/>
      <c r="U542" s="1"/>
      <c r="V542" s="1"/>
      <c r="W542" s="1"/>
      <c r="X542" s="1"/>
      <c r="Y542" s="1"/>
      <c r="Z542" s="1"/>
    </row>
    <row r="543" spans="1:26" ht="14.25" customHeight="1" x14ac:dyDescent="0.3">
      <c r="A543" s="1"/>
      <c r="B543" s="1"/>
      <c r="C543" s="1"/>
      <c r="D543" s="1"/>
      <c r="E543" s="1"/>
      <c r="F543" s="1"/>
      <c r="G543" s="1"/>
      <c r="H543" s="1"/>
      <c r="I543" s="1"/>
      <c r="J543" s="26"/>
      <c r="K543" s="1"/>
      <c r="L543" s="1"/>
      <c r="M543" s="27"/>
      <c r="N543" s="28"/>
      <c r="O543" s="1"/>
      <c r="P543" s="1"/>
      <c r="Q543" s="1"/>
      <c r="R543" s="1"/>
      <c r="S543" s="1"/>
      <c r="T543" s="1"/>
      <c r="U543" s="1"/>
      <c r="V543" s="1"/>
      <c r="W543" s="1"/>
      <c r="X543" s="1"/>
      <c r="Y543" s="1"/>
      <c r="Z543" s="1"/>
    </row>
    <row r="544" spans="1:26" ht="14.25" customHeight="1" x14ac:dyDescent="0.3">
      <c r="A544" s="1"/>
      <c r="B544" s="1"/>
      <c r="C544" s="1"/>
      <c r="D544" s="1"/>
      <c r="E544" s="1"/>
      <c r="F544" s="1"/>
      <c r="G544" s="1"/>
      <c r="H544" s="1"/>
      <c r="I544" s="1"/>
      <c r="J544" s="26"/>
      <c r="K544" s="1"/>
      <c r="L544" s="1"/>
      <c r="M544" s="27"/>
      <c r="N544" s="28"/>
      <c r="O544" s="1"/>
      <c r="P544" s="1"/>
      <c r="Q544" s="1"/>
      <c r="R544" s="1"/>
      <c r="S544" s="1"/>
      <c r="T544" s="1"/>
      <c r="U544" s="1"/>
      <c r="V544" s="1"/>
      <c r="W544" s="1"/>
      <c r="X544" s="1"/>
      <c r="Y544" s="1"/>
      <c r="Z544" s="1"/>
    </row>
    <row r="545" spans="1:26" ht="14.25" customHeight="1" x14ac:dyDescent="0.3">
      <c r="A545" s="1"/>
      <c r="B545" s="1"/>
      <c r="C545" s="1"/>
      <c r="D545" s="1"/>
      <c r="E545" s="1"/>
      <c r="F545" s="1"/>
      <c r="G545" s="1"/>
      <c r="H545" s="1"/>
      <c r="I545" s="1"/>
      <c r="J545" s="26"/>
      <c r="K545" s="1"/>
      <c r="L545" s="1"/>
      <c r="M545" s="27"/>
      <c r="N545" s="28"/>
      <c r="O545" s="1"/>
      <c r="P545" s="1"/>
      <c r="Q545" s="1"/>
      <c r="R545" s="1"/>
      <c r="S545" s="1"/>
      <c r="T545" s="1"/>
      <c r="U545" s="1"/>
      <c r="V545" s="1"/>
      <c r="W545" s="1"/>
      <c r="X545" s="1"/>
      <c r="Y545" s="1"/>
      <c r="Z545" s="1"/>
    </row>
    <row r="546" spans="1:26" ht="14.25" customHeight="1" x14ac:dyDescent="0.3">
      <c r="A546" s="1"/>
      <c r="B546" s="1"/>
      <c r="C546" s="1"/>
      <c r="D546" s="1"/>
      <c r="E546" s="1"/>
      <c r="F546" s="1"/>
      <c r="G546" s="1"/>
      <c r="H546" s="1"/>
      <c r="I546" s="1"/>
      <c r="J546" s="26"/>
      <c r="K546" s="1"/>
      <c r="L546" s="1"/>
      <c r="M546" s="27"/>
      <c r="N546" s="28"/>
      <c r="O546" s="1"/>
      <c r="P546" s="1"/>
      <c r="Q546" s="1"/>
      <c r="R546" s="1"/>
      <c r="S546" s="1"/>
      <c r="T546" s="1"/>
      <c r="U546" s="1"/>
      <c r="V546" s="1"/>
      <c r="W546" s="1"/>
      <c r="X546" s="1"/>
      <c r="Y546" s="1"/>
      <c r="Z546" s="1"/>
    </row>
    <row r="547" spans="1:26" ht="14.25" customHeight="1" x14ac:dyDescent="0.3">
      <c r="A547" s="1"/>
      <c r="B547" s="1"/>
      <c r="C547" s="1"/>
      <c r="D547" s="1"/>
      <c r="E547" s="1"/>
      <c r="F547" s="1"/>
      <c r="G547" s="1"/>
      <c r="H547" s="1"/>
      <c r="I547" s="1"/>
      <c r="J547" s="26"/>
      <c r="K547" s="1"/>
      <c r="L547" s="1"/>
      <c r="M547" s="27"/>
      <c r="N547" s="28"/>
      <c r="O547" s="1"/>
      <c r="P547" s="1"/>
      <c r="Q547" s="1"/>
      <c r="R547" s="1"/>
      <c r="S547" s="1"/>
      <c r="T547" s="1"/>
      <c r="U547" s="1"/>
      <c r="V547" s="1"/>
      <c r="W547" s="1"/>
      <c r="X547" s="1"/>
      <c r="Y547" s="1"/>
      <c r="Z547" s="1"/>
    </row>
    <row r="548" spans="1:26" ht="14.25" customHeight="1" x14ac:dyDescent="0.3">
      <c r="A548" s="1"/>
      <c r="B548" s="1"/>
      <c r="C548" s="1"/>
      <c r="D548" s="1"/>
      <c r="E548" s="1"/>
      <c r="F548" s="1"/>
      <c r="G548" s="1"/>
      <c r="H548" s="1"/>
      <c r="I548" s="1"/>
      <c r="J548" s="26"/>
      <c r="K548" s="1"/>
      <c r="L548" s="1"/>
      <c r="M548" s="27"/>
      <c r="N548" s="28"/>
      <c r="O548" s="1"/>
      <c r="P548" s="1"/>
      <c r="Q548" s="1"/>
      <c r="R548" s="1"/>
      <c r="S548" s="1"/>
      <c r="T548" s="1"/>
      <c r="U548" s="1"/>
      <c r="V548" s="1"/>
      <c r="W548" s="1"/>
      <c r="X548" s="1"/>
      <c r="Y548" s="1"/>
      <c r="Z548" s="1"/>
    </row>
    <row r="549" spans="1:26" ht="14.25" customHeight="1" x14ac:dyDescent="0.3">
      <c r="A549" s="1"/>
      <c r="B549" s="1"/>
      <c r="C549" s="1"/>
      <c r="D549" s="1"/>
      <c r="E549" s="1"/>
      <c r="F549" s="1"/>
      <c r="G549" s="1"/>
      <c r="H549" s="1"/>
      <c r="I549" s="1"/>
      <c r="J549" s="26"/>
      <c r="K549" s="1"/>
      <c r="L549" s="1"/>
      <c r="M549" s="27"/>
      <c r="N549" s="28"/>
      <c r="O549" s="1"/>
      <c r="P549" s="1"/>
      <c r="Q549" s="1"/>
      <c r="R549" s="1"/>
      <c r="S549" s="1"/>
      <c r="T549" s="1"/>
      <c r="U549" s="1"/>
      <c r="V549" s="1"/>
      <c r="W549" s="1"/>
      <c r="X549" s="1"/>
      <c r="Y549" s="1"/>
      <c r="Z549" s="1"/>
    </row>
    <row r="550" spans="1:26" ht="14.25" customHeight="1" x14ac:dyDescent="0.3">
      <c r="A550" s="1"/>
      <c r="B550" s="1"/>
      <c r="C550" s="1"/>
      <c r="D550" s="1"/>
      <c r="E550" s="1"/>
      <c r="F550" s="1"/>
      <c r="G550" s="1"/>
      <c r="H550" s="1"/>
      <c r="I550" s="1"/>
      <c r="J550" s="26"/>
      <c r="K550" s="1"/>
      <c r="L550" s="1"/>
      <c r="M550" s="27"/>
      <c r="N550" s="28"/>
      <c r="O550" s="1"/>
      <c r="P550" s="1"/>
      <c r="Q550" s="1"/>
      <c r="R550" s="1"/>
      <c r="S550" s="1"/>
      <c r="T550" s="1"/>
      <c r="U550" s="1"/>
      <c r="V550" s="1"/>
      <c r="W550" s="1"/>
      <c r="X550" s="1"/>
      <c r="Y550" s="1"/>
      <c r="Z550" s="1"/>
    </row>
    <row r="551" spans="1:26" ht="14.25" customHeight="1" x14ac:dyDescent="0.3">
      <c r="A551" s="1"/>
      <c r="B551" s="1"/>
      <c r="C551" s="1"/>
      <c r="D551" s="1"/>
      <c r="E551" s="1"/>
      <c r="F551" s="1"/>
      <c r="G551" s="1"/>
      <c r="H551" s="1"/>
      <c r="I551" s="1"/>
      <c r="J551" s="26"/>
      <c r="K551" s="1"/>
      <c r="L551" s="1"/>
      <c r="M551" s="27"/>
      <c r="N551" s="28"/>
      <c r="O551" s="1"/>
      <c r="P551" s="1"/>
      <c r="Q551" s="1"/>
      <c r="R551" s="1"/>
      <c r="S551" s="1"/>
      <c r="T551" s="1"/>
      <c r="U551" s="1"/>
      <c r="V551" s="1"/>
      <c r="W551" s="1"/>
      <c r="X551" s="1"/>
      <c r="Y551" s="1"/>
      <c r="Z551" s="1"/>
    </row>
    <row r="552" spans="1:26" ht="14.25" customHeight="1" x14ac:dyDescent="0.3">
      <c r="A552" s="1"/>
      <c r="B552" s="1"/>
      <c r="C552" s="1"/>
      <c r="D552" s="1"/>
      <c r="E552" s="1"/>
      <c r="F552" s="1"/>
      <c r="G552" s="1"/>
      <c r="H552" s="1"/>
      <c r="I552" s="1"/>
      <c r="J552" s="26"/>
      <c r="K552" s="1"/>
      <c r="L552" s="1"/>
      <c r="M552" s="27"/>
      <c r="N552" s="28"/>
      <c r="O552" s="1"/>
      <c r="P552" s="1"/>
      <c r="Q552" s="1"/>
      <c r="R552" s="1"/>
      <c r="S552" s="1"/>
      <c r="T552" s="1"/>
      <c r="U552" s="1"/>
      <c r="V552" s="1"/>
      <c r="W552" s="1"/>
      <c r="X552" s="1"/>
      <c r="Y552" s="1"/>
      <c r="Z552" s="1"/>
    </row>
    <row r="553" spans="1:26" ht="14.25" customHeight="1" x14ac:dyDescent="0.3">
      <c r="A553" s="1"/>
      <c r="B553" s="1"/>
      <c r="C553" s="1"/>
      <c r="D553" s="1"/>
      <c r="E553" s="1"/>
      <c r="F553" s="1"/>
      <c r="G553" s="1"/>
      <c r="H553" s="1"/>
      <c r="I553" s="1"/>
      <c r="J553" s="26"/>
      <c r="K553" s="1"/>
      <c r="L553" s="1"/>
      <c r="M553" s="27"/>
      <c r="N553" s="28"/>
      <c r="O553" s="1"/>
      <c r="P553" s="1"/>
      <c r="Q553" s="1"/>
      <c r="R553" s="1"/>
      <c r="S553" s="1"/>
      <c r="T553" s="1"/>
      <c r="U553" s="1"/>
      <c r="V553" s="1"/>
      <c r="W553" s="1"/>
      <c r="X553" s="1"/>
      <c r="Y553" s="1"/>
      <c r="Z553" s="1"/>
    </row>
    <row r="554" spans="1:26" ht="14.25" customHeight="1" x14ac:dyDescent="0.3">
      <c r="A554" s="1"/>
      <c r="B554" s="1"/>
      <c r="C554" s="1"/>
      <c r="D554" s="1"/>
      <c r="E554" s="1"/>
      <c r="F554" s="1"/>
      <c r="G554" s="1"/>
      <c r="H554" s="1"/>
      <c r="I554" s="1"/>
      <c r="J554" s="26"/>
      <c r="K554" s="1"/>
      <c r="L554" s="1"/>
      <c r="M554" s="27"/>
      <c r="N554" s="28"/>
      <c r="O554" s="1"/>
      <c r="P554" s="1"/>
      <c r="Q554" s="1"/>
      <c r="R554" s="1"/>
      <c r="S554" s="1"/>
      <c r="T554" s="1"/>
      <c r="U554" s="1"/>
      <c r="V554" s="1"/>
      <c r="W554" s="1"/>
      <c r="X554" s="1"/>
      <c r="Y554" s="1"/>
      <c r="Z554" s="1"/>
    </row>
    <row r="555" spans="1:26" ht="14.25" customHeight="1" x14ac:dyDescent="0.3">
      <c r="A555" s="1"/>
      <c r="B555" s="1"/>
      <c r="C555" s="1"/>
      <c r="D555" s="1"/>
      <c r="E555" s="1"/>
      <c r="F555" s="1"/>
      <c r="G555" s="1"/>
      <c r="H555" s="1"/>
      <c r="I555" s="1"/>
      <c r="J555" s="26"/>
      <c r="K555" s="1"/>
      <c r="L555" s="1"/>
      <c r="M555" s="27"/>
      <c r="N555" s="28"/>
      <c r="O555" s="1"/>
      <c r="P555" s="1"/>
      <c r="Q555" s="1"/>
      <c r="R555" s="1"/>
      <c r="S555" s="1"/>
      <c r="T555" s="1"/>
      <c r="U555" s="1"/>
      <c r="V555" s="1"/>
      <c r="W555" s="1"/>
      <c r="X555" s="1"/>
      <c r="Y555" s="1"/>
      <c r="Z555" s="1"/>
    </row>
    <row r="556" spans="1:26" ht="14.25" customHeight="1" x14ac:dyDescent="0.3">
      <c r="A556" s="1"/>
      <c r="B556" s="1"/>
      <c r="C556" s="1"/>
      <c r="D556" s="1"/>
      <c r="E556" s="1"/>
      <c r="F556" s="1"/>
      <c r="G556" s="1"/>
      <c r="H556" s="1"/>
      <c r="I556" s="1"/>
      <c r="J556" s="26"/>
      <c r="K556" s="1"/>
      <c r="L556" s="1"/>
      <c r="M556" s="27"/>
      <c r="N556" s="28"/>
      <c r="O556" s="1"/>
      <c r="P556" s="1"/>
      <c r="Q556" s="1"/>
      <c r="R556" s="1"/>
      <c r="S556" s="1"/>
      <c r="T556" s="1"/>
      <c r="U556" s="1"/>
      <c r="V556" s="1"/>
      <c r="W556" s="1"/>
      <c r="X556" s="1"/>
      <c r="Y556" s="1"/>
      <c r="Z556" s="1"/>
    </row>
    <row r="557" spans="1:26" ht="14.25" customHeight="1" x14ac:dyDescent="0.3">
      <c r="A557" s="1"/>
      <c r="B557" s="1"/>
      <c r="C557" s="1"/>
      <c r="D557" s="1"/>
      <c r="E557" s="1"/>
      <c r="F557" s="1"/>
      <c r="G557" s="1"/>
      <c r="H557" s="1"/>
      <c r="I557" s="1"/>
      <c r="J557" s="26"/>
      <c r="K557" s="1"/>
      <c r="L557" s="1"/>
      <c r="M557" s="27"/>
      <c r="N557" s="28"/>
      <c r="O557" s="1"/>
      <c r="P557" s="1"/>
      <c r="Q557" s="1"/>
      <c r="R557" s="1"/>
      <c r="S557" s="1"/>
      <c r="T557" s="1"/>
      <c r="U557" s="1"/>
      <c r="V557" s="1"/>
      <c r="W557" s="1"/>
      <c r="X557" s="1"/>
      <c r="Y557" s="1"/>
      <c r="Z557" s="1"/>
    </row>
    <row r="558" spans="1:26" ht="14.25" customHeight="1" x14ac:dyDescent="0.3">
      <c r="A558" s="1"/>
      <c r="B558" s="1"/>
      <c r="C558" s="1"/>
      <c r="D558" s="1"/>
      <c r="E558" s="1"/>
      <c r="F558" s="1"/>
      <c r="G558" s="1"/>
      <c r="H558" s="1"/>
      <c r="I558" s="1"/>
      <c r="J558" s="26"/>
      <c r="K558" s="1"/>
      <c r="L558" s="1"/>
      <c r="M558" s="27"/>
      <c r="N558" s="28"/>
      <c r="O558" s="1"/>
      <c r="P558" s="1"/>
      <c r="Q558" s="1"/>
      <c r="R558" s="1"/>
      <c r="S558" s="1"/>
      <c r="T558" s="1"/>
      <c r="U558" s="1"/>
      <c r="V558" s="1"/>
      <c r="W558" s="1"/>
      <c r="X558" s="1"/>
      <c r="Y558" s="1"/>
      <c r="Z558" s="1"/>
    </row>
    <row r="559" spans="1:26" ht="14.25" customHeight="1" x14ac:dyDescent="0.3">
      <c r="A559" s="1"/>
      <c r="B559" s="1"/>
      <c r="C559" s="1"/>
      <c r="D559" s="1"/>
      <c r="E559" s="1"/>
      <c r="F559" s="1"/>
      <c r="G559" s="1"/>
      <c r="H559" s="1"/>
      <c r="I559" s="1"/>
      <c r="J559" s="26"/>
      <c r="K559" s="1"/>
      <c r="L559" s="1"/>
      <c r="M559" s="27"/>
      <c r="N559" s="28"/>
      <c r="O559" s="1"/>
      <c r="P559" s="1"/>
      <c r="Q559" s="1"/>
      <c r="R559" s="1"/>
      <c r="S559" s="1"/>
      <c r="T559" s="1"/>
      <c r="U559" s="1"/>
      <c r="V559" s="1"/>
      <c r="W559" s="1"/>
      <c r="X559" s="1"/>
      <c r="Y559" s="1"/>
      <c r="Z559" s="1"/>
    </row>
    <row r="560" spans="1:26" ht="14.25" customHeight="1" x14ac:dyDescent="0.3">
      <c r="A560" s="1"/>
      <c r="B560" s="1"/>
      <c r="C560" s="1"/>
      <c r="D560" s="1"/>
      <c r="E560" s="1"/>
      <c r="F560" s="1"/>
      <c r="G560" s="1"/>
      <c r="H560" s="1"/>
      <c r="I560" s="1"/>
      <c r="J560" s="26"/>
      <c r="K560" s="1"/>
      <c r="L560" s="1"/>
      <c r="M560" s="27"/>
      <c r="N560" s="28"/>
      <c r="O560" s="1"/>
      <c r="P560" s="1"/>
      <c r="Q560" s="1"/>
      <c r="R560" s="1"/>
      <c r="S560" s="1"/>
      <c r="T560" s="1"/>
      <c r="U560" s="1"/>
      <c r="V560" s="1"/>
      <c r="W560" s="1"/>
      <c r="X560" s="1"/>
      <c r="Y560" s="1"/>
      <c r="Z560" s="1"/>
    </row>
    <row r="561" spans="1:26" ht="14.25" customHeight="1" x14ac:dyDescent="0.3">
      <c r="A561" s="1"/>
      <c r="B561" s="1"/>
      <c r="C561" s="1"/>
      <c r="D561" s="1"/>
      <c r="E561" s="1"/>
      <c r="F561" s="1"/>
      <c r="G561" s="1"/>
      <c r="H561" s="1"/>
      <c r="I561" s="1"/>
      <c r="J561" s="26"/>
      <c r="K561" s="1"/>
      <c r="L561" s="1"/>
      <c r="M561" s="27"/>
      <c r="N561" s="28"/>
      <c r="O561" s="1"/>
      <c r="P561" s="1"/>
      <c r="Q561" s="1"/>
      <c r="R561" s="1"/>
      <c r="S561" s="1"/>
      <c r="T561" s="1"/>
      <c r="U561" s="1"/>
      <c r="V561" s="1"/>
      <c r="W561" s="1"/>
      <c r="X561" s="1"/>
      <c r="Y561" s="1"/>
      <c r="Z561" s="1"/>
    </row>
    <row r="562" spans="1:26" ht="14.25" customHeight="1" x14ac:dyDescent="0.3">
      <c r="A562" s="1"/>
      <c r="B562" s="1"/>
      <c r="C562" s="1"/>
      <c r="D562" s="1"/>
      <c r="E562" s="1"/>
      <c r="F562" s="1"/>
      <c r="G562" s="1"/>
      <c r="H562" s="1"/>
      <c r="I562" s="1"/>
      <c r="J562" s="26"/>
      <c r="K562" s="1"/>
      <c r="L562" s="1"/>
      <c r="M562" s="27"/>
      <c r="N562" s="28"/>
      <c r="O562" s="1"/>
      <c r="P562" s="1"/>
      <c r="Q562" s="1"/>
      <c r="R562" s="1"/>
      <c r="S562" s="1"/>
      <c r="T562" s="1"/>
      <c r="U562" s="1"/>
      <c r="V562" s="1"/>
      <c r="W562" s="1"/>
      <c r="X562" s="1"/>
      <c r="Y562" s="1"/>
      <c r="Z562" s="1"/>
    </row>
    <row r="563" spans="1:26" ht="14.25" customHeight="1" x14ac:dyDescent="0.3">
      <c r="A563" s="1"/>
      <c r="B563" s="1"/>
      <c r="C563" s="1"/>
      <c r="D563" s="1"/>
      <c r="E563" s="1"/>
      <c r="F563" s="1"/>
      <c r="G563" s="1"/>
      <c r="H563" s="1"/>
      <c r="I563" s="1"/>
      <c r="J563" s="26"/>
      <c r="K563" s="1"/>
      <c r="L563" s="1"/>
      <c r="M563" s="27"/>
      <c r="N563" s="28"/>
      <c r="O563" s="1"/>
      <c r="P563" s="1"/>
      <c r="Q563" s="1"/>
      <c r="R563" s="1"/>
      <c r="S563" s="1"/>
      <c r="T563" s="1"/>
      <c r="U563" s="1"/>
      <c r="V563" s="1"/>
      <c r="W563" s="1"/>
      <c r="X563" s="1"/>
      <c r="Y563" s="1"/>
      <c r="Z563" s="1"/>
    </row>
    <row r="564" spans="1:26" ht="14.25" customHeight="1" x14ac:dyDescent="0.3">
      <c r="A564" s="1"/>
      <c r="B564" s="1"/>
      <c r="C564" s="1"/>
      <c r="D564" s="1"/>
      <c r="E564" s="1"/>
      <c r="F564" s="1"/>
      <c r="G564" s="1"/>
      <c r="H564" s="1"/>
      <c r="I564" s="1"/>
      <c r="J564" s="26"/>
      <c r="K564" s="1"/>
      <c r="L564" s="1"/>
      <c r="M564" s="27"/>
      <c r="N564" s="28"/>
      <c r="O564" s="1"/>
      <c r="P564" s="1"/>
      <c r="Q564" s="1"/>
      <c r="R564" s="1"/>
      <c r="S564" s="1"/>
      <c r="T564" s="1"/>
      <c r="U564" s="1"/>
      <c r="V564" s="1"/>
      <c r="W564" s="1"/>
      <c r="X564" s="1"/>
      <c r="Y564" s="1"/>
      <c r="Z564" s="1"/>
    </row>
    <row r="565" spans="1:26" ht="14.25" customHeight="1" x14ac:dyDescent="0.3">
      <c r="A565" s="1"/>
      <c r="B565" s="1"/>
      <c r="C565" s="1"/>
      <c r="D565" s="1"/>
      <c r="E565" s="1"/>
      <c r="F565" s="1"/>
      <c r="G565" s="1"/>
      <c r="H565" s="1"/>
      <c r="I565" s="1"/>
      <c r="J565" s="26"/>
      <c r="K565" s="1"/>
      <c r="L565" s="1"/>
      <c r="M565" s="27"/>
      <c r="N565" s="28"/>
      <c r="O565" s="1"/>
      <c r="P565" s="1"/>
      <c r="Q565" s="1"/>
      <c r="R565" s="1"/>
      <c r="S565" s="1"/>
      <c r="T565" s="1"/>
      <c r="U565" s="1"/>
      <c r="V565" s="1"/>
      <c r="W565" s="1"/>
      <c r="X565" s="1"/>
      <c r="Y565" s="1"/>
      <c r="Z565" s="1"/>
    </row>
    <row r="566" spans="1:26" ht="14.25" customHeight="1" x14ac:dyDescent="0.3">
      <c r="A566" s="1"/>
      <c r="B566" s="1"/>
      <c r="C566" s="1"/>
      <c r="D566" s="1"/>
      <c r="E566" s="1"/>
      <c r="F566" s="1"/>
      <c r="G566" s="1"/>
      <c r="H566" s="1"/>
      <c r="I566" s="1"/>
      <c r="J566" s="26"/>
      <c r="K566" s="1"/>
      <c r="L566" s="1"/>
      <c r="M566" s="27"/>
      <c r="N566" s="28"/>
      <c r="O566" s="1"/>
      <c r="P566" s="1"/>
      <c r="Q566" s="1"/>
      <c r="R566" s="1"/>
      <c r="S566" s="1"/>
      <c r="T566" s="1"/>
      <c r="U566" s="1"/>
      <c r="V566" s="1"/>
      <c r="W566" s="1"/>
      <c r="X566" s="1"/>
      <c r="Y566" s="1"/>
      <c r="Z566" s="1"/>
    </row>
    <row r="567" spans="1:26" ht="14.25" customHeight="1" x14ac:dyDescent="0.3">
      <c r="A567" s="1"/>
      <c r="B567" s="1"/>
      <c r="C567" s="1"/>
      <c r="D567" s="1"/>
      <c r="E567" s="1"/>
      <c r="F567" s="1"/>
      <c r="G567" s="1"/>
      <c r="H567" s="1"/>
      <c r="I567" s="1"/>
      <c r="J567" s="26"/>
      <c r="K567" s="1"/>
      <c r="L567" s="1"/>
      <c r="M567" s="27"/>
      <c r="N567" s="28"/>
      <c r="O567" s="1"/>
      <c r="P567" s="1"/>
      <c r="Q567" s="1"/>
      <c r="R567" s="1"/>
      <c r="S567" s="1"/>
      <c r="T567" s="1"/>
      <c r="U567" s="1"/>
      <c r="V567" s="1"/>
      <c r="W567" s="1"/>
      <c r="X567" s="1"/>
      <c r="Y567" s="1"/>
      <c r="Z567" s="1"/>
    </row>
    <row r="568" spans="1:26" ht="14.25" customHeight="1" x14ac:dyDescent="0.3">
      <c r="A568" s="1"/>
      <c r="B568" s="1"/>
      <c r="C568" s="1"/>
      <c r="D568" s="1"/>
      <c r="E568" s="1"/>
      <c r="F568" s="1"/>
      <c r="G568" s="1"/>
      <c r="H568" s="1"/>
      <c r="I568" s="1"/>
      <c r="J568" s="26"/>
      <c r="K568" s="1"/>
      <c r="L568" s="1"/>
      <c r="M568" s="27"/>
      <c r="N568" s="28"/>
      <c r="O568" s="1"/>
      <c r="P568" s="1"/>
      <c r="Q568" s="1"/>
      <c r="R568" s="1"/>
      <c r="S568" s="1"/>
      <c r="T568" s="1"/>
      <c r="U568" s="1"/>
      <c r="V568" s="1"/>
      <c r="W568" s="1"/>
      <c r="X568" s="1"/>
      <c r="Y568" s="1"/>
      <c r="Z568" s="1"/>
    </row>
    <row r="569" spans="1:26" ht="14.25" customHeight="1" x14ac:dyDescent="0.3">
      <c r="A569" s="1"/>
      <c r="B569" s="1"/>
      <c r="C569" s="1"/>
      <c r="D569" s="1"/>
      <c r="E569" s="1"/>
      <c r="F569" s="1"/>
      <c r="G569" s="1"/>
      <c r="H569" s="1"/>
      <c r="I569" s="1"/>
      <c r="J569" s="26"/>
      <c r="K569" s="1"/>
      <c r="L569" s="1"/>
      <c r="M569" s="27"/>
      <c r="N569" s="28"/>
      <c r="O569" s="1"/>
      <c r="P569" s="1"/>
      <c r="Q569" s="1"/>
      <c r="R569" s="1"/>
      <c r="S569" s="1"/>
      <c r="T569" s="1"/>
      <c r="U569" s="1"/>
      <c r="V569" s="1"/>
      <c r="W569" s="1"/>
      <c r="X569" s="1"/>
      <c r="Y569" s="1"/>
      <c r="Z569" s="1"/>
    </row>
    <row r="570" spans="1:26" ht="14.25" customHeight="1" x14ac:dyDescent="0.3">
      <c r="A570" s="1"/>
      <c r="B570" s="1"/>
      <c r="C570" s="1"/>
      <c r="D570" s="1"/>
      <c r="E570" s="1"/>
      <c r="F570" s="1"/>
      <c r="G570" s="1"/>
      <c r="H570" s="1"/>
      <c r="I570" s="1"/>
      <c r="J570" s="26"/>
      <c r="K570" s="1"/>
      <c r="L570" s="1"/>
      <c r="M570" s="27"/>
      <c r="N570" s="28"/>
      <c r="O570" s="1"/>
      <c r="P570" s="1"/>
      <c r="Q570" s="1"/>
      <c r="R570" s="1"/>
      <c r="S570" s="1"/>
      <c r="T570" s="1"/>
      <c r="U570" s="1"/>
      <c r="V570" s="1"/>
      <c r="W570" s="1"/>
      <c r="X570" s="1"/>
      <c r="Y570" s="1"/>
      <c r="Z570" s="1"/>
    </row>
    <row r="571" spans="1:26" ht="14.25" customHeight="1" x14ac:dyDescent="0.3">
      <c r="A571" s="1"/>
      <c r="B571" s="1"/>
      <c r="C571" s="1"/>
      <c r="D571" s="1"/>
      <c r="E571" s="1"/>
      <c r="F571" s="1"/>
      <c r="G571" s="1"/>
      <c r="H571" s="1"/>
      <c r="I571" s="1"/>
      <c r="J571" s="26"/>
      <c r="K571" s="1"/>
      <c r="L571" s="1"/>
      <c r="M571" s="27"/>
      <c r="N571" s="28"/>
      <c r="O571" s="1"/>
      <c r="P571" s="1"/>
      <c r="Q571" s="1"/>
      <c r="R571" s="1"/>
      <c r="S571" s="1"/>
      <c r="T571" s="1"/>
      <c r="U571" s="1"/>
      <c r="V571" s="1"/>
      <c r="W571" s="1"/>
      <c r="X571" s="1"/>
      <c r="Y571" s="1"/>
      <c r="Z571" s="1"/>
    </row>
    <row r="572" spans="1:26" ht="14.25" customHeight="1" x14ac:dyDescent="0.3">
      <c r="A572" s="1"/>
      <c r="B572" s="1"/>
      <c r="C572" s="1"/>
      <c r="D572" s="1"/>
      <c r="E572" s="1"/>
      <c r="F572" s="1"/>
      <c r="G572" s="1"/>
      <c r="H572" s="1"/>
      <c r="I572" s="1"/>
      <c r="J572" s="26"/>
      <c r="K572" s="1"/>
      <c r="L572" s="1"/>
      <c r="M572" s="27"/>
      <c r="N572" s="28"/>
      <c r="O572" s="1"/>
      <c r="P572" s="1"/>
      <c r="Q572" s="1"/>
      <c r="R572" s="1"/>
      <c r="S572" s="1"/>
      <c r="T572" s="1"/>
      <c r="U572" s="1"/>
      <c r="V572" s="1"/>
      <c r="W572" s="1"/>
      <c r="X572" s="1"/>
      <c r="Y572" s="1"/>
      <c r="Z572" s="1"/>
    </row>
    <row r="573" spans="1:26" ht="14.25" customHeight="1" x14ac:dyDescent="0.3">
      <c r="A573" s="1"/>
      <c r="B573" s="1"/>
      <c r="C573" s="1"/>
      <c r="D573" s="1"/>
      <c r="E573" s="1"/>
      <c r="F573" s="1"/>
      <c r="G573" s="1"/>
      <c r="H573" s="1"/>
      <c r="I573" s="1"/>
      <c r="J573" s="26"/>
      <c r="K573" s="1"/>
      <c r="L573" s="1"/>
      <c r="M573" s="27"/>
      <c r="N573" s="28"/>
      <c r="O573" s="1"/>
      <c r="P573" s="1"/>
      <c r="Q573" s="1"/>
      <c r="R573" s="1"/>
      <c r="S573" s="1"/>
      <c r="T573" s="1"/>
      <c r="U573" s="1"/>
      <c r="V573" s="1"/>
      <c r="W573" s="1"/>
      <c r="X573" s="1"/>
      <c r="Y573" s="1"/>
      <c r="Z573" s="1"/>
    </row>
    <row r="574" spans="1:26" ht="14.25" customHeight="1" x14ac:dyDescent="0.3">
      <c r="A574" s="1"/>
      <c r="B574" s="1"/>
      <c r="C574" s="1"/>
      <c r="D574" s="1"/>
      <c r="E574" s="1"/>
      <c r="F574" s="1"/>
      <c r="G574" s="1"/>
      <c r="H574" s="1"/>
      <c r="I574" s="1"/>
      <c r="J574" s="26"/>
      <c r="K574" s="1"/>
      <c r="L574" s="1"/>
      <c r="M574" s="27"/>
      <c r="N574" s="28"/>
      <c r="O574" s="1"/>
      <c r="P574" s="1"/>
      <c r="Q574" s="1"/>
      <c r="R574" s="1"/>
      <c r="S574" s="1"/>
      <c r="T574" s="1"/>
      <c r="U574" s="1"/>
      <c r="V574" s="1"/>
      <c r="W574" s="1"/>
      <c r="X574" s="1"/>
      <c r="Y574" s="1"/>
      <c r="Z574" s="1"/>
    </row>
    <row r="575" spans="1:26" ht="14.25" customHeight="1" x14ac:dyDescent="0.3">
      <c r="A575" s="1"/>
      <c r="B575" s="1"/>
      <c r="C575" s="1"/>
      <c r="D575" s="1"/>
      <c r="E575" s="1"/>
      <c r="F575" s="1"/>
      <c r="G575" s="1"/>
      <c r="H575" s="1"/>
      <c r="I575" s="1"/>
      <c r="J575" s="26"/>
      <c r="K575" s="1"/>
      <c r="L575" s="1"/>
      <c r="M575" s="27"/>
      <c r="N575" s="28"/>
      <c r="O575" s="1"/>
      <c r="P575" s="1"/>
      <c r="Q575" s="1"/>
      <c r="R575" s="1"/>
      <c r="S575" s="1"/>
      <c r="T575" s="1"/>
      <c r="U575" s="1"/>
      <c r="V575" s="1"/>
      <c r="W575" s="1"/>
      <c r="X575" s="1"/>
      <c r="Y575" s="1"/>
      <c r="Z575" s="1"/>
    </row>
    <row r="576" spans="1:26" ht="14.25" customHeight="1" x14ac:dyDescent="0.3">
      <c r="A576" s="1"/>
      <c r="B576" s="1"/>
      <c r="C576" s="1"/>
      <c r="D576" s="1"/>
      <c r="E576" s="1"/>
      <c r="F576" s="1"/>
      <c r="G576" s="1"/>
      <c r="H576" s="1"/>
      <c r="I576" s="1"/>
      <c r="J576" s="26"/>
      <c r="K576" s="1"/>
      <c r="L576" s="1"/>
      <c r="M576" s="27"/>
      <c r="N576" s="28"/>
      <c r="O576" s="1"/>
      <c r="P576" s="1"/>
      <c r="Q576" s="1"/>
      <c r="R576" s="1"/>
      <c r="S576" s="1"/>
      <c r="T576" s="1"/>
      <c r="U576" s="1"/>
      <c r="V576" s="1"/>
      <c r="W576" s="1"/>
      <c r="X576" s="1"/>
      <c r="Y576" s="1"/>
      <c r="Z576" s="1"/>
    </row>
    <row r="577" spans="1:26" ht="14.25" customHeight="1" x14ac:dyDescent="0.3">
      <c r="A577" s="1"/>
      <c r="B577" s="1"/>
      <c r="C577" s="1"/>
      <c r="D577" s="1"/>
      <c r="E577" s="1"/>
      <c r="F577" s="1"/>
      <c r="G577" s="1"/>
      <c r="H577" s="1"/>
      <c r="I577" s="1"/>
      <c r="J577" s="26"/>
      <c r="K577" s="1"/>
      <c r="L577" s="1"/>
      <c r="M577" s="27"/>
      <c r="N577" s="28"/>
      <c r="O577" s="1"/>
      <c r="P577" s="1"/>
      <c r="Q577" s="1"/>
      <c r="R577" s="1"/>
      <c r="S577" s="1"/>
      <c r="T577" s="1"/>
      <c r="U577" s="1"/>
      <c r="V577" s="1"/>
      <c r="W577" s="1"/>
      <c r="X577" s="1"/>
      <c r="Y577" s="1"/>
      <c r="Z577" s="1"/>
    </row>
    <row r="578" spans="1:26" ht="14.25" customHeight="1" x14ac:dyDescent="0.3">
      <c r="A578" s="1"/>
      <c r="B578" s="1"/>
      <c r="C578" s="1"/>
      <c r="D578" s="1"/>
      <c r="E578" s="1"/>
      <c r="F578" s="1"/>
      <c r="G578" s="1"/>
      <c r="H578" s="1"/>
      <c r="I578" s="1"/>
      <c r="J578" s="26"/>
      <c r="K578" s="1"/>
      <c r="L578" s="1"/>
      <c r="M578" s="27"/>
      <c r="N578" s="28"/>
      <c r="O578" s="1"/>
      <c r="P578" s="1"/>
      <c r="Q578" s="1"/>
      <c r="R578" s="1"/>
      <c r="S578" s="1"/>
      <c r="T578" s="1"/>
      <c r="U578" s="1"/>
      <c r="V578" s="1"/>
      <c r="W578" s="1"/>
      <c r="X578" s="1"/>
      <c r="Y578" s="1"/>
      <c r="Z578" s="1"/>
    </row>
    <row r="579" spans="1:26" ht="14.25" customHeight="1" x14ac:dyDescent="0.3">
      <c r="A579" s="1"/>
      <c r="B579" s="1"/>
      <c r="C579" s="1"/>
      <c r="D579" s="1"/>
      <c r="E579" s="1"/>
      <c r="F579" s="1"/>
      <c r="G579" s="1"/>
      <c r="H579" s="1"/>
      <c r="I579" s="1"/>
      <c r="J579" s="26"/>
      <c r="K579" s="1"/>
      <c r="L579" s="1"/>
      <c r="M579" s="27"/>
      <c r="N579" s="28"/>
      <c r="O579" s="1"/>
      <c r="P579" s="1"/>
      <c r="Q579" s="1"/>
      <c r="R579" s="1"/>
      <c r="S579" s="1"/>
      <c r="T579" s="1"/>
      <c r="U579" s="1"/>
      <c r="V579" s="1"/>
      <c r="W579" s="1"/>
      <c r="X579" s="1"/>
      <c r="Y579" s="1"/>
      <c r="Z579" s="1"/>
    </row>
    <row r="580" spans="1:26" ht="14.25" customHeight="1" x14ac:dyDescent="0.3">
      <c r="A580" s="1"/>
      <c r="B580" s="1"/>
      <c r="C580" s="1"/>
      <c r="D580" s="1"/>
      <c r="E580" s="1"/>
      <c r="F580" s="1"/>
      <c r="G580" s="1"/>
      <c r="H580" s="1"/>
      <c r="I580" s="1"/>
      <c r="J580" s="26"/>
      <c r="K580" s="1"/>
      <c r="L580" s="1"/>
      <c r="M580" s="27"/>
      <c r="N580" s="28"/>
      <c r="O580" s="1"/>
      <c r="P580" s="1"/>
      <c r="Q580" s="1"/>
      <c r="R580" s="1"/>
      <c r="S580" s="1"/>
      <c r="T580" s="1"/>
      <c r="U580" s="1"/>
      <c r="V580" s="1"/>
      <c r="W580" s="1"/>
      <c r="X580" s="1"/>
      <c r="Y580" s="1"/>
      <c r="Z580" s="1"/>
    </row>
    <row r="581" spans="1:26" ht="14.25" customHeight="1" x14ac:dyDescent="0.3">
      <c r="A581" s="1"/>
      <c r="B581" s="1"/>
      <c r="C581" s="1"/>
      <c r="D581" s="1"/>
      <c r="E581" s="1"/>
      <c r="F581" s="1"/>
      <c r="G581" s="1"/>
      <c r="H581" s="1"/>
      <c r="I581" s="1"/>
      <c r="J581" s="26"/>
      <c r="K581" s="1"/>
      <c r="L581" s="1"/>
      <c r="M581" s="27"/>
      <c r="N581" s="28"/>
      <c r="O581" s="1"/>
      <c r="P581" s="1"/>
      <c r="Q581" s="1"/>
      <c r="R581" s="1"/>
      <c r="S581" s="1"/>
      <c r="T581" s="1"/>
      <c r="U581" s="1"/>
      <c r="V581" s="1"/>
      <c r="W581" s="1"/>
      <c r="X581" s="1"/>
      <c r="Y581" s="1"/>
      <c r="Z581" s="1"/>
    </row>
    <row r="582" spans="1:26" ht="14.25" customHeight="1" x14ac:dyDescent="0.3">
      <c r="A582" s="1"/>
      <c r="B582" s="1"/>
      <c r="C582" s="1"/>
      <c r="D582" s="1"/>
      <c r="E582" s="1"/>
      <c r="F582" s="1"/>
      <c r="G582" s="1"/>
      <c r="H582" s="1"/>
      <c r="I582" s="1"/>
      <c r="J582" s="26"/>
      <c r="K582" s="1"/>
      <c r="L582" s="1"/>
      <c r="M582" s="27"/>
      <c r="N582" s="28"/>
      <c r="O582" s="1"/>
      <c r="P582" s="1"/>
      <c r="Q582" s="1"/>
      <c r="R582" s="1"/>
      <c r="S582" s="1"/>
      <c r="T582" s="1"/>
      <c r="U582" s="1"/>
      <c r="V582" s="1"/>
      <c r="W582" s="1"/>
      <c r="X582" s="1"/>
      <c r="Y582" s="1"/>
      <c r="Z582" s="1"/>
    </row>
    <row r="583" spans="1:26" ht="14.25" customHeight="1" x14ac:dyDescent="0.3">
      <c r="A583" s="1"/>
      <c r="B583" s="1"/>
      <c r="C583" s="1"/>
      <c r="D583" s="1"/>
      <c r="E583" s="1"/>
      <c r="F583" s="1"/>
      <c r="G583" s="1"/>
      <c r="H583" s="1"/>
      <c r="I583" s="1"/>
      <c r="J583" s="26"/>
      <c r="K583" s="1"/>
      <c r="L583" s="1"/>
      <c r="M583" s="27"/>
      <c r="N583" s="28"/>
      <c r="O583" s="1"/>
      <c r="P583" s="1"/>
      <c r="Q583" s="1"/>
      <c r="R583" s="1"/>
      <c r="S583" s="1"/>
      <c r="T583" s="1"/>
      <c r="U583" s="1"/>
      <c r="V583" s="1"/>
      <c r="W583" s="1"/>
      <c r="X583" s="1"/>
      <c r="Y583" s="1"/>
      <c r="Z583" s="1"/>
    </row>
    <row r="584" spans="1:26" ht="14.25" customHeight="1" x14ac:dyDescent="0.3">
      <c r="A584" s="1"/>
      <c r="B584" s="1"/>
      <c r="C584" s="1"/>
      <c r="D584" s="1"/>
      <c r="E584" s="1"/>
      <c r="F584" s="1"/>
      <c r="G584" s="1"/>
      <c r="H584" s="1"/>
      <c r="I584" s="1"/>
      <c r="J584" s="26"/>
      <c r="K584" s="1"/>
      <c r="L584" s="1"/>
      <c r="M584" s="27"/>
      <c r="N584" s="28"/>
      <c r="O584" s="1"/>
      <c r="P584" s="1"/>
      <c r="Q584" s="1"/>
      <c r="R584" s="1"/>
      <c r="S584" s="1"/>
      <c r="T584" s="1"/>
      <c r="U584" s="1"/>
      <c r="V584" s="1"/>
      <c r="W584" s="1"/>
      <c r="X584" s="1"/>
      <c r="Y584" s="1"/>
      <c r="Z584" s="1"/>
    </row>
    <row r="585" spans="1:26" ht="14.25" customHeight="1" x14ac:dyDescent="0.3">
      <c r="A585" s="1"/>
      <c r="B585" s="1"/>
      <c r="C585" s="1"/>
      <c r="D585" s="1"/>
      <c r="E585" s="1"/>
      <c r="F585" s="1"/>
      <c r="G585" s="1"/>
      <c r="H585" s="1"/>
      <c r="I585" s="1"/>
      <c r="J585" s="26"/>
      <c r="K585" s="1"/>
      <c r="L585" s="1"/>
      <c r="M585" s="27"/>
      <c r="N585" s="28"/>
      <c r="O585" s="1"/>
      <c r="P585" s="1"/>
      <c r="Q585" s="1"/>
      <c r="R585" s="1"/>
      <c r="S585" s="1"/>
      <c r="T585" s="1"/>
      <c r="U585" s="1"/>
      <c r="V585" s="1"/>
      <c r="W585" s="1"/>
      <c r="X585" s="1"/>
      <c r="Y585" s="1"/>
      <c r="Z585" s="1"/>
    </row>
    <row r="586" spans="1:26" ht="14.25" customHeight="1" x14ac:dyDescent="0.3">
      <c r="A586" s="1"/>
      <c r="B586" s="1"/>
      <c r="C586" s="1"/>
      <c r="D586" s="1"/>
      <c r="E586" s="1"/>
      <c r="F586" s="1"/>
      <c r="G586" s="1"/>
      <c r="H586" s="1"/>
      <c r="I586" s="1"/>
      <c r="J586" s="26"/>
      <c r="K586" s="1"/>
      <c r="L586" s="1"/>
      <c r="M586" s="27"/>
      <c r="N586" s="28"/>
      <c r="O586" s="1"/>
      <c r="P586" s="1"/>
      <c r="Q586" s="1"/>
      <c r="R586" s="1"/>
      <c r="S586" s="1"/>
      <c r="T586" s="1"/>
      <c r="U586" s="1"/>
      <c r="V586" s="1"/>
      <c r="W586" s="1"/>
      <c r="X586" s="1"/>
      <c r="Y586" s="1"/>
      <c r="Z586" s="1"/>
    </row>
    <row r="587" spans="1:26" ht="14.25" customHeight="1" x14ac:dyDescent="0.3">
      <c r="A587" s="1"/>
      <c r="B587" s="1"/>
      <c r="C587" s="1"/>
      <c r="D587" s="1"/>
      <c r="E587" s="1"/>
      <c r="F587" s="1"/>
      <c r="G587" s="1"/>
      <c r="H587" s="1"/>
      <c r="I587" s="1"/>
      <c r="J587" s="26"/>
      <c r="K587" s="1"/>
      <c r="L587" s="1"/>
      <c r="M587" s="27"/>
      <c r="N587" s="28"/>
      <c r="O587" s="1"/>
      <c r="P587" s="1"/>
      <c r="Q587" s="1"/>
      <c r="R587" s="1"/>
      <c r="S587" s="1"/>
      <c r="T587" s="1"/>
      <c r="U587" s="1"/>
      <c r="V587" s="1"/>
      <c r="W587" s="1"/>
      <c r="X587" s="1"/>
      <c r="Y587" s="1"/>
      <c r="Z587" s="1"/>
    </row>
    <row r="588" spans="1:26" ht="14.25" customHeight="1" x14ac:dyDescent="0.3">
      <c r="A588" s="1"/>
      <c r="B588" s="1"/>
      <c r="C588" s="1"/>
      <c r="D588" s="1"/>
      <c r="E588" s="1"/>
      <c r="F588" s="1"/>
      <c r="G588" s="1"/>
      <c r="H588" s="1"/>
      <c r="I588" s="1"/>
      <c r="J588" s="26"/>
      <c r="K588" s="1"/>
      <c r="L588" s="1"/>
      <c r="M588" s="27"/>
      <c r="N588" s="28"/>
      <c r="O588" s="1"/>
      <c r="P588" s="1"/>
      <c r="Q588" s="1"/>
      <c r="R588" s="1"/>
      <c r="S588" s="1"/>
      <c r="T588" s="1"/>
      <c r="U588" s="1"/>
      <c r="V588" s="1"/>
      <c r="W588" s="1"/>
      <c r="X588" s="1"/>
      <c r="Y588" s="1"/>
      <c r="Z588" s="1"/>
    </row>
    <row r="589" spans="1:26" ht="14.25" customHeight="1" x14ac:dyDescent="0.3">
      <c r="A589" s="1"/>
      <c r="B589" s="1"/>
      <c r="C589" s="1"/>
      <c r="D589" s="1"/>
      <c r="E589" s="1"/>
      <c r="F589" s="1"/>
      <c r="G589" s="1"/>
      <c r="H589" s="1"/>
      <c r="I589" s="1"/>
      <c r="J589" s="26"/>
      <c r="K589" s="1"/>
      <c r="L589" s="1"/>
      <c r="M589" s="27"/>
      <c r="N589" s="28"/>
      <c r="O589" s="1"/>
      <c r="P589" s="1"/>
      <c r="Q589" s="1"/>
      <c r="R589" s="1"/>
      <c r="S589" s="1"/>
      <c r="T589" s="1"/>
      <c r="U589" s="1"/>
      <c r="V589" s="1"/>
      <c r="W589" s="1"/>
      <c r="X589" s="1"/>
      <c r="Y589" s="1"/>
      <c r="Z589" s="1"/>
    </row>
    <row r="590" spans="1:26" ht="14.25" customHeight="1" x14ac:dyDescent="0.3">
      <c r="A590" s="1"/>
      <c r="B590" s="1"/>
      <c r="C590" s="1"/>
      <c r="D590" s="1"/>
      <c r="E590" s="1"/>
      <c r="F590" s="1"/>
      <c r="G590" s="1"/>
      <c r="H590" s="1"/>
      <c r="I590" s="1"/>
      <c r="J590" s="26"/>
      <c r="K590" s="1"/>
      <c r="L590" s="1"/>
      <c r="M590" s="27"/>
      <c r="N590" s="28"/>
      <c r="O590" s="1"/>
      <c r="P590" s="1"/>
      <c r="Q590" s="1"/>
      <c r="R590" s="1"/>
      <c r="S590" s="1"/>
      <c r="T590" s="1"/>
      <c r="U590" s="1"/>
      <c r="V590" s="1"/>
      <c r="W590" s="1"/>
      <c r="X590" s="1"/>
      <c r="Y590" s="1"/>
      <c r="Z590" s="1"/>
    </row>
    <row r="591" spans="1:26" ht="14.25" customHeight="1" x14ac:dyDescent="0.3">
      <c r="A591" s="1"/>
      <c r="B591" s="1"/>
      <c r="C591" s="1"/>
      <c r="D591" s="1"/>
      <c r="E591" s="1"/>
      <c r="F591" s="1"/>
      <c r="G591" s="1"/>
      <c r="H591" s="1"/>
      <c r="I591" s="1"/>
      <c r="J591" s="26"/>
      <c r="K591" s="1"/>
      <c r="L591" s="1"/>
      <c r="M591" s="27"/>
      <c r="N591" s="28"/>
      <c r="O591" s="1"/>
      <c r="P591" s="1"/>
      <c r="Q591" s="1"/>
      <c r="R591" s="1"/>
      <c r="S591" s="1"/>
      <c r="T591" s="1"/>
      <c r="U591" s="1"/>
      <c r="V591" s="1"/>
      <c r="W591" s="1"/>
      <c r="X591" s="1"/>
      <c r="Y591" s="1"/>
      <c r="Z591" s="1"/>
    </row>
    <row r="592" spans="1:26" ht="14.25" customHeight="1" x14ac:dyDescent="0.3">
      <c r="A592" s="1"/>
      <c r="B592" s="1"/>
      <c r="C592" s="1"/>
      <c r="D592" s="1"/>
      <c r="E592" s="1"/>
      <c r="F592" s="1"/>
      <c r="G592" s="1"/>
      <c r="H592" s="1"/>
      <c r="I592" s="1"/>
      <c r="J592" s="26"/>
      <c r="K592" s="1"/>
      <c r="L592" s="1"/>
      <c r="M592" s="27"/>
      <c r="N592" s="28"/>
      <c r="O592" s="1"/>
      <c r="P592" s="1"/>
      <c r="Q592" s="1"/>
      <c r="R592" s="1"/>
      <c r="S592" s="1"/>
      <c r="T592" s="1"/>
      <c r="U592" s="1"/>
      <c r="V592" s="1"/>
      <c r="W592" s="1"/>
      <c r="X592" s="1"/>
      <c r="Y592" s="1"/>
      <c r="Z592" s="1"/>
    </row>
    <row r="593" spans="1:26" ht="14.25" customHeight="1" x14ac:dyDescent="0.3">
      <c r="A593" s="1"/>
      <c r="B593" s="1"/>
      <c r="C593" s="1"/>
      <c r="D593" s="1"/>
      <c r="E593" s="1"/>
      <c r="F593" s="1"/>
      <c r="G593" s="1"/>
      <c r="H593" s="1"/>
      <c r="I593" s="1"/>
      <c r="J593" s="26"/>
      <c r="K593" s="1"/>
      <c r="L593" s="1"/>
      <c r="M593" s="27"/>
      <c r="N593" s="28"/>
      <c r="O593" s="1"/>
      <c r="P593" s="1"/>
      <c r="Q593" s="1"/>
      <c r="R593" s="1"/>
      <c r="S593" s="1"/>
      <c r="T593" s="1"/>
      <c r="U593" s="1"/>
      <c r="V593" s="1"/>
      <c r="W593" s="1"/>
      <c r="X593" s="1"/>
      <c r="Y593" s="1"/>
      <c r="Z593" s="1"/>
    </row>
    <row r="594" spans="1:26" ht="14.25" customHeight="1" x14ac:dyDescent="0.3">
      <c r="A594" s="1"/>
      <c r="B594" s="1"/>
      <c r="C594" s="1"/>
      <c r="D594" s="1"/>
      <c r="E594" s="1"/>
      <c r="F594" s="1"/>
      <c r="G594" s="1"/>
      <c r="H594" s="1"/>
      <c r="I594" s="1"/>
      <c r="J594" s="26"/>
      <c r="K594" s="1"/>
      <c r="L594" s="1"/>
      <c r="M594" s="27"/>
      <c r="N594" s="28"/>
      <c r="O594" s="1"/>
      <c r="P594" s="1"/>
      <c r="Q594" s="1"/>
      <c r="R594" s="1"/>
      <c r="S594" s="1"/>
      <c r="T594" s="1"/>
      <c r="U594" s="1"/>
      <c r="V594" s="1"/>
      <c r="W594" s="1"/>
      <c r="X594" s="1"/>
      <c r="Y594" s="1"/>
      <c r="Z594" s="1"/>
    </row>
    <row r="595" spans="1:26" ht="14.25" customHeight="1" x14ac:dyDescent="0.3">
      <c r="A595" s="1"/>
      <c r="B595" s="1"/>
      <c r="C595" s="1"/>
      <c r="D595" s="1"/>
      <c r="E595" s="1"/>
      <c r="F595" s="1"/>
      <c r="G595" s="1"/>
      <c r="H595" s="1"/>
      <c r="I595" s="1"/>
      <c r="J595" s="26"/>
      <c r="K595" s="1"/>
      <c r="L595" s="1"/>
      <c r="M595" s="27"/>
      <c r="N595" s="28"/>
      <c r="O595" s="1"/>
      <c r="P595" s="1"/>
      <c r="Q595" s="1"/>
      <c r="R595" s="1"/>
      <c r="S595" s="1"/>
      <c r="T595" s="1"/>
      <c r="U595" s="1"/>
      <c r="V595" s="1"/>
      <c r="W595" s="1"/>
      <c r="X595" s="1"/>
      <c r="Y595" s="1"/>
      <c r="Z595" s="1"/>
    </row>
    <row r="596" spans="1:26" ht="14.25" customHeight="1" x14ac:dyDescent="0.3">
      <c r="A596" s="1"/>
      <c r="B596" s="1"/>
      <c r="C596" s="1"/>
      <c r="D596" s="1"/>
      <c r="E596" s="1"/>
      <c r="F596" s="1"/>
      <c r="G596" s="1"/>
      <c r="H596" s="1"/>
      <c r="I596" s="1"/>
      <c r="J596" s="26"/>
      <c r="K596" s="1"/>
      <c r="L596" s="1"/>
      <c r="M596" s="27"/>
      <c r="N596" s="28"/>
      <c r="O596" s="1"/>
      <c r="P596" s="1"/>
      <c r="Q596" s="1"/>
      <c r="R596" s="1"/>
      <c r="S596" s="1"/>
      <c r="T596" s="1"/>
      <c r="U596" s="1"/>
      <c r="V596" s="1"/>
      <c r="W596" s="1"/>
      <c r="X596" s="1"/>
      <c r="Y596" s="1"/>
      <c r="Z596" s="1"/>
    </row>
    <row r="597" spans="1:26" ht="14.25" customHeight="1" x14ac:dyDescent="0.3">
      <c r="A597" s="1"/>
      <c r="B597" s="1"/>
      <c r="C597" s="1"/>
      <c r="D597" s="1"/>
      <c r="E597" s="1"/>
      <c r="F597" s="1"/>
      <c r="G597" s="1"/>
      <c r="H597" s="1"/>
      <c r="I597" s="1"/>
      <c r="J597" s="26"/>
      <c r="K597" s="1"/>
      <c r="L597" s="1"/>
      <c r="M597" s="27"/>
      <c r="N597" s="28"/>
      <c r="O597" s="1"/>
      <c r="P597" s="1"/>
      <c r="Q597" s="1"/>
      <c r="R597" s="1"/>
      <c r="S597" s="1"/>
      <c r="T597" s="1"/>
      <c r="U597" s="1"/>
      <c r="V597" s="1"/>
      <c r="W597" s="1"/>
      <c r="X597" s="1"/>
      <c r="Y597" s="1"/>
      <c r="Z597" s="1"/>
    </row>
    <row r="598" spans="1:26" ht="14.25" customHeight="1" x14ac:dyDescent="0.3">
      <c r="A598" s="1"/>
      <c r="B598" s="1"/>
      <c r="C598" s="1"/>
      <c r="D598" s="1"/>
      <c r="E598" s="1"/>
      <c r="F598" s="1"/>
      <c r="G598" s="1"/>
      <c r="H598" s="1"/>
      <c r="I598" s="1"/>
      <c r="J598" s="26"/>
      <c r="K598" s="1"/>
      <c r="L598" s="1"/>
      <c r="M598" s="27"/>
      <c r="N598" s="28"/>
      <c r="O598" s="1"/>
      <c r="P598" s="1"/>
      <c r="Q598" s="1"/>
      <c r="R598" s="1"/>
      <c r="S598" s="1"/>
      <c r="T598" s="1"/>
      <c r="U598" s="1"/>
      <c r="V598" s="1"/>
      <c r="W598" s="1"/>
      <c r="X598" s="1"/>
      <c r="Y598" s="1"/>
      <c r="Z598" s="1"/>
    </row>
    <row r="599" spans="1:26" ht="14.25" customHeight="1" x14ac:dyDescent="0.3">
      <c r="A599" s="1"/>
      <c r="B599" s="1"/>
      <c r="C599" s="1"/>
      <c r="D599" s="1"/>
      <c r="E599" s="1"/>
      <c r="F599" s="1"/>
      <c r="G599" s="1"/>
      <c r="H599" s="1"/>
      <c r="I599" s="1"/>
      <c r="J599" s="26"/>
      <c r="K599" s="1"/>
      <c r="L599" s="1"/>
      <c r="M599" s="27"/>
      <c r="N599" s="28"/>
      <c r="O599" s="1"/>
      <c r="P599" s="1"/>
      <c r="Q599" s="1"/>
      <c r="R599" s="1"/>
      <c r="S599" s="1"/>
      <c r="T599" s="1"/>
      <c r="U599" s="1"/>
      <c r="V599" s="1"/>
      <c r="W599" s="1"/>
      <c r="X599" s="1"/>
      <c r="Y599" s="1"/>
      <c r="Z599" s="1"/>
    </row>
    <row r="600" spans="1:26" ht="14.25" customHeight="1" x14ac:dyDescent="0.3">
      <c r="A600" s="1"/>
      <c r="B600" s="1"/>
      <c r="C600" s="1"/>
      <c r="D600" s="1"/>
      <c r="E600" s="1"/>
      <c r="F600" s="1"/>
      <c r="G600" s="1"/>
      <c r="H600" s="1"/>
      <c r="I600" s="1"/>
      <c r="J600" s="26"/>
      <c r="K600" s="1"/>
      <c r="L600" s="1"/>
      <c r="M600" s="27"/>
      <c r="N600" s="28"/>
      <c r="O600" s="1"/>
      <c r="P600" s="1"/>
      <c r="Q600" s="1"/>
      <c r="R600" s="1"/>
      <c r="S600" s="1"/>
      <c r="T600" s="1"/>
      <c r="U600" s="1"/>
      <c r="V600" s="1"/>
      <c r="W600" s="1"/>
      <c r="X600" s="1"/>
      <c r="Y600" s="1"/>
      <c r="Z600" s="1"/>
    </row>
    <row r="601" spans="1:26" ht="14.25" customHeight="1" x14ac:dyDescent="0.3">
      <c r="A601" s="1"/>
      <c r="B601" s="1"/>
      <c r="C601" s="1"/>
      <c r="D601" s="1"/>
      <c r="E601" s="1"/>
      <c r="F601" s="1"/>
      <c r="G601" s="1"/>
      <c r="H601" s="1"/>
      <c r="I601" s="1"/>
      <c r="J601" s="26"/>
      <c r="K601" s="1"/>
      <c r="L601" s="1"/>
      <c r="M601" s="27"/>
      <c r="N601" s="28"/>
      <c r="O601" s="1"/>
      <c r="P601" s="1"/>
      <c r="Q601" s="1"/>
      <c r="R601" s="1"/>
      <c r="S601" s="1"/>
      <c r="T601" s="1"/>
      <c r="U601" s="1"/>
      <c r="V601" s="1"/>
      <c r="W601" s="1"/>
      <c r="X601" s="1"/>
      <c r="Y601" s="1"/>
      <c r="Z601" s="1"/>
    </row>
    <row r="602" spans="1:26" ht="14.25" customHeight="1" x14ac:dyDescent="0.3">
      <c r="A602" s="1"/>
      <c r="B602" s="1"/>
      <c r="C602" s="1"/>
      <c r="D602" s="1"/>
      <c r="E602" s="1"/>
      <c r="F602" s="1"/>
      <c r="G602" s="1"/>
      <c r="H602" s="1"/>
      <c r="I602" s="1"/>
      <c r="J602" s="26"/>
      <c r="K602" s="1"/>
      <c r="L602" s="1"/>
      <c r="M602" s="27"/>
      <c r="N602" s="28"/>
      <c r="O602" s="1"/>
      <c r="P602" s="1"/>
      <c r="Q602" s="1"/>
      <c r="R602" s="1"/>
      <c r="S602" s="1"/>
      <c r="T602" s="1"/>
      <c r="U602" s="1"/>
      <c r="V602" s="1"/>
      <c r="W602" s="1"/>
      <c r="X602" s="1"/>
      <c r="Y602" s="1"/>
      <c r="Z602" s="1"/>
    </row>
    <row r="603" spans="1:26" ht="14.25" customHeight="1" x14ac:dyDescent="0.3">
      <c r="A603" s="1"/>
      <c r="B603" s="1"/>
      <c r="C603" s="1"/>
      <c r="D603" s="1"/>
      <c r="E603" s="1"/>
      <c r="F603" s="1"/>
      <c r="G603" s="1"/>
      <c r="H603" s="1"/>
      <c r="I603" s="1"/>
      <c r="J603" s="26"/>
      <c r="K603" s="1"/>
      <c r="L603" s="1"/>
      <c r="M603" s="27"/>
      <c r="N603" s="28"/>
      <c r="O603" s="1"/>
      <c r="P603" s="1"/>
      <c r="Q603" s="1"/>
      <c r="R603" s="1"/>
      <c r="S603" s="1"/>
      <c r="T603" s="1"/>
      <c r="U603" s="1"/>
      <c r="V603" s="1"/>
      <c r="W603" s="1"/>
      <c r="X603" s="1"/>
      <c r="Y603" s="1"/>
      <c r="Z603" s="1"/>
    </row>
    <row r="604" spans="1:26" ht="14.25" customHeight="1" x14ac:dyDescent="0.3">
      <c r="A604" s="1"/>
      <c r="B604" s="1"/>
      <c r="C604" s="1"/>
      <c r="D604" s="1"/>
      <c r="E604" s="1"/>
      <c r="F604" s="1"/>
      <c r="G604" s="1"/>
      <c r="H604" s="1"/>
      <c r="I604" s="1"/>
      <c r="J604" s="26"/>
      <c r="K604" s="1"/>
      <c r="L604" s="1"/>
      <c r="M604" s="27"/>
      <c r="N604" s="28"/>
      <c r="O604" s="1"/>
      <c r="P604" s="1"/>
      <c r="Q604" s="1"/>
      <c r="R604" s="1"/>
      <c r="S604" s="1"/>
      <c r="T604" s="1"/>
      <c r="U604" s="1"/>
      <c r="V604" s="1"/>
      <c r="W604" s="1"/>
      <c r="X604" s="1"/>
      <c r="Y604" s="1"/>
      <c r="Z604" s="1"/>
    </row>
    <row r="605" spans="1:26" ht="14.25" customHeight="1" x14ac:dyDescent="0.3">
      <c r="A605" s="1"/>
      <c r="B605" s="1"/>
      <c r="C605" s="1"/>
      <c r="D605" s="1"/>
      <c r="E605" s="1"/>
      <c r="F605" s="1"/>
      <c r="G605" s="1"/>
      <c r="H605" s="1"/>
      <c r="I605" s="1"/>
      <c r="J605" s="26"/>
      <c r="K605" s="1"/>
      <c r="L605" s="1"/>
      <c r="M605" s="27"/>
      <c r="N605" s="28"/>
      <c r="O605" s="1"/>
      <c r="P605" s="1"/>
      <c r="Q605" s="1"/>
      <c r="R605" s="1"/>
      <c r="S605" s="1"/>
      <c r="T605" s="1"/>
      <c r="U605" s="1"/>
      <c r="V605" s="1"/>
      <c r="W605" s="1"/>
      <c r="X605" s="1"/>
      <c r="Y605" s="1"/>
      <c r="Z605" s="1"/>
    </row>
    <row r="606" spans="1:26" ht="14.25" customHeight="1" x14ac:dyDescent="0.3">
      <c r="A606" s="1"/>
      <c r="B606" s="1"/>
      <c r="C606" s="1"/>
      <c r="D606" s="1"/>
      <c r="E606" s="1"/>
      <c r="F606" s="1"/>
      <c r="G606" s="1"/>
      <c r="H606" s="1"/>
      <c r="I606" s="1"/>
      <c r="J606" s="26"/>
      <c r="K606" s="1"/>
      <c r="L606" s="1"/>
      <c r="M606" s="27"/>
      <c r="N606" s="28"/>
      <c r="O606" s="1"/>
      <c r="P606" s="1"/>
      <c r="Q606" s="1"/>
      <c r="R606" s="1"/>
      <c r="S606" s="1"/>
      <c r="T606" s="1"/>
      <c r="U606" s="1"/>
      <c r="V606" s="1"/>
      <c r="W606" s="1"/>
      <c r="X606" s="1"/>
      <c r="Y606" s="1"/>
      <c r="Z606" s="1"/>
    </row>
    <row r="607" spans="1:26" ht="14.25" customHeight="1" x14ac:dyDescent="0.3">
      <c r="A607" s="1"/>
      <c r="B607" s="1"/>
      <c r="C607" s="1"/>
      <c r="D607" s="1"/>
      <c r="E607" s="1"/>
      <c r="F607" s="1"/>
      <c r="G607" s="1"/>
      <c r="H607" s="1"/>
      <c r="I607" s="1"/>
      <c r="J607" s="26"/>
      <c r="K607" s="1"/>
      <c r="L607" s="1"/>
      <c r="M607" s="27"/>
      <c r="N607" s="28"/>
      <c r="O607" s="1"/>
      <c r="P607" s="1"/>
      <c r="Q607" s="1"/>
      <c r="R607" s="1"/>
      <c r="S607" s="1"/>
      <c r="T607" s="1"/>
      <c r="U607" s="1"/>
      <c r="V607" s="1"/>
      <c r="W607" s="1"/>
      <c r="X607" s="1"/>
      <c r="Y607" s="1"/>
      <c r="Z607" s="1"/>
    </row>
    <row r="608" spans="1:26" ht="14.25" customHeight="1" x14ac:dyDescent="0.3">
      <c r="A608" s="1"/>
      <c r="B608" s="1"/>
      <c r="C608" s="1"/>
      <c r="D608" s="1"/>
      <c r="E608" s="1"/>
      <c r="F608" s="1"/>
      <c r="G608" s="1"/>
      <c r="H608" s="1"/>
      <c r="I608" s="1"/>
      <c r="J608" s="26"/>
      <c r="K608" s="1"/>
      <c r="L608" s="1"/>
      <c r="M608" s="27"/>
      <c r="N608" s="28"/>
      <c r="O608" s="1"/>
      <c r="P608" s="1"/>
      <c r="Q608" s="1"/>
      <c r="R608" s="1"/>
      <c r="S608" s="1"/>
      <c r="T608" s="1"/>
      <c r="U608" s="1"/>
      <c r="V608" s="1"/>
      <c r="W608" s="1"/>
      <c r="X608" s="1"/>
      <c r="Y608" s="1"/>
      <c r="Z608" s="1"/>
    </row>
    <row r="609" spans="1:26" ht="14.25" customHeight="1" x14ac:dyDescent="0.3">
      <c r="A609" s="1"/>
      <c r="B609" s="1"/>
      <c r="C609" s="1"/>
      <c r="D609" s="1"/>
      <c r="E609" s="1"/>
      <c r="F609" s="1"/>
      <c r="G609" s="1"/>
      <c r="H609" s="1"/>
      <c r="I609" s="1"/>
      <c r="J609" s="26"/>
      <c r="K609" s="1"/>
      <c r="L609" s="1"/>
      <c r="M609" s="27"/>
      <c r="N609" s="28"/>
      <c r="O609" s="1"/>
      <c r="P609" s="1"/>
      <c r="Q609" s="1"/>
      <c r="R609" s="1"/>
      <c r="S609" s="1"/>
      <c r="T609" s="1"/>
      <c r="U609" s="1"/>
      <c r="V609" s="1"/>
      <c r="W609" s="1"/>
      <c r="X609" s="1"/>
      <c r="Y609" s="1"/>
      <c r="Z609" s="1"/>
    </row>
    <row r="610" spans="1:26" ht="14.25" customHeight="1" x14ac:dyDescent="0.3">
      <c r="A610" s="1"/>
      <c r="B610" s="1"/>
      <c r="C610" s="1"/>
      <c r="D610" s="1"/>
      <c r="E610" s="1"/>
      <c r="F610" s="1"/>
      <c r="G610" s="1"/>
      <c r="H610" s="1"/>
      <c r="I610" s="1"/>
      <c r="J610" s="26"/>
      <c r="K610" s="1"/>
      <c r="L610" s="1"/>
      <c r="M610" s="27"/>
      <c r="N610" s="28"/>
      <c r="O610" s="1"/>
      <c r="P610" s="1"/>
      <c r="Q610" s="1"/>
      <c r="R610" s="1"/>
      <c r="S610" s="1"/>
      <c r="T610" s="1"/>
      <c r="U610" s="1"/>
      <c r="V610" s="1"/>
      <c r="W610" s="1"/>
      <c r="X610" s="1"/>
      <c r="Y610" s="1"/>
      <c r="Z610" s="1"/>
    </row>
    <row r="611" spans="1:26" ht="14.25" customHeight="1" x14ac:dyDescent="0.3">
      <c r="A611" s="1"/>
      <c r="B611" s="1"/>
      <c r="C611" s="1"/>
      <c r="D611" s="1"/>
      <c r="E611" s="1"/>
      <c r="F611" s="1"/>
      <c r="G611" s="1"/>
      <c r="H611" s="1"/>
      <c r="I611" s="1"/>
      <c r="J611" s="26"/>
      <c r="K611" s="1"/>
      <c r="L611" s="1"/>
      <c r="M611" s="27"/>
      <c r="N611" s="28"/>
      <c r="O611" s="1"/>
      <c r="P611" s="1"/>
      <c r="Q611" s="1"/>
      <c r="R611" s="1"/>
      <c r="S611" s="1"/>
      <c r="T611" s="1"/>
      <c r="U611" s="1"/>
      <c r="V611" s="1"/>
      <c r="W611" s="1"/>
      <c r="X611" s="1"/>
      <c r="Y611" s="1"/>
      <c r="Z611" s="1"/>
    </row>
    <row r="612" spans="1:26" ht="14.25" customHeight="1" x14ac:dyDescent="0.3">
      <c r="A612" s="1"/>
      <c r="B612" s="1"/>
      <c r="C612" s="1"/>
      <c r="D612" s="1"/>
      <c r="E612" s="1"/>
      <c r="F612" s="1"/>
      <c r="G612" s="1"/>
      <c r="H612" s="1"/>
      <c r="I612" s="1"/>
      <c r="J612" s="26"/>
      <c r="K612" s="1"/>
      <c r="L612" s="1"/>
      <c r="M612" s="27"/>
      <c r="N612" s="28"/>
      <c r="O612" s="1"/>
      <c r="P612" s="1"/>
      <c r="Q612" s="1"/>
      <c r="R612" s="1"/>
      <c r="S612" s="1"/>
      <c r="T612" s="1"/>
      <c r="U612" s="1"/>
      <c r="V612" s="1"/>
      <c r="W612" s="1"/>
      <c r="X612" s="1"/>
      <c r="Y612" s="1"/>
      <c r="Z612" s="1"/>
    </row>
    <row r="613" spans="1:26" ht="14.25" customHeight="1" x14ac:dyDescent="0.3">
      <c r="A613" s="1"/>
      <c r="B613" s="1"/>
      <c r="C613" s="1"/>
      <c r="D613" s="1"/>
      <c r="E613" s="1"/>
      <c r="F613" s="1"/>
      <c r="G613" s="1"/>
      <c r="H613" s="1"/>
      <c r="I613" s="1"/>
      <c r="J613" s="26"/>
      <c r="K613" s="1"/>
      <c r="L613" s="1"/>
      <c r="M613" s="27"/>
      <c r="N613" s="28"/>
      <c r="O613" s="1"/>
      <c r="P613" s="1"/>
      <c r="Q613" s="1"/>
      <c r="R613" s="1"/>
      <c r="S613" s="1"/>
      <c r="T613" s="1"/>
      <c r="U613" s="1"/>
      <c r="V613" s="1"/>
      <c r="W613" s="1"/>
      <c r="X613" s="1"/>
      <c r="Y613" s="1"/>
      <c r="Z613" s="1"/>
    </row>
    <row r="614" spans="1:26" ht="14.25" customHeight="1" x14ac:dyDescent="0.3">
      <c r="A614" s="1"/>
      <c r="B614" s="1"/>
      <c r="C614" s="1"/>
      <c r="D614" s="1"/>
      <c r="E614" s="1"/>
      <c r="F614" s="1"/>
      <c r="G614" s="1"/>
      <c r="H614" s="1"/>
      <c r="I614" s="1"/>
      <c r="J614" s="26"/>
      <c r="K614" s="1"/>
      <c r="L614" s="1"/>
      <c r="M614" s="27"/>
      <c r="N614" s="28"/>
      <c r="O614" s="1"/>
      <c r="P614" s="1"/>
      <c r="Q614" s="1"/>
      <c r="R614" s="1"/>
      <c r="S614" s="1"/>
      <c r="T614" s="1"/>
      <c r="U614" s="1"/>
      <c r="V614" s="1"/>
      <c r="W614" s="1"/>
      <c r="X614" s="1"/>
      <c r="Y614" s="1"/>
      <c r="Z614" s="1"/>
    </row>
    <row r="615" spans="1:26" ht="14.25" customHeight="1" x14ac:dyDescent="0.3">
      <c r="A615" s="1"/>
      <c r="B615" s="1"/>
      <c r="C615" s="1"/>
      <c r="D615" s="1"/>
      <c r="E615" s="1"/>
      <c r="F615" s="1"/>
      <c r="G615" s="1"/>
      <c r="H615" s="1"/>
      <c r="I615" s="1"/>
      <c r="J615" s="26"/>
      <c r="K615" s="1"/>
      <c r="L615" s="1"/>
      <c r="M615" s="27"/>
      <c r="N615" s="28"/>
      <c r="O615" s="1"/>
      <c r="P615" s="1"/>
      <c r="Q615" s="1"/>
      <c r="R615" s="1"/>
      <c r="S615" s="1"/>
      <c r="T615" s="1"/>
      <c r="U615" s="1"/>
      <c r="V615" s="1"/>
      <c r="W615" s="1"/>
      <c r="X615" s="1"/>
      <c r="Y615" s="1"/>
      <c r="Z615" s="1"/>
    </row>
    <row r="616" spans="1:26" ht="14.25" customHeight="1" x14ac:dyDescent="0.3">
      <c r="A616" s="1"/>
      <c r="B616" s="1"/>
      <c r="C616" s="1"/>
      <c r="D616" s="1"/>
      <c r="E616" s="1"/>
      <c r="F616" s="1"/>
      <c r="G616" s="1"/>
      <c r="H616" s="1"/>
      <c r="I616" s="1"/>
      <c r="J616" s="26"/>
      <c r="K616" s="1"/>
      <c r="L616" s="1"/>
      <c r="M616" s="27"/>
      <c r="N616" s="28"/>
      <c r="O616" s="1"/>
      <c r="P616" s="1"/>
      <c r="Q616" s="1"/>
      <c r="R616" s="1"/>
      <c r="S616" s="1"/>
      <c r="T616" s="1"/>
      <c r="U616" s="1"/>
      <c r="V616" s="1"/>
      <c r="W616" s="1"/>
      <c r="X616" s="1"/>
      <c r="Y616" s="1"/>
      <c r="Z616" s="1"/>
    </row>
    <row r="617" spans="1:26" ht="14.25" customHeight="1" x14ac:dyDescent="0.3">
      <c r="A617" s="1"/>
      <c r="B617" s="1"/>
      <c r="C617" s="1"/>
      <c r="D617" s="1"/>
      <c r="E617" s="1"/>
      <c r="F617" s="1"/>
      <c r="G617" s="1"/>
      <c r="H617" s="1"/>
      <c r="I617" s="1"/>
      <c r="J617" s="26"/>
      <c r="K617" s="1"/>
      <c r="L617" s="1"/>
      <c r="M617" s="27"/>
      <c r="N617" s="28"/>
      <c r="O617" s="1"/>
      <c r="P617" s="1"/>
      <c r="Q617" s="1"/>
      <c r="R617" s="1"/>
      <c r="S617" s="1"/>
      <c r="T617" s="1"/>
      <c r="U617" s="1"/>
      <c r="V617" s="1"/>
      <c r="W617" s="1"/>
      <c r="X617" s="1"/>
      <c r="Y617" s="1"/>
      <c r="Z617" s="1"/>
    </row>
    <row r="618" spans="1:26" ht="14.25" customHeight="1" x14ac:dyDescent="0.3">
      <c r="A618" s="1"/>
      <c r="B618" s="1"/>
      <c r="C618" s="1"/>
      <c r="D618" s="1"/>
      <c r="E618" s="1"/>
      <c r="F618" s="1"/>
      <c r="G618" s="1"/>
      <c r="H618" s="1"/>
      <c r="I618" s="1"/>
      <c r="J618" s="26"/>
      <c r="K618" s="1"/>
      <c r="L618" s="1"/>
      <c r="M618" s="27"/>
      <c r="N618" s="28"/>
      <c r="O618" s="1"/>
      <c r="P618" s="1"/>
      <c r="Q618" s="1"/>
      <c r="R618" s="1"/>
      <c r="S618" s="1"/>
      <c r="T618" s="1"/>
      <c r="U618" s="1"/>
      <c r="V618" s="1"/>
      <c r="W618" s="1"/>
      <c r="X618" s="1"/>
      <c r="Y618" s="1"/>
      <c r="Z618" s="1"/>
    </row>
    <row r="619" spans="1:26" ht="14.25" customHeight="1" x14ac:dyDescent="0.3">
      <c r="A619" s="1"/>
      <c r="B619" s="1"/>
      <c r="C619" s="1"/>
      <c r="D619" s="1"/>
      <c r="E619" s="1"/>
      <c r="F619" s="1"/>
      <c r="G619" s="1"/>
      <c r="H619" s="1"/>
      <c r="I619" s="1"/>
      <c r="J619" s="26"/>
      <c r="K619" s="1"/>
      <c r="L619" s="1"/>
      <c r="M619" s="27"/>
      <c r="N619" s="28"/>
      <c r="O619" s="1"/>
      <c r="P619" s="1"/>
      <c r="Q619" s="1"/>
      <c r="R619" s="1"/>
      <c r="S619" s="1"/>
      <c r="T619" s="1"/>
      <c r="U619" s="1"/>
      <c r="V619" s="1"/>
      <c r="W619" s="1"/>
      <c r="X619" s="1"/>
      <c r="Y619" s="1"/>
      <c r="Z619" s="1"/>
    </row>
    <row r="620" spans="1:26" ht="14.25" customHeight="1" x14ac:dyDescent="0.3">
      <c r="A620" s="1"/>
      <c r="B620" s="1"/>
      <c r="C620" s="1"/>
      <c r="D620" s="1"/>
      <c r="E620" s="1"/>
      <c r="F620" s="1"/>
      <c r="G620" s="1"/>
      <c r="H620" s="1"/>
      <c r="I620" s="1"/>
      <c r="J620" s="26"/>
      <c r="K620" s="1"/>
      <c r="L620" s="1"/>
      <c r="M620" s="27"/>
      <c r="N620" s="28"/>
      <c r="O620" s="1"/>
      <c r="P620" s="1"/>
      <c r="Q620" s="1"/>
      <c r="R620" s="1"/>
      <c r="S620" s="1"/>
      <c r="T620" s="1"/>
      <c r="U620" s="1"/>
      <c r="V620" s="1"/>
      <c r="W620" s="1"/>
      <c r="X620" s="1"/>
      <c r="Y620" s="1"/>
      <c r="Z620" s="1"/>
    </row>
    <row r="621" spans="1:26" ht="14.25" customHeight="1" x14ac:dyDescent="0.3">
      <c r="A621" s="1"/>
      <c r="B621" s="1"/>
      <c r="C621" s="1"/>
      <c r="D621" s="1"/>
      <c r="E621" s="1"/>
      <c r="F621" s="1"/>
      <c r="G621" s="1"/>
      <c r="H621" s="1"/>
      <c r="I621" s="1"/>
      <c r="J621" s="26"/>
      <c r="K621" s="1"/>
      <c r="L621" s="1"/>
      <c r="M621" s="27"/>
      <c r="N621" s="28"/>
      <c r="O621" s="1"/>
      <c r="P621" s="1"/>
      <c r="Q621" s="1"/>
      <c r="R621" s="1"/>
      <c r="S621" s="1"/>
      <c r="T621" s="1"/>
      <c r="U621" s="1"/>
      <c r="V621" s="1"/>
      <c r="W621" s="1"/>
      <c r="X621" s="1"/>
      <c r="Y621" s="1"/>
      <c r="Z621" s="1"/>
    </row>
    <row r="622" spans="1:26" ht="14.25" customHeight="1" x14ac:dyDescent="0.3">
      <c r="A622" s="1"/>
      <c r="B622" s="1"/>
      <c r="C622" s="1"/>
      <c r="D622" s="1"/>
      <c r="E622" s="1"/>
      <c r="F622" s="1"/>
      <c r="G622" s="1"/>
      <c r="H622" s="1"/>
      <c r="I622" s="1"/>
      <c r="J622" s="26"/>
      <c r="K622" s="1"/>
      <c r="L622" s="1"/>
      <c r="M622" s="27"/>
      <c r="N622" s="28"/>
      <c r="O622" s="1"/>
      <c r="P622" s="1"/>
      <c r="Q622" s="1"/>
      <c r="R622" s="1"/>
      <c r="S622" s="1"/>
      <c r="T622" s="1"/>
      <c r="U622" s="1"/>
      <c r="V622" s="1"/>
      <c r="W622" s="1"/>
      <c r="X622" s="1"/>
      <c r="Y622" s="1"/>
      <c r="Z622" s="1"/>
    </row>
    <row r="623" spans="1:26" ht="14.25" customHeight="1" x14ac:dyDescent="0.3">
      <c r="A623" s="1"/>
      <c r="B623" s="1"/>
      <c r="C623" s="1"/>
      <c r="D623" s="1"/>
      <c r="E623" s="1"/>
      <c r="F623" s="1"/>
      <c r="G623" s="1"/>
      <c r="H623" s="1"/>
      <c r="I623" s="1"/>
      <c r="J623" s="26"/>
      <c r="K623" s="1"/>
      <c r="L623" s="1"/>
      <c r="M623" s="27"/>
      <c r="N623" s="28"/>
      <c r="O623" s="1"/>
      <c r="P623" s="1"/>
      <c r="Q623" s="1"/>
      <c r="R623" s="1"/>
      <c r="S623" s="1"/>
      <c r="T623" s="1"/>
      <c r="U623" s="1"/>
      <c r="V623" s="1"/>
      <c r="W623" s="1"/>
      <c r="X623" s="1"/>
      <c r="Y623" s="1"/>
      <c r="Z623" s="1"/>
    </row>
    <row r="624" spans="1:26" ht="14.25" customHeight="1" x14ac:dyDescent="0.3">
      <c r="A624" s="1"/>
      <c r="B624" s="1"/>
      <c r="C624" s="1"/>
      <c r="D624" s="1"/>
      <c r="E624" s="1"/>
      <c r="F624" s="1"/>
      <c r="G624" s="1"/>
      <c r="H624" s="1"/>
      <c r="I624" s="1"/>
      <c r="J624" s="26"/>
      <c r="K624" s="1"/>
      <c r="L624" s="1"/>
      <c r="M624" s="27"/>
      <c r="N624" s="28"/>
      <c r="O624" s="1"/>
      <c r="P624" s="1"/>
      <c r="Q624" s="1"/>
      <c r="R624" s="1"/>
      <c r="S624" s="1"/>
      <c r="T624" s="1"/>
      <c r="U624" s="1"/>
      <c r="V624" s="1"/>
      <c r="W624" s="1"/>
      <c r="X624" s="1"/>
      <c r="Y624" s="1"/>
      <c r="Z624" s="1"/>
    </row>
    <row r="625" spans="1:26" ht="14.25" customHeight="1" x14ac:dyDescent="0.3">
      <c r="A625" s="1"/>
      <c r="B625" s="1"/>
      <c r="C625" s="1"/>
      <c r="D625" s="1"/>
      <c r="E625" s="1"/>
      <c r="F625" s="1"/>
      <c r="G625" s="1"/>
      <c r="H625" s="1"/>
      <c r="I625" s="1"/>
      <c r="J625" s="26"/>
      <c r="K625" s="1"/>
      <c r="L625" s="1"/>
      <c r="M625" s="27"/>
      <c r="N625" s="28"/>
      <c r="O625" s="1"/>
      <c r="P625" s="1"/>
      <c r="Q625" s="1"/>
      <c r="R625" s="1"/>
      <c r="S625" s="1"/>
      <c r="T625" s="1"/>
      <c r="U625" s="1"/>
      <c r="V625" s="1"/>
      <c r="W625" s="1"/>
      <c r="X625" s="1"/>
      <c r="Y625" s="1"/>
      <c r="Z625" s="1"/>
    </row>
    <row r="626" spans="1:26" ht="14.25" customHeight="1" x14ac:dyDescent="0.3">
      <c r="A626" s="1"/>
      <c r="B626" s="1"/>
      <c r="C626" s="1"/>
      <c r="D626" s="1"/>
      <c r="E626" s="1"/>
      <c r="F626" s="1"/>
      <c r="G626" s="1"/>
      <c r="H626" s="1"/>
      <c r="I626" s="1"/>
      <c r="J626" s="26"/>
      <c r="K626" s="1"/>
      <c r="L626" s="1"/>
      <c r="M626" s="27"/>
      <c r="N626" s="28"/>
      <c r="O626" s="1"/>
      <c r="P626" s="1"/>
      <c r="Q626" s="1"/>
      <c r="R626" s="1"/>
      <c r="S626" s="1"/>
      <c r="T626" s="1"/>
      <c r="U626" s="1"/>
      <c r="V626" s="1"/>
      <c r="W626" s="1"/>
      <c r="X626" s="1"/>
      <c r="Y626" s="1"/>
      <c r="Z626" s="1"/>
    </row>
    <row r="627" spans="1:26" ht="14.25" customHeight="1" x14ac:dyDescent="0.3">
      <c r="A627" s="1"/>
      <c r="B627" s="1"/>
      <c r="C627" s="1"/>
      <c r="D627" s="1"/>
      <c r="E627" s="1"/>
      <c r="F627" s="1"/>
      <c r="G627" s="1"/>
      <c r="H627" s="1"/>
      <c r="I627" s="1"/>
      <c r="J627" s="26"/>
      <c r="K627" s="1"/>
      <c r="L627" s="1"/>
      <c r="M627" s="27"/>
      <c r="N627" s="28"/>
      <c r="O627" s="1"/>
      <c r="P627" s="1"/>
      <c r="Q627" s="1"/>
      <c r="R627" s="1"/>
      <c r="S627" s="1"/>
      <c r="T627" s="1"/>
      <c r="U627" s="1"/>
      <c r="V627" s="1"/>
      <c r="W627" s="1"/>
      <c r="X627" s="1"/>
      <c r="Y627" s="1"/>
      <c r="Z627" s="1"/>
    </row>
    <row r="628" spans="1:26" ht="14.25" customHeight="1" x14ac:dyDescent="0.3">
      <c r="A628" s="1"/>
      <c r="B628" s="1"/>
      <c r="C628" s="1"/>
      <c r="D628" s="1"/>
      <c r="E628" s="1"/>
      <c r="F628" s="1"/>
      <c r="G628" s="1"/>
      <c r="H628" s="1"/>
      <c r="I628" s="1"/>
      <c r="J628" s="26"/>
      <c r="K628" s="1"/>
      <c r="L628" s="1"/>
      <c r="M628" s="27"/>
      <c r="N628" s="28"/>
      <c r="O628" s="1"/>
      <c r="P628" s="1"/>
      <c r="Q628" s="1"/>
      <c r="R628" s="1"/>
      <c r="S628" s="1"/>
      <c r="T628" s="1"/>
      <c r="U628" s="1"/>
      <c r="V628" s="1"/>
      <c r="W628" s="1"/>
      <c r="X628" s="1"/>
      <c r="Y628" s="1"/>
      <c r="Z628" s="1"/>
    </row>
    <row r="629" spans="1:26" ht="14.25" customHeight="1" x14ac:dyDescent="0.3">
      <c r="A629" s="1"/>
      <c r="B629" s="1"/>
      <c r="C629" s="1"/>
      <c r="D629" s="1"/>
      <c r="E629" s="1"/>
      <c r="F629" s="1"/>
      <c r="G629" s="1"/>
      <c r="H629" s="1"/>
      <c r="I629" s="1"/>
      <c r="J629" s="26"/>
      <c r="K629" s="1"/>
      <c r="L629" s="1"/>
      <c r="M629" s="27"/>
      <c r="N629" s="28"/>
      <c r="O629" s="1"/>
      <c r="P629" s="1"/>
      <c r="Q629" s="1"/>
      <c r="R629" s="1"/>
      <c r="S629" s="1"/>
      <c r="T629" s="1"/>
      <c r="U629" s="1"/>
      <c r="V629" s="1"/>
      <c r="W629" s="1"/>
      <c r="X629" s="1"/>
      <c r="Y629" s="1"/>
      <c r="Z629" s="1"/>
    </row>
    <row r="630" spans="1:26" ht="14.25" customHeight="1" x14ac:dyDescent="0.3">
      <c r="A630" s="1"/>
      <c r="B630" s="1"/>
      <c r="C630" s="1"/>
      <c r="D630" s="1"/>
      <c r="E630" s="1"/>
      <c r="F630" s="1"/>
      <c r="G630" s="1"/>
      <c r="H630" s="1"/>
      <c r="I630" s="1"/>
      <c r="J630" s="26"/>
      <c r="K630" s="1"/>
      <c r="L630" s="1"/>
      <c r="M630" s="27"/>
      <c r="N630" s="28"/>
      <c r="O630" s="1"/>
      <c r="P630" s="1"/>
      <c r="Q630" s="1"/>
      <c r="R630" s="1"/>
      <c r="S630" s="1"/>
      <c r="T630" s="1"/>
      <c r="U630" s="1"/>
      <c r="V630" s="1"/>
      <c r="W630" s="1"/>
      <c r="X630" s="1"/>
      <c r="Y630" s="1"/>
      <c r="Z630" s="1"/>
    </row>
    <row r="631" spans="1:26" ht="14.25" customHeight="1" x14ac:dyDescent="0.3">
      <c r="A631" s="1"/>
      <c r="B631" s="1"/>
      <c r="C631" s="1"/>
      <c r="D631" s="1"/>
      <c r="E631" s="1"/>
      <c r="F631" s="1"/>
      <c r="G631" s="1"/>
      <c r="H631" s="1"/>
      <c r="I631" s="1"/>
      <c r="J631" s="26"/>
      <c r="K631" s="1"/>
      <c r="L631" s="1"/>
      <c r="M631" s="27"/>
      <c r="N631" s="28"/>
      <c r="O631" s="1"/>
      <c r="P631" s="1"/>
      <c r="Q631" s="1"/>
      <c r="R631" s="1"/>
      <c r="S631" s="1"/>
      <c r="T631" s="1"/>
      <c r="U631" s="1"/>
      <c r="V631" s="1"/>
      <c r="W631" s="1"/>
      <c r="X631" s="1"/>
      <c r="Y631" s="1"/>
      <c r="Z631" s="1"/>
    </row>
    <row r="632" spans="1:26" ht="14.25" customHeight="1" x14ac:dyDescent="0.3">
      <c r="A632" s="1"/>
      <c r="B632" s="1"/>
      <c r="C632" s="1"/>
      <c r="D632" s="1"/>
      <c r="E632" s="1"/>
      <c r="F632" s="1"/>
      <c r="G632" s="1"/>
      <c r="H632" s="1"/>
      <c r="I632" s="1"/>
      <c r="J632" s="26"/>
      <c r="K632" s="1"/>
      <c r="L632" s="1"/>
      <c r="M632" s="27"/>
      <c r="N632" s="28"/>
      <c r="O632" s="1"/>
      <c r="P632" s="1"/>
      <c r="Q632" s="1"/>
      <c r="R632" s="1"/>
      <c r="S632" s="1"/>
      <c r="T632" s="1"/>
      <c r="U632" s="1"/>
      <c r="V632" s="1"/>
      <c r="W632" s="1"/>
      <c r="X632" s="1"/>
      <c r="Y632" s="1"/>
      <c r="Z632" s="1"/>
    </row>
    <row r="633" spans="1:26" ht="14.25" customHeight="1" x14ac:dyDescent="0.3">
      <c r="A633" s="1"/>
      <c r="B633" s="1"/>
      <c r="C633" s="1"/>
      <c r="D633" s="1"/>
      <c r="E633" s="1"/>
      <c r="F633" s="1"/>
      <c r="G633" s="1"/>
      <c r="H633" s="1"/>
      <c r="I633" s="1"/>
      <c r="J633" s="26"/>
      <c r="K633" s="1"/>
      <c r="L633" s="1"/>
      <c r="M633" s="27"/>
      <c r="N633" s="28"/>
      <c r="O633" s="1"/>
      <c r="P633" s="1"/>
      <c r="Q633" s="1"/>
      <c r="R633" s="1"/>
      <c r="S633" s="1"/>
      <c r="T633" s="1"/>
      <c r="U633" s="1"/>
      <c r="V633" s="1"/>
      <c r="W633" s="1"/>
      <c r="X633" s="1"/>
      <c r="Y633" s="1"/>
      <c r="Z633" s="1"/>
    </row>
    <row r="634" spans="1:26" ht="14.25" customHeight="1" x14ac:dyDescent="0.3">
      <c r="A634" s="1"/>
      <c r="B634" s="1"/>
      <c r="C634" s="1"/>
      <c r="D634" s="1"/>
      <c r="E634" s="1"/>
      <c r="F634" s="1"/>
      <c r="G634" s="1"/>
      <c r="H634" s="1"/>
      <c r="I634" s="1"/>
      <c r="J634" s="26"/>
      <c r="K634" s="1"/>
      <c r="L634" s="1"/>
      <c r="M634" s="27"/>
      <c r="N634" s="28"/>
      <c r="O634" s="1"/>
      <c r="P634" s="1"/>
      <c r="Q634" s="1"/>
      <c r="R634" s="1"/>
      <c r="S634" s="1"/>
      <c r="T634" s="1"/>
      <c r="U634" s="1"/>
      <c r="V634" s="1"/>
      <c r="W634" s="1"/>
      <c r="X634" s="1"/>
      <c r="Y634" s="1"/>
      <c r="Z634" s="1"/>
    </row>
    <row r="635" spans="1:26" ht="14.25" customHeight="1" x14ac:dyDescent="0.3">
      <c r="A635" s="1"/>
      <c r="B635" s="1"/>
      <c r="C635" s="1"/>
      <c r="D635" s="1"/>
      <c r="E635" s="1"/>
      <c r="F635" s="1"/>
      <c r="G635" s="1"/>
      <c r="H635" s="1"/>
      <c r="I635" s="1"/>
      <c r="J635" s="26"/>
      <c r="K635" s="1"/>
      <c r="L635" s="1"/>
      <c r="M635" s="27"/>
      <c r="N635" s="28"/>
      <c r="O635" s="1"/>
      <c r="P635" s="1"/>
      <c r="Q635" s="1"/>
      <c r="R635" s="1"/>
      <c r="S635" s="1"/>
      <c r="T635" s="1"/>
      <c r="U635" s="1"/>
      <c r="V635" s="1"/>
      <c r="W635" s="1"/>
      <c r="X635" s="1"/>
      <c r="Y635" s="1"/>
      <c r="Z635" s="1"/>
    </row>
    <row r="636" spans="1:26" ht="14.25" customHeight="1" x14ac:dyDescent="0.3">
      <c r="A636" s="1"/>
      <c r="B636" s="1"/>
      <c r="C636" s="1"/>
      <c r="D636" s="1"/>
      <c r="E636" s="1"/>
      <c r="F636" s="1"/>
      <c r="G636" s="1"/>
      <c r="H636" s="1"/>
      <c r="I636" s="1"/>
      <c r="J636" s="26"/>
      <c r="K636" s="1"/>
      <c r="L636" s="1"/>
      <c r="M636" s="27"/>
      <c r="N636" s="28"/>
      <c r="O636" s="1"/>
      <c r="P636" s="1"/>
      <c r="Q636" s="1"/>
      <c r="R636" s="1"/>
      <c r="S636" s="1"/>
      <c r="T636" s="1"/>
      <c r="U636" s="1"/>
      <c r="V636" s="1"/>
      <c r="W636" s="1"/>
      <c r="X636" s="1"/>
      <c r="Y636" s="1"/>
      <c r="Z636" s="1"/>
    </row>
    <row r="637" spans="1:26" ht="14.25" customHeight="1" x14ac:dyDescent="0.3">
      <c r="A637" s="1"/>
      <c r="B637" s="1"/>
      <c r="C637" s="1"/>
      <c r="D637" s="1"/>
      <c r="E637" s="1"/>
      <c r="F637" s="1"/>
      <c r="G637" s="1"/>
      <c r="H637" s="1"/>
      <c r="I637" s="1"/>
      <c r="J637" s="26"/>
      <c r="K637" s="1"/>
      <c r="L637" s="1"/>
      <c r="M637" s="27"/>
      <c r="N637" s="28"/>
      <c r="O637" s="1"/>
      <c r="P637" s="1"/>
      <c r="Q637" s="1"/>
      <c r="R637" s="1"/>
      <c r="S637" s="1"/>
      <c r="T637" s="1"/>
      <c r="U637" s="1"/>
      <c r="V637" s="1"/>
      <c r="W637" s="1"/>
      <c r="X637" s="1"/>
      <c r="Y637" s="1"/>
      <c r="Z637" s="1"/>
    </row>
    <row r="638" spans="1:26" ht="14.25" customHeight="1" x14ac:dyDescent="0.3">
      <c r="A638" s="1"/>
      <c r="B638" s="1"/>
      <c r="C638" s="1"/>
      <c r="D638" s="1"/>
      <c r="E638" s="1"/>
      <c r="F638" s="1"/>
      <c r="G638" s="1"/>
      <c r="H638" s="1"/>
      <c r="I638" s="1"/>
      <c r="J638" s="26"/>
      <c r="K638" s="1"/>
      <c r="L638" s="1"/>
      <c r="M638" s="27"/>
      <c r="N638" s="28"/>
      <c r="O638" s="1"/>
      <c r="P638" s="1"/>
      <c r="Q638" s="1"/>
      <c r="R638" s="1"/>
      <c r="S638" s="1"/>
      <c r="T638" s="1"/>
      <c r="U638" s="1"/>
      <c r="V638" s="1"/>
      <c r="W638" s="1"/>
      <c r="X638" s="1"/>
      <c r="Y638" s="1"/>
      <c r="Z638" s="1"/>
    </row>
    <row r="639" spans="1:26" ht="14.25" customHeight="1" x14ac:dyDescent="0.3">
      <c r="A639" s="1"/>
      <c r="B639" s="1"/>
      <c r="C639" s="1"/>
      <c r="D639" s="1"/>
      <c r="E639" s="1"/>
      <c r="F639" s="1"/>
      <c r="G639" s="1"/>
      <c r="H639" s="1"/>
      <c r="I639" s="1"/>
      <c r="J639" s="26"/>
      <c r="K639" s="1"/>
      <c r="L639" s="1"/>
      <c r="M639" s="27"/>
      <c r="N639" s="28"/>
      <c r="O639" s="1"/>
      <c r="P639" s="1"/>
      <c r="Q639" s="1"/>
      <c r="R639" s="1"/>
      <c r="S639" s="1"/>
      <c r="T639" s="1"/>
      <c r="U639" s="1"/>
      <c r="V639" s="1"/>
      <c r="W639" s="1"/>
      <c r="X639" s="1"/>
      <c r="Y639" s="1"/>
      <c r="Z639" s="1"/>
    </row>
    <row r="640" spans="1:26" ht="14.25" customHeight="1" x14ac:dyDescent="0.3">
      <c r="A640" s="1"/>
      <c r="B640" s="1"/>
      <c r="C640" s="1"/>
      <c r="D640" s="1"/>
      <c r="E640" s="1"/>
      <c r="F640" s="1"/>
      <c r="G640" s="1"/>
      <c r="H640" s="1"/>
      <c r="I640" s="1"/>
      <c r="J640" s="26"/>
      <c r="K640" s="1"/>
      <c r="L640" s="1"/>
      <c r="M640" s="27"/>
      <c r="N640" s="28"/>
      <c r="O640" s="1"/>
      <c r="P640" s="1"/>
      <c r="Q640" s="1"/>
      <c r="R640" s="1"/>
      <c r="S640" s="1"/>
      <c r="T640" s="1"/>
      <c r="U640" s="1"/>
      <c r="V640" s="1"/>
      <c r="W640" s="1"/>
      <c r="X640" s="1"/>
      <c r="Y640" s="1"/>
      <c r="Z640" s="1"/>
    </row>
    <row r="641" spans="1:26" ht="14.25" customHeight="1" x14ac:dyDescent="0.3">
      <c r="A641" s="1"/>
      <c r="B641" s="1"/>
      <c r="C641" s="1"/>
      <c r="D641" s="1"/>
      <c r="E641" s="1"/>
      <c r="F641" s="1"/>
      <c r="G641" s="1"/>
      <c r="H641" s="1"/>
      <c r="I641" s="1"/>
      <c r="J641" s="26"/>
      <c r="K641" s="1"/>
      <c r="L641" s="1"/>
      <c r="M641" s="27"/>
      <c r="N641" s="28"/>
      <c r="O641" s="1"/>
      <c r="P641" s="1"/>
      <c r="Q641" s="1"/>
      <c r="R641" s="1"/>
      <c r="S641" s="1"/>
      <c r="T641" s="1"/>
      <c r="U641" s="1"/>
      <c r="V641" s="1"/>
      <c r="W641" s="1"/>
      <c r="X641" s="1"/>
      <c r="Y641" s="1"/>
      <c r="Z641" s="1"/>
    </row>
    <row r="642" spans="1:26" ht="14.25" customHeight="1" x14ac:dyDescent="0.3">
      <c r="A642" s="1"/>
      <c r="B642" s="1"/>
      <c r="C642" s="1"/>
      <c r="D642" s="1"/>
      <c r="E642" s="1"/>
      <c r="F642" s="1"/>
      <c r="G642" s="1"/>
      <c r="H642" s="1"/>
      <c r="I642" s="1"/>
      <c r="J642" s="26"/>
      <c r="K642" s="1"/>
      <c r="L642" s="1"/>
      <c r="M642" s="27"/>
      <c r="N642" s="28"/>
      <c r="O642" s="1"/>
      <c r="P642" s="1"/>
      <c r="Q642" s="1"/>
      <c r="R642" s="1"/>
      <c r="S642" s="1"/>
      <c r="T642" s="1"/>
      <c r="U642" s="1"/>
      <c r="V642" s="1"/>
      <c r="W642" s="1"/>
      <c r="X642" s="1"/>
      <c r="Y642" s="1"/>
      <c r="Z642" s="1"/>
    </row>
    <row r="643" spans="1:26" ht="14.25" customHeight="1" x14ac:dyDescent="0.3">
      <c r="A643" s="1"/>
      <c r="B643" s="1"/>
      <c r="C643" s="1"/>
      <c r="D643" s="1"/>
      <c r="E643" s="1"/>
      <c r="F643" s="1"/>
      <c r="G643" s="1"/>
      <c r="H643" s="1"/>
      <c r="I643" s="1"/>
      <c r="J643" s="26"/>
      <c r="K643" s="1"/>
      <c r="L643" s="1"/>
      <c r="M643" s="27"/>
      <c r="N643" s="28"/>
      <c r="O643" s="1"/>
      <c r="P643" s="1"/>
      <c r="Q643" s="1"/>
      <c r="R643" s="1"/>
      <c r="S643" s="1"/>
      <c r="T643" s="1"/>
      <c r="U643" s="1"/>
      <c r="V643" s="1"/>
      <c r="W643" s="1"/>
      <c r="X643" s="1"/>
      <c r="Y643" s="1"/>
      <c r="Z643" s="1"/>
    </row>
    <row r="644" spans="1:26" ht="14.25" customHeight="1" x14ac:dyDescent="0.3">
      <c r="A644" s="1"/>
      <c r="B644" s="1"/>
      <c r="C644" s="1"/>
      <c r="D644" s="1"/>
      <c r="E644" s="1"/>
      <c r="F644" s="1"/>
      <c r="G644" s="1"/>
      <c r="H644" s="1"/>
      <c r="I644" s="1"/>
      <c r="J644" s="26"/>
      <c r="K644" s="1"/>
      <c r="L644" s="1"/>
      <c r="M644" s="27"/>
      <c r="N644" s="28"/>
      <c r="O644" s="1"/>
      <c r="P644" s="1"/>
      <c r="Q644" s="1"/>
      <c r="R644" s="1"/>
      <c r="S644" s="1"/>
      <c r="T644" s="1"/>
      <c r="U644" s="1"/>
      <c r="V644" s="1"/>
      <c r="W644" s="1"/>
      <c r="X644" s="1"/>
      <c r="Y644" s="1"/>
      <c r="Z644" s="1"/>
    </row>
    <row r="645" spans="1:26" ht="14.25" customHeight="1" x14ac:dyDescent="0.3">
      <c r="A645" s="1"/>
      <c r="B645" s="1"/>
      <c r="C645" s="1"/>
      <c r="D645" s="1"/>
      <c r="E645" s="1"/>
      <c r="F645" s="1"/>
      <c r="G645" s="1"/>
      <c r="H645" s="1"/>
      <c r="I645" s="1"/>
      <c r="J645" s="26"/>
      <c r="K645" s="1"/>
      <c r="L645" s="1"/>
      <c r="M645" s="27"/>
      <c r="N645" s="28"/>
      <c r="O645" s="1"/>
      <c r="P645" s="1"/>
      <c r="Q645" s="1"/>
      <c r="R645" s="1"/>
      <c r="S645" s="1"/>
      <c r="T645" s="1"/>
      <c r="U645" s="1"/>
      <c r="V645" s="1"/>
      <c r="W645" s="1"/>
      <c r="X645" s="1"/>
      <c r="Y645" s="1"/>
      <c r="Z645" s="1"/>
    </row>
    <row r="646" spans="1:26" ht="14.25" customHeight="1" x14ac:dyDescent="0.3">
      <c r="A646" s="1"/>
      <c r="B646" s="1"/>
      <c r="C646" s="1"/>
      <c r="D646" s="1"/>
      <c r="E646" s="1"/>
      <c r="F646" s="1"/>
      <c r="G646" s="1"/>
      <c r="H646" s="1"/>
      <c r="I646" s="1"/>
      <c r="J646" s="26"/>
      <c r="K646" s="1"/>
      <c r="L646" s="1"/>
      <c r="M646" s="27"/>
      <c r="N646" s="28"/>
      <c r="O646" s="1"/>
      <c r="P646" s="1"/>
      <c r="Q646" s="1"/>
      <c r="R646" s="1"/>
      <c r="S646" s="1"/>
      <c r="T646" s="1"/>
      <c r="U646" s="1"/>
      <c r="V646" s="1"/>
      <c r="W646" s="1"/>
      <c r="X646" s="1"/>
      <c r="Y646" s="1"/>
      <c r="Z646" s="1"/>
    </row>
    <row r="647" spans="1:26" ht="14.25" customHeight="1" x14ac:dyDescent="0.3">
      <c r="A647" s="1"/>
      <c r="B647" s="1"/>
      <c r="C647" s="1"/>
      <c r="D647" s="1"/>
      <c r="E647" s="1"/>
      <c r="F647" s="1"/>
      <c r="G647" s="1"/>
      <c r="H647" s="1"/>
      <c r="I647" s="1"/>
      <c r="J647" s="26"/>
      <c r="K647" s="1"/>
      <c r="L647" s="1"/>
      <c r="M647" s="27"/>
      <c r="N647" s="28"/>
      <c r="O647" s="1"/>
      <c r="P647" s="1"/>
      <c r="Q647" s="1"/>
      <c r="R647" s="1"/>
      <c r="S647" s="1"/>
      <c r="T647" s="1"/>
      <c r="U647" s="1"/>
      <c r="V647" s="1"/>
      <c r="W647" s="1"/>
      <c r="X647" s="1"/>
      <c r="Y647" s="1"/>
      <c r="Z647" s="1"/>
    </row>
    <row r="648" spans="1:26" ht="14.25" customHeight="1" x14ac:dyDescent="0.3">
      <c r="A648" s="1"/>
      <c r="B648" s="1"/>
      <c r="C648" s="1"/>
      <c r="D648" s="1"/>
      <c r="E648" s="1"/>
      <c r="F648" s="1"/>
      <c r="G648" s="1"/>
      <c r="H648" s="1"/>
      <c r="I648" s="1"/>
      <c r="J648" s="26"/>
      <c r="K648" s="1"/>
      <c r="L648" s="1"/>
      <c r="M648" s="27"/>
      <c r="N648" s="28"/>
      <c r="O648" s="1"/>
      <c r="P648" s="1"/>
      <c r="Q648" s="1"/>
      <c r="R648" s="1"/>
      <c r="S648" s="1"/>
      <c r="T648" s="1"/>
      <c r="U648" s="1"/>
      <c r="V648" s="1"/>
      <c r="W648" s="1"/>
      <c r="X648" s="1"/>
      <c r="Y648" s="1"/>
      <c r="Z648" s="1"/>
    </row>
    <row r="649" spans="1:26" ht="14.25" customHeight="1" x14ac:dyDescent="0.3">
      <c r="A649" s="1"/>
      <c r="B649" s="1"/>
      <c r="C649" s="1"/>
      <c r="D649" s="1"/>
      <c r="E649" s="1"/>
      <c r="F649" s="1"/>
      <c r="G649" s="1"/>
      <c r="H649" s="1"/>
      <c r="I649" s="1"/>
      <c r="J649" s="26"/>
      <c r="K649" s="1"/>
      <c r="L649" s="1"/>
      <c r="M649" s="27"/>
      <c r="N649" s="28"/>
      <c r="O649" s="1"/>
      <c r="P649" s="1"/>
      <c r="Q649" s="1"/>
      <c r="R649" s="1"/>
      <c r="S649" s="1"/>
      <c r="T649" s="1"/>
      <c r="U649" s="1"/>
      <c r="V649" s="1"/>
      <c r="W649" s="1"/>
      <c r="X649" s="1"/>
      <c r="Y649" s="1"/>
      <c r="Z649" s="1"/>
    </row>
    <row r="650" spans="1:26" ht="14.25" customHeight="1" x14ac:dyDescent="0.3">
      <c r="A650" s="1"/>
      <c r="B650" s="1"/>
      <c r="C650" s="1"/>
      <c r="D650" s="1"/>
      <c r="E650" s="1"/>
      <c r="F650" s="1"/>
      <c r="G650" s="1"/>
      <c r="H650" s="1"/>
      <c r="I650" s="1"/>
      <c r="J650" s="26"/>
      <c r="K650" s="1"/>
      <c r="L650" s="1"/>
      <c r="M650" s="27"/>
      <c r="N650" s="28"/>
      <c r="O650" s="1"/>
      <c r="P650" s="1"/>
      <c r="Q650" s="1"/>
      <c r="R650" s="1"/>
      <c r="S650" s="1"/>
      <c r="T650" s="1"/>
      <c r="U650" s="1"/>
      <c r="V650" s="1"/>
      <c r="W650" s="1"/>
      <c r="X650" s="1"/>
      <c r="Y650" s="1"/>
      <c r="Z650" s="1"/>
    </row>
    <row r="651" spans="1:26" ht="14.25" customHeight="1" x14ac:dyDescent="0.3">
      <c r="A651" s="1"/>
      <c r="B651" s="1"/>
      <c r="C651" s="1"/>
      <c r="D651" s="1"/>
      <c r="E651" s="1"/>
      <c r="F651" s="1"/>
      <c r="G651" s="1"/>
      <c r="H651" s="1"/>
      <c r="I651" s="1"/>
      <c r="J651" s="26"/>
      <c r="K651" s="1"/>
      <c r="L651" s="1"/>
      <c r="M651" s="27"/>
      <c r="N651" s="28"/>
      <c r="O651" s="1"/>
      <c r="P651" s="1"/>
      <c r="Q651" s="1"/>
      <c r="R651" s="1"/>
      <c r="S651" s="1"/>
      <c r="T651" s="1"/>
      <c r="U651" s="1"/>
      <c r="V651" s="1"/>
      <c r="W651" s="1"/>
      <c r="X651" s="1"/>
      <c r="Y651" s="1"/>
      <c r="Z651" s="1"/>
    </row>
    <row r="652" spans="1:26" ht="14.25" customHeight="1" x14ac:dyDescent="0.3">
      <c r="A652" s="1"/>
      <c r="B652" s="1"/>
      <c r="C652" s="1"/>
      <c r="D652" s="1"/>
      <c r="E652" s="1"/>
      <c r="F652" s="1"/>
      <c r="G652" s="1"/>
      <c r="H652" s="1"/>
      <c r="I652" s="1"/>
      <c r="J652" s="26"/>
      <c r="K652" s="1"/>
      <c r="L652" s="1"/>
      <c r="M652" s="27"/>
      <c r="N652" s="28"/>
      <c r="O652" s="1"/>
      <c r="P652" s="1"/>
      <c r="Q652" s="1"/>
      <c r="R652" s="1"/>
      <c r="S652" s="1"/>
      <c r="T652" s="1"/>
      <c r="U652" s="1"/>
      <c r="V652" s="1"/>
      <c r="W652" s="1"/>
      <c r="X652" s="1"/>
      <c r="Y652" s="1"/>
      <c r="Z652" s="1"/>
    </row>
    <row r="653" spans="1:26" ht="14.25" customHeight="1" x14ac:dyDescent="0.3">
      <c r="A653" s="1"/>
      <c r="B653" s="1"/>
      <c r="C653" s="1"/>
      <c r="D653" s="1"/>
      <c r="E653" s="1"/>
      <c r="F653" s="1"/>
      <c r="G653" s="1"/>
      <c r="H653" s="1"/>
      <c r="I653" s="1"/>
      <c r="J653" s="26"/>
      <c r="K653" s="1"/>
      <c r="L653" s="1"/>
      <c r="M653" s="27"/>
      <c r="N653" s="28"/>
      <c r="O653" s="1"/>
      <c r="P653" s="1"/>
      <c r="Q653" s="1"/>
      <c r="R653" s="1"/>
      <c r="S653" s="1"/>
      <c r="T653" s="1"/>
      <c r="U653" s="1"/>
      <c r="V653" s="1"/>
      <c r="W653" s="1"/>
      <c r="X653" s="1"/>
      <c r="Y653" s="1"/>
      <c r="Z653" s="1"/>
    </row>
    <row r="654" spans="1:26" ht="14.25" customHeight="1" x14ac:dyDescent="0.3">
      <c r="A654" s="1"/>
      <c r="B654" s="1"/>
      <c r="C654" s="1"/>
      <c r="D654" s="1"/>
      <c r="E654" s="1"/>
      <c r="F654" s="1"/>
      <c r="G654" s="1"/>
      <c r="H654" s="1"/>
      <c r="I654" s="1"/>
      <c r="J654" s="26"/>
      <c r="K654" s="1"/>
      <c r="L654" s="1"/>
      <c r="M654" s="27"/>
      <c r="N654" s="28"/>
      <c r="O654" s="1"/>
      <c r="P654" s="1"/>
      <c r="Q654" s="1"/>
      <c r="R654" s="1"/>
      <c r="S654" s="1"/>
      <c r="T654" s="1"/>
      <c r="U654" s="1"/>
      <c r="V654" s="1"/>
      <c r="W654" s="1"/>
      <c r="X654" s="1"/>
      <c r="Y654" s="1"/>
      <c r="Z654" s="1"/>
    </row>
    <row r="655" spans="1:26" ht="14.25" customHeight="1" x14ac:dyDescent="0.3">
      <c r="A655" s="1"/>
      <c r="B655" s="1"/>
      <c r="C655" s="1"/>
      <c r="D655" s="1"/>
      <c r="E655" s="1"/>
      <c r="F655" s="1"/>
      <c r="G655" s="1"/>
      <c r="H655" s="1"/>
      <c r="I655" s="1"/>
      <c r="J655" s="26"/>
      <c r="K655" s="1"/>
      <c r="L655" s="1"/>
      <c r="M655" s="27"/>
      <c r="N655" s="28"/>
      <c r="O655" s="1"/>
      <c r="P655" s="1"/>
      <c r="Q655" s="1"/>
      <c r="R655" s="1"/>
      <c r="S655" s="1"/>
      <c r="T655" s="1"/>
      <c r="U655" s="1"/>
      <c r="V655" s="1"/>
      <c r="W655" s="1"/>
      <c r="X655" s="1"/>
      <c r="Y655" s="1"/>
      <c r="Z655" s="1"/>
    </row>
    <row r="656" spans="1:26" ht="14.25" customHeight="1" x14ac:dyDescent="0.3">
      <c r="A656" s="1"/>
      <c r="B656" s="1"/>
      <c r="C656" s="1"/>
      <c r="D656" s="1"/>
      <c r="E656" s="1"/>
      <c r="F656" s="1"/>
      <c r="G656" s="1"/>
      <c r="H656" s="1"/>
      <c r="I656" s="1"/>
      <c r="J656" s="26"/>
      <c r="K656" s="1"/>
      <c r="L656" s="1"/>
      <c r="M656" s="27"/>
      <c r="N656" s="28"/>
      <c r="O656" s="1"/>
      <c r="P656" s="1"/>
      <c r="Q656" s="1"/>
      <c r="R656" s="1"/>
      <c r="S656" s="1"/>
      <c r="T656" s="1"/>
      <c r="U656" s="1"/>
      <c r="V656" s="1"/>
      <c r="W656" s="1"/>
      <c r="X656" s="1"/>
      <c r="Y656" s="1"/>
      <c r="Z656" s="1"/>
    </row>
    <row r="657" spans="1:26" ht="14.25" customHeight="1" x14ac:dyDescent="0.3">
      <c r="A657" s="1"/>
      <c r="B657" s="1"/>
      <c r="C657" s="1"/>
      <c r="D657" s="1"/>
      <c r="E657" s="1"/>
      <c r="F657" s="1"/>
      <c r="G657" s="1"/>
      <c r="H657" s="1"/>
      <c r="I657" s="1"/>
      <c r="J657" s="26"/>
      <c r="K657" s="1"/>
      <c r="L657" s="1"/>
      <c r="M657" s="27"/>
      <c r="N657" s="28"/>
      <c r="O657" s="1"/>
      <c r="P657" s="1"/>
      <c r="Q657" s="1"/>
      <c r="R657" s="1"/>
      <c r="S657" s="1"/>
      <c r="T657" s="1"/>
      <c r="U657" s="1"/>
      <c r="V657" s="1"/>
      <c r="W657" s="1"/>
      <c r="X657" s="1"/>
      <c r="Y657" s="1"/>
      <c r="Z657" s="1"/>
    </row>
    <row r="658" spans="1:26" ht="14.25" customHeight="1" x14ac:dyDescent="0.3">
      <c r="A658" s="1"/>
      <c r="B658" s="1"/>
      <c r="C658" s="1"/>
      <c r="D658" s="1"/>
      <c r="E658" s="1"/>
      <c r="F658" s="1"/>
      <c r="G658" s="1"/>
      <c r="H658" s="1"/>
      <c r="I658" s="1"/>
      <c r="J658" s="26"/>
      <c r="K658" s="1"/>
      <c r="L658" s="1"/>
      <c r="M658" s="27"/>
      <c r="N658" s="28"/>
      <c r="O658" s="1"/>
      <c r="P658" s="1"/>
      <c r="Q658" s="1"/>
      <c r="R658" s="1"/>
      <c r="S658" s="1"/>
      <c r="T658" s="1"/>
      <c r="U658" s="1"/>
      <c r="V658" s="1"/>
      <c r="W658" s="1"/>
      <c r="X658" s="1"/>
      <c r="Y658" s="1"/>
      <c r="Z658" s="1"/>
    </row>
    <row r="659" spans="1:26" ht="14.25" customHeight="1" x14ac:dyDescent="0.3">
      <c r="A659" s="1"/>
      <c r="B659" s="1"/>
      <c r="C659" s="1"/>
      <c r="D659" s="1"/>
      <c r="E659" s="1"/>
      <c r="F659" s="1"/>
      <c r="G659" s="1"/>
      <c r="H659" s="1"/>
      <c r="I659" s="1"/>
      <c r="J659" s="26"/>
      <c r="K659" s="1"/>
      <c r="L659" s="1"/>
      <c r="M659" s="27"/>
      <c r="N659" s="28"/>
      <c r="O659" s="1"/>
      <c r="P659" s="1"/>
      <c r="Q659" s="1"/>
      <c r="R659" s="1"/>
      <c r="S659" s="1"/>
      <c r="T659" s="1"/>
      <c r="U659" s="1"/>
      <c r="V659" s="1"/>
      <c r="W659" s="1"/>
      <c r="X659" s="1"/>
      <c r="Y659" s="1"/>
      <c r="Z659" s="1"/>
    </row>
    <row r="660" spans="1:26" ht="14.25" customHeight="1" x14ac:dyDescent="0.3">
      <c r="A660" s="1"/>
      <c r="B660" s="1"/>
      <c r="C660" s="1"/>
      <c r="D660" s="1"/>
      <c r="E660" s="1"/>
      <c r="F660" s="1"/>
      <c r="G660" s="1"/>
      <c r="H660" s="1"/>
      <c r="I660" s="1"/>
      <c r="J660" s="26"/>
      <c r="K660" s="1"/>
      <c r="L660" s="1"/>
      <c r="M660" s="27"/>
      <c r="N660" s="28"/>
      <c r="O660" s="1"/>
      <c r="P660" s="1"/>
      <c r="Q660" s="1"/>
      <c r="R660" s="1"/>
      <c r="S660" s="1"/>
      <c r="T660" s="1"/>
      <c r="U660" s="1"/>
      <c r="V660" s="1"/>
      <c r="W660" s="1"/>
      <c r="X660" s="1"/>
      <c r="Y660" s="1"/>
      <c r="Z660" s="1"/>
    </row>
    <row r="661" spans="1:26" ht="14.25" customHeight="1" x14ac:dyDescent="0.3">
      <c r="A661" s="1"/>
      <c r="B661" s="1"/>
      <c r="C661" s="1"/>
      <c r="D661" s="1"/>
      <c r="E661" s="1"/>
      <c r="F661" s="1"/>
      <c r="G661" s="1"/>
      <c r="H661" s="1"/>
      <c r="I661" s="1"/>
      <c r="J661" s="26"/>
      <c r="K661" s="1"/>
      <c r="L661" s="1"/>
      <c r="M661" s="27"/>
      <c r="N661" s="28"/>
      <c r="O661" s="1"/>
      <c r="P661" s="1"/>
      <c r="Q661" s="1"/>
      <c r="R661" s="1"/>
      <c r="S661" s="1"/>
      <c r="T661" s="1"/>
      <c r="U661" s="1"/>
      <c r="V661" s="1"/>
      <c r="W661" s="1"/>
      <c r="X661" s="1"/>
      <c r="Y661" s="1"/>
      <c r="Z661" s="1"/>
    </row>
    <row r="662" spans="1:26" ht="14.25" customHeight="1" x14ac:dyDescent="0.3">
      <c r="A662" s="1"/>
      <c r="B662" s="1"/>
      <c r="C662" s="1"/>
      <c r="D662" s="1"/>
      <c r="E662" s="1"/>
      <c r="F662" s="1"/>
      <c r="G662" s="1"/>
      <c r="H662" s="1"/>
      <c r="I662" s="1"/>
      <c r="J662" s="26"/>
      <c r="K662" s="1"/>
      <c r="L662" s="1"/>
      <c r="M662" s="27"/>
      <c r="N662" s="28"/>
      <c r="O662" s="1"/>
      <c r="P662" s="1"/>
      <c r="Q662" s="1"/>
      <c r="R662" s="1"/>
      <c r="S662" s="1"/>
      <c r="T662" s="1"/>
      <c r="U662" s="1"/>
      <c r="V662" s="1"/>
      <c r="W662" s="1"/>
      <c r="X662" s="1"/>
      <c r="Y662" s="1"/>
      <c r="Z662" s="1"/>
    </row>
    <row r="663" spans="1:26" ht="14.25" customHeight="1" x14ac:dyDescent="0.3">
      <c r="A663" s="1"/>
      <c r="B663" s="1"/>
      <c r="C663" s="1"/>
      <c r="D663" s="1"/>
      <c r="E663" s="1"/>
      <c r="F663" s="1"/>
      <c r="G663" s="1"/>
      <c r="H663" s="1"/>
      <c r="I663" s="1"/>
      <c r="J663" s="26"/>
      <c r="K663" s="1"/>
      <c r="L663" s="1"/>
      <c r="M663" s="27"/>
      <c r="N663" s="28"/>
      <c r="O663" s="1"/>
      <c r="P663" s="1"/>
      <c r="Q663" s="1"/>
      <c r="R663" s="1"/>
      <c r="S663" s="1"/>
      <c r="T663" s="1"/>
      <c r="U663" s="1"/>
      <c r="V663" s="1"/>
      <c r="W663" s="1"/>
      <c r="X663" s="1"/>
      <c r="Y663" s="1"/>
      <c r="Z663" s="1"/>
    </row>
    <row r="664" spans="1:26" ht="14.25" customHeight="1" x14ac:dyDescent="0.3">
      <c r="A664" s="1"/>
      <c r="B664" s="1"/>
      <c r="C664" s="1"/>
      <c r="D664" s="1"/>
      <c r="E664" s="1"/>
      <c r="F664" s="1"/>
      <c r="G664" s="1"/>
      <c r="H664" s="1"/>
      <c r="I664" s="1"/>
      <c r="J664" s="26"/>
      <c r="K664" s="1"/>
      <c r="L664" s="1"/>
      <c r="M664" s="27"/>
      <c r="N664" s="28"/>
      <c r="O664" s="1"/>
      <c r="P664" s="1"/>
      <c r="Q664" s="1"/>
      <c r="R664" s="1"/>
      <c r="S664" s="1"/>
      <c r="T664" s="1"/>
      <c r="U664" s="1"/>
      <c r="V664" s="1"/>
      <c r="W664" s="1"/>
      <c r="X664" s="1"/>
      <c r="Y664" s="1"/>
      <c r="Z664" s="1"/>
    </row>
    <row r="665" spans="1:26" ht="14.25" customHeight="1" x14ac:dyDescent="0.3">
      <c r="A665" s="1"/>
      <c r="B665" s="1"/>
      <c r="C665" s="1"/>
      <c r="D665" s="1"/>
      <c r="E665" s="1"/>
      <c r="F665" s="1"/>
      <c r="G665" s="1"/>
      <c r="H665" s="1"/>
      <c r="I665" s="1"/>
      <c r="J665" s="26"/>
      <c r="K665" s="1"/>
      <c r="L665" s="1"/>
      <c r="M665" s="27"/>
      <c r="N665" s="28"/>
      <c r="O665" s="1"/>
      <c r="P665" s="1"/>
      <c r="Q665" s="1"/>
      <c r="R665" s="1"/>
      <c r="S665" s="1"/>
      <c r="T665" s="1"/>
      <c r="U665" s="1"/>
      <c r="V665" s="1"/>
      <c r="W665" s="1"/>
      <c r="X665" s="1"/>
      <c r="Y665" s="1"/>
      <c r="Z665" s="1"/>
    </row>
    <row r="666" spans="1:26" ht="14.25" customHeight="1" x14ac:dyDescent="0.3">
      <c r="A666" s="1"/>
      <c r="B666" s="1"/>
      <c r="C666" s="1"/>
      <c r="D666" s="1"/>
      <c r="E666" s="1"/>
      <c r="F666" s="1"/>
      <c r="G666" s="1"/>
      <c r="H666" s="1"/>
      <c r="I666" s="1"/>
      <c r="J666" s="26"/>
      <c r="K666" s="1"/>
      <c r="L666" s="1"/>
      <c r="M666" s="27"/>
      <c r="N666" s="28"/>
      <c r="O666" s="1"/>
      <c r="P666" s="1"/>
      <c r="Q666" s="1"/>
      <c r="R666" s="1"/>
      <c r="S666" s="1"/>
      <c r="T666" s="1"/>
      <c r="U666" s="1"/>
      <c r="V666" s="1"/>
      <c r="W666" s="1"/>
      <c r="X666" s="1"/>
      <c r="Y666" s="1"/>
      <c r="Z666" s="1"/>
    </row>
    <row r="667" spans="1:26" ht="14.25" customHeight="1" x14ac:dyDescent="0.3">
      <c r="A667" s="1"/>
      <c r="B667" s="1"/>
      <c r="C667" s="1"/>
      <c r="D667" s="1"/>
      <c r="E667" s="1"/>
      <c r="F667" s="1"/>
      <c r="G667" s="1"/>
      <c r="H667" s="1"/>
      <c r="I667" s="1"/>
      <c r="J667" s="26"/>
      <c r="K667" s="1"/>
      <c r="L667" s="1"/>
      <c r="M667" s="27"/>
      <c r="N667" s="28"/>
      <c r="O667" s="1"/>
      <c r="P667" s="1"/>
      <c r="Q667" s="1"/>
      <c r="R667" s="1"/>
      <c r="S667" s="1"/>
      <c r="T667" s="1"/>
      <c r="U667" s="1"/>
      <c r="V667" s="1"/>
      <c r="W667" s="1"/>
      <c r="X667" s="1"/>
      <c r="Y667" s="1"/>
      <c r="Z667" s="1"/>
    </row>
    <row r="668" spans="1:26" ht="14.25" customHeight="1" x14ac:dyDescent="0.3">
      <c r="A668" s="1"/>
      <c r="B668" s="1"/>
      <c r="C668" s="1"/>
      <c r="D668" s="1"/>
      <c r="E668" s="1"/>
      <c r="F668" s="1"/>
      <c r="G668" s="1"/>
      <c r="H668" s="1"/>
      <c r="I668" s="1"/>
      <c r="J668" s="26"/>
      <c r="K668" s="1"/>
      <c r="L668" s="1"/>
      <c r="M668" s="27"/>
      <c r="N668" s="28"/>
      <c r="O668" s="1"/>
      <c r="P668" s="1"/>
      <c r="Q668" s="1"/>
      <c r="R668" s="1"/>
      <c r="S668" s="1"/>
      <c r="T668" s="1"/>
      <c r="U668" s="1"/>
      <c r="V668" s="1"/>
      <c r="W668" s="1"/>
      <c r="X668" s="1"/>
      <c r="Y668" s="1"/>
      <c r="Z668" s="1"/>
    </row>
    <row r="669" spans="1:26" ht="14.25" customHeight="1" x14ac:dyDescent="0.3">
      <c r="A669" s="1"/>
      <c r="B669" s="1"/>
      <c r="C669" s="1"/>
      <c r="D669" s="1"/>
      <c r="E669" s="1"/>
      <c r="F669" s="1"/>
      <c r="G669" s="1"/>
      <c r="H669" s="1"/>
      <c r="I669" s="1"/>
      <c r="J669" s="26"/>
      <c r="K669" s="1"/>
      <c r="L669" s="1"/>
      <c r="M669" s="27"/>
      <c r="N669" s="28"/>
      <c r="O669" s="1"/>
      <c r="P669" s="1"/>
      <c r="Q669" s="1"/>
      <c r="R669" s="1"/>
      <c r="S669" s="1"/>
      <c r="T669" s="1"/>
      <c r="U669" s="1"/>
      <c r="V669" s="1"/>
      <c r="W669" s="1"/>
      <c r="X669" s="1"/>
      <c r="Y669" s="1"/>
      <c r="Z669" s="1"/>
    </row>
    <row r="670" spans="1:26" ht="14.25" customHeight="1" x14ac:dyDescent="0.3">
      <c r="A670" s="1"/>
      <c r="B670" s="1"/>
      <c r="C670" s="1"/>
      <c r="D670" s="1"/>
      <c r="E670" s="1"/>
      <c r="F670" s="1"/>
      <c r="G670" s="1"/>
      <c r="H670" s="1"/>
      <c r="I670" s="1"/>
      <c r="J670" s="26"/>
      <c r="K670" s="1"/>
      <c r="L670" s="1"/>
      <c r="M670" s="27"/>
      <c r="N670" s="28"/>
      <c r="O670" s="1"/>
      <c r="P670" s="1"/>
      <c r="Q670" s="1"/>
      <c r="R670" s="1"/>
      <c r="S670" s="1"/>
      <c r="T670" s="1"/>
      <c r="U670" s="1"/>
      <c r="V670" s="1"/>
      <c r="W670" s="1"/>
      <c r="X670" s="1"/>
      <c r="Y670" s="1"/>
      <c r="Z670" s="1"/>
    </row>
    <row r="671" spans="1:26" ht="14.25" customHeight="1" x14ac:dyDescent="0.3">
      <c r="A671" s="1"/>
      <c r="B671" s="1"/>
      <c r="C671" s="1"/>
      <c r="D671" s="1"/>
      <c r="E671" s="1"/>
      <c r="F671" s="1"/>
      <c r="G671" s="1"/>
      <c r="H671" s="1"/>
      <c r="I671" s="1"/>
      <c r="J671" s="26"/>
      <c r="K671" s="1"/>
      <c r="L671" s="1"/>
      <c r="M671" s="27"/>
      <c r="N671" s="28"/>
      <c r="O671" s="1"/>
      <c r="P671" s="1"/>
      <c r="Q671" s="1"/>
      <c r="R671" s="1"/>
      <c r="S671" s="1"/>
      <c r="T671" s="1"/>
      <c r="U671" s="1"/>
      <c r="V671" s="1"/>
      <c r="W671" s="1"/>
      <c r="X671" s="1"/>
      <c r="Y671" s="1"/>
      <c r="Z671" s="1"/>
    </row>
    <row r="672" spans="1:26" ht="14.25" customHeight="1" x14ac:dyDescent="0.3">
      <c r="A672" s="1"/>
      <c r="B672" s="1"/>
      <c r="C672" s="1"/>
      <c r="D672" s="1"/>
      <c r="E672" s="1"/>
      <c r="F672" s="1"/>
      <c r="G672" s="1"/>
      <c r="H672" s="1"/>
      <c r="I672" s="1"/>
      <c r="J672" s="26"/>
      <c r="K672" s="1"/>
      <c r="L672" s="1"/>
      <c r="M672" s="27"/>
      <c r="N672" s="28"/>
      <c r="O672" s="1"/>
      <c r="P672" s="1"/>
      <c r="Q672" s="1"/>
      <c r="R672" s="1"/>
      <c r="S672" s="1"/>
      <c r="T672" s="1"/>
      <c r="U672" s="1"/>
      <c r="V672" s="1"/>
      <c r="W672" s="1"/>
      <c r="X672" s="1"/>
      <c r="Y672" s="1"/>
      <c r="Z672" s="1"/>
    </row>
    <row r="673" spans="1:26" ht="14.25" customHeight="1" x14ac:dyDescent="0.3">
      <c r="A673" s="1"/>
      <c r="B673" s="1"/>
      <c r="C673" s="1"/>
      <c r="D673" s="1"/>
      <c r="E673" s="1"/>
      <c r="F673" s="1"/>
      <c r="G673" s="1"/>
      <c r="H673" s="1"/>
      <c r="I673" s="1"/>
      <c r="J673" s="26"/>
      <c r="K673" s="1"/>
      <c r="L673" s="1"/>
      <c r="M673" s="27"/>
      <c r="N673" s="28"/>
      <c r="O673" s="1"/>
      <c r="P673" s="1"/>
      <c r="Q673" s="1"/>
      <c r="R673" s="1"/>
      <c r="S673" s="1"/>
      <c r="T673" s="1"/>
      <c r="U673" s="1"/>
      <c r="V673" s="1"/>
      <c r="W673" s="1"/>
      <c r="X673" s="1"/>
      <c r="Y673" s="1"/>
      <c r="Z673" s="1"/>
    </row>
    <row r="674" spans="1:26" ht="14.25" customHeight="1" x14ac:dyDescent="0.3">
      <c r="A674" s="1"/>
      <c r="B674" s="1"/>
      <c r="C674" s="1"/>
      <c r="D674" s="1"/>
      <c r="E674" s="1"/>
      <c r="F674" s="1"/>
      <c r="G674" s="1"/>
      <c r="H674" s="1"/>
      <c r="I674" s="1"/>
      <c r="J674" s="26"/>
      <c r="K674" s="1"/>
      <c r="L674" s="1"/>
      <c r="M674" s="27"/>
      <c r="N674" s="28"/>
      <c r="O674" s="1"/>
      <c r="P674" s="1"/>
      <c r="Q674" s="1"/>
      <c r="R674" s="1"/>
      <c r="S674" s="1"/>
      <c r="T674" s="1"/>
      <c r="U674" s="1"/>
      <c r="V674" s="1"/>
      <c r="W674" s="1"/>
      <c r="X674" s="1"/>
      <c r="Y674" s="1"/>
      <c r="Z674" s="1"/>
    </row>
    <row r="675" spans="1:26" ht="14.25" customHeight="1" x14ac:dyDescent="0.3">
      <c r="A675" s="1"/>
      <c r="B675" s="1"/>
      <c r="C675" s="1"/>
      <c r="D675" s="1"/>
      <c r="E675" s="1"/>
      <c r="F675" s="1"/>
      <c r="G675" s="1"/>
      <c r="H675" s="1"/>
      <c r="I675" s="1"/>
      <c r="J675" s="26"/>
      <c r="K675" s="1"/>
      <c r="L675" s="1"/>
      <c r="M675" s="27"/>
      <c r="N675" s="28"/>
      <c r="O675" s="1"/>
      <c r="P675" s="1"/>
      <c r="Q675" s="1"/>
      <c r="R675" s="1"/>
      <c r="S675" s="1"/>
      <c r="T675" s="1"/>
      <c r="U675" s="1"/>
      <c r="V675" s="1"/>
      <c r="W675" s="1"/>
      <c r="X675" s="1"/>
      <c r="Y675" s="1"/>
      <c r="Z675" s="1"/>
    </row>
    <row r="676" spans="1:26" ht="14.25" customHeight="1" x14ac:dyDescent="0.3">
      <c r="A676" s="1"/>
      <c r="B676" s="1"/>
      <c r="C676" s="1"/>
      <c r="D676" s="1"/>
      <c r="E676" s="1"/>
      <c r="F676" s="1"/>
      <c r="G676" s="1"/>
      <c r="H676" s="1"/>
      <c r="I676" s="1"/>
      <c r="J676" s="26"/>
      <c r="K676" s="1"/>
      <c r="L676" s="1"/>
      <c r="M676" s="27"/>
      <c r="N676" s="28"/>
      <c r="O676" s="1"/>
      <c r="P676" s="1"/>
      <c r="Q676" s="1"/>
      <c r="R676" s="1"/>
      <c r="S676" s="1"/>
      <c r="T676" s="1"/>
      <c r="U676" s="1"/>
      <c r="V676" s="1"/>
      <c r="W676" s="1"/>
      <c r="X676" s="1"/>
      <c r="Y676" s="1"/>
      <c r="Z676" s="1"/>
    </row>
    <row r="677" spans="1:26" ht="14.25" customHeight="1" x14ac:dyDescent="0.3">
      <c r="A677" s="1"/>
      <c r="B677" s="1"/>
      <c r="C677" s="1"/>
      <c r="D677" s="1"/>
      <c r="E677" s="1"/>
      <c r="F677" s="1"/>
      <c r="G677" s="1"/>
      <c r="H677" s="1"/>
      <c r="I677" s="1"/>
      <c r="J677" s="26"/>
      <c r="K677" s="1"/>
      <c r="L677" s="1"/>
      <c r="M677" s="27"/>
      <c r="N677" s="28"/>
      <c r="O677" s="1"/>
      <c r="P677" s="1"/>
      <c r="Q677" s="1"/>
      <c r="R677" s="1"/>
      <c r="S677" s="1"/>
      <c r="T677" s="1"/>
      <c r="U677" s="1"/>
      <c r="V677" s="1"/>
      <c r="W677" s="1"/>
      <c r="X677" s="1"/>
      <c r="Y677" s="1"/>
      <c r="Z677" s="1"/>
    </row>
    <row r="678" spans="1:26" ht="14.25" customHeight="1" x14ac:dyDescent="0.3">
      <c r="A678" s="1"/>
      <c r="B678" s="1"/>
      <c r="C678" s="1"/>
      <c r="D678" s="1"/>
      <c r="E678" s="1"/>
      <c r="F678" s="1"/>
      <c r="G678" s="1"/>
      <c r="H678" s="1"/>
      <c r="I678" s="1"/>
      <c r="J678" s="26"/>
      <c r="K678" s="1"/>
      <c r="L678" s="1"/>
      <c r="M678" s="27"/>
      <c r="N678" s="28"/>
      <c r="O678" s="1"/>
      <c r="P678" s="1"/>
      <c r="Q678" s="1"/>
      <c r="R678" s="1"/>
      <c r="S678" s="1"/>
      <c r="T678" s="1"/>
      <c r="U678" s="1"/>
      <c r="V678" s="1"/>
      <c r="W678" s="1"/>
      <c r="X678" s="1"/>
      <c r="Y678" s="1"/>
      <c r="Z678" s="1"/>
    </row>
    <row r="679" spans="1:26" ht="14.25" customHeight="1" x14ac:dyDescent="0.3">
      <c r="A679" s="1"/>
      <c r="B679" s="1"/>
      <c r="C679" s="1"/>
      <c r="D679" s="1"/>
      <c r="E679" s="1"/>
      <c r="F679" s="1"/>
      <c r="G679" s="1"/>
      <c r="H679" s="1"/>
      <c r="I679" s="1"/>
      <c r="J679" s="26"/>
      <c r="K679" s="1"/>
      <c r="L679" s="1"/>
      <c r="M679" s="27"/>
      <c r="N679" s="28"/>
      <c r="O679" s="1"/>
      <c r="P679" s="1"/>
      <c r="Q679" s="1"/>
      <c r="R679" s="1"/>
      <c r="S679" s="1"/>
      <c r="T679" s="1"/>
      <c r="U679" s="1"/>
      <c r="V679" s="1"/>
      <c r="W679" s="1"/>
      <c r="X679" s="1"/>
      <c r="Y679" s="1"/>
      <c r="Z679" s="1"/>
    </row>
    <row r="680" spans="1:26" ht="14.25" customHeight="1" x14ac:dyDescent="0.3">
      <c r="A680" s="1"/>
      <c r="B680" s="1"/>
      <c r="C680" s="1"/>
      <c r="D680" s="1"/>
      <c r="E680" s="1"/>
      <c r="F680" s="1"/>
      <c r="G680" s="1"/>
      <c r="H680" s="1"/>
      <c r="I680" s="1"/>
      <c r="J680" s="26"/>
      <c r="K680" s="1"/>
      <c r="L680" s="1"/>
      <c r="M680" s="27"/>
      <c r="N680" s="28"/>
      <c r="O680" s="1"/>
      <c r="P680" s="1"/>
      <c r="Q680" s="1"/>
      <c r="R680" s="1"/>
      <c r="S680" s="1"/>
      <c r="T680" s="1"/>
      <c r="U680" s="1"/>
      <c r="V680" s="1"/>
      <c r="W680" s="1"/>
      <c r="X680" s="1"/>
      <c r="Y680" s="1"/>
      <c r="Z680" s="1"/>
    </row>
    <row r="681" spans="1:26" ht="14.25" customHeight="1" x14ac:dyDescent="0.3">
      <c r="A681" s="1"/>
      <c r="B681" s="1"/>
      <c r="C681" s="1"/>
      <c r="D681" s="1"/>
      <c r="E681" s="1"/>
      <c r="F681" s="1"/>
      <c r="G681" s="1"/>
      <c r="H681" s="1"/>
      <c r="I681" s="1"/>
      <c r="J681" s="26"/>
      <c r="K681" s="1"/>
      <c r="L681" s="1"/>
      <c r="M681" s="27"/>
      <c r="N681" s="28"/>
      <c r="O681" s="1"/>
      <c r="P681" s="1"/>
      <c r="Q681" s="1"/>
      <c r="R681" s="1"/>
      <c r="S681" s="1"/>
      <c r="T681" s="1"/>
      <c r="U681" s="1"/>
      <c r="V681" s="1"/>
      <c r="W681" s="1"/>
      <c r="X681" s="1"/>
      <c r="Y681" s="1"/>
      <c r="Z681" s="1"/>
    </row>
    <row r="682" spans="1:26" ht="14.25" customHeight="1" x14ac:dyDescent="0.3">
      <c r="A682" s="1"/>
      <c r="B682" s="1"/>
      <c r="C682" s="1"/>
      <c r="D682" s="1"/>
      <c r="E682" s="1"/>
      <c r="F682" s="1"/>
      <c r="G682" s="1"/>
      <c r="H682" s="1"/>
      <c r="I682" s="1"/>
      <c r="J682" s="26"/>
      <c r="K682" s="1"/>
      <c r="L682" s="1"/>
      <c r="M682" s="27"/>
      <c r="N682" s="28"/>
      <c r="O682" s="1"/>
      <c r="P682" s="1"/>
      <c r="Q682" s="1"/>
      <c r="R682" s="1"/>
      <c r="S682" s="1"/>
      <c r="T682" s="1"/>
      <c r="U682" s="1"/>
      <c r="V682" s="1"/>
      <c r="W682" s="1"/>
      <c r="X682" s="1"/>
      <c r="Y682" s="1"/>
      <c r="Z682" s="1"/>
    </row>
    <row r="683" spans="1:26" ht="14.25" customHeight="1" x14ac:dyDescent="0.3">
      <c r="A683" s="1"/>
      <c r="B683" s="1"/>
      <c r="C683" s="1"/>
      <c r="D683" s="1"/>
      <c r="E683" s="1"/>
      <c r="F683" s="1"/>
      <c r="G683" s="1"/>
      <c r="H683" s="1"/>
      <c r="I683" s="1"/>
      <c r="J683" s="26"/>
      <c r="K683" s="1"/>
      <c r="L683" s="1"/>
      <c r="M683" s="27"/>
      <c r="N683" s="28"/>
      <c r="O683" s="1"/>
      <c r="P683" s="1"/>
      <c r="Q683" s="1"/>
      <c r="R683" s="1"/>
      <c r="S683" s="1"/>
      <c r="T683" s="1"/>
      <c r="U683" s="1"/>
      <c r="V683" s="1"/>
      <c r="W683" s="1"/>
      <c r="X683" s="1"/>
      <c r="Y683" s="1"/>
      <c r="Z683" s="1"/>
    </row>
    <row r="684" spans="1:26" ht="14.25" customHeight="1" x14ac:dyDescent="0.3">
      <c r="A684" s="1"/>
      <c r="B684" s="1"/>
      <c r="C684" s="1"/>
      <c r="D684" s="1"/>
      <c r="E684" s="1"/>
      <c r="F684" s="1"/>
      <c r="G684" s="1"/>
      <c r="H684" s="1"/>
      <c r="I684" s="1"/>
      <c r="J684" s="26"/>
      <c r="K684" s="1"/>
      <c r="L684" s="1"/>
      <c r="M684" s="27"/>
      <c r="N684" s="28"/>
      <c r="O684" s="1"/>
      <c r="P684" s="1"/>
      <c r="Q684" s="1"/>
      <c r="R684" s="1"/>
      <c r="S684" s="1"/>
      <c r="T684" s="1"/>
      <c r="U684" s="1"/>
      <c r="V684" s="1"/>
      <c r="W684" s="1"/>
      <c r="X684" s="1"/>
      <c r="Y684" s="1"/>
      <c r="Z684" s="1"/>
    </row>
    <row r="685" spans="1:26" ht="14.25" customHeight="1" x14ac:dyDescent="0.3">
      <c r="A685" s="1"/>
      <c r="B685" s="1"/>
      <c r="C685" s="1"/>
      <c r="D685" s="1"/>
      <c r="E685" s="1"/>
      <c r="F685" s="1"/>
      <c r="G685" s="1"/>
      <c r="H685" s="1"/>
      <c r="I685" s="1"/>
      <c r="J685" s="26"/>
      <c r="K685" s="1"/>
      <c r="L685" s="1"/>
      <c r="M685" s="27"/>
      <c r="N685" s="28"/>
      <c r="O685" s="1"/>
      <c r="P685" s="1"/>
      <c r="Q685" s="1"/>
      <c r="R685" s="1"/>
      <c r="S685" s="1"/>
      <c r="T685" s="1"/>
      <c r="U685" s="1"/>
      <c r="V685" s="1"/>
      <c r="W685" s="1"/>
      <c r="X685" s="1"/>
      <c r="Y685" s="1"/>
      <c r="Z685" s="1"/>
    </row>
    <row r="686" spans="1:26" ht="14.25" customHeight="1" x14ac:dyDescent="0.3">
      <c r="A686" s="1"/>
      <c r="B686" s="1"/>
      <c r="C686" s="1"/>
      <c r="D686" s="1"/>
      <c r="E686" s="1"/>
      <c r="F686" s="1"/>
      <c r="G686" s="1"/>
      <c r="H686" s="1"/>
      <c r="I686" s="1"/>
      <c r="J686" s="26"/>
      <c r="K686" s="1"/>
      <c r="L686" s="1"/>
      <c r="M686" s="27"/>
      <c r="N686" s="28"/>
      <c r="O686" s="1"/>
      <c r="P686" s="1"/>
      <c r="Q686" s="1"/>
      <c r="R686" s="1"/>
      <c r="S686" s="1"/>
      <c r="T686" s="1"/>
      <c r="U686" s="1"/>
      <c r="V686" s="1"/>
      <c r="W686" s="1"/>
      <c r="X686" s="1"/>
      <c r="Y686" s="1"/>
      <c r="Z686" s="1"/>
    </row>
    <row r="687" spans="1:26" ht="14.25" customHeight="1" x14ac:dyDescent="0.3">
      <c r="A687" s="1"/>
      <c r="B687" s="1"/>
      <c r="C687" s="1"/>
      <c r="D687" s="1"/>
      <c r="E687" s="1"/>
      <c r="F687" s="1"/>
      <c r="G687" s="1"/>
      <c r="H687" s="1"/>
      <c r="I687" s="1"/>
      <c r="J687" s="26"/>
      <c r="K687" s="1"/>
      <c r="L687" s="1"/>
      <c r="M687" s="27"/>
      <c r="N687" s="28"/>
      <c r="O687" s="1"/>
      <c r="P687" s="1"/>
      <c r="Q687" s="1"/>
      <c r="R687" s="1"/>
      <c r="S687" s="1"/>
      <c r="T687" s="1"/>
      <c r="U687" s="1"/>
      <c r="V687" s="1"/>
      <c r="W687" s="1"/>
      <c r="X687" s="1"/>
      <c r="Y687" s="1"/>
      <c r="Z687" s="1"/>
    </row>
    <row r="688" spans="1:26" ht="14.25" customHeight="1" x14ac:dyDescent="0.3">
      <c r="A688" s="1"/>
      <c r="B688" s="1"/>
      <c r="C688" s="1"/>
      <c r="D688" s="1"/>
      <c r="E688" s="1"/>
      <c r="F688" s="1"/>
      <c r="G688" s="1"/>
      <c r="H688" s="1"/>
      <c r="I688" s="1"/>
      <c r="J688" s="26"/>
      <c r="K688" s="1"/>
      <c r="L688" s="1"/>
      <c r="M688" s="27"/>
      <c r="N688" s="28"/>
      <c r="O688" s="1"/>
      <c r="P688" s="1"/>
      <c r="Q688" s="1"/>
      <c r="R688" s="1"/>
      <c r="S688" s="1"/>
      <c r="T688" s="1"/>
      <c r="U688" s="1"/>
      <c r="V688" s="1"/>
      <c r="W688" s="1"/>
      <c r="X688" s="1"/>
      <c r="Y688" s="1"/>
      <c r="Z688" s="1"/>
    </row>
    <row r="689" spans="1:26" ht="14.25" customHeight="1" x14ac:dyDescent="0.3">
      <c r="A689" s="1"/>
      <c r="B689" s="1"/>
      <c r="C689" s="1"/>
      <c r="D689" s="1"/>
      <c r="E689" s="1"/>
      <c r="F689" s="1"/>
      <c r="G689" s="1"/>
      <c r="H689" s="1"/>
      <c r="I689" s="1"/>
      <c r="J689" s="26"/>
      <c r="K689" s="1"/>
      <c r="L689" s="1"/>
      <c r="M689" s="27"/>
      <c r="N689" s="28"/>
      <c r="O689" s="1"/>
      <c r="P689" s="1"/>
      <c r="Q689" s="1"/>
      <c r="R689" s="1"/>
      <c r="S689" s="1"/>
      <c r="T689" s="1"/>
      <c r="U689" s="1"/>
      <c r="V689" s="1"/>
      <c r="W689" s="1"/>
      <c r="X689" s="1"/>
      <c r="Y689" s="1"/>
      <c r="Z689" s="1"/>
    </row>
    <row r="690" spans="1:26" ht="14.25" customHeight="1" x14ac:dyDescent="0.3">
      <c r="A690" s="1"/>
      <c r="B690" s="1"/>
      <c r="C690" s="1"/>
      <c r="D690" s="1"/>
      <c r="E690" s="1"/>
      <c r="F690" s="1"/>
      <c r="G690" s="1"/>
      <c r="H690" s="1"/>
      <c r="I690" s="1"/>
      <c r="J690" s="26"/>
      <c r="K690" s="1"/>
      <c r="L690" s="1"/>
      <c r="M690" s="27"/>
      <c r="N690" s="28"/>
      <c r="O690" s="1"/>
      <c r="P690" s="1"/>
      <c r="Q690" s="1"/>
      <c r="R690" s="1"/>
      <c r="S690" s="1"/>
      <c r="T690" s="1"/>
      <c r="U690" s="1"/>
      <c r="V690" s="1"/>
      <c r="W690" s="1"/>
      <c r="X690" s="1"/>
      <c r="Y690" s="1"/>
      <c r="Z690" s="1"/>
    </row>
    <row r="691" spans="1:26" ht="14.25" customHeight="1" x14ac:dyDescent="0.3">
      <c r="A691" s="1"/>
      <c r="B691" s="1"/>
      <c r="C691" s="1"/>
      <c r="D691" s="1"/>
      <c r="E691" s="1"/>
      <c r="F691" s="1"/>
      <c r="G691" s="1"/>
      <c r="H691" s="1"/>
      <c r="I691" s="1"/>
      <c r="J691" s="26"/>
      <c r="K691" s="1"/>
      <c r="L691" s="1"/>
      <c r="M691" s="27"/>
      <c r="N691" s="28"/>
      <c r="O691" s="1"/>
      <c r="P691" s="1"/>
      <c r="Q691" s="1"/>
      <c r="R691" s="1"/>
      <c r="S691" s="1"/>
      <c r="T691" s="1"/>
      <c r="U691" s="1"/>
      <c r="V691" s="1"/>
      <c r="W691" s="1"/>
      <c r="X691" s="1"/>
      <c r="Y691" s="1"/>
      <c r="Z691" s="1"/>
    </row>
    <row r="692" spans="1:26" ht="14.25" customHeight="1" x14ac:dyDescent="0.3">
      <c r="A692" s="1"/>
      <c r="B692" s="1"/>
      <c r="C692" s="1"/>
      <c r="D692" s="1"/>
      <c r="E692" s="1"/>
      <c r="F692" s="1"/>
      <c r="G692" s="1"/>
      <c r="H692" s="1"/>
      <c r="I692" s="1"/>
      <c r="J692" s="26"/>
      <c r="K692" s="1"/>
      <c r="L692" s="1"/>
      <c r="M692" s="27"/>
      <c r="N692" s="28"/>
      <c r="O692" s="1"/>
      <c r="P692" s="1"/>
      <c r="Q692" s="1"/>
      <c r="R692" s="1"/>
      <c r="S692" s="1"/>
      <c r="T692" s="1"/>
      <c r="U692" s="1"/>
      <c r="V692" s="1"/>
      <c r="W692" s="1"/>
      <c r="X692" s="1"/>
      <c r="Y692" s="1"/>
      <c r="Z692" s="1"/>
    </row>
    <row r="693" spans="1:26" ht="14.25" customHeight="1" x14ac:dyDescent="0.3">
      <c r="A693" s="1"/>
      <c r="B693" s="1"/>
      <c r="C693" s="1"/>
      <c r="D693" s="1"/>
      <c r="E693" s="1"/>
      <c r="F693" s="1"/>
      <c r="G693" s="1"/>
      <c r="H693" s="1"/>
      <c r="I693" s="1"/>
      <c r="J693" s="26"/>
      <c r="K693" s="1"/>
      <c r="L693" s="1"/>
      <c r="M693" s="27"/>
      <c r="N693" s="28"/>
      <c r="O693" s="1"/>
      <c r="P693" s="1"/>
      <c r="Q693" s="1"/>
      <c r="R693" s="1"/>
      <c r="S693" s="1"/>
      <c r="T693" s="1"/>
      <c r="U693" s="1"/>
      <c r="V693" s="1"/>
      <c r="W693" s="1"/>
      <c r="X693" s="1"/>
      <c r="Y693" s="1"/>
      <c r="Z693" s="1"/>
    </row>
    <row r="694" spans="1:26" ht="14.25" customHeight="1" x14ac:dyDescent="0.3">
      <c r="A694" s="1"/>
      <c r="B694" s="1"/>
      <c r="C694" s="1"/>
      <c r="D694" s="1"/>
      <c r="E694" s="1"/>
      <c r="F694" s="1"/>
      <c r="G694" s="1"/>
      <c r="H694" s="1"/>
      <c r="I694" s="1"/>
      <c r="J694" s="26"/>
      <c r="K694" s="1"/>
      <c r="L694" s="1"/>
      <c r="M694" s="27"/>
      <c r="N694" s="28"/>
      <c r="O694" s="1"/>
      <c r="P694" s="1"/>
      <c r="Q694" s="1"/>
      <c r="R694" s="1"/>
      <c r="S694" s="1"/>
      <c r="T694" s="1"/>
      <c r="U694" s="1"/>
      <c r="V694" s="1"/>
      <c r="W694" s="1"/>
      <c r="X694" s="1"/>
      <c r="Y694" s="1"/>
      <c r="Z694" s="1"/>
    </row>
    <row r="695" spans="1:26" ht="14.25" customHeight="1" x14ac:dyDescent="0.3">
      <c r="A695" s="1"/>
      <c r="B695" s="1"/>
      <c r="C695" s="1"/>
      <c r="D695" s="1"/>
      <c r="E695" s="1"/>
      <c r="F695" s="1"/>
      <c r="G695" s="1"/>
      <c r="H695" s="1"/>
      <c r="I695" s="1"/>
      <c r="J695" s="26"/>
      <c r="K695" s="1"/>
      <c r="L695" s="1"/>
      <c r="M695" s="27"/>
      <c r="N695" s="28"/>
      <c r="O695" s="1"/>
      <c r="P695" s="1"/>
      <c r="Q695" s="1"/>
      <c r="R695" s="1"/>
      <c r="S695" s="1"/>
      <c r="T695" s="1"/>
      <c r="U695" s="1"/>
      <c r="V695" s="1"/>
      <c r="W695" s="1"/>
      <c r="X695" s="1"/>
      <c r="Y695" s="1"/>
      <c r="Z695" s="1"/>
    </row>
    <row r="696" spans="1:26" ht="14.25" customHeight="1" x14ac:dyDescent="0.3">
      <c r="A696" s="1"/>
      <c r="B696" s="1"/>
      <c r="C696" s="1"/>
      <c r="D696" s="1"/>
      <c r="E696" s="1"/>
      <c r="F696" s="1"/>
      <c r="G696" s="1"/>
      <c r="H696" s="1"/>
      <c r="I696" s="1"/>
      <c r="J696" s="26"/>
      <c r="K696" s="1"/>
      <c r="L696" s="1"/>
      <c r="M696" s="27"/>
      <c r="N696" s="28"/>
      <c r="O696" s="1"/>
      <c r="P696" s="1"/>
      <c r="Q696" s="1"/>
      <c r="R696" s="1"/>
      <c r="S696" s="1"/>
      <c r="T696" s="1"/>
      <c r="U696" s="1"/>
      <c r="V696" s="1"/>
      <c r="W696" s="1"/>
      <c r="X696" s="1"/>
      <c r="Y696" s="1"/>
      <c r="Z696" s="1"/>
    </row>
    <row r="697" spans="1:26" ht="14.25" customHeight="1" x14ac:dyDescent="0.3">
      <c r="A697" s="1"/>
      <c r="B697" s="1"/>
      <c r="C697" s="1"/>
      <c r="D697" s="1"/>
      <c r="E697" s="1"/>
      <c r="F697" s="1"/>
      <c r="G697" s="1"/>
      <c r="H697" s="1"/>
      <c r="I697" s="1"/>
      <c r="J697" s="26"/>
      <c r="K697" s="1"/>
      <c r="L697" s="1"/>
      <c r="M697" s="27"/>
      <c r="N697" s="28"/>
      <c r="O697" s="1"/>
      <c r="P697" s="1"/>
      <c r="Q697" s="1"/>
      <c r="R697" s="1"/>
      <c r="S697" s="1"/>
      <c r="T697" s="1"/>
      <c r="U697" s="1"/>
      <c r="V697" s="1"/>
      <c r="W697" s="1"/>
      <c r="X697" s="1"/>
      <c r="Y697" s="1"/>
      <c r="Z697" s="1"/>
    </row>
    <row r="698" spans="1:26" ht="14.25" customHeight="1" x14ac:dyDescent="0.3">
      <c r="A698" s="1"/>
      <c r="B698" s="1"/>
      <c r="C698" s="1"/>
      <c r="D698" s="1"/>
      <c r="E698" s="1"/>
      <c r="F698" s="1"/>
      <c r="G698" s="1"/>
      <c r="H698" s="1"/>
      <c r="I698" s="1"/>
      <c r="J698" s="26"/>
      <c r="K698" s="1"/>
      <c r="L698" s="1"/>
      <c r="M698" s="27"/>
      <c r="N698" s="28"/>
      <c r="O698" s="1"/>
      <c r="P698" s="1"/>
      <c r="Q698" s="1"/>
      <c r="R698" s="1"/>
      <c r="S698" s="1"/>
      <c r="T698" s="1"/>
      <c r="U698" s="1"/>
      <c r="V698" s="1"/>
      <c r="W698" s="1"/>
      <c r="X698" s="1"/>
      <c r="Y698" s="1"/>
      <c r="Z698" s="1"/>
    </row>
    <row r="699" spans="1:26" ht="14.25" customHeight="1" x14ac:dyDescent="0.3">
      <c r="A699" s="1"/>
      <c r="B699" s="1"/>
      <c r="C699" s="1"/>
      <c r="D699" s="1"/>
      <c r="E699" s="1"/>
      <c r="F699" s="1"/>
      <c r="G699" s="1"/>
      <c r="H699" s="1"/>
      <c r="I699" s="1"/>
      <c r="J699" s="26"/>
      <c r="K699" s="1"/>
      <c r="L699" s="1"/>
      <c r="M699" s="27"/>
      <c r="N699" s="28"/>
      <c r="O699" s="1"/>
      <c r="P699" s="1"/>
      <c r="Q699" s="1"/>
      <c r="R699" s="1"/>
      <c r="S699" s="1"/>
      <c r="T699" s="1"/>
      <c r="U699" s="1"/>
      <c r="V699" s="1"/>
      <c r="W699" s="1"/>
      <c r="X699" s="1"/>
      <c r="Y699" s="1"/>
      <c r="Z699" s="1"/>
    </row>
    <row r="700" spans="1:26" ht="14.25" customHeight="1" x14ac:dyDescent="0.3">
      <c r="A700" s="1"/>
      <c r="B700" s="1"/>
      <c r="C700" s="1"/>
      <c r="D700" s="1"/>
      <c r="E700" s="1"/>
      <c r="F700" s="1"/>
      <c r="G700" s="1"/>
      <c r="H700" s="1"/>
      <c r="I700" s="1"/>
      <c r="J700" s="26"/>
      <c r="K700" s="1"/>
      <c r="L700" s="1"/>
      <c r="M700" s="27"/>
      <c r="N700" s="28"/>
      <c r="O700" s="1"/>
      <c r="P700" s="1"/>
      <c r="Q700" s="1"/>
      <c r="R700" s="1"/>
      <c r="S700" s="1"/>
      <c r="T700" s="1"/>
      <c r="U700" s="1"/>
      <c r="V700" s="1"/>
      <c r="W700" s="1"/>
      <c r="X700" s="1"/>
      <c r="Y700" s="1"/>
      <c r="Z700" s="1"/>
    </row>
    <row r="701" spans="1:26" ht="14.25" customHeight="1" x14ac:dyDescent="0.3">
      <c r="A701" s="1"/>
      <c r="B701" s="1"/>
      <c r="C701" s="1"/>
      <c r="D701" s="1"/>
      <c r="E701" s="1"/>
      <c r="F701" s="1"/>
      <c r="G701" s="1"/>
      <c r="H701" s="1"/>
      <c r="I701" s="1"/>
      <c r="J701" s="26"/>
      <c r="K701" s="1"/>
      <c r="L701" s="1"/>
      <c r="M701" s="27"/>
      <c r="N701" s="28"/>
      <c r="O701" s="1"/>
      <c r="P701" s="1"/>
      <c r="Q701" s="1"/>
      <c r="R701" s="1"/>
      <c r="S701" s="1"/>
      <c r="T701" s="1"/>
      <c r="U701" s="1"/>
      <c r="V701" s="1"/>
      <c r="W701" s="1"/>
      <c r="X701" s="1"/>
      <c r="Y701" s="1"/>
      <c r="Z701" s="1"/>
    </row>
    <row r="702" spans="1:26" ht="14.25" customHeight="1" x14ac:dyDescent="0.3">
      <c r="A702" s="1"/>
      <c r="B702" s="1"/>
      <c r="C702" s="1"/>
      <c r="D702" s="1"/>
      <c r="E702" s="1"/>
      <c r="F702" s="1"/>
      <c r="G702" s="1"/>
      <c r="H702" s="1"/>
      <c r="I702" s="1"/>
      <c r="J702" s="26"/>
      <c r="K702" s="1"/>
      <c r="L702" s="1"/>
      <c r="M702" s="27"/>
      <c r="N702" s="28"/>
      <c r="O702" s="1"/>
      <c r="P702" s="1"/>
      <c r="Q702" s="1"/>
      <c r="R702" s="1"/>
      <c r="S702" s="1"/>
      <c r="T702" s="1"/>
      <c r="U702" s="1"/>
      <c r="V702" s="1"/>
      <c r="W702" s="1"/>
      <c r="X702" s="1"/>
      <c r="Y702" s="1"/>
      <c r="Z702" s="1"/>
    </row>
    <row r="703" spans="1:26" ht="14.25" customHeight="1" x14ac:dyDescent="0.3">
      <c r="A703" s="1"/>
      <c r="B703" s="1"/>
      <c r="C703" s="1"/>
      <c r="D703" s="1"/>
      <c r="E703" s="1"/>
      <c r="F703" s="1"/>
      <c r="G703" s="1"/>
      <c r="H703" s="1"/>
      <c r="I703" s="1"/>
      <c r="J703" s="26"/>
      <c r="K703" s="1"/>
      <c r="L703" s="1"/>
      <c r="M703" s="27"/>
      <c r="N703" s="28"/>
      <c r="O703" s="1"/>
      <c r="P703" s="1"/>
      <c r="Q703" s="1"/>
      <c r="R703" s="1"/>
      <c r="S703" s="1"/>
      <c r="T703" s="1"/>
      <c r="U703" s="1"/>
      <c r="V703" s="1"/>
      <c r="W703" s="1"/>
      <c r="X703" s="1"/>
      <c r="Y703" s="1"/>
      <c r="Z703" s="1"/>
    </row>
    <row r="704" spans="1:26" ht="14.25" customHeight="1" x14ac:dyDescent="0.3">
      <c r="A704" s="1"/>
      <c r="B704" s="1"/>
      <c r="C704" s="1"/>
      <c r="D704" s="1"/>
      <c r="E704" s="1"/>
      <c r="F704" s="1"/>
      <c r="G704" s="1"/>
      <c r="H704" s="1"/>
      <c r="I704" s="1"/>
      <c r="J704" s="26"/>
      <c r="K704" s="1"/>
      <c r="L704" s="1"/>
      <c r="M704" s="27"/>
      <c r="N704" s="28"/>
      <c r="O704" s="1"/>
      <c r="P704" s="1"/>
      <c r="Q704" s="1"/>
      <c r="R704" s="1"/>
      <c r="S704" s="1"/>
      <c r="T704" s="1"/>
      <c r="U704" s="1"/>
      <c r="V704" s="1"/>
      <c r="W704" s="1"/>
      <c r="X704" s="1"/>
      <c r="Y704" s="1"/>
      <c r="Z704" s="1"/>
    </row>
    <row r="705" spans="1:26" ht="14.25" customHeight="1" x14ac:dyDescent="0.3">
      <c r="A705" s="1"/>
      <c r="B705" s="1"/>
      <c r="C705" s="1"/>
      <c r="D705" s="1"/>
      <c r="E705" s="1"/>
      <c r="F705" s="1"/>
      <c r="G705" s="1"/>
      <c r="H705" s="1"/>
      <c r="I705" s="1"/>
      <c r="J705" s="26"/>
      <c r="K705" s="1"/>
      <c r="L705" s="1"/>
      <c r="M705" s="27"/>
      <c r="N705" s="28"/>
      <c r="O705" s="1"/>
      <c r="P705" s="1"/>
      <c r="Q705" s="1"/>
      <c r="R705" s="1"/>
      <c r="S705" s="1"/>
      <c r="T705" s="1"/>
      <c r="U705" s="1"/>
      <c r="V705" s="1"/>
      <c r="W705" s="1"/>
      <c r="X705" s="1"/>
      <c r="Y705" s="1"/>
      <c r="Z705" s="1"/>
    </row>
    <row r="706" spans="1:26" ht="14.25" customHeight="1" x14ac:dyDescent="0.3">
      <c r="A706" s="1"/>
      <c r="B706" s="1"/>
      <c r="C706" s="1"/>
      <c r="D706" s="1"/>
      <c r="E706" s="1"/>
      <c r="F706" s="1"/>
      <c r="G706" s="1"/>
      <c r="H706" s="1"/>
      <c r="I706" s="1"/>
      <c r="J706" s="26"/>
      <c r="K706" s="1"/>
      <c r="L706" s="1"/>
      <c r="M706" s="27"/>
      <c r="N706" s="28"/>
      <c r="O706" s="1"/>
      <c r="P706" s="1"/>
      <c r="Q706" s="1"/>
      <c r="R706" s="1"/>
      <c r="S706" s="1"/>
      <c r="T706" s="1"/>
      <c r="U706" s="1"/>
      <c r="V706" s="1"/>
      <c r="W706" s="1"/>
      <c r="X706" s="1"/>
      <c r="Y706" s="1"/>
      <c r="Z706" s="1"/>
    </row>
    <row r="707" spans="1:26" ht="14.25" customHeight="1" x14ac:dyDescent="0.3">
      <c r="A707" s="1"/>
      <c r="B707" s="1"/>
      <c r="C707" s="1"/>
      <c r="D707" s="1"/>
      <c r="E707" s="1"/>
      <c r="F707" s="1"/>
      <c r="G707" s="1"/>
      <c r="H707" s="1"/>
      <c r="I707" s="1"/>
      <c r="J707" s="26"/>
      <c r="K707" s="1"/>
      <c r="L707" s="1"/>
      <c r="M707" s="27"/>
      <c r="N707" s="28"/>
      <c r="O707" s="1"/>
      <c r="P707" s="1"/>
      <c r="Q707" s="1"/>
      <c r="R707" s="1"/>
      <c r="S707" s="1"/>
      <c r="T707" s="1"/>
      <c r="U707" s="1"/>
      <c r="V707" s="1"/>
      <c r="W707" s="1"/>
      <c r="X707" s="1"/>
      <c r="Y707" s="1"/>
      <c r="Z707" s="1"/>
    </row>
    <row r="708" spans="1:26" ht="14.25" customHeight="1" x14ac:dyDescent="0.3">
      <c r="A708" s="1"/>
      <c r="B708" s="1"/>
      <c r="C708" s="1"/>
      <c r="D708" s="1"/>
      <c r="E708" s="1"/>
      <c r="F708" s="1"/>
      <c r="G708" s="1"/>
      <c r="H708" s="1"/>
      <c r="I708" s="1"/>
      <c r="J708" s="26"/>
      <c r="K708" s="1"/>
      <c r="L708" s="1"/>
      <c r="M708" s="27"/>
      <c r="N708" s="28"/>
      <c r="O708" s="1"/>
      <c r="P708" s="1"/>
      <c r="Q708" s="1"/>
      <c r="R708" s="1"/>
      <c r="S708" s="1"/>
      <c r="T708" s="1"/>
      <c r="U708" s="1"/>
      <c r="V708" s="1"/>
      <c r="W708" s="1"/>
      <c r="X708" s="1"/>
      <c r="Y708" s="1"/>
      <c r="Z708" s="1"/>
    </row>
    <row r="709" spans="1:26" ht="14.25" customHeight="1" x14ac:dyDescent="0.3">
      <c r="A709" s="1"/>
      <c r="B709" s="1"/>
      <c r="C709" s="1"/>
      <c r="D709" s="1"/>
      <c r="E709" s="1"/>
      <c r="F709" s="1"/>
      <c r="G709" s="1"/>
      <c r="H709" s="1"/>
      <c r="I709" s="1"/>
      <c r="J709" s="26"/>
      <c r="K709" s="1"/>
      <c r="L709" s="1"/>
      <c r="M709" s="27"/>
      <c r="N709" s="28"/>
      <c r="O709" s="1"/>
      <c r="P709" s="1"/>
      <c r="Q709" s="1"/>
      <c r="R709" s="1"/>
      <c r="S709" s="1"/>
      <c r="T709" s="1"/>
      <c r="U709" s="1"/>
      <c r="V709" s="1"/>
      <c r="W709" s="1"/>
      <c r="X709" s="1"/>
      <c r="Y709" s="1"/>
      <c r="Z709" s="1"/>
    </row>
    <row r="710" spans="1:26" ht="14.25" customHeight="1" x14ac:dyDescent="0.3">
      <c r="A710" s="1"/>
      <c r="B710" s="1"/>
      <c r="C710" s="1"/>
      <c r="D710" s="1"/>
      <c r="E710" s="1"/>
      <c r="F710" s="1"/>
      <c r="G710" s="1"/>
      <c r="H710" s="1"/>
      <c r="I710" s="1"/>
      <c r="J710" s="26"/>
      <c r="K710" s="1"/>
      <c r="L710" s="1"/>
      <c r="M710" s="27"/>
      <c r="N710" s="28"/>
      <c r="O710" s="1"/>
      <c r="P710" s="1"/>
      <c r="Q710" s="1"/>
      <c r="R710" s="1"/>
      <c r="S710" s="1"/>
      <c r="T710" s="1"/>
      <c r="U710" s="1"/>
      <c r="V710" s="1"/>
      <c r="W710" s="1"/>
      <c r="X710" s="1"/>
      <c r="Y710" s="1"/>
      <c r="Z710" s="1"/>
    </row>
    <row r="711" spans="1:26" ht="14.25" customHeight="1" x14ac:dyDescent="0.3">
      <c r="A711" s="1"/>
      <c r="B711" s="1"/>
      <c r="C711" s="1"/>
      <c r="D711" s="1"/>
      <c r="E711" s="1"/>
      <c r="F711" s="1"/>
      <c r="G711" s="1"/>
      <c r="H711" s="1"/>
      <c r="I711" s="1"/>
      <c r="J711" s="26"/>
      <c r="K711" s="1"/>
      <c r="L711" s="1"/>
      <c r="M711" s="27"/>
      <c r="N711" s="28"/>
      <c r="O711" s="1"/>
      <c r="P711" s="1"/>
      <c r="Q711" s="1"/>
      <c r="R711" s="1"/>
      <c r="S711" s="1"/>
      <c r="T711" s="1"/>
      <c r="U711" s="1"/>
      <c r="V711" s="1"/>
      <c r="W711" s="1"/>
      <c r="X711" s="1"/>
      <c r="Y711" s="1"/>
      <c r="Z711" s="1"/>
    </row>
    <row r="712" spans="1:26" ht="14.25" customHeight="1" x14ac:dyDescent="0.3">
      <c r="A712" s="1"/>
      <c r="B712" s="1"/>
      <c r="C712" s="1"/>
      <c r="D712" s="1"/>
      <c r="E712" s="1"/>
      <c r="F712" s="1"/>
      <c r="G712" s="1"/>
      <c r="H712" s="1"/>
      <c r="I712" s="1"/>
      <c r="J712" s="26"/>
      <c r="K712" s="1"/>
      <c r="L712" s="1"/>
      <c r="M712" s="27"/>
      <c r="N712" s="28"/>
      <c r="O712" s="1"/>
      <c r="P712" s="1"/>
      <c r="Q712" s="1"/>
      <c r="R712" s="1"/>
      <c r="S712" s="1"/>
      <c r="T712" s="1"/>
      <c r="U712" s="1"/>
      <c r="V712" s="1"/>
      <c r="W712" s="1"/>
      <c r="X712" s="1"/>
      <c r="Y712" s="1"/>
      <c r="Z712" s="1"/>
    </row>
    <row r="713" spans="1:26" ht="14.25" customHeight="1" x14ac:dyDescent="0.3">
      <c r="A713" s="1"/>
      <c r="B713" s="1"/>
      <c r="C713" s="1"/>
      <c r="D713" s="1"/>
      <c r="E713" s="1"/>
      <c r="F713" s="1"/>
      <c r="G713" s="1"/>
      <c r="H713" s="1"/>
      <c r="I713" s="1"/>
      <c r="J713" s="26"/>
      <c r="K713" s="1"/>
      <c r="L713" s="1"/>
      <c r="M713" s="27"/>
      <c r="N713" s="28"/>
      <c r="O713" s="1"/>
      <c r="P713" s="1"/>
      <c r="Q713" s="1"/>
      <c r="R713" s="1"/>
      <c r="S713" s="1"/>
      <c r="T713" s="1"/>
      <c r="U713" s="1"/>
      <c r="V713" s="1"/>
      <c r="W713" s="1"/>
      <c r="X713" s="1"/>
      <c r="Y713" s="1"/>
      <c r="Z713" s="1"/>
    </row>
    <row r="714" spans="1:26" ht="14.25" customHeight="1" x14ac:dyDescent="0.3">
      <c r="A714" s="1"/>
      <c r="B714" s="1"/>
      <c r="C714" s="1"/>
      <c r="D714" s="1"/>
      <c r="E714" s="1"/>
      <c r="F714" s="1"/>
      <c r="G714" s="1"/>
      <c r="H714" s="1"/>
      <c r="I714" s="1"/>
      <c r="J714" s="26"/>
      <c r="K714" s="1"/>
      <c r="L714" s="1"/>
      <c r="M714" s="27"/>
      <c r="N714" s="28"/>
      <c r="O714" s="1"/>
      <c r="P714" s="1"/>
      <c r="Q714" s="1"/>
      <c r="R714" s="1"/>
      <c r="S714" s="1"/>
      <c r="T714" s="1"/>
      <c r="U714" s="1"/>
      <c r="V714" s="1"/>
      <c r="W714" s="1"/>
      <c r="X714" s="1"/>
      <c r="Y714" s="1"/>
      <c r="Z714" s="1"/>
    </row>
    <row r="715" spans="1:26" ht="14.25" customHeight="1" x14ac:dyDescent="0.3">
      <c r="A715" s="1"/>
      <c r="B715" s="1"/>
      <c r="C715" s="1"/>
      <c r="D715" s="1"/>
      <c r="E715" s="1"/>
      <c r="F715" s="1"/>
      <c r="G715" s="1"/>
      <c r="H715" s="1"/>
      <c r="I715" s="1"/>
      <c r="J715" s="26"/>
      <c r="K715" s="1"/>
      <c r="L715" s="1"/>
      <c r="M715" s="27"/>
      <c r="N715" s="28"/>
      <c r="O715" s="1"/>
      <c r="P715" s="1"/>
      <c r="Q715" s="1"/>
      <c r="R715" s="1"/>
      <c r="S715" s="1"/>
      <c r="T715" s="1"/>
      <c r="U715" s="1"/>
      <c r="V715" s="1"/>
      <c r="W715" s="1"/>
      <c r="X715" s="1"/>
      <c r="Y715" s="1"/>
      <c r="Z715" s="1"/>
    </row>
    <row r="716" spans="1:26" ht="14.25" customHeight="1" x14ac:dyDescent="0.3">
      <c r="A716" s="1"/>
      <c r="B716" s="1"/>
      <c r="C716" s="1"/>
      <c r="D716" s="1"/>
      <c r="E716" s="1"/>
      <c r="F716" s="1"/>
      <c r="G716" s="1"/>
      <c r="H716" s="1"/>
      <c r="I716" s="1"/>
      <c r="J716" s="26"/>
      <c r="K716" s="1"/>
      <c r="L716" s="1"/>
      <c r="M716" s="27"/>
      <c r="N716" s="28"/>
      <c r="O716" s="1"/>
      <c r="P716" s="1"/>
      <c r="Q716" s="1"/>
      <c r="R716" s="1"/>
      <c r="S716" s="1"/>
      <c r="T716" s="1"/>
      <c r="U716" s="1"/>
      <c r="V716" s="1"/>
      <c r="W716" s="1"/>
      <c r="X716" s="1"/>
      <c r="Y716" s="1"/>
      <c r="Z716" s="1"/>
    </row>
    <row r="717" spans="1:26" ht="14.25" customHeight="1" x14ac:dyDescent="0.3">
      <c r="A717" s="1"/>
      <c r="B717" s="1"/>
      <c r="C717" s="1"/>
      <c r="D717" s="1"/>
      <c r="E717" s="1"/>
      <c r="F717" s="1"/>
      <c r="G717" s="1"/>
      <c r="H717" s="1"/>
      <c r="I717" s="1"/>
      <c r="J717" s="26"/>
      <c r="K717" s="1"/>
      <c r="L717" s="1"/>
      <c r="M717" s="27"/>
      <c r="N717" s="28"/>
      <c r="O717" s="1"/>
      <c r="P717" s="1"/>
      <c r="Q717" s="1"/>
      <c r="R717" s="1"/>
      <c r="S717" s="1"/>
      <c r="T717" s="1"/>
      <c r="U717" s="1"/>
      <c r="V717" s="1"/>
      <c r="W717" s="1"/>
      <c r="X717" s="1"/>
      <c r="Y717" s="1"/>
      <c r="Z717" s="1"/>
    </row>
    <row r="718" spans="1:26" ht="14.25" customHeight="1" x14ac:dyDescent="0.3">
      <c r="A718" s="1"/>
      <c r="B718" s="1"/>
      <c r="C718" s="1"/>
      <c r="D718" s="1"/>
      <c r="E718" s="1"/>
      <c r="F718" s="1"/>
      <c r="G718" s="1"/>
      <c r="H718" s="1"/>
      <c r="I718" s="1"/>
      <c r="J718" s="26"/>
      <c r="K718" s="1"/>
      <c r="L718" s="1"/>
      <c r="M718" s="27"/>
      <c r="N718" s="28"/>
      <c r="O718" s="1"/>
      <c r="P718" s="1"/>
      <c r="Q718" s="1"/>
      <c r="R718" s="1"/>
      <c r="S718" s="1"/>
      <c r="T718" s="1"/>
      <c r="U718" s="1"/>
      <c r="V718" s="1"/>
      <c r="W718" s="1"/>
      <c r="X718" s="1"/>
      <c r="Y718" s="1"/>
      <c r="Z718" s="1"/>
    </row>
    <row r="719" spans="1:26" ht="14.25" customHeight="1" x14ac:dyDescent="0.3">
      <c r="A719" s="1"/>
      <c r="B719" s="1"/>
      <c r="C719" s="1"/>
      <c r="D719" s="1"/>
      <c r="E719" s="1"/>
      <c r="F719" s="1"/>
      <c r="G719" s="1"/>
      <c r="H719" s="1"/>
      <c r="I719" s="1"/>
      <c r="J719" s="26"/>
      <c r="K719" s="1"/>
      <c r="L719" s="1"/>
      <c r="M719" s="27"/>
      <c r="N719" s="28"/>
      <c r="O719" s="1"/>
      <c r="P719" s="1"/>
      <c r="Q719" s="1"/>
      <c r="R719" s="1"/>
      <c r="S719" s="1"/>
      <c r="T719" s="1"/>
      <c r="U719" s="1"/>
      <c r="V719" s="1"/>
      <c r="W719" s="1"/>
      <c r="X719" s="1"/>
      <c r="Y719" s="1"/>
      <c r="Z719" s="1"/>
    </row>
    <row r="720" spans="1:26" ht="14.25" customHeight="1" x14ac:dyDescent="0.3">
      <c r="A720" s="1"/>
      <c r="B720" s="1"/>
      <c r="C720" s="1"/>
      <c r="D720" s="1"/>
      <c r="E720" s="1"/>
      <c r="F720" s="1"/>
      <c r="G720" s="1"/>
      <c r="H720" s="1"/>
      <c r="I720" s="1"/>
      <c r="J720" s="26"/>
      <c r="K720" s="1"/>
      <c r="L720" s="1"/>
      <c r="M720" s="27"/>
      <c r="N720" s="28"/>
      <c r="O720" s="1"/>
      <c r="P720" s="1"/>
      <c r="Q720" s="1"/>
      <c r="R720" s="1"/>
      <c r="S720" s="1"/>
      <c r="T720" s="1"/>
      <c r="U720" s="1"/>
      <c r="V720" s="1"/>
      <c r="W720" s="1"/>
      <c r="X720" s="1"/>
      <c r="Y720" s="1"/>
      <c r="Z720" s="1"/>
    </row>
    <row r="721" spans="1:26" ht="14.25" customHeight="1" x14ac:dyDescent="0.3">
      <c r="A721" s="1"/>
      <c r="B721" s="1"/>
      <c r="C721" s="1"/>
      <c r="D721" s="1"/>
      <c r="E721" s="1"/>
      <c r="F721" s="1"/>
      <c r="G721" s="1"/>
      <c r="H721" s="1"/>
      <c r="I721" s="1"/>
      <c r="J721" s="26"/>
      <c r="K721" s="1"/>
      <c r="L721" s="1"/>
      <c r="M721" s="27"/>
      <c r="N721" s="28"/>
      <c r="O721" s="1"/>
      <c r="P721" s="1"/>
      <c r="Q721" s="1"/>
      <c r="R721" s="1"/>
      <c r="S721" s="1"/>
      <c r="T721" s="1"/>
      <c r="U721" s="1"/>
      <c r="V721" s="1"/>
      <c r="W721" s="1"/>
      <c r="X721" s="1"/>
      <c r="Y721" s="1"/>
      <c r="Z721" s="1"/>
    </row>
    <row r="722" spans="1:26" ht="14.25" customHeight="1" x14ac:dyDescent="0.3">
      <c r="A722" s="1"/>
      <c r="B722" s="1"/>
      <c r="C722" s="1"/>
      <c r="D722" s="1"/>
      <c r="E722" s="1"/>
      <c r="F722" s="1"/>
      <c r="G722" s="1"/>
      <c r="H722" s="1"/>
      <c r="I722" s="1"/>
      <c r="J722" s="26"/>
      <c r="K722" s="1"/>
      <c r="L722" s="1"/>
      <c r="M722" s="27"/>
      <c r="N722" s="28"/>
      <c r="O722" s="1"/>
      <c r="P722" s="1"/>
      <c r="Q722" s="1"/>
      <c r="R722" s="1"/>
      <c r="S722" s="1"/>
      <c r="T722" s="1"/>
      <c r="U722" s="1"/>
      <c r="V722" s="1"/>
      <c r="W722" s="1"/>
      <c r="X722" s="1"/>
      <c r="Y722" s="1"/>
      <c r="Z722" s="1"/>
    </row>
    <row r="723" spans="1:26" ht="14.25" customHeight="1" x14ac:dyDescent="0.3">
      <c r="A723" s="1"/>
      <c r="B723" s="1"/>
      <c r="C723" s="1"/>
      <c r="D723" s="1"/>
      <c r="E723" s="1"/>
      <c r="F723" s="1"/>
      <c r="G723" s="1"/>
      <c r="H723" s="1"/>
      <c r="I723" s="1"/>
      <c r="J723" s="26"/>
      <c r="K723" s="1"/>
      <c r="L723" s="1"/>
      <c r="M723" s="27"/>
      <c r="N723" s="28"/>
      <c r="O723" s="1"/>
      <c r="P723" s="1"/>
      <c r="Q723" s="1"/>
      <c r="R723" s="1"/>
      <c r="S723" s="1"/>
      <c r="T723" s="1"/>
      <c r="U723" s="1"/>
      <c r="V723" s="1"/>
      <c r="W723" s="1"/>
      <c r="X723" s="1"/>
      <c r="Y723" s="1"/>
      <c r="Z723" s="1"/>
    </row>
    <row r="724" spans="1:26" ht="14.25" customHeight="1" x14ac:dyDescent="0.3">
      <c r="A724" s="1"/>
      <c r="B724" s="1"/>
      <c r="C724" s="1"/>
      <c r="D724" s="1"/>
      <c r="E724" s="1"/>
      <c r="F724" s="1"/>
      <c r="G724" s="1"/>
      <c r="H724" s="1"/>
      <c r="I724" s="1"/>
      <c r="J724" s="26"/>
      <c r="K724" s="1"/>
      <c r="L724" s="1"/>
      <c r="M724" s="27"/>
      <c r="N724" s="28"/>
      <c r="O724" s="1"/>
      <c r="P724" s="1"/>
      <c r="Q724" s="1"/>
      <c r="R724" s="1"/>
      <c r="S724" s="1"/>
      <c r="T724" s="1"/>
      <c r="U724" s="1"/>
      <c r="V724" s="1"/>
      <c r="W724" s="1"/>
      <c r="X724" s="1"/>
      <c r="Y724" s="1"/>
      <c r="Z724" s="1"/>
    </row>
    <row r="725" spans="1:26" ht="14.25" customHeight="1" x14ac:dyDescent="0.3">
      <c r="A725" s="1"/>
      <c r="B725" s="1"/>
      <c r="C725" s="1"/>
      <c r="D725" s="1"/>
      <c r="E725" s="1"/>
      <c r="F725" s="1"/>
      <c r="G725" s="1"/>
      <c r="H725" s="1"/>
      <c r="I725" s="1"/>
      <c r="J725" s="26"/>
      <c r="K725" s="1"/>
      <c r="L725" s="1"/>
      <c r="M725" s="27"/>
      <c r="N725" s="28"/>
      <c r="O725" s="1"/>
      <c r="P725" s="1"/>
      <c r="Q725" s="1"/>
      <c r="R725" s="1"/>
      <c r="S725" s="1"/>
      <c r="T725" s="1"/>
      <c r="U725" s="1"/>
      <c r="V725" s="1"/>
      <c r="W725" s="1"/>
      <c r="X725" s="1"/>
      <c r="Y725" s="1"/>
      <c r="Z725" s="1"/>
    </row>
    <row r="726" spans="1:26" ht="14.25" customHeight="1" x14ac:dyDescent="0.3">
      <c r="A726" s="1"/>
      <c r="B726" s="1"/>
      <c r="C726" s="1"/>
      <c r="D726" s="1"/>
      <c r="E726" s="1"/>
      <c r="F726" s="1"/>
      <c r="G726" s="1"/>
      <c r="H726" s="1"/>
      <c r="I726" s="1"/>
      <c r="J726" s="26"/>
      <c r="K726" s="1"/>
      <c r="L726" s="1"/>
      <c r="M726" s="27"/>
      <c r="N726" s="28"/>
      <c r="O726" s="1"/>
      <c r="P726" s="1"/>
      <c r="Q726" s="1"/>
      <c r="R726" s="1"/>
      <c r="S726" s="1"/>
      <c r="T726" s="1"/>
      <c r="U726" s="1"/>
      <c r="V726" s="1"/>
      <c r="W726" s="1"/>
      <c r="X726" s="1"/>
      <c r="Y726" s="1"/>
      <c r="Z726" s="1"/>
    </row>
    <row r="727" spans="1:26" ht="14.25" customHeight="1" x14ac:dyDescent="0.3">
      <c r="A727" s="1"/>
      <c r="B727" s="1"/>
      <c r="C727" s="1"/>
      <c r="D727" s="1"/>
      <c r="E727" s="1"/>
      <c r="F727" s="1"/>
      <c r="G727" s="1"/>
      <c r="H727" s="1"/>
      <c r="I727" s="1"/>
      <c r="J727" s="26"/>
      <c r="K727" s="1"/>
      <c r="L727" s="1"/>
      <c r="M727" s="27"/>
      <c r="N727" s="28"/>
      <c r="O727" s="1"/>
      <c r="P727" s="1"/>
      <c r="Q727" s="1"/>
      <c r="R727" s="1"/>
      <c r="S727" s="1"/>
      <c r="T727" s="1"/>
      <c r="U727" s="1"/>
      <c r="V727" s="1"/>
      <c r="W727" s="1"/>
      <c r="X727" s="1"/>
      <c r="Y727" s="1"/>
      <c r="Z727" s="1"/>
    </row>
    <row r="728" spans="1:26" ht="14.25" customHeight="1" x14ac:dyDescent="0.3">
      <c r="A728" s="1"/>
      <c r="B728" s="1"/>
      <c r="C728" s="1"/>
      <c r="D728" s="1"/>
      <c r="E728" s="1"/>
      <c r="F728" s="1"/>
      <c r="G728" s="1"/>
      <c r="H728" s="1"/>
      <c r="I728" s="1"/>
      <c r="J728" s="26"/>
      <c r="K728" s="1"/>
      <c r="L728" s="1"/>
      <c r="M728" s="27"/>
      <c r="N728" s="28"/>
      <c r="O728" s="1"/>
      <c r="P728" s="1"/>
      <c r="Q728" s="1"/>
      <c r="R728" s="1"/>
      <c r="S728" s="1"/>
      <c r="T728" s="1"/>
      <c r="U728" s="1"/>
      <c r="V728" s="1"/>
      <c r="W728" s="1"/>
      <c r="X728" s="1"/>
      <c r="Y728" s="1"/>
      <c r="Z728" s="1"/>
    </row>
    <row r="729" spans="1:26" ht="14.25" customHeight="1" x14ac:dyDescent="0.3">
      <c r="A729" s="1"/>
      <c r="B729" s="1"/>
      <c r="C729" s="1"/>
      <c r="D729" s="1"/>
      <c r="E729" s="1"/>
      <c r="F729" s="1"/>
      <c r="G729" s="1"/>
      <c r="H729" s="1"/>
      <c r="I729" s="1"/>
      <c r="J729" s="26"/>
      <c r="K729" s="1"/>
      <c r="L729" s="1"/>
      <c r="M729" s="27"/>
      <c r="N729" s="28"/>
      <c r="O729" s="1"/>
      <c r="P729" s="1"/>
      <c r="Q729" s="1"/>
      <c r="R729" s="1"/>
      <c r="S729" s="1"/>
      <c r="T729" s="1"/>
      <c r="U729" s="1"/>
      <c r="V729" s="1"/>
      <c r="W729" s="1"/>
      <c r="X729" s="1"/>
      <c r="Y729" s="1"/>
      <c r="Z729" s="1"/>
    </row>
    <row r="730" spans="1:26" ht="14.25" customHeight="1" x14ac:dyDescent="0.3">
      <c r="A730" s="1"/>
      <c r="B730" s="1"/>
      <c r="C730" s="1"/>
      <c r="D730" s="1"/>
      <c r="E730" s="1"/>
      <c r="F730" s="1"/>
      <c r="G730" s="1"/>
      <c r="H730" s="1"/>
      <c r="I730" s="1"/>
      <c r="J730" s="26"/>
      <c r="K730" s="1"/>
      <c r="L730" s="1"/>
      <c r="M730" s="27"/>
      <c r="N730" s="28"/>
      <c r="O730" s="1"/>
      <c r="P730" s="1"/>
      <c r="Q730" s="1"/>
      <c r="R730" s="1"/>
      <c r="S730" s="1"/>
      <c r="T730" s="1"/>
      <c r="U730" s="1"/>
      <c r="V730" s="1"/>
      <c r="W730" s="1"/>
      <c r="X730" s="1"/>
      <c r="Y730" s="1"/>
      <c r="Z730" s="1"/>
    </row>
    <row r="731" spans="1:26" ht="14.25" customHeight="1" x14ac:dyDescent="0.3">
      <c r="A731" s="1"/>
      <c r="B731" s="1"/>
      <c r="C731" s="1"/>
      <c r="D731" s="1"/>
      <c r="E731" s="1"/>
      <c r="F731" s="1"/>
      <c r="G731" s="1"/>
      <c r="H731" s="1"/>
      <c r="I731" s="1"/>
      <c r="J731" s="26"/>
      <c r="K731" s="1"/>
      <c r="L731" s="1"/>
      <c r="M731" s="27"/>
      <c r="N731" s="28"/>
      <c r="O731" s="1"/>
      <c r="P731" s="1"/>
      <c r="Q731" s="1"/>
      <c r="R731" s="1"/>
      <c r="S731" s="1"/>
      <c r="T731" s="1"/>
      <c r="U731" s="1"/>
      <c r="V731" s="1"/>
      <c r="W731" s="1"/>
      <c r="X731" s="1"/>
      <c r="Y731" s="1"/>
      <c r="Z731" s="1"/>
    </row>
    <row r="732" spans="1:26" ht="14.25" customHeight="1" x14ac:dyDescent="0.3">
      <c r="A732" s="1"/>
      <c r="B732" s="1"/>
      <c r="C732" s="1"/>
      <c r="D732" s="1"/>
      <c r="E732" s="1"/>
      <c r="F732" s="1"/>
      <c r="G732" s="1"/>
      <c r="H732" s="1"/>
      <c r="I732" s="1"/>
      <c r="J732" s="26"/>
      <c r="K732" s="1"/>
      <c r="L732" s="1"/>
      <c r="M732" s="27"/>
      <c r="N732" s="28"/>
      <c r="O732" s="1"/>
      <c r="P732" s="1"/>
      <c r="Q732" s="1"/>
      <c r="R732" s="1"/>
      <c r="S732" s="1"/>
      <c r="T732" s="1"/>
      <c r="U732" s="1"/>
      <c r="V732" s="1"/>
      <c r="W732" s="1"/>
      <c r="X732" s="1"/>
      <c r="Y732" s="1"/>
      <c r="Z732" s="1"/>
    </row>
    <row r="733" spans="1:26" ht="14.25" customHeight="1" x14ac:dyDescent="0.3">
      <c r="A733" s="1"/>
      <c r="B733" s="1"/>
      <c r="C733" s="1"/>
      <c r="D733" s="1"/>
      <c r="E733" s="1"/>
      <c r="F733" s="1"/>
      <c r="G733" s="1"/>
      <c r="H733" s="1"/>
      <c r="I733" s="1"/>
      <c r="J733" s="26"/>
      <c r="K733" s="1"/>
      <c r="L733" s="1"/>
      <c r="M733" s="27"/>
      <c r="N733" s="28"/>
      <c r="O733" s="1"/>
      <c r="P733" s="1"/>
      <c r="Q733" s="1"/>
      <c r="R733" s="1"/>
      <c r="S733" s="1"/>
      <c r="T733" s="1"/>
      <c r="U733" s="1"/>
      <c r="V733" s="1"/>
      <c r="W733" s="1"/>
      <c r="X733" s="1"/>
      <c r="Y733" s="1"/>
      <c r="Z733" s="1"/>
    </row>
    <row r="734" spans="1:26" ht="14.25" customHeight="1" x14ac:dyDescent="0.3">
      <c r="A734" s="1"/>
      <c r="B734" s="1"/>
      <c r="C734" s="1"/>
      <c r="D734" s="1"/>
      <c r="E734" s="1"/>
      <c r="F734" s="1"/>
      <c r="G734" s="1"/>
      <c r="H734" s="1"/>
      <c r="I734" s="1"/>
      <c r="J734" s="26"/>
      <c r="K734" s="1"/>
      <c r="L734" s="1"/>
      <c r="M734" s="27"/>
      <c r="N734" s="28"/>
      <c r="O734" s="1"/>
      <c r="P734" s="1"/>
      <c r="Q734" s="1"/>
      <c r="R734" s="1"/>
      <c r="S734" s="1"/>
      <c r="T734" s="1"/>
      <c r="U734" s="1"/>
      <c r="V734" s="1"/>
      <c r="W734" s="1"/>
      <c r="X734" s="1"/>
      <c r="Y734" s="1"/>
      <c r="Z734" s="1"/>
    </row>
    <row r="735" spans="1:26" ht="14.25" customHeight="1" x14ac:dyDescent="0.3">
      <c r="A735" s="1"/>
      <c r="B735" s="1"/>
      <c r="C735" s="1"/>
      <c r="D735" s="1"/>
      <c r="E735" s="1"/>
      <c r="F735" s="1"/>
      <c r="G735" s="1"/>
      <c r="H735" s="1"/>
      <c r="I735" s="1"/>
      <c r="J735" s="26"/>
      <c r="K735" s="1"/>
      <c r="L735" s="1"/>
      <c r="M735" s="27"/>
      <c r="N735" s="28"/>
      <c r="O735" s="1"/>
      <c r="P735" s="1"/>
      <c r="Q735" s="1"/>
      <c r="R735" s="1"/>
      <c r="S735" s="1"/>
      <c r="T735" s="1"/>
      <c r="U735" s="1"/>
      <c r="V735" s="1"/>
      <c r="W735" s="1"/>
      <c r="X735" s="1"/>
      <c r="Y735" s="1"/>
      <c r="Z735" s="1"/>
    </row>
    <row r="736" spans="1:26" ht="14.25" customHeight="1" x14ac:dyDescent="0.3">
      <c r="A736" s="1"/>
      <c r="B736" s="1"/>
      <c r="C736" s="1"/>
      <c r="D736" s="1"/>
      <c r="E736" s="1"/>
      <c r="F736" s="1"/>
      <c r="G736" s="1"/>
      <c r="H736" s="1"/>
      <c r="I736" s="1"/>
      <c r="J736" s="26"/>
      <c r="K736" s="1"/>
      <c r="L736" s="1"/>
      <c r="M736" s="27"/>
      <c r="N736" s="28"/>
      <c r="O736" s="1"/>
      <c r="P736" s="1"/>
      <c r="Q736" s="1"/>
      <c r="R736" s="1"/>
      <c r="S736" s="1"/>
      <c r="T736" s="1"/>
      <c r="U736" s="1"/>
      <c r="V736" s="1"/>
      <c r="W736" s="1"/>
      <c r="X736" s="1"/>
      <c r="Y736" s="1"/>
      <c r="Z736" s="1"/>
    </row>
    <row r="737" spans="1:26" ht="14.25" customHeight="1" x14ac:dyDescent="0.3">
      <c r="A737" s="1"/>
      <c r="B737" s="1"/>
      <c r="C737" s="1"/>
      <c r="D737" s="1"/>
      <c r="E737" s="1"/>
      <c r="F737" s="1"/>
      <c r="G737" s="1"/>
      <c r="H737" s="1"/>
      <c r="I737" s="1"/>
      <c r="J737" s="26"/>
      <c r="K737" s="1"/>
      <c r="L737" s="1"/>
      <c r="M737" s="27"/>
      <c r="N737" s="28"/>
      <c r="O737" s="1"/>
      <c r="P737" s="1"/>
      <c r="Q737" s="1"/>
      <c r="R737" s="1"/>
      <c r="S737" s="1"/>
      <c r="T737" s="1"/>
      <c r="U737" s="1"/>
      <c r="V737" s="1"/>
      <c r="W737" s="1"/>
      <c r="X737" s="1"/>
      <c r="Y737" s="1"/>
      <c r="Z737" s="1"/>
    </row>
    <row r="738" spans="1:26" ht="14.25" customHeight="1" x14ac:dyDescent="0.3">
      <c r="A738" s="1"/>
      <c r="B738" s="1"/>
      <c r="C738" s="1"/>
      <c r="D738" s="1"/>
      <c r="E738" s="1"/>
      <c r="F738" s="1"/>
      <c r="G738" s="1"/>
      <c r="H738" s="1"/>
      <c r="I738" s="1"/>
      <c r="J738" s="26"/>
      <c r="K738" s="1"/>
      <c r="L738" s="1"/>
      <c r="M738" s="27"/>
      <c r="N738" s="28"/>
      <c r="O738" s="1"/>
      <c r="P738" s="1"/>
      <c r="Q738" s="1"/>
      <c r="R738" s="1"/>
      <c r="S738" s="1"/>
      <c r="T738" s="1"/>
      <c r="U738" s="1"/>
      <c r="V738" s="1"/>
      <c r="W738" s="1"/>
      <c r="X738" s="1"/>
      <c r="Y738" s="1"/>
      <c r="Z738" s="1"/>
    </row>
    <row r="739" spans="1:26" ht="14.25" customHeight="1" x14ac:dyDescent="0.3">
      <c r="A739" s="1"/>
      <c r="B739" s="1"/>
      <c r="C739" s="1"/>
      <c r="D739" s="1"/>
      <c r="E739" s="1"/>
      <c r="F739" s="1"/>
      <c r="G739" s="1"/>
      <c r="H739" s="1"/>
      <c r="I739" s="1"/>
      <c r="J739" s="26"/>
      <c r="K739" s="1"/>
      <c r="L739" s="1"/>
      <c r="M739" s="27"/>
      <c r="N739" s="28"/>
      <c r="O739" s="1"/>
      <c r="P739" s="1"/>
      <c r="Q739" s="1"/>
      <c r="R739" s="1"/>
      <c r="S739" s="1"/>
      <c r="T739" s="1"/>
      <c r="U739" s="1"/>
      <c r="V739" s="1"/>
      <c r="W739" s="1"/>
      <c r="X739" s="1"/>
      <c r="Y739" s="1"/>
      <c r="Z739" s="1"/>
    </row>
    <row r="740" spans="1:26" ht="14.25" customHeight="1" x14ac:dyDescent="0.3">
      <c r="A740" s="1"/>
      <c r="B740" s="1"/>
      <c r="C740" s="1"/>
      <c r="D740" s="1"/>
      <c r="E740" s="1"/>
      <c r="F740" s="1"/>
      <c r="G740" s="1"/>
      <c r="H740" s="1"/>
      <c r="I740" s="1"/>
      <c r="J740" s="26"/>
      <c r="K740" s="1"/>
      <c r="L740" s="1"/>
      <c r="M740" s="27"/>
      <c r="N740" s="28"/>
      <c r="O740" s="1"/>
      <c r="P740" s="1"/>
      <c r="Q740" s="1"/>
      <c r="R740" s="1"/>
      <c r="S740" s="1"/>
      <c r="T740" s="1"/>
      <c r="U740" s="1"/>
      <c r="V740" s="1"/>
      <c r="W740" s="1"/>
      <c r="X740" s="1"/>
      <c r="Y740" s="1"/>
      <c r="Z740" s="1"/>
    </row>
    <row r="741" spans="1:26" ht="14.25" customHeight="1" x14ac:dyDescent="0.3">
      <c r="A741" s="1"/>
      <c r="B741" s="1"/>
      <c r="C741" s="1"/>
      <c r="D741" s="1"/>
      <c r="E741" s="1"/>
      <c r="F741" s="1"/>
      <c r="G741" s="1"/>
      <c r="H741" s="1"/>
      <c r="I741" s="1"/>
      <c r="J741" s="26"/>
      <c r="K741" s="1"/>
      <c r="L741" s="1"/>
      <c r="M741" s="27"/>
      <c r="N741" s="28"/>
      <c r="O741" s="1"/>
      <c r="P741" s="1"/>
      <c r="Q741" s="1"/>
      <c r="R741" s="1"/>
      <c r="S741" s="1"/>
      <c r="T741" s="1"/>
      <c r="U741" s="1"/>
      <c r="V741" s="1"/>
      <c r="W741" s="1"/>
      <c r="X741" s="1"/>
      <c r="Y741" s="1"/>
      <c r="Z741" s="1"/>
    </row>
    <row r="742" spans="1:26" ht="14.25" customHeight="1" x14ac:dyDescent="0.3">
      <c r="A742" s="1"/>
      <c r="B742" s="1"/>
      <c r="C742" s="1"/>
      <c r="D742" s="1"/>
      <c r="E742" s="1"/>
      <c r="F742" s="1"/>
      <c r="G742" s="1"/>
      <c r="H742" s="1"/>
      <c r="I742" s="1"/>
      <c r="J742" s="26"/>
      <c r="K742" s="1"/>
      <c r="L742" s="1"/>
      <c r="M742" s="27"/>
      <c r="N742" s="28"/>
      <c r="O742" s="1"/>
      <c r="P742" s="1"/>
      <c r="Q742" s="1"/>
      <c r="R742" s="1"/>
      <c r="S742" s="1"/>
      <c r="T742" s="1"/>
      <c r="U742" s="1"/>
      <c r="V742" s="1"/>
      <c r="W742" s="1"/>
      <c r="X742" s="1"/>
      <c r="Y742" s="1"/>
      <c r="Z742" s="1"/>
    </row>
    <row r="743" spans="1:26" ht="14.25" customHeight="1" x14ac:dyDescent="0.3">
      <c r="A743" s="1"/>
      <c r="B743" s="1"/>
      <c r="C743" s="1"/>
      <c r="D743" s="1"/>
      <c r="E743" s="1"/>
      <c r="F743" s="1"/>
      <c r="G743" s="1"/>
      <c r="H743" s="1"/>
      <c r="I743" s="1"/>
      <c r="J743" s="26"/>
      <c r="K743" s="1"/>
      <c r="L743" s="1"/>
      <c r="M743" s="27"/>
      <c r="N743" s="28"/>
      <c r="O743" s="1"/>
      <c r="P743" s="1"/>
      <c r="Q743" s="1"/>
      <c r="R743" s="1"/>
      <c r="S743" s="1"/>
      <c r="T743" s="1"/>
      <c r="U743" s="1"/>
      <c r="V743" s="1"/>
      <c r="W743" s="1"/>
      <c r="X743" s="1"/>
      <c r="Y743" s="1"/>
      <c r="Z743" s="1"/>
    </row>
    <row r="744" spans="1:26" ht="14.25" customHeight="1" x14ac:dyDescent="0.3">
      <c r="A744" s="1"/>
      <c r="B744" s="1"/>
      <c r="C744" s="1"/>
      <c r="D744" s="1"/>
      <c r="E744" s="1"/>
      <c r="F744" s="1"/>
      <c r="G744" s="1"/>
      <c r="H744" s="1"/>
      <c r="I744" s="1"/>
      <c r="J744" s="26"/>
      <c r="K744" s="1"/>
      <c r="L744" s="1"/>
      <c r="M744" s="27"/>
      <c r="N744" s="28"/>
      <c r="O744" s="1"/>
      <c r="P744" s="1"/>
      <c r="Q744" s="1"/>
      <c r="R744" s="1"/>
      <c r="S744" s="1"/>
      <c r="T744" s="1"/>
      <c r="U744" s="1"/>
      <c r="V744" s="1"/>
      <c r="W744" s="1"/>
      <c r="X744" s="1"/>
      <c r="Y744" s="1"/>
      <c r="Z744" s="1"/>
    </row>
    <row r="745" spans="1:26" ht="14.25" customHeight="1" x14ac:dyDescent="0.3">
      <c r="A745" s="1"/>
      <c r="B745" s="1"/>
      <c r="C745" s="1"/>
      <c r="D745" s="1"/>
      <c r="E745" s="1"/>
      <c r="F745" s="1"/>
      <c r="G745" s="1"/>
      <c r="H745" s="1"/>
      <c r="I745" s="1"/>
      <c r="J745" s="26"/>
      <c r="K745" s="1"/>
      <c r="L745" s="1"/>
      <c r="M745" s="27"/>
      <c r="N745" s="28"/>
      <c r="O745" s="1"/>
      <c r="P745" s="1"/>
      <c r="Q745" s="1"/>
      <c r="R745" s="1"/>
      <c r="S745" s="1"/>
      <c r="T745" s="1"/>
      <c r="U745" s="1"/>
      <c r="V745" s="1"/>
      <c r="W745" s="1"/>
      <c r="X745" s="1"/>
      <c r="Y745" s="1"/>
      <c r="Z745" s="1"/>
    </row>
    <row r="746" spans="1:26" ht="14.25" customHeight="1" x14ac:dyDescent="0.3">
      <c r="A746" s="1"/>
      <c r="B746" s="1"/>
      <c r="C746" s="1"/>
      <c r="D746" s="1"/>
      <c r="E746" s="1"/>
      <c r="F746" s="1"/>
      <c r="G746" s="1"/>
      <c r="H746" s="1"/>
      <c r="I746" s="1"/>
      <c r="J746" s="26"/>
      <c r="K746" s="1"/>
      <c r="L746" s="1"/>
      <c r="M746" s="27"/>
      <c r="N746" s="28"/>
      <c r="O746" s="1"/>
      <c r="P746" s="1"/>
      <c r="Q746" s="1"/>
      <c r="R746" s="1"/>
      <c r="S746" s="1"/>
      <c r="T746" s="1"/>
      <c r="U746" s="1"/>
      <c r="V746" s="1"/>
      <c r="W746" s="1"/>
      <c r="X746" s="1"/>
      <c r="Y746" s="1"/>
      <c r="Z746" s="1"/>
    </row>
    <row r="747" spans="1:26" ht="14.25" customHeight="1" x14ac:dyDescent="0.3">
      <c r="A747" s="1"/>
      <c r="B747" s="1"/>
      <c r="C747" s="1"/>
      <c r="D747" s="1"/>
      <c r="E747" s="1"/>
      <c r="F747" s="1"/>
      <c r="G747" s="1"/>
      <c r="H747" s="1"/>
      <c r="I747" s="1"/>
      <c r="J747" s="26"/>
      <c r="K747" s="1"/>
      <c r="L747" s="1"/>
      <c r="M747" s="27"/>
      <c r="N747" s="28"/>
      <c r="O747" s="1"/>
      <c r="P747" s="1"/>
      <c r="Q747" s="1"/>
      <c r="R747" s="1"/>
      <c r="S747" s="1"/>
      <c r="T747" s="1"/>
      <c r="U747" s="1"/>
      <c r="V747" s="1"/>
      <c r="W747" s="1"/>
      <c r="X747" s="1"/>
      <c r="Y747" s="1"/>
      <c r="Z747" s="1"/>
    </row>
    <row r="748" spans="1:26" ht="14.25" customHeight="1" x14ac:dyDescent="0.3">
      <c r="A748" s="1"/>
      <c r="B748" s="1"/>
      <c r="C748" s="1"/>
      <c r="D748" s="1"/>
      <c r="E748" s="1"/>
      <c r="F748" s="1"/>
      <c r="G748" s="1"/>
      <c r="H748" s="1"/>
      <c r="I748" s="1"/>
      <c r="J748" s="26"/>
      <c r="K748" s="1"/>
      <c r="L748" s="1"/>
      <c r="M748" s="27"/>
      <c r="N748" s="28"/>
      <c r="O748" s="1"/>
      <c r="P748" s="1"/>
      <c r="Q748" s="1"/>
      <c r="R748" s="1"/>
      <c r="S748" s="1"/>
      <c r="T748" s="1"/>
      <c r="U748" s="1"/>
      <c r="V748" s="1"/>
      <c r="W748" s="1"/>
      <c r="X748" s="1"/>
      <c r="Y748" s="1"/>
      <c r="Z748" s="1"/>
    </row>
    <row r="749" spans="1:26" ht="14.25" customHeight="1" x14ac:dyDescent="0.3">
      <c r="A749" s="1"/>
      <c r="B749" s="1"/>
      <c r="C749" s="1"/>
      <c r="D749" s="1"/>
      <c r="E749" s="1"/>
      <c r="F749" s="1"/>
      <c r="G749" s="1"/>
      <c r="H749" s="1"/>
      <c r="I749" s="1"/>
      <c r="J749" s="26"/>
      <c r="K749" s="1"/>
      <c r="L749" s="1"/>
      <c r="M749" s="27"/>
      <c r="N749" s="28"/>
      <c r="O749" s="1"/>
      <c r="P749" s="1"/>
      <c r="Q749" s="1"/>
      <c r="R749" s="1"/>
      <c r="S749" s="1"/>
      <c r="T749" s="1"/>
      <c r="U749" s="1"/>
      <c r="V749" s="1"/>
      <c r="W749" s="1"/>
      <c r="X749" s="1"/>
      <c r="Y749" s="1"/>
      <c r="Z749" s="1"/>
    </row>
    <row r="750" spans="1:26" ht="14.25" customHeight="1" x14ac:dyDescent="0.3">
      <c r="A750" s="1"/>
      <c r="B750" s="1"/>
      <c r="C750" s="1"/>
      <c r="D750" s="1"/>
      <c r="E750" s="1"/>
      <c r="F750" s="1"/>
      <c r="G750" s="1"/>
      <c r="H750" s="1"/>
      <c r="I750" s="1"/>
      <c r="J750" s="26"/>
      <c r="K750" s="1"/>
      <c r="L750" s="1"/>
      <c r="M750" s="27"/>
      <c r="N750" s="28"/>
      <c r="O750" s="1"/>
      <c r="P750" s="1"/>
      <c r="Q750" s="1"/>
      <c r="R750" s="1"/>
      <c r="S750" s="1"/>
      <c r="T750" s="1"/>
      <c r="U750" s="1"/>
      <c r="V750" s="1"/>
      <c r="W750" s="1"/>
      <c r="X750" s="1"/>
      <c r="Y750" s="1"/>
      <c r="Z750" s="1"/>
    </row>
    <row r="751" spans="1:26" ht="14.25" customHeight="1" x14ac:dyDescent="0.3">
      <c r="A751" s="1"/>
      <c r="B751" s="1"/>
      <c r="C751" s="1"/>
      <c r="D751" s="1"/>
      <c r="E751" s="1"/>
      <c r="F751" s="1"/>
      <c r="G751" s="1"/>
      <c r="H751" s="1"/>
      <c r="I751" s="1"/>
      <c r="J751" s="26"/>
      <c r="K751" s="1"/>
      <c r="L751" s="1"/>
      <c r="M751" s="27"/>
      <c r="N751" s="28"/>
      <c r="O751" s="1"/>
      <c r="P751" s="1"/>
      <c r="Q751" s="1"/>
      <c r="R751" s="1"/>
      <c r="S751" s="1"/>
      <c r="T751" s="1"/>
      <c r="U751" s="1"/>
      <c r="V751" s="1"/>
      <c r="W751" s="1"/>
      <c r="X751" s="1"/>
      <c r="Y751" s="1"/>
      <c r="Z751" s="1"/>
    </row>
    <row r="752" spans="1:26" ht="14.25" customHeight="1" x14ac:dyDescent="0.3">
      <c r="A752" s="1"/>
      <c r="B752" s="1"/>
      <c r="C752" s="1"/>
      <c r="D752" s="1"/>
      <c r="E752" s="1"/>
      <c r="F752" s="1"/>
      <c r="G752" s="1"/>
      <c r="H752" s="1"/>
      <c r="I752" s="1"/>
      <c r="J752" s="26"/>
      <c r="K752" s="1"/>
      <c r="L752" s="1"/>
      <c r="M752" s="27"/>
      <c r="N752" s="28"/>
      <c r="O752" s="1"/>
      <c r="P752" s="1"/>
      <c r="Q752" s="1"/>
      <c r="R752" s="1"/>
      <c r="S752" s="1"/>
      <c r="T752" s="1"/>
      <c r="U752" s="1"/>
      <c r="V752" s="1"/>
      <c r="W752" s="1"/>
      <c r="X752" s="1"/>
      <c r="Y752" s="1"/>
      <c r="Z752" s="1"/>
    </row>
    <row r="753" spans="1:26" ht="14.25" customHeight="1" x14ac:dyDescent="0.3">
      <c r="A753" s="1"/>
      <c r="B753" s="1"/>
      <c r="C753" s="1"/>
      <c r="D753" s="1"/>
      <c r="E753" s="1"/>
      <c r="F753" s="1"/>
      <c r="G753" s="1"/>
      <c r="H753" s="1"/>
      <c r="I753" s="1"/>
      <c r="J753" s="26"/>
      <c r="K753" s="1"/>
      <c r="L753" s="1"/>
      <c r="M753" s="27"/>
      <c r="N753" s="28"/>
      <c r="O753" s="1"/>
      <c r="P753" s="1"/>
      <c r="Q753" s="1"/>
      <c r="R753" s="1"/>
      <c r="S753" s="1"/>
      <c r="T753" s="1"/>
      <c r="U753" s="1"/>
      <c r="V753" s="1"/>
      <c r="W753" s="1"/>
      <c r="X753" s="1"/>
      <c r="Y753" s="1"/>
      <c r="Z753" s="1"/>
    </row>
    <row r="754" spans="1:26" ht="14.25" customHeight="1" x14ac:dyDescent="0.3">
      <c r="A754" s="1"/>
      <c r="B754" s="1"/>
      <c r="C754" s="1"/>
      <c r="D754" s="1"/>
      <c r="E754" s="1"/>
      <c r="F754" s="1"/>
      <c r="G754" s="1"/>
      <c r="H754" s="1"/>
      <c r="I754" s="1"/>
      <c r="J754" s="26"/>
      <c r="K754" s="1"/>
      <c r="L754" s="1"/>
      <c r="M754" s="27"/>
      <c r="N754" s="28"/>
      <c r="O754" s="1"/>
      <c r="P754" s="1"/>
      <c r="Q754" s="1"/>
      <c r="R754" s="1"/>
      <c r="S754" s="1"/>
      <c r="T754" s="1"/>
      <c r="U754" s="1"/>
      <c r="V754" s="1"/>
      <c r="W754" s="1"/>
      <c r="X754" s="1"/>
      <c r="Y754" s="1"/>
      <c r="Z754" s="1"/>
    </row>
    <row r="755" spans="1:26" ht="14.25" customHeight="1" x14ac:dyDescent="0.3">
      <c r="A755" s="1"/>
      <c r="B755" s="1"/>
      <c r="C755" s="1"/>
      <c r="D755" s="1"/>
      <c r="E755" s="1"/>
      <c r="F755" s="1"/>
      <c r="G755" s="1"/>
      <c r="H755" s="1"/>
      <c r="I755" s="1"/>
      <c r="J755" s="26"/>
      <c r="K755" s="1"/>
      <c r="L755" s="1"/>
      <c r="M755" s="27"/>
      <c r="N755" s="28"/>
      <c r="O755" s="1"/>
      <c r="P755" s="1"/>
      <c r="Q755" s="1"/>
      <c r="R755" s="1"/>
      <c r="S755" s="1"/>
      <c r="T755" s="1"/>
      <c r="U755" s="1"/>
      <c r="V755" s="1"/>
      <c r="W755" s="1"/>
      <c r="X755" s="1"/>
      <c r="Y755" s="1"/>
      <c r="Z755" s="1"/>
    </row>
    <row r="756" spans="1:26" ht="14.25" customHeight="1" x14ac:dyDescent="0.3">
      <c r="A756" s="1"/>
      <c r="B756" s="1"/>
      <c r="C756" s="1"/>
      <c r="D756" s="1"/>
      <c r="E756" s="1"/>
      <c r="F756" s="1"/>
      <c r="G756" s="1"/>
      <c r="H756" s="1"/>
      <c r="I756" s="1"/>
      <c r="J756" s="26"/>
      <c r="K756" s="1"/>
      <c r="L756" s="1"/>
      <c r="M756" s="27"/>
      <c r="N756" s="28"/>
      <c r="O756" s="1"/>
      <c r="P756" s="1"/>
      <c r="Q756" s="1"/>
      <c r="R756" s="1"/>
      <c r="S756" s="1"/>
      <c r="T756" s="1"/>
      <c r="U756" s="1"/>
      <c r="V756" s="1"/>
      <c r="W756" s="1"/>
      <c r="X756" s="1"/>
      <c r="Y756" s="1"/>
      <c r="Z756" s="1"/>
    </row>
    <row r="757" spans="1:26" ht="14.25" customHeight="1" x14ac:dyDescent="0.3">
      <c r="A757" s="1"/>
      <c r="B757" s="1"/>
      <c r="C757" s="1"/>
      <c r="D757" s="1"/>
      <c r="E757" s="1"/>
      <c r="F757" s="1"/>
      <c r="G757" s="1"/>
      <c r="H757" s="1"/>
      <c r="I757" s="1"/>
      <c r="J757" s="26"/>
      <c r="K757" s="1"/>
      <c r="L757" s="1"/>
      <c r="M757" s="27"/>
      <c r="N757" s="28"/>
      <c r="O757" s="1"/>
      <c r="P757" s="1"/>
      <c r="Q757" s="1"/>
      <c r="R757" s="1"/>
      <c r="S757" s="1"/>
      <c r="T757" s="1"/>
      <c r="U757" s="1"/>
      <c r="V757" s="1"/>
      <c r="W757" s="1"/>
      <c r="X757" s="1"/>
      <c r="Y757" s="1"/>
      <c r="Z757" s="1"/>
    </row>
    <row r="758" spans="1:26" ht="14.25" customHeight="1" x14ac:dyDescent="0.3">
      <c r="A758" s="1"/>
      <c r="B758" s="1"/>
      <c r="C758" s="1"/>
      <c r="D758" s="1"/>
      <c r="E758" s="1"/>
      <c r="F758" s="1"/>
      <c r="G758" s="1"/>
      <c r="H758" s="1"/>
      <c r="I758" s="1"/>
      <c r="J758" s="26"/>
      <c r="K758" s="1"/>
      <c r="L758" s="1"/>
      <c r="M758" s="27"/>
      <c r="N758" s="28"/>
      <c r="O758" s="1"/>
      <c r="P758" s="1"/>
      <c r="Q758" s="1"/>
      <c r="R758" s="1"/>
      <c r="S758" s="1"/>
      <c r="T758" s="1"/>
      <c r="U758" s="1"/>
      <c r="V758" s="1"/>
      <c r="W758" s="1"/>
      <c r="X758" s="1"/>
      <c r="Y758" s="1"/>
      <c r="Z758" s="1"/>
    </row>
    <row r="759" spans="1:26" ht="14.25" customHeight="1" x14ac:dyDescent="0.3">
      <c r="A759" s="1"/>
      <c r="B759" s="1"/>
      <c r="C759" s="1"/>
      <c r="D759" s="1"/>
      <c r="E759" s="1"/>
      <c r="F759" s="1"/>
      <c r="G759" s="1"/>
      <c r="H759" s="1"/>
      <c r="I759" s="1"/>
      <c r="J759" s="26"/>
      <c r="K759" s="1"/>
      <c r="L759" s="1"/>
      <c r="M759" s="27"/>
      <c r="N759" s="28"/>
      <c r="O759" s="1"/>
      <c r="P759" s="1"/>
      <c r="Q759" s="1"/>
      <c r="R759" s="1"/>
      <c r="S759" s="1"/>
      <c r="T759" s="1"/>
      <c r="U759" s="1"/>
      <c r="V759" s="1"/>
      <c r="W759" s="1"/>
      <c r="X759" s="1"/>
      <c r="Y759" s="1"/>
      <c r="Z759" s="1"/>
    </row>
    <row r="760" spans="1:26" ht="14.25" customHeight="1" x14ac:dyDescent="0.3">
      <c r="A760" s="1"/>
      <c r="B760" s="1"/>
      <c r="C760" s="1"/>
      <c r="D760" s="1"/>
      <c r="E760" s="1"/>
      <c r="F760" s="1"/>
      <c r="G760" s="1"/>
      <c r="H760" s="1"/>
      <c r="I760" s="1"/>
      <c r="J760" s="26"/>
      <c r="K760" s="1"/>
      <c r="L760" s="1"/>
      <c r="M760" s="27"/>
      <c r="N760" s="28"/>
      <c r="O760" s="1"/>
      <c r="P760" s="1"/>
      <c r="Q760" s="1"/>
      <c r="R760" s="1"/>
      <c r="S760" s="1"/>
      <c r="T760" s="1"/>
      <c r="U760" s="1"/>
      <c r="V760" s="1"/>
      <c r="W760" s="1"/>
      <c r="X760" s="1"/>
      <c r="Y760" s="1"/>
      <c r="Z760" s="1"/>
    </row>
    <row r="761" spans="1:26" ht="14.25" customHeight="1" x14ac:dyDescent="0.3">
      <c r="A761" s="1"/>
      <c r="B761" s="1"/>
      <c r="C761" s="1"/>
      <c r="D761" s="1"/>
      <c r="E761" s="1"/>
      <c r="F761" s="1"/>
      <c r="G761" s="1"/>
      <c r="H761" s="1"/>
      <c r="I761" s="1"/>
      <c r="J761" s="26"/>
      <c r="K761" s="1"/>
      <c r="L761" s="1"/>
      <c r="M761" s="27"/>
      <c r="N761" s="28"/>
      <c r="O761" s="1"/>
      <c r="P761" s="1"/>
      <c r="Q761" s="1"/>
      <c r="R761" s="1"/>
      <c r="S761" s="1"/>
      <c r="T761" s="1"/>
      <c r="U761" s="1"/>
      <c r="V761" s="1"/>
      <c r="W761" s="1"/>
      <c r="X761" s="1"/>
      <c r="Y761" s="1"/>
      <c r="Z761" s="1"/>
    </row>
    <row r="762" spans="1:26" ht="14.25" customHeight="1" x14ac:dyDescent="0.3">
      <c r="A762" s="1"/>
      <c r="B762" s="1"/>
      <c r="C762" s="1"/>
      <c r="D762" s="1"/>
      <c r="E762" s="1"/>
      <c r="F762" s="1"/>
      <c r="G762" s="1"/>
      <c r="H762" s="1"/>
      <c r="I762" s="1"/>
      <c r="J762" s="26"/>
      <c r="K762" s="1"/>
      <c r="L762" s="1"/>
      <c r="M762" s="27"/>
      <c r="N762" s="28"/>
      <c r="O762" s="1"/>
      <c r="P762" s="1"/>
      <c r="Q762" s="1"/>
      <c r="R762" s="1"/>
      <c r="S762" s="1"/>
      <c r="T762" s="1"/>
      <c r="U762" s="1"/>
      <c r="V762" s="1"/>
      <c r="W762" s="1"/>
      <c r="X762" s="1"/>
      <c r="Y762" s="1"/>
      <c r="Z762" s="1"/>
    </row>
    <row r="763" spans="1:26" ht="14.25" customHeight="1" x14ac:dyDescent="0.3">
      <c r="A763" s="1"/>
      <c r="B763" s="1"/>
      <c r="C763" s="1"/>
      <c r="D763" s="1"/>
      <c r="E763" s="1"/>
      <c r="F763" s="1"/>
      <c r="G763" s="1"/>
      <c r="H763" s="1"/>
      <c r="I763" s="1"/>
      <c r="J763" s="26"/>
      <c r="K763" s="1"/>
      <c r="L763" s="1"/>
      <c r="M763" s="27"/>
      <c r="N763" s="28"/>
      <c r="O763" s="1"/>
      <c r="P763" s="1"/>
      <c r="Q763" s="1"/>
      <c r="R763" s="1"/>
      <c r="S763" s="1"/>
      <c r="T763" s="1"/>
      <c r="U763" s="1"/>
      <c r="V763" s="1"/>
      <c r="W763" s="1"/>
      <c r="X763" s="1"/>
      <c r="Y763" s="1"/>
      <c r="Z763" s="1"/>
    </row>
    <row r="764" spans="1:26" ht="14.25" customHeight="1" x14ac:dyDescent="0.3">
      <c r="A764" s="1"/>
      <c r="B764" s="1"/>
      <c r="C764" s="1"/>
      <c r="D764" s="1"/>
      <c r="E764" s="1"/>
      <c r="F764" s="1"/>
      <c r="G764" s="1"/>
      <c r="H764" s="1"/>
      <c r="I764" s="1"/>
      <c r="J764" s="26"/>
      <c r="K764" s="1"/>
      <c r="L764" s="1"/>
      <c r="M764" s="27"/>
      <c r="N764" s="28"/>
      <c r="O764" s="1"/>
      <c r="P764" s="1"/>
      <c r="Q764" s="1"/>
      <c r="R764" s="1"/>
      <c r="S764" s="1"/>
      <c r="T764" s="1"/>
      <c r="U764" s="1"/>
      <c r="V764" s="1"/>
      <c r="W764" s="1"/>
      <c r="X764" s="1"/>
      <c r="Y764" s="1"/>
      <c r="Z764" s="1"/>
    </row>
    <row r="765" spans="1:26" ht="14.25" customHeight="1" x14ac:dyDescent="0.3">
      <c r="A765" s="1"/>
      <c r="B765" s="1"/>
      <c r="C765" s="1"/>
      <c r="D765" s="1"/>
      <c r="E765" s="1"/>
      <c r="F765" s="1"/>
      <c r="G765" s="1"/>
      <c r="H765" s="1"/>
      <c r="I765" s="1"/>
      <c r="J765" s="26"/>
      <c r="K765" s="1"/>
      <c r="L765" s="1"/>
      <c r="M765" s="27"/>
      <c r="N765" s="28"/>
      <c r="O765" s="1"/>
      <c r="P765" s="1"/>
      <c r="Q765" s="1"/>
      <c r="R765" s="1"/>
      <c r="S765" s="1"/>
      <c r="T765" s="1"/>
      <c r="U765" s="1"/>
      <c r="V765" s="1"/>
      <c r="W765" s="1"/>
      <c r="X765" s="1"/>
      <c r="Y765" s="1"/>
      <c r="Z765" s="1"/>
    </row>
    <row r="766" spans="1:26" ht="14.25" customHeight="1" x14ac:dyDescent="0.3">
      <c r="A766" s="1"/>
      <c r="B766" s="1"/>
      <c r="C766" s="1"/>
      <c r="D766" s="1"/>
      <c r="E766" s="1"/>
      <c r="F766" s="1"/>
      <c r="G766" s="1"/>
      <c r="H766" s="1"/>
      <c r="I766" s="1"/>
      <c r="J766" s="26"/>
      <c r="K766" s="1"/>
      <c r="L766" s="1"/>
      <c r="M766" s="27"/>
      <c r="N766" s="28"/>
      <c r="O766" s="1"/>
      <c r="P766" s="1"/>
      <c r="Q766" s="1"/>
      <c r="R766" s="1"/>
      <c r="S766" s="1"/>
      <c r="T766" s="1"/>
      <c r="U766" s="1"/>
      <c r="V766" s="1"/>
      <c r="W766" s="1"/>
      <c r="X766" s="1"/>
      <c r="Y766" s="1"/>
      <c r="Z766" s="1"/>
    </row>
    <row r="767" spans="1:26" ht="14.25" customHeight="1" x14ac:dyDescent="0.3">
      <c r="A767" s="1"/>
      <c r="B767" s="1"/>
      <c r="C767" s="1"/>
      <c r="D767" s="1"/>
      <c r="E767" s="1"/>
      <c r="F767" s="1"/>
      <c r="G767" s="1"/>
      <c r="H767" s="1"/>
      <c r="I767" s="1"/>
      <c r="J767" s="26"/>
      <c r="K767" s="1"/>
      <c r="L767" s="1"/>
      <c r="M767" s="27"/>
      <c r="N767" s="28"/>
      <c r="O767" s="1"/>
      <c r="P767" s="1"/>
      <c r="Q767" s="1"/>
      <c r="R767" s="1"/>
      <c r="S767" s="1"/>
      <c r="T767" s="1"/>
      <c r="U767" s="1"/>
      <c r="V767" s="1"/>
      <c r="W767" s="1"/>
      <c r="X767" s="1"/>
      <c r="Y767" s="1"/>
      <c r="Z767" s="1"/>
    </row>
    <row r="768" spans="1:26" ht="14.25" customHeight="1" x14ac:dyDescent="0.3">
      <c r="A768" s="1"/>
      <c r="B768" s="1"/>
      <c r="C768" s="1"/>
      <c r="D768" s="1"/>
      <c r="E768" s="1"/>
      <c r="F768" s="1"/>
      <c r="G768" s="1"/>
      <c r="H768" s="1"/>
      <c r="I768" s="1"/>
      <c r="J768" s="26"/>
      <c r="K768" s="1"/>
      <c r="L768" s="1"/>
      <c r="M768" s="27"/>
      <c r="N768" s="28"/>
      <c r="O768" s="1"/>
      <c r="P768" s="1"/>
      <c r="Q768" s="1"/>
      <c r="R768" s="1"/>
      <c r="S768" s="1"/>
      <c r="T768" s="1"/>
      <c r="U768" s="1"/>
      <c r="V768" s="1"/>
      <c r="W768" s="1"/>
      <c r="X768" s="1"/>
      <c r="Y768" s="1"/>
      <c r="Z768" s="1"/>
    </row>
    <row r="769" spans="1:26" ht="14.25" customHeight="1" x14ac:dyDescent="0.3">
      <c r="A769" s="1"/>
      <c r="B769" s="1"/>
      <c r="C769" s="1"/>
      <c r="D769" s="1"/>
      <c r="E769" s="1"/>
      <c r="F769" s="1"/>
      <c r="G769" s="1"/>
      <c r="H769" s="1"/>
      <c r="I769" s="1"/>
      <c r="J769" s="26"/>
      <c r="K769" s="1"/>
      <c r="L769" s="1"/>
      <c r="M769" s="27"/>
      <c r="N769" s="28"/>
      <c r="O769" s="1"/>
      <c r="P769" s="1"/>
      <c r="Q769" s="1"/>
      <c r="R769" s="1"/>
      <c r="S769" s="1"/>
      <c r="T769" s="1"/>
      <c r="U769" s="1"/>
      <c r="V769" s="1"/>
      <c r="W769" s="1"/>
      <c r="X769" s="1"/>
      <c r="Y769" s="1"/>
      <c r="Z769" s="1"/>
    </row>
    <row r="770" spans="1:26" ht="14.25" customHeight="1" x14ac:dyDescent="0.3">
      <c r="A770" s="1"/>
      <c r="B770" s="1"/>
      <c r="C770" s="1"/>
      <c r="D770" s="1"/>
      <c r="E770" s="1"/>
      <c r="F770" s="1"/>
      <c r="G770" s="1"/>
      <c r="H770" s="1"/>
      <c r="I770" s="1"/>
      <c r="J770" s="26"/>
      <c r="K770" s="1"/>
      <c r="L770" s="1"/>
      <c r="M770" s="27"/>
      <c r="N770" s="28"/>
      <c r="O770" s="1"/>
      <c r="P770" s="1"/>
      <c r="Q770" s="1"/>
      <c r="R770" s="1"/>
      <c r="S770" s="1"/>
      <c r="T770" s="1"/>
      <c r="U770" s="1"/>
      <c r="V770" s="1"/>
      <c r="W770" s="1"/>
      <c r="X770" s="1"/>
      <c r="Y770" s="1"/>
      <c r="Z770" s="1"/>
    </row>
    <row r="771" spans="1:26" ht="14.25" customHeight="1" x14ac:dyDescent="0.3">
      <c r="A771" s="1"/>
      <c r="B771" s="1"/>
      <c r="C771" s="1"/>
      <c r="D771" s="1"/>
      <c r="E771" s="1"/>
      <c r="F771" s="1"/>
      <c r="G771" s="1"/>
      <c r="H771" s="1"/>
      <c r="I771" s="1"/>
      <c r="J771" s="26"/>
      <c r="K771" s="1"/>
      <c r="L771" s="1"/>
      <c r="M771" s="27"/>
      <c r="N771" s="28"/>
      <c r="O771" s="1"/>
      <c r="P771" s="1"/>
      <c r="Q771" s="1"/>
      <c r="R771" s="1"/>
      <c r="S771" s="1"/>
      <c r="T771" s="1"/>
      <c r="U771" s="1"/>
      <c r="V771" s="1"/>
      <c r="W771" s="1"/>
      <c r="X771" s="1"/>
      <c r="Y771" s="1"/>
      <c r="Z771" s="1"/>
    </row>
    <row r="772" spans="1:26" ht="14.25" customHeight="1" x14ac:dyDescent="0.3">
      <c r="A772" s="1"/>
      <c r="B772" s="1"/>
      <c r="C772" s="1"/>
      <c r="D772" s="1"/>
      <c r="E772" s="1"/>
      <c r="F772" s="1"/>
      <c r="G772" s="1"/>
      <c r="H772" s="1"/>
      <c r="I772" s="1"/>
      <c r="J772" s="26"/>
      <c r="K772" s="1"/>
      <c r="L772" s="1"/>
      <c r="M772" s="27"/>
      <c r="N772" s="28"/>
      <c r="O772" s="1"/>
      <c r="P772" s="1"/>
      <c r="Q772" s="1"/>
      <c r="R772" s="1"/>
      <c r="S772" s="1"/>
      <c r="T772" s="1"/>
      <c r="U772" s="1"/>
      <c r="V772" s="1"/>
      <c r="W772" s="1"/>
      <c r="X772" s="1"/>
      <c r="Y772" s="1"/>
      <c r="Z772" s="1"/>
    </row>
    <row r="773" spans="1:26" ht="14.25" customHeight="1" x14ac:dyDescent="0.3">
      <c r="A773" s="1"/>
      <c r="B773" s="1"/>
      <c r="C773" s="1"/>
      <c r="D773" s="1"/>
      <c r="E773" s="1"/>
      <c r="F773" s="1"/>
      <c r="G773" s="1"/>
      <c r="H773" s="1"/>
      <c r="I773" s="1"/>
      <c r="J773" s="26"/>
      <c r="K773" s="1"/>
      <c r="L773" s="1"/>
      <c r="M773" s="27"/>
      <c r="N773" s="28"/>
      <c r="O773" s="1"/>
      <c r="P773" s="1"/>
      <c r="Q773" s="1"/>
      <c r="R773" s="1"/>
      <c r="S773" s="1"/>
      <c r="T773" s="1"/>
      <c r="U773" s="1"/>
      <c r="V773" s="1"/>
      <c r="W773" s="1"/>
      <c r="X773" s="1"/>
      <c r="Y773" s="1"/>
      <c r="Z773" s="1"/>
    </row>
    <row r="774" spans="1:26" ht="14.25" customHeight="1" x14ac:dyDescent="0.3">
      <c r="A774" s="1"/>
      <c r="B774" s="1"/>
      <c r="C774" s="1"/>
      <c r="D774" s="1"/>
      <c r="E774" s="1"/>
      <c r="F774" s="1"/>
      <c r="G774" s="1"/>
      <c r="H774" s="1"/>
      <c r="I774" s="1"/>
      <c r="J774" s="26"/>
      <c r="K774" s="1"/>
      <c r="L774" s="1"/>
      <c r="M774" s="27"/>
      <c r="N774" s="28"/>
      <c r="O774" s="1"/>
      <c r="P774" s="1"/>
      <c r="Q774" s="1"/>
      <c r="R774" s="1"/>
      <c r="S774" s="1"/>
      <c r="T774" s="1"/>
      <c r="U774" s="1"/>
      <c r="V774" s="1"/>
      <c r="W774" s="1"/>
      <c r="X774" s="1"/>
      <c r="Y774" s="1"/>
      <c r="Z774" s="1"/>
    </row>
    <row r="775" spans="1:26" ht="14.25" customHeight="1" x14ac:dyDescent="0.3">
      <c r="A775" s="1"/>
      <c r="B775" s="1"/>
      <c r="C775" s="1"/>
      <c r="D775" s="1"/>
      <c r="E775" s="1"/>
      <c r="F775" s="1"/>
      <c r="G775" s="1"/>
      <c r="H775" s="1"/>
      <c r="I775" s="1"/>
      <c r="J775" s="26"/>
      <c r="K775" s="1"/>
      <c r="L775" s="1"/>
      <c r="M775" s="27"/>
      <c r="N775" s="28"/>
      <c r="O775" s="1"/>
      <c r="P775" s="1"/>
      <c r="Q775" s="1"/>
      <c r="R775" s="1"/>
      <c r="S775" s="1"/>
      <c r="T775" s="1"/>
      <c r="U775" s="1"/>
      <c r="V775" s="1"/>
      <c r="W775" s="1"/>
      <c r="X775" s="1"/>
      <c r="Y775" s="1"/>
      <c r="Z775" s="1"/>
    </row>
    <row r="776" spans="1:26" ht="14.25" customHeight="1" x14ac:dyDescent="0.3">
      <c r="A776" s="1"/>
      <c r="B776" s="1"/>
      <c r="C776" s="1"/>
      <c r="D776" s="1"/>
      <c r="E776" s="1"/>
      <c r="F776" s="1"/>
      <c r="G776" s="1"/>
      <c r="H776" s="1"/>
      <c r="I776" s="1"/>
      <c r="J776" s="26"/>
      <c r="K776" s="1"/>
      <c r="L776" s="1"/>
      <c r="M776" s="27"/>
      <c r="N776" s="28"/>
      <c r="O776" s="1"/>
      <c r="P776" s="1"/>
      <c r="Q776" s="1"/>
      <c r="R776" s="1"/>
      <c r="S776" s="1"/>
      <c r="T776" s="1"/>
      <c r="U776" s="1"/>
      <c r="V776" s="1"/>
      <c r="W776" s="1"/>
      <c r="X776" s="1"/>
      <c r="Y776" s="1"/>
      <c r="Z776" s="1"/>
    </row>
    <row r="777" spans="1:26" ht="14.25" customHeight="1" x14ac:dyDescent="0.3">
      <c r="A777" s="1"/>
      <c r="B777" s="1"/>
      <c r="C777" s="1"/>
      <c r="D777" s="1"/>
      <c r="E777" s="1"/>
      <c r="F777" s="1"/>
      <c r="G777" s="1"/>
      <c r="H777" s="1"/>
      <c r="I777" s="1"/>
      <c r="J777" s="26"/>
      <c r="K777" s="1"/>
      <c r="L777" s="1"/>
      <c r="M777" s="27"/>
      <c r="N777" s="28"/>
      <c r="O777" s="1"/>
      <c r="P777" s="1"/>
      <c r="Q777" s="1"/>
      <c r="R777" s="1"/>
      <c r="S777" s="1"/>
      <c r="T777" s="1"/>
      <c r="U777" s="1"/>
      <c r="V777" s="1"/>
      <c r="W777" s="1"/>
      <c r="X777" s="1"/>
      <c r="Y777" s="1"/>
      <c r="Z777" s="1"/>
    </row>
    <row r="778" spans="1:26" ht="14.25" customHeight="1" x14ac:dyDescent="0.3">
      <c r="A778" s="1"/>
      <c r="B778" s="1"/>
      <c r="C778" s="1"/>
      <c r="D778" s="1"/>
      <c r="E778" s="1"/>
      <c r="F778" s="1"/>
      <c r="G778" s="1"/>
      <c r="H778" s="1"/>
      <c r="I778" s="1"/>
      <c r="J778" s="26"/>
      <c r="K778" s="1"/>
      <c r="L778" s="1"/>
      <c r="M778" s="27"/>
      <c r="N778" s="28"/>
      <c r="O778" s="1"/>
      <c r="P778" s="1"/>
      <c r="Q778" s="1"/>
      <c r="R778" s="1"/>
      <c r="S778" s="1"/>
      <c r="T778" s="1"/>
      <c r="U778" s="1"/>
      <c r="V778" s="1"/>
      <c r="W778" s="1"/>
      <c r="X778" s="1"/>
      <c r="Y778" s="1"/>
      <c r="Z778" s="1"/>
    </row>
    <row r="779" spans="1:26" ht="14.25" customHeight="1" x14ac:dyDescent="0.3">
      <c r="A779" s="1"/>
      <c r="B779" s="1"/>
      <c r="C779" s="1"/>
      <c r="D779" s="1"/>
      <c r="E779" s="1"/>
      <c r="F779" s="1"/>
      <c r="G779" s="1"/>
      <c r="H779" s="1"/>
      <c r="I779" s="1"/>
      <c r="J779" s="26"/>
      <c r="K779" s="1"/>
      <c r="L779" s="1"/>
      <c r="M779" s="27"/>
      <c r="N779" s="28"/>
      <c r="O779" s="1"/>
      <c r="P779" s="1"/>
      <c r="Q779" s="1"/>
      <c r="R779" s="1"/>
      <c r="S779" s="1"/>
      <c r="T779" s="1"/>
      <c r="U779" s="1"/>
      <c r="V779" s="1"/>
      <c r="W779" s="1"/>
      <c r="X779" s="1"/>
      <c r="Y779" s="1"/>
      <c r="Z779" s="1"/>
    </row>
    <row r="780" spans="1:26" ht="14.25" customHeight="1" x14ac:dyDescent="0.3">
      <c r="A780" s="1"/>
      <c r="B780" s="1"/>
      <c r="C780" s="1"/>
      <c r="D780" s="1"/>
      <c r="E780" s="1"/>
      <c r="F780" s="1"/>
      <c r="G780" s="1"/>
      <c r="H780" s="1"/>
      <c r="I780" s="1"/>
      <c r="J780" s="26"/>
      <c r="K780" s="1"/>
      <c r="L780" s="1"/>
      <c r="M780" s="27"/>
      <c r="N780" s="28"/>
      <c r="O780" s="1"/>
      <c r="P780" s="1"/>
      <c r="Q780" s="1"/>
      <c r="R780" s="1"/>
      <c r="S780" s="1"/>
      <c r="T780" s="1"/>
      <c r="U780" s="1"/>
      <c r="V780" s="1"/>
      <c r="W780" s="1"/>
      <c r="X780" s="1"/>
      <c r="Y780" s="1"/>
      <c r="Z780" s="1"/>
    </row>
    <row r="781" spans="1:26" ht="14.25" customHeight="1" x14ac:dyDescent="0.3">
      <c r="A781" s="1"/>
      <c r="B781" s="1"/>
      <c r="C781" s="1"/>
      <c r="D781" s="1"/>
      <c r="E781" s="1"/>
      <c r="F781" s="1"/>
      <c r="G781" s="1"/>
      <c r="H781" s="1"/>
      <c r="I781" s="1"/>
      <c r="J781" s="26"/>
      <c r="K781" s="1"/>
      <c r="L781" s="1"/>
      <c r="M781" s="27"/>
      <c r="N781" s="28"/>
      <c r="O781" s="1"/>
      <c r="P781" s="1"/>
      <c r="Q781" s="1"/>
      <c r="R781" s="1"/>
      <c r="S781" s="1"/>
      <c r="T781" s="1"/>
      <c r="U781" s="1"/>
      <c r="V781" s="1"/>
      <c r="W781" s="1"/>
      <c r="X781" s="1"/>
      <c r="Y781" s="1"/>
      <c r="Z781" s="1"/>
    </row>
    <row r="782" spans="1:26" ht="14.25" customHeight="1" x14ac:dyDescent="0.3">
      <c r="A782" s="1"/>
      <c r="B782" s="1"/>
      <c r="C782" s="1"/>
      <c r="D782" s="1"/>
      <c r="E782" s="1"/>
      <c r="F782" s="1"/>
      <c r="G782" s="1"/>
      <c r="H782" s="1"/>
      <c r="I782" s="1"/>
      <c r="J782" s="26"/>
      <c r="K782" s="1"/>
      <c r="L782" s="1"/>
      <c r="M782" s="27"/>
      <c r="N782" s="28"/>
      <c r="O782" s="1"/>
      <c r="P782" s="1"/>
      <c r="Q782" s="1"/>
      <c r="R782" s="1"/>
      <c r="S782" s="1"/>
      <c r="T782" s="1"/>
      <c r="U782" s="1"/>
      <c r="V782" s="1"/>
      <c r="W782" s="1"/>
      <c r="X782" s="1"/>
      <c r="Y782" s="1"/>
      <c r="Z782" s="1"/>
    </row>
    <row r="783" spans="1:26" ht="14.25" customHeight="1" x14ac:dyDescent="0.3">
      <c r="A783" s="1"/>
      <c r="B783" s="1"/>
      <c r="C783" s="1"/>
      <c r="D783" s="1"/>
      <c r="E783" s="1"/>
      <c r="F783" s="1"/>
      <c r="G783" s="1"/>
      <c r="H783" s="1"/>
      <c r="I783" s="1"/>
      <c r="J783" s="26"/>
      <c r="K783" s="1"/>
      <c r="L783" s="1"/>
      <c r="M783" s="27"/>
      <c r="N783" s="28"/>
      <c r="O783" s="1"/>
      <c r="P783" s="1"/>
      <c r="Q783" s="1"/>
      <c r="R783" s="1"/>
      <c r="S783" s="1"/>
      <c r="T783" s="1"/>
      <c r="U783" s="1"/>
      <c r="V783" s="1"/>
      <c r="W783" s="1"/>
      <c r="X783" s="1"/>
      <c r="Y783" s="1"/>
      <c r="Z783" s="1"/>
    </row>
    <row r="784" spans="1:26" ht="14.25" customHeight="1" x14ac:dyDescent="0.3">
      <c r="A784" s="1"/>
      <c r="B784" s="1"/>
      <c r="C784" s="1"/>
      <c r="D784" s="1"/>
      <c r="E784" s="1"/>
      <c r="F784" s="1"/>
      <c r="G784" s="1"/>
      <c r="H784" s="1"/>
      <c r="I784" s="1"/>
      <c r="J784" s="26"/>
      <c r="K784" s="1"/>
      <c r="L784" s="1"/>
      <c r="M784" s="27"/>
      <c r="N784" s="28"/>
      <c r="O784" s="1"/>
      <c r="P784" s="1"/>
      <c r="Q784" s="1"/>
      <c r="R784" s="1"/>
      <c r="S784" s="1"/>
      <c r="T784" s="1"/>
      <c r="U784" s="1"/>
      <c r="V784" s="1"/>
      <c r="W784" s="1"/>
      <c r="X784" s="1"/>
      <c r="Y784" s="1"/>
      <c r="Z784" s="1"/>
    </row>
    <row r="785" spans="1:26" ht="14.25" customHeight="1" x14ac:dyDescent="0.3">
      <c r="A785" s="1"/>
      <c r="B785" s="1"/>
      <c r="C785" s="1"/>
      <c r="D785" s="1"/>
      <c r="E785" s="1"/>
      <c r="F785" s="1"/>
      <c r="G785" s="1"/>
      <c r="H785" s="1"/>
      <c r="I785" s="1"/>
      <c r="J785" s="26"/>
      <c r="K785" s="1"/>
      <c r="L785" s="1"/>
      <c r="M785" s="27"/>
      <c r="N785" s="28"/>
      <c r="O785" s="1"/>
      <c r="P785" s="1"/>
      <c r="Q785" s="1"/>
      <c r="R785" s="1"/>
      <c r="S785" s="1"/>
      <c r="T785" s="1"/>
      <c r="U785" s="1"/>
      <c r="V785" s="1"/>
      <c r="W785" s="1"/>
      <c r="X785" s="1"/>
      <c r="Y785" s="1"/>
      <c r="Z785" s="1"/>
    </row>
    <row r="786" spans="1:26" ht="14.25" customHeight="1" x14ac:dyDescent="0.3">
      <c r="A786" s="1"/>
      <c r="B786" s="1"/>
      <c r="C786" s="1"/>
      <c r="D786" s="1"/>
      <c r="E786" s="1"/>
      <c r="F786" s="1"/>
      <c r="G786" s="1"/>
      <c r="H786" s="1"/>
      <c r="I786" s="1"/>
      <c r="J786" s="26"/>
      <c r="K786" s="1"/>
      <c r="L786" s="1"/>
      <c r="M786" s="27"/>
      <c r="N786" s="28"/>
      <c r="O786" s="1"/>
      <c r="P786" s="1"/>
      <c r="Q786" s="1"/>
      <c r="R786" s="1"/>
      <c r="S786" s="1"/>
      <c r="T786" s="1"/>
      <c r="U786" s="1"/>
      <c r="V786" s="1"/>
      <c r="W786" s="1"/>
      <c r="X786" s="1"/>
      <c r="Y786" s="1"/>
      <c r="Z786" s="1"/>
    </row>
    <row r="787" spans="1:26" ht="14.25" customHeight="1" x14ac:dyDescent="0.3">
      <c r="A787" s="1"/>
      <c r="B787" s="1"/>
      <c r="C787" s="1"/>
      <c r="D787" s="1"/>
      <c r="E787" s="1"/>
      <c r="F787" s="1"/>
      <c r="G787" s="1"/>
      <c r="H787" s="1"/>
      <c r="I787" s="1"/>
      <c r="J787" s="26"/>
      <c r="K787" s="1"/>
      <c r="L787" s="1"/>
      <c r="M787" s="27"/>
      <c r="N787" s="28"/>
      <c r="O787" s="1"/>
      <c r="P787" s="1"/>
      <c r="Q787" s="1"/>
      <c r="R787" s="1"/>
      <c r="S787" s="1"/>
      <c r="T787" s="1"/>
      <c r="U787" s="1"/>
      <c r="V787" s="1"/>
      <c r="W787" s="1"/>
      <c r="X787" s="1"/>
      <c r="Y787" s="1"/>
      <c r="Z787" s="1"/>
    </row>
    <row r="788" spans="1:26" ht="14.25" customHeight="1" x14ac:dyDescent="0.3">
      <c r="A788" s="1"/>
      <c r="B788" s="1"/>
      <c r="C788" s="1"/>
      <c r="D788" s="1"/>
      <c r="E788" s="1"/>
      <c r="F788" s="1"/>
      <c r="G788" s="1"/>
      <c r="H788" s="1"/>
      <c r="I788" s="1"/>
      <c r="J788" s="26"/>
      <c r="K788" s="1"/>
      <c r="L788" s="1"/>
      <c r="M788" s="27"/>
      <c r="N788" s="28"/>
      <c r="O788" s="1"/>
      <c r="P788" s="1"/>
      <c r="Q788" s="1"/>
      <c r="R788" s="1"/>
      <c r="S788" s="1"/>
      <c r="T788" s="1"/>
      <c r="U788" s="1"/>
      <c r="V788" s="1"/>
      <c r="W788" s="1"/>
      <c r="X788" s="1"/>
      <c r="Y788" s="1"/>
      <c r="Z788" s="1"/>
    </row>
    <row r="789" spans="1:26" ht="14.25" customHeight="1" x14ac:dyDescent="0.3">
      <c r="A789" s="1"/>
      <c r="B789" s="1"/>
      <c r="C789" s="1"/>
      <c r="D789" s="1"/>
      <c r="E789" s="1"/>
      <c r="F789" s="1"/>
      <c r="G789" s="1"/>
      <c r="H789" s="1"/>
      <c r="I789" s="1"/>
      <c r="J789" s="26"/>
      <c r="K789" s="1"/>
      <c r="L789" s="1"/>
      <c r="M789" s="27"/>
      <c r="N789" s="28"/>
      <c r="O789" s="1"/>
      <c r="P789" s="1"/>
      <c r="Q789" s="1"/>
      <c r="R789" s="1"/>
      <c r="S789" s="1"/>
      <c r="T789" s="1"/>
      <c r="U789" s="1"/>
      <c r="V789" s="1"/>
      <c r="W789" s="1"/>
      <c r="X789" s="1"/>
      <c r="Y789" s="1"/>
      <c r="Z789" s="1"/>
    </row>
    <row r="790" spans="1:26" ht="14.25" customHeight="1" x14ac:dyDescent="0.3">
      <c r="A790" s="1"/>
      <c r="B790" s="1"/>
      <c r="C790" s="1"/>
      <c r="D790" s="1"/>
      <c r="E790" s="1"/>
      <c r="F790" s="1"/>
      <c r="G790" s="1"/>
      <c r="H790" s="1"/>
      <c r="I790" s="1"/>
      <c r="J790" s="26"/>
      <c r="K790" s="1"/>
      <c r="L790" s="1"/>
      <c r="M790" s="27"/>
      <c r="N790" s="28"/>
      <c r="O790" s="1"/>
      <c r="P790" s="1"/>
      <c r="Q790" s="1"/>
      <c r="R790" s="1"/>
      <c r="S790" s="1"/>
      <c r="T790" s="1"/>
      <c r="U790" s="1"/>
      <c r="V790" s="1"/>
      <c r="W790" s="1"/>
      <c r="X790" s="1"/>
      <c r="Y790" s="1"/>
      <c r="Z790" s="1"/>
    </row>
    <row r="791" spans="1:26" ht="14.25" customHeight="1" x14ac:dyDescent="0.3">
      <c r="A791" s="1"/>
      <c r="B791" s="1"/>
      <c r="C791" s="1"/>
      <c r="D791" s="1"/>
      <c r="E791" s="1"/>
      <c r="F791" s="1"/>
      <c r="G791" s="1"/>
      <c r="H791" s="1"/>
      <c r="I791" s="1"/>
      <c r="J791" s="26"/>
      <c r="K791" s="1"/>
      <c r="L791" s="1"/>
      <c r="M791" s="27"/>
      <c r="N791" s="28"/>
      <c r="O791" s="1"/>
      <c r="P791" s="1"/>
      <c r="Q791" s="1"/>
      <c r="R791" s="1"/>
      <c r="S791" s="1"/>
      <c r="T791" s="1"/>
      <c r="U791" s="1"/>
      <c r="V791" s="1"/>
      <c r="W791" s="1"/>
      <c r="X791" s="1"/>
      <c r="Y791" s="1"/>
      <c r="Z791" s="1"/>
    </row>
    <row r="792" spans="1:26" ht="14.25" customHeight="1" x14ac:dyDescent="0.3">
      <c r="A792" s="1"/>
      <c r="B792" s="1"/>
      <c r="C792" s="1"/>
      <c r="D792" s="1"/>
      <c r="E792" s="1"/>
      <c r="F792" s="1"/>
      <c r="G792" s="1"/>
      <c r="H792" s="1"/>
      <c r="I792" s="1"/>
      <c r="J792" s="26"/>
      <c r="K792" s="1"/>
      <c r="L792" s="1"/>
      <c r="M792" s="27"/>
      <c r="N792" s="28"/>
      <c r="O792" s="1"/>
      <c r="P792" s="1"/>
      <c r="Q792" s="1"/>
      <c r="R792" s="1"/>
      <c r="S792" s="1"/>
      <c r="T792" s="1"/>
      <c r="U792" s="1"/>
      <c r="V792" s="1"/>
      <c r="W792" s="1"/>
      <c r="X792" s="1"/>
      <c r="Y792" s="1"/>
      <c r="Z792" s="1"/>
    </row>
    <row r="793" spans="1:26" ht="14.25" customHeight="1" x14ac:dyDescent="0.3">
      <c r="A793" s="1"/>
      <c r="B793" s="1"/>
      <c r="C793" s="1"/>
      <c r="D793" s="1"/>
      <c r="E793" s="1"/>
      <c r="F793" s="1"/>
      <c r="G793" s="1"/>
      <c r="H793" s="1"/>
      <c r="I793" s="1"/>
      <c r="J793" s="26"/>
      <c r="K793" s="1"/>
      <c r="L793" s="1"/>
      <c r="M793" s="27"/>
      <c r="N793" s="28"/>
      <c r="O793" s="1"/>
      <c r="P793" s="1"/>
      <c r="Q793" s="1"/>
      <c r="R793" s="1"/>
      <c r="S793" s="1"/>
      <c r="T793" s="1"/>
      <c r="U793" s="1"/>
      <c r="V793" s="1"/>
      <c r="W793" s="1"/>
      <c r="X793" s="1"/>
      <c r="Y793" s="1"/>
      <c r="Z793" s="1"/>
    </row>
    <row r="794" spans="1:26" ht="14.25" customHeight="1" x14ac:dyDescent="0.3">
      <c r="A794" s="1"/>
      <c r="B794" s="1"/>
      <c r="C794" s="1"/>
      <c r="D794" s="1"/>
      <c r="E794" s="1"/>
      <c r="F794" s="1"/>
      <c r="G794" s="1"/>
      <c r="H794" s="1"/>
      <c r="I794" s="1"/>
      <c r="J794" s="26"/>
      <c r="K794" s="1"/>
      <c r="L794" s="1"/>
      <c r="M794" s="27"/>
      <c r="N794" s="28"/>
      <c r="O794" s="1"/>
      <c r="P794" s="1"/>
      <c r="Q794" s="1"/>
      <c r="R794" s="1"/>
      <c r="S794" s="1"/>
      <c r="T794" s="1"/>
      <c r="U794" s="1"/>
      <c r="V794" s="1"/>
      <c r="W794" s="1"/>
      <c r="X794" s="1"/>
      <c r="Y794" s="1"/>
      <c r="Z794" s="1"/>
    </row>
    <row r="795" spans="1:26" ht="14.25" customHeight="1" x14ac:dyDescent="0.3">
      <c r="A795" s="1"/>
      <c r="B795" s="1"/>
      <c r="C795" s="1"/>
      <c r="D795" s="1"/>
      <c r="E795" s="1"/>
      <c r="F795" s="1"/>
      <c r="G795" s="1"/>
      <c r="H795" s="1"/>
      <c r="I795" s="1"/>
      <c r="J795" s="26"/>
      <c r="K795" s="1"/>
      <c r="L795" s="1"/>
      <c r="M795" s="27"/>
      <c r="N795" s="28"/>
      <c r="O795" s="1"/>
      <c r="P795" s="1"/>
      <c r="Q795" s="1"/>
      <c r="R795" s="1"/>
      <c r="S795" s="1"/>
      <c r="T795" s="1"/>
      <c r="U795" s="1"/>
      <c r="V795" s="1"/>
      <c r="W795" s="1"/>
      <c r="X795" s="1"/>
      <c r="Y795" s="1"/>
      <c r="Z795" s="1"/>
    </row>
    <row r="796" spans="1:26" ht="14.25" customHeight="1" x14ac:dyDescent="0.3">
      <c r="A796" s="1"/>
      <c r="B796" s="1"/>
      <c r="C796" s="1"/>
      <c r="D796" s="1"/>
      <c r="E796" s="1"/>
      <c r="F796" s="1"/>
      <c r="G796" s="1"/>
      <c r="H796" s="1"/>
      <c r="I796" s="1"/>
      <c r="J796" s="26"/>
      <c r="K796" s="1"/>
      <c r="L796" s="1"/>
      <c r="M796" s="27"/>
      <c r="N796" s="28"/>
      <c r="O796" s="1"/>
      <c r="P796" s="1"/>
      <c r="Q796" s="1"/>
      <c r="R796" s="1"/>
      <c r="S796" s="1"/>
      <c r="T796" s="1"/>
      <c r="U796" s="1"/>
      <c r="V796" s="1"/>
      <c r="W796" s="1"/>
      <c r="X796" s="1"/>
      <c r="Y796" s="1"/>
      <c r="Z796" s="1"/>
    </row>
    <row r="797" spans="1:26" ht="14.25" customHeight="1" x14ac:dyDescent="0.3">
      <c r="A797" s="1"/>
      <c r="B797" s="1"/>
      <c r="C797" s="1"/>
      <c r="D797" s="1"/>
      <c r="E797" s="1"/>
      <c r="F797" s="1"/>
      <c r="G797" s="1"/>
      <c r="H797" s="1"/>
      <c r="I797" s="1"/>
      <c r="J797" s="26"/>
      <c r="K797" s="1"/>
      <c r="L797" s="1"/>
      <c r="M797" s="27"/>
      <c r="N797" s="28"/>
      <c r="O797" s="1"/>
      <c r="P797" s="1"/>
      <c r="Q797" s="1"/>
      <c r="R797" s="1"/>
      <c r="S797" s="1"/>
      <c r="T797" s="1"/>
      <c r="U797" s="1"/>
      <c r="V797" s="1"/>
      <c r="W797" s="1"/>
      <c r="X797" s="1"/>
      <c r="Y797" s="1"/>
      <c r="Z797" s="1"/>
    </row>
    <row r="798" spans="1:26" ht="14.25" customHeight="1" x14ac:dyDescent="0.3">
      <c r="A798" s="1"/>
      <c r="B798" s="1"/>
      <c r="C798" s="1"/>
      <c r="D798" s="1"/>
      <c r="E798" s="1"/>
      <c r="F798" s="1"/>
      <c r="G798" s="1"/>
      <c r="H798" s="1"/>
      <c r="I798" s="1"/>
      <c r="J798" s="26"/>
      <c r="K798" s="1"/>
      <c r="L798" s="1"/>
      <c r="M798" s="27"/>
      <c r="N798" s="28"/>
      <c r="O798" s="1"/>
      <c r="P798" s="1"/>
      <c r="Q798" s="1"/>
      <c r="R798" s="1"/>
      <c r="S798" s="1"/>
      <c r="T798" s="1"/>
      <c r="U798" s="1"/>
      <c r="V798" s="1"/>
      <c r="W798" s="1"/>
      <c r="X798" s="1"/>
      <c r="Y798" s="1"/>
      <c r="Z798" s="1"/>
    </row>
    <row r="799" spans="1:26" ht="14.25" customHeight="1" x14ac:dyDescent="0.3">
      <c r="A799" s="1"/>
      <c r="B799" s="1"/>
      <c r="C799" s="1"/>
      <c r="D799" s="1"/>
      <c r="E799" s="1"/>
      <c r="F799" s="1"/>
      <c r="G799" s="1"/>
      <c r="H799" s="1"/>
      <c r="I799" s="1"/>
      <c r="J799" s="26"/>
      <c r="K799" s="1"/>
      <c r="L799" s="1"/>
      <c r="M799" s="27"/>
      <c r="N799" s="28"/>
      <c r="O799" s="1"/>
      <c r="P799" s="1"/>
      <c r="Q799" s="1"/>
      <c r="R799" s="1"/>
      <c r="S799" s="1"/>
      <c r="T799" s="1"/>
      <c r="U799" s="1"/>
      <c r="V799" s="1"/>
      <c r="W799" s="1"/>
      <c r="X799" s="1"/>
      <c r="Y799" s="1"/>
      <c r="Z799" s="1"/>
    </row>
    <row r="800" spans="1:26" ht="14.25" customHeight="1" x14ac:dyDescent="0.3">
      <c r="A800" s="1"/>
      <c r="B800" s="1"/>
      <c r="C800" s="1"/>
      <c r="D800" s="1"/>
      <c r="E800" s="1"/>
      <c r="F800" s="1"/>
      <c r="G800" s="1"/>
      <c r="H800" s="1"/>
      <c r="I800" s="1"/>
      <c r="J800" s="26"/>
      <c r="K800" s="1"/>
      <c r="L800" s="1"/>
      <c r="M800" s="27"/>
      <c r="N800" s="28"/>
      <c r="O800" s="1"/>
      <c r="P800" s="1"/>
      <c r="Q800" s="1"/>
      <c r="R800" s="1"/>
      <c r="S800" s="1"/>
      <c r="T800" s="1"/>
      <c r="U800" s="1"/>
      <c r="V800" s="1"/>
      <c r="W800" s="1"/>
      <c r="X800" s="1"/>
      <c r="Y800" s="1"/>
      <c r="Z800" s="1"/>
    </row>
    <row r="801" spans="1:26" ht="14.25" customHeight="1" x14ac:dyDescent="0.3">
      <c r="A801" s="1"/>
      <c r="B801" s="1"/>
      <c r="C801" s="1"/>
      <c r="D801" s="1"/>
      <c r="E801" s="1"/>
      <c r="F801" s="1"/>
      <c r="G801" s="1"/>
      <c r="H801" s="1"/>
      <c r="I801" s="1"/>
      <c r="J801" s="26"/>
      <c r="K801" s="1"/>
      <c r="L801" s="1"/>
      <c r="M801" s="27"/>
      <c r="N801" s="28"/>
      <c r="O801" s="1"/>
      <c r="P801" s="1"/>
      <c r="Q801" s="1"/>
      <c r="R801" s="1"/>
      <c r="S801" s="1"/>
      <c r="T801" s="1"/>
      <c r="U801" s="1"/>
      <c r="V801" s="1"/>
      <c r="W801" s="1"/>
      <c r="X801" s="1"/>
      <c r="Y801" s="1"/>
      <c r="Z801" s="1"/>
    </row>
    <row r="802" spans="1:26" ht="14.25" customHeight="1" x14ac:dyDescent="0.3">
      <c r="A802" s="1"/>
      <c r="B802" s="1"/>
      <c r="C802" s="1"/>
      <c r="D802" s="1"/>
      <c r="E802" s="1"/>
      <c r="F802" s="1"/>
      <c r="G802" s="1"/>
      <c r="H802" s="1"/>
      <c r="I802" s="1"/>
      <c r="J802" s="26"/>
      <c r="K802" s="1"/>
      <c r="L802" s="1"/>
      <c r="M802" s="27"/>
      <c r="N802" s="28"/>
      <c r="O802" s="1"/>
      <c r="P802" s="1"/>
      <c r="Q802" s="1"/>
      <c r="R802" s="1"/>
      <c r="S802" s="1"/>
      <c r="T802" s="1"/>
      <c r="U802" s="1"/>
      <c r="V802" s="1"/>
      <c r="W802" s="1"/>
      <c r="X802" s="1"/>
      <c r="Y802" s="1"/>
      <c r="Z802" s="1"/>
    </row>
    <row r="803" spans="1:26" ht="14.25" customHeight="1" x14ac:dyDescent="0.3">
      <c r="A803" s="1"/>
      <c r="B803" s="1"/>
      <c r="C803" s="1"/>
      <c r="D803" s="1"/>
      <c r="E803" s="1"/>
      <c r="F803" s="1"/>
      <c r="G803" s="1"/>
      <c r="H803" s="1"/>
      <c r="I803" s="1"/>
      <c r="J803" s="26"/>
      <c r="K803" s="1"/>
      <c r="L803" s="1"/>
      <c r="M803" s="27"/>
      <c r="N803" s="28"/>
      <c r="O803" s="1"/>
      <c r="P803" s="1"/>
      <c r="Q803" s="1"/>
      <c r="R803" s="1"/>
      <c r="S803" s="1"/>
      <c r="T803" s="1"/>
      <c r="U803" s="1"/>
      <c r="V803" s="1"/>
      <c r="W803" s="1"/>
      <c r="X803" s="1"/>
      <c r="Y803" s="1"/>
      <c r="Z803" s="1"/>
    </row>
    <row r="804" spans="1:26" ht="14.25" customHeight="1" x14ac:dyDescent="0.3">
      <c r="A804" s="1"/>
      <c r="B804" s="1"/>
      <c r="C804" s="1"/>
      <c r="D804" s="1"/>
      <c r="E804" s="1"/>
      <c r="F804" s="1"/>
      <c r="G804" s="1"/>
      <c r="H804" s="1"/>
      <c r="I804" s="1"/>
      <c r="J804" s="26"/>
      <c r="K804" s="1"/>
      <c r="L804" s="1"/>
      <c r="M804" s="27"/>
      <c r="N804" s="28"/>
      <c r="O804" s="1"/>
      <c r="P804" s="1"/>
      <c r="Q804" s="1"/>
      <c r="R804" s="1"/>
      <c r="S804" s="1"/>
      <c r="T804" s="1"/>
      <c r="U804" s="1"/>
      <c r="V804" s="1"/>
      <c r="W804" s="1"/>
      <c r="X804" s="1"/>
      <c r="Y804" s="1"/>
      <c r="Z804" s="1"/>
    </row>
    <row r="805" spans="1:26" ht="14.25" customHeight="1" x14ac:dyDescent="0.3">
      <c r="A805" s="1"/>
      <c r="B805" s="1"/>
      <c r="C805" s="1"/>
      <c r="D805" s="1"/>
      <c r="E805" s="1"/>
      <c r="F805" s="1"/>
      <c r="G805" s="1"/>
      <c r="H805" s="1"/>
      <c r="I805" s="1"/>
      <c r="J805" s="26"/>
      <c r="K805" s="1"/>
      <c r="L805" s="1"/>
      <c r="M805" s="27"/>
      <c r="N805" s="28"/>
      <c r="O805" s="1"/>
      <c r="P805" s="1"/>
      <c r="Q805" s="1"/>
      <c r="R805" s="1"/>
      <c r="S805" s="1"/>
      <c r="T805" s="1"/>
      <c r="U805" s="1"/>
      <c r="V805" s="1"/>
      <c r="W805" s="1"/>
      <c r="X805" s="1"/>
      <c r="Y805" s="1"/>
      <c r="Z805" s="1"/>
    </row>
    <row r="806" spans="1:26" ht="14.25" customHeight="1" x14ac:dyDescent="0.3">
      <c r="A806" s="1"/>
      <c r="B806" s="1"/>
      <c r="C806" s="1"/>
      <c r="D806" s="1"/>
      <c r="E806" s="1"/>
      <c r="F806" s="1"/>
      <c r="G806" s="1"/>
      <c r="H806" s="1"/>
      <c r="I806" s="1"/>
      <c r="J806" s="26"/>
      <c r="K806" s="1"/>
      <c r="L806" s="1"/>
      <c r="M806" s="27"/>
      <c r="N806" s="28"/>
      <c r="O806" s="1"/>
      <c r="P806" s="1"/>
      <c r="Q806" s="1"/>
      <c r="R806" s="1"/>
      <c r="S806" s="1"/>
      <c r="T806" s="1"/>
      <c r="U806" s="1"/>
      <c r="V806" s="1"/>
      <c r="W806" s="1"/>
      <c r="X806" s="1"/>
      <c r="Y806" s="1"/>
      <c r="Z806" s="1"/>
    </row>
    <row r="807" spans="1:26" ht="14.25" customHeight="1" x14ac:dyDescent="0.3">
      <c r="A807" s="1"/>
      <c r="B807" s="1"/>
      <c r="C807" s="1"/>
      <c r="D807" s="1"/>
      <c r="E807" s="1"/>
      <c r="F807" s="1"/>
      <c r="G807" s="1"/>
      <c r="H807" s="1"/>
      <c r="I807" s="1"/>
      <c r="J807" s="26"/>
      <c r="K807" s="1"/>
      <c r="L807" s="1"/>
      <c r="M807" s="27"/>
      <c r="N807" s="28"/>
      <c r="O807" s="1"/>
      <c r="P807" s="1"/>
      <c r="Q807" s="1"/>
      <c r="R807" s="1"/>
      <c r="S807" s="1"/>
      <c r="T807" s="1"/>
      <c r="U807" s="1"/>
      <c r="V807" s="1"/>
      <c r="W807" s="1"/>
      <c r="X807" s="1"/>
      <c r="Y807" s="1"/>
      <c r="Z807" s="1"/>
    </row>
    <row r="808" spans="1:26" ht="14.25" customHeight="1" x14ac:dyDescent="0.3">
      <c r="A808" s="1"/>
      <c r="B808" s="1"/>
      <c r="C808" s="1"/>
      <c r="D808" s="1"/>
      <c r="E808" s="1"/>
      <c r="F808" s="1"/>
      <c r="G808" s="1"/>
      <c r="H808" s="1"/>
      <c r="I808" s="1"/>
      <c r="J808" s="26"/>
      <c r="K808" s="1"/>
      <c r="L808" s="1"/>
      <c r="M808" s="27"/>
      <c r="N808" s="28"/>
      <c r="O808" s="1"/>
      <c r="P808" s="1"/>
      <c r="Q808" s="1"/>
      <c r="R808" s="1"/>
      <c r="S808" s="1"/>
      <c r="T808" s="1"/>
      <c r="U808" s="1"/>
      <c r="V808" s="1"/>
      <c r="W808" s="1"/>
      <c r="X808" s="1"/>
      <c r="Y808" s="1"/>
      <c r="Z808" s="1"/>
    </row>
    <row r="809" spans="1:26" ht="14.25" customHeight="1" x14ac:dyDescent="0.3">
      <c r="A809" s="1"/>
      <c r="B809" s="1"/>
      <c r="C809" s="1"/>
      <c r="D809" s="1"/>
      <c r="E809" s="1"/>
      <c r="F809" s="1"/>
      <c r="G809" s="1"/>
      <c r="H809" s="1"/>
      <c r="I809" s="1"/>
      <c r="J809" s="26"/>
      <c r="K809" s="1"/>
      <c r="L809" s="1"/>
      <c r="M809" s="27"/>
      <c r="N809" s="28"/>
      <c r="O809" s="1"/>
      <c r="P809" s="1"/>
      <c r="Q809" s="1"/>
      <c r="R809" s="1"/>
      <c r="S809" s="1"/>
      <c r="T809" s="1"/>
      <c r="U809" s="1"/>
      <c r="V809" s="1"/>
      <c r="W809" s="1"/>
      <c r="X809" s="1"/>
      <c r="Y809" s="1"/>
      <c r="Z809" s="1"/>
    </row>
    <row r="810" spans="1:26" ht="14.25" customHeight="1" x14ac:dyDescent="0.3">
      <c r="A810" s="1"/>
      <c r="B810" s="1"/>
      <c r="C810" s="1"/>
      <c r="D810" s="1"/>
      <c r="E810" s="1"/>
      <c r="F810" s="1"/>
      <c r="G810" s="1"/>
      <c r="H810" s="1"/>
      <c r="I810" s="1"/>
      <c r="J810" s="26"/>
      <c r="K810" s="1"/>
      <c r="L810" s="1"/>
      <c r="M810" s="27"/>
      <c r="N810" s="28"/>
      <c r="O810" s="1"/>
      <c r="P810" s="1"/>
      <c r="Q810" s="1"/>
      <c r="R810" s="1"/>
      <c r="S810" s="1"/>
      <c r="T810" s="1"/>
      <c r="U810" s="1"/>
      <c r="V810" s="1"/>
      <c r="W810" s="1"/>
      <c r="X810" s="1"/>
      <c r="Y810" s="1"/>
      <c r="Z810" s="1"/>
    </row>
    <row r="811" spans="1:26" ht="14.25" customHeight="1" x14ac:dyDescent="0.3">
      <c r="A811" s="1"/>
      <c r="B811" s="1"/>
      <c r="C811" s="1"/>
      <c r="D811" s="1"/>
      <c r="E811" s="1"/>
      <c r="F811" s="1"/>
      <c r="G811" s="1"/>
      <c r="H811" s="1"/>
      <c r="I811" s="1"/>
      <c r="J811" s="26"/>
      <c r="K811" s="1"/>
      <c r="L811" s="1"/>
      <c r="M811" s="27"/>
      <c r="N811" s="28"/>
      <c r="O811" s="1"/>
      <c r="P811" s="1"/>
      <c r="Q811" s="1"/>
      <c r="R811" s="1"/>
      <c r="S811" s="1"/>
      <c r="T811" s="1"/>
      <c r="U811" s="1"/>
      <c r="V811" s="1"/>
      <c r="W811" s="1"/>
      <c r="X811" s="1"/>
      <c r="Y811" s="1"/>
      <c r="Z811" s="1"/>
    </row>
    <row r="812" spans="1:26" ht="14.25" customHeight="1" x14ac:dyDescent="0.3">
      <c r="A812" s="1"/>
      <c r="B812" s="1"/>
      <c r="C812" s="1"/>
      <c r="D812" s="1"/>
      <c r="E812" s="1"/>
      <c r="F812" s="1"/>
      <c r="G812" s="1"/>
      <c r="H812" s="1"/>
      <c r="I812" s="1"/>
      <c r="J812" s="26"/>
      <c r="K812" s="1"/>
      <c r="L812" s="1"/>
      <c r="M812" s="27"/>
      <c r="N812" s="28"/>
      <c r="O812" s="1"/>
      <c r="P812" s="1"/>
      <c r="Q812" s="1"/>
      <c r="R812" s="1"/>
      <c r="S812" s="1"/>
      <c r="T812" s="1"/>
      <c r="U812" s="1"/>
      <c r="V812" s="1"/>
      <c r="W812" s="1"/>
      <c r="X812" s="1"/>
      <c r="Y812" s="1"/>
      <c r="Z812" s="1"/>
    </row>
    <row r="813" spans="1:26" ht="14.25" customHeight="1" x14ac:dyDescent="0.3">
      <c r="A813" s="1"/>
      <c r="B813" s="1"/>
      <c r="C813" s="1"/>
      <c r="D813" s="1"/>
      <c r="E813" s="1"/>
      <c r="F813" s="1"/>
      <c r="G813" s="1"/>
      <c r="H813" s="1"/>
      <c r="I813" s="1"/>
      <c r="J813" s="26"/>
      <c r="K813" s="1"/>
      <c r="L813" s="1"/>
      <c r="M813" s="27"/>
      <c r="N813" s="28"/>
      <c r="O813" s="1"/>
      <c r="P813" s="1"/>
      <c r="Q813" s="1"/>
      <c r="R813" s="1"/>
      <c r="S813" s="1"/>
      <c r="T813" s="1"/>
      <c r="U813" s="1"/>
      <c r="V813" s="1"/>
      <c r="W813" s="1"/>
      <c r="X813" s="1"/>
      <c r="Y813" s="1"/>
      <c r="Z813" s="1"/>
    </row>
    <row r="814" spans="1:26" ht="14.25" customHeight="1" x14ac:dyDescent="0.3">
      <c r="A814" s="1"/>
      <c r="B814" s="1"/>
      <c r="C814" s="1"/>
      <c r="D814" s="1"/>
      <c r="E814" s="1"/>
      <c r="F814" s="1"/>
      <c r="G814" s="1"/>
      <c r="H814" s="1"/>
      <c r="I814" s="1"/>
      <c r="J814" s="26"/>
      <c r="K814" s="1"/>
      <c r="L814" s="1"/>
      <c r="M814" s="27"/>
      <c r="N814" s="28"/>
      <c r="O814" s="1"/>
      <c r="P814" s="1"/>
      <c r="Q814" s="1"/>
      <c r="R814" s="1"/>
      <c r="S814" s="1"/>
      <c r="T814" s="1"/>
      <c r="U814" s="1"/>
      <c r="V814" s="1"/>
      <c r="W814" s="1"/>
      <c r="X814" s="1"/>
      <c r="Y814" s="1"/>
      <c r="Z814" s="1"/>
    </row>
    <row r="815" spans="1:26" ht="14.25" customHeight="1" x14ac:dyDescent="0.3">
      <c r="A815" s="1"/>
      <c r="B815" s="1"/>
      <c r="C815" s="1"/>
      <c r="D815" s="1"/>
      <c r="E815" s="1"/>
      <c r="F815" s="1"/>
      <c r="G815" s="1"/>
      <c r="H815" s="1"/>
      <c r="I815" s="1"/>
      <c r="J815" s="26"/>
      <c r="K815" s="1"/>
      <c r="L815" s="1"/>
      <c r="M815" s="27"/>
      <c r="N815" s="28"/>
      <c r="O815" s="1"/>
      <c r="P815" s="1"/>
      <c r="Q815" s="1"/>
      <c r="R815" s="1"/>
      <c r="S815" s="1"/>
      <c r="T815" s="1"/>
      <c r="U815" s="1"/>
      <c r="V815" s="1"/>
      <c r="W815" s="1"/>
      <c r="X815" s="1"/>
      <c r="Y815" s="1"/>
      <c r="Z815" s="1"/>
    </row>
    <row r="816" spans="1:26" ht="14.25" customHeight="1" x14ac:dyDescent="0.3">
      <c r="A816" s="1"/>
      <c r="B816" s="1"/>
      <c r="C816" s="1"/>
      <c r="D816" s="1"/>
      <c r="E816" s="1"/>
      <c r="F816" s="1"/>
      <c r="G816" s="1"/>
      <c r="H816" s="1"/>
      <c r="I816" s="1"/>
      <c r="J816" s="26"/>
      <c r="K816" s="1"/>
      <c r="L816" s="1"/>
      <c r="M816" s="27"/>
      <c r="N816" s="28"/>
      <c r="O816" s="1"/>
      <c r="P816" s="1"/>
      <c r="Q816" s="1"/>
      <c r="R816" s="1"/>
      <c r="S816" s="1"/>
      <c r="T816" s="1"/>
      <c r="U816" s="1"/>
      <c r="V816" s="1"/>
      <c r="W816" s="1"/>
      <c r="X816" s="1"/>
      <c r="Y816" s="1"/>
      <c r="Z816" s="1"/>
    </row>
    <row r="817" spans="1:26" ht="14.25" customHeight="1" x14ac:dyDescent="0.3">
      <c r="A817" s="1"/>
      <c r="B817" s="1"/>
      <c r="C817" s="1"/>
      <c r="D817" s="1"/>
      <c r="E817" s="1"/>
      <c r="F817" s="1"/>
      <c r="G817" s="1"/>
      <c r="H817" s="1"/>
      <c r="I817" s="1"/>
      <c r="J817" s="26"/>
      <c r="K817" s="1"/>
      <c r="L817" s="1"/>
      <c r="M817" s="27"/>
      <c r="N817" s="28"/>
      <c r="O817" s="1"/>
      <c r="P817" s="1"/>
      <c r="Q817" s="1"/>
      <c r="R817" s="1"/>
      <c r="S817" s="1"/>
      <c r="T817" s="1"/>
      <c r="U817" s="1"/>
      <c r="V817" s="1"/>
      <c r="W817" s="1"/>
      <c r="X817" s="1"/>
      <c r="Y817" s="1"/>
      <c r="Z817" s="1"/>
    </row>
    <row r="818" spans="1:26" ht="14.25" customHeight="1" x14ac:dyDescent="0.3">
      <c r="A818" s="1"/>
      <c r="B818" s="1"/>
      <c r="C818" s="1"/>
      <c r="D818" s="1"/>
      <c r="E818" s="1"/>
      <c r="F818" s="1"/>
      <c r="G818" s="1"/>
      <c r="H818" s="1"/>
      <c r="I818" s="1"/>
      <c r="J818" s="26"/>
      <c r="K818" s="1"/>
      <c r="L818" s="1"/>
      <c r="M818" s="27"/>
      <c r="N818" s="28"/>
      <c r="O818" s="1"/>
      <c r="P818" s="1"/>
      <c r="Q818" s="1"/>
      <c r="R818" s="1"/>
      <c r="S818" s="1"/>
      <c r="T818" s="1"/>
      <c r="U818" s="1"/>
      <c r="V818" s="1"/>
      <c r="W818" s="1"/>
      <c r="X818" s="1"/>
      <c r="Y818" s="1"/>
      <c r="Z818" s="1"/>
    </row>
    <row r="819" spans="1:26" ht="14.25" customHeight="1" x14ac:dyDescent="0.3">
      <c r="A819" s="1"/>
      <c r="B819" s="1"/>
      <c r="C819" s="1"/>
      <c r="D819" s="1"/>
      <c r="E819" s="1"/>
      <c r="F819" s="1"/>
      <c r="G819" s="1"/>
      <c r="H819" s="1"/>
      <c r="I819" s="1"/>
      <c r="J819" s="26"/>
      <c r="K819" s="1"/>
      <c r="L819" s="1"/>
      <c r="M819" s="27"/>
      <c r="N819" s="28"/>
      <c r="O819" s="1"/>
      <c r="P819" s="1"/>
      <c r="Q819" s="1"/>
      <c r="R819" s="1"/>
      <c r="S819" s="1"/>
      <c r="T819" s="1"/>
      <c r="U819" s="1"/>
      <c r="V819" s="1"/>
      <c r="W819" s="1"/>
      <c r="X819" s="1"/>
      <c r="Y819" s="1"/>
      <c r="Z819" s="1"/>
    </row>
    <row r="820" spans="1:26" ht="14.25" customHeight="1" x14ac:dyDescent="0.3">
      <c r="A820" s="1"/>
      <c r="B820" s="1"/>
      <c r="C820" s="1"/>
      <c r="D820" s="1"/>
      <c r="E820" s="1"/>
      <c r="F820" s="1"/>
      <c r="G820" s="1"/>
      <c r="H820" s="1"/>
      <c r="I820" s="1"/>
      <c r="J820" s="26"/>
      <c r="K820" s="1"/>
      <c r="L820" s="1"/>
      <c r="M820" s="27"/>
      <c r="N820" s="28"/>
      <c r="O820" s="1"/>
      <c r="P820" s="1"/>
      <c r="Q820" s="1"/>
      <c r="R820" s="1"/>
      <c r="S820" s="1"/>
      <c r="T820" s="1"/>
      <c r="U820" s="1"/>
      <c r="V820" s="1"/>
      <c r="W820" s="1"/>
      <c r="X820" s="1"/>
      <c r="Y820" s="1"/>
      <c r="Z820" s="1"/>
    </row>
    <row r="821" spans="1:26" ht="14.25" customHeight="1" x14ac:dyDescent="0.3">
      <c r="A821" s="1"/>
      <c r="B821" s="1"/>
      <c r="C821" s="1"/>
      <c r="D821" s="1"/>
      <c r="E821" s="1"/>
      <c r="F821" s="1"/>
      <c r="G821" s="1"/>
      <c r="H821" s="1"/>
      <c r="I821" s="1"/>
      <c r="J821" s="26"/>
      <c r="K821" s="1"/>
      <c r="L821" s="1"/>
      <c r="M821" s="27"/>
      <c r="N821" s="28"/>
      <c r="O821" s="1"/>
      <c r="P821" s="1"/>
      <c r="Q821" s="1"/>
      <c r="R821" s="1"/>
      <c r="S821" s="1"/>
      <c r="T821" s="1"/>
      <c r="U821" s="1"/>
      <c r="V821" s="1"/>
      <c r="W821" s="1"/>
      <c r="X821" s="1"/>
      <c r="Y821" s="1"/>
      <c r="Z821" s="1"/>
    </row>
    <row r="822" spans="1:26" ht="14.25" customHeight="1" x14ac:dyDescent="0.3">
      <c r="A822" s="1"/>
      <c r="B822" s="1"/>
      <c r="C822" s="1"/>
      <c r="D822" s="1"/>
      <c r="E822" s="1"/>
      <c r="F822" s="1"/>
      <c r="G822" s="1"/>
      <c r="H822" s="1"/>
      <c r="I822" s="1"/>
      <c r="J822" s="26"/>
      <c r="K822" s="1"/>
      <c r="L822" s="1"/>
      <c r="M822" s="27"/>
      <c r="N822" s="28"/>
      <c r="O822" s="1"/>
      <c r="P822" s="1"/>
      <c r="Q822" s="1"/>
      <c r="R822" s="1"/>
      <c r="S822" s="1"/>
      <c r="T822" s="1"/>
      <c r="U822" s="1"/>
      <c r="V822" s="1"/>
      <c r="W822" s="1"/>
      <c r="X822" s="1"/>
      <c r="Y822" s="1"/>
      <c r="Z822" s="1"/>
    </row>
    <row r="823" spans="1:26" ht="14.25" customHeight="1" x14ac:dyDescent="0.3">
      <c r="A823" s="1"/>
      <c r="B823" s="1"/>
      <c r="C823" s="1"/>
      <c r="D823" s="1"/>
      <c r="E823" s="1"/>
      <c r="F823" s="1"/>
      <c r="G823" s="1"/>
      <c r="H823" s="1"/>
      <c r="I823" s="1"/>
      <c r="J823" s="26"/>
      <c r="K823" s="1"/>
      <c r="L823" s="1"/>
      <c r="M823" s="27"/>
      <c r="N823" s="28"/>
      <c r="O823" s="1"/>
      <c r="P823" s="1"/>
      <c r="Q823" s="1"/>
      <c r="R823" s="1"/>
      <c r="S823" s="1"/>
      <c r="T823" s="1"/>
      <c r="U823" s="1"/>
      <c r="V823" s="1"/>
      <c r="W823" s="1"/>
      <c r="X823" s="1"/>
      <c r="Y823" s="1"/>
      <c r="Z823" s="1"/>
    </row>
    <row r="824" spans="1:26" ht="14.25" customHeight="1" x14ac:dyDescent="0.3">
      <c r="A824" s="1"/>
      <c r="B824" s="1"/>
      <c r="C824" s="1"/>
      <c r="D824" s="1"/>
      <c r="E824" s="1"/>
      <c r="F824" s="1"/>
      <c r="G824" s="1"/>
      <c r="H824" s="1"/>
      <c r="I824" s="1"/>
      <c r="J824" s="26"/>
      <c r="K824" s="1"/>
      <c r="L824" s="1"/>
      <c r="M824" s="27"/>
      <c r="N824" s="28"/>
      <c r="O824" s="1"/>
      <c r="P824" s="1"/>
      <c r="Q824" s="1"/>
      <c r="R824" s="1"/>
      <c r="S824" s="1"/>
      <c r="T824" s="1"/>
      <c r="U824" s="1"/>
      <c r="V824" s="1"/>
      <c r="W824" s="1"/>
      <c r="X824" s="1"/>
      <c r="Y824" s="1"/>
      <c r="Z824" s="1"/>
    </row>
    <row r="825" spans="1:26" ht="14.25" customHeight="1" x14ac:dyDescent="0.3">
      <c r="A825" s="1"/>
      <c r="B825" s="1"/>
      <c r="C825" s="1"/>
      <c r="D825" s="1"/>
      <c r="E825" s="1"/>
      <c r="F825" s="1"/>
      <c r="G825" s="1"/>
      <c r="H825" s="1"/>
      <c r="I825" s="1"/>
      <c r="J825" s="26"/>
      <c r="K825" s="1"/>
      <c r="L825" s="1"/>
      <c r="M825" s="27"/>
      <c r="N825" s="28"/>
      <c r="O825" s="1"/>
      <c r="P825" s="1"/>
      <c r="Q825" s="1"/>
      <c r="R825" s="1"/>
      <c r="S825" s="1"/>
      <c r="T825" s="1"/>
      <c r="U825" s="1"/>
      <c r="V825" s="1"/>
      <c r="W825" s="1"/>
      <c r="X825" s="1"/>
      <c r="Y825" s="1"/>
      <c r="Z825" s="1"/>
    </row>
    <row r="826" spans="1:26" ht="14.25" customHeight="1" x14ac:dyDescent="0.3">
      <c r="A826" s="1"/>
      <c r="B826" s="1"/>
      <c r="C826" s="1"/>
      <c r="D826" s="1"/>
      <c r="E826" s="1"/>
      <c r="F826" s="1"/>
      <c r="G826" s="1"/>
      <c r="H826" s="1"/>
      <c r="I826" s="1"/>
      <c r="J826" s="26"/>
      <c r="K826" s="1"/>
      <c r="L826" s="1"/>
      <c r="M826" s="27"/>
      <c r="N826" s="28"/>
      <c r="O826" s="1"/>
      <c r="P826" s="1"/>
      <c r="Q826" s="1"/>
      <c r="R826" s="1"/>
      <c r="S826" s="1"/>
      <c r="T826" s="1"/>
      <c r="U826" s="1"/>
      <c r="V826" s="1"/>
      <c r="W826" s="1"/>
      <c r="X826" s="1"/>
      <c r="Y826" s="1"/>
      <c r="Z826" s="1"/>
    </row>
    <row r="827" spans="1:26" ht="14.25" customHeight="1" x14ac:dyDescent="0.3">
      <c r="A827" s="1"/>
      <c r="B827" s="1"/>
      <c r="C827" s="1"/>
      <c r="D827" s="1"/>
      <c r="E827" s="1"/>
      <c r="F827" s="1"/>
      <c r="G827" s="1"/>
      <c r="H827" s="1"/>
      <c r="I827" s="1"/>
      <c r="J827" s="26"/>
      <c r="K827" s="1"/>
      <c r="L827" s="1"/>
      <c r="M827" s="27"/>
      <c r="N827" s="28"/>
      <c r="O827" s="1"/>
      <c r="P827" s="1"/>
      <c r="Q827" s="1"/>
      <c r="R827" s="1"/>
      <c r="S827" s="1"/>
      <c r="T827" s="1"/>
      <c r="U827" s="1"/>
      <c r="V827" s="1"/>
      <c r="W827" s="1"/>
      <c r="X827" s="1"/>
      <c r="Y827" s="1"/>
      <c r="Z827" s="1"/>
    </row>
    <row r="828" spans="1:26" ht="14.25" customHeight="1" x14ac:dyDescent="0.3">
      <c r="A828" s="1"/>
      <c r="B828" s="1"/>
      <c r="C828" s="1"/>
      <c r="D828" s="1"/>
      <c r="E828" s="1"/>
      <c r="F828" s="1"/>
      <c r="G828" s="1"/>
      <c r="H828" s="1"/>
      <c r="I828" s="1"/>
      <c r="J828" s="26"/>
      <c r="K828" s="1"/>
      <c r="L828" s="1"/>
      <c r="M828" s="27"/>
      <c r="N828" s="28"/>
      <c r="O828" s="1"/>
      <c r="P828" s="1"/>
      <c r="Q828" s="1"/>
      <c r="R828" s="1"/>
      <c r="S828" s="1"/>
      <c r="T828" s="1"/>
      <c r="U828" s="1"/>
      <c r="V828" s="1"/>
      <c r="W828" s="1"/>
      <c r="X828" s="1"/>
      <c r="Y828" s="1"/>
      <c r="Z828" s="1"/>
    </row>
    <row r="829" spans="1:26" ht="14.25" customHeight="1" x14ac:dyDescent="0.3">
      <c r="A829" s="1"/>
      <c r="B829" s="1"/>
      <c r="C829" s="1"/>
      <c r="D829" s="1"/>
      <c r="E829" s="1"/>
      <c r="F829" s="1"/>
      <c r="G829" s="1"/>
      <c r="H829" s="1"/>
      <c r="I829" s="1"/>
      <c r="J829" s="26"/>
      <c r="K829" s="1"/>
      <c r="L829" s="1"/>
      <c r="M829" s="27"/>
      <c r="N829" s="28"/>
      <c r="O829" s="1"/>
      <c r="P829" s="1"/>
      <c r="Q829" s="1"/>
      <c r="R829" s="1"/>
      <c r="S829" s="1"/>
      <c r="T829" s="1"/>
      <c r="U829" s="1"/>
      <c r="V829" s="1"/>
      <c r="W829" s="1"/>
      <c r="X829" s="1"/>
      <c r="Y829" s="1"/>
      <c r="Z829" s="1"/>
    </row>
    <row r="830" spans="1:26" ht="14.25" customHeight="1" x14ac:dyDescent="0.3">
      <c r="A830" s="1"/>
      <c r="B830" s="1"/>
      <c r="C830" s="1"/>
      <c r="D830" s="1"/>
      <c r="E830" s="1"/>
      <c r="F830" s="1"/>
      <c r="G830" s="1"/>
      <c r="H830" s="1"/>
      <c r="I830" s="1"/>
      <c r="J830" s="26"/>
      <c r="K830" s="1"/>
      <c r="L830" s="1"/>
      <c r="M830" s="27"/>
      <c r="N830" s="28"/>
      <c r="O830" s="1"/>
      <c r="P830" s="1"/>
      <c r="Q830" s="1"/>
      <c r="R830" s="1"/>
      <c r="S830" s="1"/>
      <c r="T830" s="1"/>
      <c r="U830" s="1"/>
      <c r="V830" s="1"/>
      <c r="W830" s="1"/>
      <c r="X830" s="1"/>
      <c r="Y830" s="1"/>
      <c r="Z830" s="1"/>
    </row>
    <row r="831" spans="1:26" ht="14.25" customHeight="1" x14ac:dyDescent="0.3">
      <c r="A831" s="1"/>
      <c r="B831" s="1"/>
      <c r="C831" s="1"/>
      <c r="D831" s="1"/>
      <c r="E831" s="1"/>
      <c r="F831" s="1"/>
      <c r="G831" s="1"/>
      <c r="H831" s="1"/>
      <c r="I831" s="1"/>
      <c r="J831" s="26"/>
      <c r="K831" s="1"/>
      <c r="L831" s="1"/>
      <c r="M831" s="27"/>
      <c r="N831" s="28"/>
      <c r="O831" s="1"/>
      <c r="P831" s="1"/>
      <c r="Q831" s="1"/>
      <c r="R831" s="1"/>
      <c r="S831" s="1"/>
      <c r="T831" s="1"/>
      <c r="U831" s="1"/>
      <c r="V831" s="1"/>
      <c r="W831" s="1"/>
      <c r="X831" s="1"/>
      <c r="Y831" s="1"/>
      <c r="Z831" s="1"/>
    </row>
    <row r="832" spans="1:26" ht="14.25" customHeight="1" x14ac:dyDescent="0.3">
      <c r="A832" s="1"/>
      <c r="B832" s="1"/>
      <c r="C832" s="1"/>
      <c r="D832" s="1"/>
      <c r="E832" s="1"/>
      <c r="F832" s="1"/>
      <c r="G832" s="1"/>
      <c r="H832" s="1"/>
      <c r="I832" s="1"/>
      <c r="J832" s="26"/>
      <c r="K832" s="1"/>
      <c r="L832" s="1"/>
      <c r="M832" s="27"/>
      <c r="N832" s="28"/>
      <c r="O832" s="1"/>
      <c r="P832" s="1"/>
      <c r="Q832" s="1"/>
      <c r="R832" s="1"/>
      <c r="S832" s="1"/>
      <c r="T832" s="1"/>
      <c r="U832" s="1"/>
      <c r="V832" s="1"/>
      <c r="W832" s="1"/>
      <c r="X832" s="1"/>
      <c r="Y832" s="1"/>
      <c r="Z832" s="1"/>
    </row>
    <row r="833" spans="1:26" ht="14.25" customHeight="1" x14ac:dyDescent="0.3">
      <c r="A833" s="1"/>
      <c r="B833" s="1"/>
      <c r="C833" s="1"/>
      <c r="D833" s="1"/>
      <c r="E833" s="1"/>
      <c r="F833" s="1"/>
      <c r="G833" s="1"/>
      <c r="H833" s="1"/>
      <c r="I833" s="1"/>
      <c r="J833" s="26"/>
      <c r="K833" s="1"/>
      <c r="L833" s="1"/>
      <c r="M833" s="27"/>
      <c r="N833" s="28"/>
      <c r="O833" s="1"/>
      <c r="P833" s="1"/>
      <c r="Q833" s="1"/>
      <c r="R833" s="1"/>
      <c r="S833" s="1"/>
      <c r="T833" s="1"/>
      <c r="U833" s="1"/>
      <c r="V833" s="1"/>
      <c r="W833" s="1"/>
      <c r="X833" s="1"/>
      <c r="Y833" s="1"/>
      <c r="Z833" s="1"/>
    </row>
    <row r="834" spans="1:26" ht="14.25" customHeight="1" x14ac:dyDescent="0.3">
      <c r="A834" s="1"/>
      <c r="B834" s="1"/>
      <c r="C834" s="1"/>
      <c r="D834" s="1"/>
      <c r="E834" s="1"/>
      <c r="F834" s="1"/>
      <c r="G834" s="1"/>
      <c r="H834" s="1"/>
      <c r="I834" s="1"/>
      <c r="J834" s="26"/>
      <c r="K834" s="1"/>
      <c r="L834" s="1"/>
      <c r="M834" s="27"/>
      <c r="N834" s="28"/>
      <c r="O834" s="1"/>
      <c r="P834" s="1"/>
      <c r="Q834" s="1"/>
      <c r="R834" s="1"/>
      <c r="S834" s="1"/>
      <c r="T834" s="1"/>
      <c r="U834" s="1"/>
      <c r="V834" s="1"/>
      <c r="W834" s="1"/>
      <c r="X834" s="1"/>
      <c r="Y834" s="1"/>
      <c r="Z834" s="1"/>
    </row>
    <row r="835" spans="1:26" ht="14.25" customHeight="1" x14ac:dyDescent="0.3">
      <c r="A835" s="1"/>
      <c r="B835" s="1"/>
      <c r="C835" s="1"/>
      <c r="D835" s="1"/>
      <c r="E835" s="1"/>
      <c r="F835" s="1"/>
      <c r="G835" s="1"/>
      <c r="H835" s="1"/>
      <c r="I835" s="1"/>
      <c r="J835" s="26"/>
      <c r="K835" s="1"/>
      <c r="L835" s="1"/>
      <c r="M835" s="27"/>
      <c r="N835" s="28"/>
      <c r="O835" s="1"/>
      <c r="P835" s="1"/>
      <c r="Q835" s="1"/>
      <c r="R835" s="1"/>
      <c r="S835" s="1"/>
      <c r="T835" s="1"/>
      <c r="U835" s="1"/>
      <c r="V835" s="1"/>
      <c r="W835" s="1"/>
      <c r="X835" s="1"/>
      <c r="Y835" s="1"/>
      <c r="Z835" s="1"/>
    </row>
    <row r="836" spans="1:26" ht="14.25" customHeight="1" x14ac:dyDescent="0.3">
      <c r="A836" s="1"/>
      <c r="B836" s="1"/>
      <c r="C836" s="1"/>
      <c r="D836" s="1"/>
      <c r="E836" s="1"/>
      <c r="F836" s="1"/>
      <c r="G836" s="1"/>
      <c r="H836" s="1"/>
      <c r="I836" s="1"/>
      <c r="J836" s="26"/>
      <c r="K836" s="1"/>
      <c r="L836" s="1"/>
      <c r="M836" s="27"/>
      <c r="N836" s="28"/>
      <c r="O836" s="1"/>
      <c r="P836" s="1"/>
      <c r="Q836" s="1"/>
      <c r="R836" s="1"/>
      <c r="S836" s="1"/>
      <c r="T836" s="1"/>
      <c r="U836" s="1"/>
      <c r="V836" s="1"/>
      <c r="W836" s="1"/>
      <c r="X836" s="1"/>
      <c r="Y836" s="1"/>
      <c r="Z836" s="1"/>
    </row>
    <row r="837" spans="1:26" ht="14.25" customHeight="1" x14ac:dyDescent="0.3">
      <c r="A837" s="1"/>
      <c r="B837" s="1"/>
      <c r="C837" s="1"/>
      <c r="D837" s="1"/>
      <c r="E837" s="1"/>
      <c r="F837" s="1"/>
      <c r="G837" s="1"/>
      <c r="H837" s="1"/>
      <c r="I837" s="1"/>
      <c r="J837" s="26"/>
      <c r="K837" s="1"/>
      <c r="L837" s="1"/>
      <c r="M837" s="27"/>
      <c r="N837" s="28"/>
      <c r="O837" s="1"/>
      <c r="P837" s="1"/>
      <c r="Q837" s="1"/>
      <c r="R837" s="1"/>
      <c r="S837" s="1"/>
      <c r="T837" s="1"/>
      <c r="U837" s="1"/>
      <c r="V837" s="1"/>
      <c r="W837" s="1"/>
      <c r="X837" s="1"/>
      <c r="Y837" s="1"/>
      <c r="Z837" s="1"/>
    </row>
    <row r="838" spans="1:26" ht="14.25" customHeight="1" x14ac:dyDescent="0.3">
      <c r="A838" s="1"/>
      <c r="B838" s="1"/>
      <c r="C838" s="1"/>
      <c r="D838" s="1"/>
      <c r="E838" s="1"/>
      <c r="F838" s="1"/>
      <c r="G838" s="1"/>
      <c r="H838" s="1"/>
      <c r="I838" s="1"/>
      <c r="J838" s="26"/>
      <c r="K838" s="1"/>
      <c r="L838" s="1"/>
      <c r="M838" s="27"/>
      <c r="N838" s="28"/>
      <c r="O838" s="1"/>
      <c r="P838" s="1"/>
      <c r="Q838" s="1"/>
      <c r="R838" s="1"/>
      <c r="S838" s="1"/>
      <c r="T838" s="1"/>
      <c r="U838" s="1"/>
      <c r="V838" s="1"/>
      <c r="W838" s="1"/>
      <c r="X838" s="1"/>
      <c r="Y838" s="1"/>
      <c r="Z838" s="1"/>
    </row>
    <row r="839" spans="1:26" ht="14.25" customHeight="1" x14ac:dyDescent="0.3">
      <c r="A839" s="1"/>
      <c r="B839" s="1"/>
      <c r="C839" s="1"/>
      <c r="D839" s="1"/>
      <c r="E839" s="1"/>
      <c r="F839" s="1"/>
      <c r="G839" s="1"/>
      <c r="H839" s="1"/>
      <c r="I839" s="1"/>
      <c r="J839" s="26"/>
      <c r="K839" s="1"/>
      <c r="L839" s="1"/>
      <c r="M839" s="27"/>
      <c r="N839" s="28"/>
      <c r="O839" s="1"/>
      <c r="P839" s="1"/>
      <c r="Q839" s="1"/>
      <c r="R839" s="1"/>
      <c r="S839" s="1"/>
      <c r="T839" s="1"/>
      <c r="U839" s="1"/>
      <c r="V839" s="1"/>
      <c r="W839" s="1"/>
      <c r="X839" s="1"/>
      <c r="Y839" s="1"/>
      <c r="Z839" s="1"/>
    </row>
    <row r="840" spans="1:26" ht="14.25" customHeight="1" x14ac:dyDescent="0.3">
      <c r="A840" s="1"/>
      <c r="B840" s="1"/>
      <c r="C840" s="1"/>
      <c r="D840" s="1"/>
      <c r="E840" s="1"/>
      <c r="F840" s="1"/>
      <c r="G840" s="1"/>
      <c r="H840" s="1"/>
      <c r="I840" s="1"/>
      <c r="J840" s="26"/>
      <c r="K840" s="1"/>
      <c r="L840" s="1"/>
      <c r="M840" s="27"/>
      <c r="N840" s="28"/>
      <c r="O840" s="1"/>
      <c r="P840" s="1"/>
      <c r="Q840" s="1"/>
      <c r="R840" s="1"/>
      <c r="S840" s="1"/>
      <c r="T840" s="1"/>
      <c r="U840" s="1"/>
      <c r="V840" s="1"/>
      <c r="W840" s="1"/>
      <c r="X840" s="1"/>
      <c r="Y840" s="1"/>
      <c r="Z840" s="1"/>
    </row>
    <row r="841" spans="1:26" ht="14.25" customHeight="1" x14ac:dyDescent="0.3">
      <c r="A841" s="1"/>
      <c r="B841" s="1"/>
      <c r="C841" s="1"/>
      <c r="D841" s="1"/>
      <c r="E841" s="1"/>
      <c r="F841" s="1"/>
      <c r="G841" s="1"/>
      <c r="H841" s="1"/>
      <c r="I841" s="1"/>
      <c r="J841" s="26"/>
      <c r="K841" s="1"/>
      <c r="L841" s="1"/>
      <c r="M841" s="27"/>
      <c r="N841" s="28"/>
      <c r="O841" s="1"/>
      <c r="P841" s="1"/>
      <c r="Q841" s="1"/>
      <c r="R841" s="1"/>
      <c r="S841" s="1"/>
      <c r="T841" s="1"/>
      <c r="U841" s="1"/>
      <c r="V841" s="1"/>
      <c r="W841" s="1"/>
      <c r="X841" s="1"/>
      <c r="Y841" s="1"/>
      <c r="Z841" s="1"/>
    </row>
    <row r="842" spans="1:26" ht="14.25" customHeight="1" x14ac:dyDescent="0.3">
      <c r="A842" s="1"/>
      <c r="B842" s="1"/>
      <c r="C842" s="1"/>
      <c r="D842" s="1"/>
      <c r="E842" s="1"/>
      <c r="F842" s="1"/>
      <c r="G842" s="1"/>
      <c r="H842" s="1"/>
      <c r="I842" s="1"/>
      <c r="J842" s="26"/>
      <c r="K842" s="1"/>
      <c r="L842" s="1"/>
      <c r="M842" s="27"/>
      <c r="N842" s="28"/>
      <c r="O842" s="1"/>
      <c r="P842" s="1"/>
      <c r="Q842" s="1"/>
      <c r="R842" s="1"/>
      <c r="S842" s="1"/>
      <c r="T842" s="1"/>
      <c r="U842" s="1"/>
      <c r="V842" s="1"/>
      <c r="W842" s="1"/>
      <c r="X842" s="1"/>
      <c r="Y842" s="1"/>
      <c r="Z842" s="1"/>
    </row>
    <row r="843" spans="1:26" ht="14.25" customHeight="1" x14ac:dyDescent="0.3">
      <c r="A843" s="1"/>
      <c r="B843" s="1"/>
      <c r="C843" s="1"/>
      <c r="D843" s="1"/>
      <c r="E843" s="1"/>
      <c r="F843" s="1"/>
      <c r="G843" s="1"/>
      <c r="H843" s="1"/>
      <c r="I843" s="1"/>
      <c r="J843" s="26"/>
      <c r="K843" s="1"/>
      <c r="L843" s="1"/>
      <c r="M843" s="27"/>
      <c r="N843" s="28"/>
      <c r="O843" s="1"/>
      <c r="P843" s="1"/>
      <c r="Q843" s="1"/>
      <c r="R843" s="1"/>
      <c r="S843" s="1"/>
      <c r="T843" s="1"/>
      <c r="U843" s="1"/>
      <c r="V843" s="1"/>
      <c r="W843" s="1"/>
      <c r="X843" s="1"/>
      <c r="Y843" s="1"/>
      <c r="Z843" s="1"/>
    </row>
    <row r="844" spans="1:26" ht="14.25" customHeight="1" x14ac:dyDescent="0.3">
      <c r="A844" s="1"/>
      <c r="B844" s="1"/>
      <c r="C844" s="1"/>
      <c r="D844" s="1"/>
      <c r="E844" s="1"/>
      <c r="F844" s="1"/>
      <c r="G844" s="1"/>
      <c r="H844" s="1"/>
      <c r="I844" s="1"/>
      <c r="J844" s="26"/>
      <c r="K844" s="1"/>
      <c r="L844" s="1"/>
      <c r="M844" s="27"/>
      <c r="N844" s="28"/>
      <c r="O844" s="1"/>
      <c r="P844" s="1"/>
      <c r="Q844" s="1"/>
      <c r="R844" s="1"/>
      <c r="S844" s="1"/>
      <c r="T844" s="1"/>
      <c r="U844" s="1"/>
      <c r="V844" s="1"/>
      <c r="W844" s="1"/>
      <c r="X844" s="1"/>
      <c r="Y844" s="1"/>
      <c r="Z844" s="1"/>
    </row>
    <row r="845" spans="1:26" ht="14.25" customHeight="1" x14ac:dyDescent="0.3">
      <c r="A845" s="1"/>
      <c r="B845" s="1"/>
      <c r="C845" s="1"/>
      <c r="D845" s="1"/>
      <c r="E845" s="1"/>
      <c r="F845" s="1"/>
      <c r="G845" s="1"/>
      <c r="H845" s="1"/>
      <c r="I845" s="1"/>
      <c r="J845" s="26"/>
      <c r="K845" s="1"/>
      <c r="L845" s="1"/>
      <c r="M845" s="27"/>
      <c r="N845" s="28"/>
      <c r="O845" s="1"/>
      <c r="P845" s="1"/>
      <c r="Q845" s="1"/>
      <c r="R845" s="1"/>
      <c r="S845" s="1"/>
      <c r="T845" s="1"/>
      <c r="U845" s="1"/>
      <c r="V845" s="1"/>
      <c r="W845" s="1"/>
      <c r="X845" s="1"/>
      <c r="Y845" s="1"/>
      <c r="Z845" s="1"/>
    </row>
    <row r="846" spans="1:26" ht="14.25" customHeight="1" x14ac:dyDescent="0.3">
      <c r="A846" s="1"/>
      <c r="B846" s="1"/>
      <c r="C846" s="1"/>
      <c r="D846" s="1"/>
      <c r="E846" s="1"/>
      <c r="F846" s="1"/>
      <c r="G846" s="1"/>
      <c r="H846" s="1"/>
      <c r="I846" s="1"/>
      <c r="J846" s="26"/>
      <c r="K846" s="1"/>
      <c r="L846" s="1"/>
      <c r="M846" s="27"/>
      <c r="N846" s="28"/>
      <c r="O846" s="1"/>
      <c r="P846" s="1"/>
      <c r="Q846" s="1"/>
      <c r="R846" s="1"/>
      <c r="S846" s="1"/>
      <c r="T846" s="1"/>
      <c r="U846" s="1"/>
      <c r="V846" s="1"/>
      <c r="W846" s="1"/>
      <c r="X846" s="1"/>
      <c r="Y846" s="1"/>
      <c r="Z846" s="1"/>
    </row>
    <row r="847" spans="1:26" ht="14.25" customHeight="1" x14ac:dyDescent="0.3">
      <c r="A847" s="1"/>
      <c r="B847" s="1"/>
      <c r="C847" s="1"/>
      <c r="D847" s="1"/>
      <c r="E847" s="1"/>
      <c r="F847" s="1"/>
      <c r="G847" s="1"/>
      <c r="H847" s="1"/>
      <c r="I847" s="1"/>
      <c r="J847" s="26"/>
      <c r="K847" s="1"/>
      <c r="L847" s="1"/>
      <c r="M847" s="27"/>
      <c r="N847" s="28"/>
      <c r="O847" s="1"/>
      <c r="P847" s="1"/>
      <c r="Q847" s="1"/>
      <c r="R847" s="1"/>
      <c r="S847" s="1"/>
      <c r="T847" s="1"/>
      <c r="U847" s="1"/>
      <c r="V847" s="1"/>
      <c r="W847" s="1"/>
      <c r="X847" s="1"/>
      <c r="Y847" s="1"/>
      <c r="Z847" s="1"/>
    </row>
    <row r="848" spans="1:26" ht="14.25" customHeight="1" x14ac:dyDescent="0.3">
      <c r="A848" s="1"/>
      <c r="B848" s="1"/>
      <c r="C848" s="1"/>
      <c r="D848" s="1"/>
      <c r="E848" s="1"/>
      <c r="F848" s="1"/>
      <c r="G848" s="1"/>
      <c r="H848" s="1"/>
      <c r="I848" s="1"/>
      <c r="J848" s="26"/>
      <c r="K848" s="1"/>
      <c r="L848" s="1"/>
      <c r="M848" s="27"/>
      <c r="N848" s="28"/>
      <c r="O848" s="1"/>
      <c r="P848" s="1"/>
      <c r="Q848" s="1"/>
      <c r="R848" s="1"/>
      <c r="S848" s="1"/>
      <c r="T848" s="1"/>
      <c r="U848" s="1"/>
      <c r="V848" s="1"/>
      <c r="W848" s="1"/>
      <c r="X848" s="1"/>
      <c r="Y848" s="1"/>
      <c r="Z848" s="1"/>
    </row>
    <row r="849" spans="1:26" ht="14.25" customHeight="1" x14ac:dyDescent="0.3">
      <c r="A849" s="1"/>
      <c r="B849" s="1"/>
      <c r="C849" s="1"/>
      <c r="D849" s="1"/>
      <c r="E849" s="1"/>
      <c r="F849" s="1"/>
      <c r="G849" s="1"/>
      <c r="H849" s="1"/>
      <c r="I849" s="1"/>
      <c r="J849" s="26"/>
      <c r="K849" s="1"/>
      <c r="L849" s="1"/>
      <c r="M849" s="27"/>
      <c r="N849" s="28"/>
      <c r="O849" s="1"/>
      <c r="P849" s="1"/>
      <c r="Q849" s="1"/>
      <c r="R849" s="1"/>
      <c r="S849" s="1"/>
      <c r="T849" s="1"/>
      <c r="U849" s="1"/>
      <c r="V849" s="1"/>
      <c r="W849" s="1"/>
      <c r="X849" s="1"/>
      <c r="Y849" s="1"/>
      <c r="Z849" s="1"/>
    </row>
    <row r="850" spans="1:26" ht="14.25" customHeight="1" x14ac:dyDescent="0.3">
      <c r="A850" s="1"/>
      <c r="B850" s="1"/>
      <c r="C850" s="1"/>
      <c r="D850" s="1"/>
      <c r="E850" s="1"/>
      <c r="F850" s="1"/>
      <c r="G850" s="1"/>
      <c r="H850" s="1"/>
      <c r="I850" s="1"/>
      <c r="J850" s="26"/>
      <c r="K850" s="1"/>
      <c r="L850" s="1"/>
      <c r="M850" s="27"/>
      <c r="N850" s="28"/>
      <c r="O850" s="1"/>
      <c r="P850" s="1"/>
      <c r="Q850" s="1"/>
      <c r="R850" s="1"/>
      <c r="S850" s="1"/>
      <c r="T850" s="1"/>
      <c r="U850" s="1"/>
      <c r="V850" s="1"/>
      <c r="W850" s="1"/>
      <c r="X850" s="1"/>
      <c r="Y850" s="1"/>
      <c r="Z850" s="1"/>
    </row>
    <row r="851" spans="1:26" ht="14.25" customHeight="1" x14ac:dyDescent="0.3">
      <c r="A851" s="1"/>
      <c r="B851" s="1"/>
      <c r="C851" s="1"/>
      <c r="D851" s="1"/>
      <c r="E851" s="1"/>
      <c r="F851" s="1"/>
      <c r="G851" s="1"/>
      <c r="H851" s="1"/>
      <c r="I851" s="1"/>
      <c r="J851" s="26"/>
      <c r="K851" s="1"/>
      <c r="L851" s="1"/>
      <c r="M851" s="27"/>
      <c r="N851" s="28"/>
      <c r="O851" s="1"/>
      <c r="P851" s="1"/>
      <c r="Q851" s="1"/>
      <c r="R851" s="1"/>
      <c r="S851" s="1"/>
      <c r="T851" s="1"/>
      <c r="U851" s="1"/>
      <c r="V851" s="1"/>
      <c r="W851" s="1"/>
      <c r="X851" s="1"/>
      <c r="Y851" s="1"/>
      <c r="Z851" s="1"/>
    </row>
    <row r="852" spans="1:26" ht="14.25" customHeight="1" x14ac:dyDescent="0.3">
      <c r="A852" s="1"/>
      <c r="B852" s="1"/>
      <c r="C852" s="1"/>
      <c r="D852" s="1"/>
      <c r="E852" s="1"/>
      <c r="F852" s="1"/>
      <c r="G852" s="1"/>
      <c r="H852" s="1"/>
      <c r="I852" s="1"/>
      <c r="J852" s="26"/>
      <c r="K852" s="1"/>
      <c r="L852" s="1"/>
      <c r="M852" s="27"/>
      <c r="N852" s="28"/>
      <c r="O852" s="1"/>
      <c r="P852" s="1"/>
      <c r="Q852" s="1"/>
      <c r="R852" s="1"/>
      <c r="S852" s="1"/>
      <c r="T852" s="1"/>
      <c r="U852" s="1"/>
      <c r="V852" s="1"/>
      <c r="W852" s="1"/>
      <c r="X852" s="1"/>
      <c r="Y852" s="1"/>
      <c r="Z852" s="1"/>
    </row>
    <row r="853" spans="1:26" ht="14.25" customHeight="1" x14ac:dyDescent="0.3">
      <c r="A853" s="1"/>
      <c r="B853" s="1"/>
      <c r="C853" s="1"/>
      <c r="D853" s="1"/>
      <c r="E853" s="1"/>
      <c r="F853" s="1"/>
      <c r="G853" s="1"/>
      <c r="H853" s="1"/>
      <c r="I853" s="1"/>
      <c r="J853" s="26"/>
      <c r="K853" s="1"/>
      <c r="L853" s="1"/>
      <c r="M853" s="27"/>
      <c r="N853" s="28"/>
      <c r="O853" s="1"/>
      <c r="P853" s="1"/>
      <c r="Q853" s="1"/>
      <c r="R853" s="1"/>
      <c r="S853" s="1"/>
      <c r="T853" s="1"/>
      <c r="U853" s="1"/>
      <c r="V853" s="1"/>
      <c r="W853" s="1"/>
      <c r="X853" s="1"/>
      <c r="Y853" s="1"/>
      <c r="Z853" s="1"/>
    </row>
    <row r="854" spans="1:26" ht="14.25" customHeight="1" x14ac:dyDescent="0.3">
      <c r="A854" s="1"/>
      <c r="B854" s="1"/>
      <c r="C854" s="1"/>
      <c r="D854" s="1"/>
      <c r="E854" s="1"/>
      <c r="F854" s="1"/>
      <c r="G854" s="1"/>
      <c r="H854" s="1"/>
      <c r="I854" s="1"/>
      <c r="J854" s="26"/>
      <c r="K854" s="1"/>
      <c r="L854" s="1"/>
      <c r="M854" s="27"/>
      <c r="N854" s="28"/>
      <c r="O854" s="1"/>
      <c r="P854" s="1"/>
      <c r="Q854" s="1"/>
      <c r="R854" s="1"/>
      <c r="S854" s="1"/>
      <c r="T854" s="1"/>
      <c r="U854" s="1"/>
      <c r="V854" s="1"/>
      <c r="W854" s="1"/>
      <c r="X854" s="1"/>
      <c r="Y854" s="1"/>
      <c r="Z854" s="1"/>
    </row>
    <row r="855" spans="1:26" ht="14.25" customHeight="1" x14ac:dyDescent="0.3">
      <c r="A855" s="1"/>
      <c r="B855" s="1"/>
      <c r="C855" s="1"/>
      <c r="D855" s="1"/>
      <c r="E855" s="1"/>
      <c r="F855" s="1"/>
      <c r="G855" s="1"/>
      <c r="H855" s="1"/>
      <c r="I855" s="1"/>
      <c r="J855" s="26"/>
      <c r="K855" s="1"/>
      <c r="L855" s="1"/>
      <c r="M855" s="27"/>
      <c r="N855" s="28"/>
      <c r="O855" s="1"/>
      <c r="P855" s="1"/>
      <c r="Q855" s="1"/>
      <c r="R855" s="1"/>
      <c r="S855" s="1"/>
      <c r="T855" s="1"/>
      <c r="U855" s="1"/>
      <c r="V855" s="1"/>
      <c r="W855" s="1"/>
      <c r="X855" s="1"/>
      <c r="Y855" s="1"/>
      <c r="Z855" s="1"/>
    </row>
    <row r="856" spans="1:26" ht="14.25" customHeight="1" x14ac:dyDescent="0.3">
      <c r="A856" s="1"/>
      <c r="B856" s="1"/>
      <c r="C856" s="1"/>
      <c r="D856" s="1"/>
      <c r="E856" s="1"/>
      <c r="F856" s="1"/>
      <c r="G856" s="1"/>
      <c r="H856" s="1"/>
      <c r="I856" s="1"/>
      <c r="J856" s="26"/>
      <c r="K856" s="1"/>
      <c r="L856" s="1"/>
      <c r="M856" s="27"/>
      <c r="N856" s="28"/>
      <c r="O856" s="1"/>
      <c r="P856" s="1"/>
      <c r="Q856" s="1"/>
      <c r="R856" s="1"/>
      <c r="S856" s="1"/>
      <c r="T856" s="1"/>
      <c r="U856" s="1"/>
      <c r="V856" s="1"/>
      <c r="W856" s="1"/>
      <c r="X856" s="1"/>
      <c r="Y856" s="1"/>
      <c r="Z856" s="1"/>
    </row>
    <row r="857" spans="1:26" ht="14.25" customHeight="1" x14ac:dyDescent="0.3">
      <c r="A857" s="1"/>
      <c r="B857" s="1"/>
      <c r="C857" s="1"/>
      <c r="D857" s="1"/>
      <c r="E857" s="1"/>
      <c r="F857" s="1"/>
      <c r="G857" s="1"/>
      <c r="H857" s="1"/>
      <c r="I857" s="1"/>
      <c r="J857" s="26"/>
      <c r="K857" s="1"/>
      <c r="L857" s="1"/>
      <c r="M857" s="27"/>
      <c r="N857" s="28"/>
      <c r="O857" s="1"/>
      <c r="P857" s="1"/>
      <c r="Q857" s="1"/>
      <c r="R857" s="1"/>
      <c r="S857" s="1"/>
      <c r="T857" s="1"/>
      <c r="U857" s="1"/>
      <c r="V857" s="1"/>
      <c r="W857" s="1"/>
      <c r="X857" s="1"/>
      <c r="Y857" s="1"/>
      <c r="Z857" s="1"/>
    </row>
    <row r="858" spans="1:26" ht="14.25" customHeight="1" x14ac:dyDescent="0.3">
      <c r="A858" s="1"/>
      <c r="B858" s="1"/>
      <c r="C858" s="1"/>
      <c r="D858" s="1"/>
      <c r="E858" s="1"/>
      <c r="F858" s="1"/>
      <c r="G858" s="1"/>
      <c r="H858" s="1"/>
      <c r="I858" s="1"/>
      <c r="J858" s="26"/>
      <c r="K858" s="1"/>
      <c r="L858" s="1"/>
      <c r="M858" s="27"/>
      <c r="N858" s="28"/>
      <c r="O858" s="1"/>
      <c r="P858" s="1"/>
      <c r="Q858" s="1"/>
      <c r="R858" s="1"/>
      <c r="S858" s="1"/>
      <c r="T858" s="1"/>
      <c r="U858" s="1"/>
      <c r="V858" s="1"/>
      <c r="W858" s="1"/>
      <c r="X858" s="1"/>
      <c r="Y858" s="1"/>
      <c r="Z858" s="1"/>
    </row>
    <row r="859" spans="1:26" ht="14.25" customHeight="1" x14ac:dyDescent="0.3">
      <c r="A859" s="1"/>
      <c r="B859" s="1"/>
      <c r="C859" s="1"/>
      <c r="D859" s="1"/>
      <c r="E859" s="1"/>
      <c r="F859" s="1"/>
      <c r="G859" s="1"/>
      <c r="H859" s="1"/>
      <c r="I859" s="1"/>
      <c r="J859" s="26"/>
      <c r="K859" s="1"/>
      <c r="L859" s="1"/>
      <c r="M859" s="27"/>
      <c r="N859" s="28"/>
      <c r="O859" s="1"/>
      <c r="P859" s="1"/>
      <c r="Q859" s="1"/>
      <c r="R859" s="1"/>
      <c r="S859" s="1"/>
      <c r="T859" s="1"/>
      <c r="U859" s="1"/>
      <c r="V859" s="1"/>
      <c r="W859" s="1"/>
      <c r="X859" s="1"/>
      <c r="Y859" s="1"/>
      <c r="Z859" s="1"/>
    </row>
    <row r="860" spans="1:26" ht="14.25" customHeight="1" x14ac:dyDescent="0.3">
      <c r="A860" s="1"/>
      <c r="B860" s="1"/>
      <c r="C860" s="1"/>
      <c r="D860" s="1"/>
      <c r="E860" s="1"/>
      <c r="F860" s="1"/>
      <c r="G860" s="1"/>
      <c r="H860" s="1"/>
      <c r="I860" s="1"/>
      <c r="J860" s="26"/>
      <c r="K860" s="1"/>
      <c r="L860" s="1"/>
      <c r="M860" s="27"/>
      <c r="N860" s="28"/>
      <c r="O860" s="1"/>
      <c r="P860" s="1"/>
      <c r="Q860" s="1"/>
      <c r="R860" s="1"/>
      <c r="S860" s="1"/>
      <c r="T860" s="1"/>
      <c r="U860" s="1"/>
      <c r="V860" s="1"/>
      <c r="W860" s="1"/>
      <c r="X860" s="1"/>
      <c r="Y860" s="1"/>
      <c r="Z860" s="1"/>
    </row>
    <row r="861" spans="1:26" ht="14.25" customHeight="1" x14ac:dyDescent="0.3">
      <c r="A861" s="1"/>
      <c r="B861" s="1"/>
      <c r="C861" s="1"/>
      <c r="D861" s="1"/>
      <c r="E861" s="1"/>
      <c r="F861" s="1"/>
      <c r="G861" s="1"/>
      <c r="H861" s="1"/>
      <c r="I861" s="1"/>
      <c r="J861" s="26"/>
      <c r="K861" s="1"/>
      <c r="L861" s="1"/>
      <c r="M861" s="27"/>
      <c r="N861" s="28"/>
      <c r="O861" s="1"/>
      <c r="P861" s="1"/>
      <c r="Q861" s="1"/>
      <c r="R861" s="1"/>
      <c r="S861" s="1"/>
      <c r="T861" s="1"/>
      <c r="U861" s="1"/>
      <c r="V861" s="1"/>
      <c r="W861" s="1"/>
      <c r="X861" s="1"/>
      <c r="Y861" s="1"/>
      <c r="Z861" s="1"/>
    </row>
    <row r="862" spans="1:26" ht="14.25" customHeight="1" x14ac:dyDescent="0.3">
      <c r="A862" s="1"/>
      <c r="B862" s="1"/>
      <c r="C862" s="1"/>
      <c r="D862" s="1"/>
      <c r="E862" s="1"/>
      <c r="F862" s="1"/>
      <c r="G862" s="1"/>
      <c r="H862" s="1"/>
      <c r="I862" s="1"/>
      <c r="J862" s="26"/>
      <c r="K862" s="1"/>
      <c r="L862" s="1"/>
      <c r="M862" s="27"/>
      <c r="N862" s="28"/>
      <c r="O862" s="1"/>
      <c r="P862" s="1"/>
      <c r="Q862" s="1"/>
      <c r="R862" s="1"/>
      <c r="S862" s="1"/>
      <c r="T862" s="1"/>
      <c r="U862" s="1"/>
      <c r="V862" s="1"/>
      <c r="W862" s="1"/>
      <c r="X862" s="1"/>
      <c r="Y862" s="1"/>
      <c r="Z862" s="1"/>
    </row>
    <row r="863" spans="1:26" ht="14.25" customHeight="1" x14ac:dyDescent="0.3">
      <c r="A863" s="1"/>
      <c r="B863" s="1"/>
      <c r="C863" s="1"/>
      <c r="D863" s="1"/>
      <c r="E863" s="1"/>
      <c r="F863" s="1"/>
      <c r="G863" s="1"/>
      <c r="H863" s="1"/>
      <c r="I863" s="1"/>
      <c r="J863" s="26"/>
      <c r="K863" s="1"/>
      <c r="L863" s="1"/>
      <c r="M863" s="27"/>
      <c r="N863" s="28"/>
      <c r="O863" s="1"/>
      <c r="P863" s="1"/>
      <c r="Q863" s="1"/>
      <c r="R863" s="1"/>
      <c r="S863" s="1"/>
      <c r="T863" s="1"/>
      <c r="U863" s="1"/>
      <c r="V863" s="1"/>
      <c r="W863" s="1"/>
      <c r="X863" s="1"/>
      <c r="Y863" s="1"/>
      <c r="Z863" s="1"/>
    </row>
    <row r="864" spans="1:26" ht="14.25" customHeight="1" x14ac:dyDescent="0.3">
      <c r="A864" s="1"/>
      <c r="B864" s="1"/>
      <c r="C864" s="1"/>
      <c r="D864" s="1"/>
      <c r="E864" s="1"/>
      <c r="F864" s="1"/>
      <c r="G864" s="1"/>
      <c r="H864" s="1"/>
      <c r="I864" s="1"/>
      <c r="J864" s="26"/>
      <c r="K864" s="1"/>
      <c r="L864" s="1"/>
      <c r="M864" s="27"/>
      <c r="N864" s="28"/>
      <c r="O864" s="1"/>
      <c r="P864" s="1"/>
      <c r="Q864" s="1"/>
      <c r="R864" s="1"/>
      <c r="S864" s="1"/>
      <c r="T864" s="1"/>
      <c r="U864" s="1"/>
      <c r="V864" s="1"/>
      <c r="W864" s="1"/>
      <c r="X864" s="1"/>
      <c r="Y864" s="1"/>
      <c r="Z864" s="1"/>
    </row>
    <row r="865" spans="1:26" ht="14.25" customHeight="1" x14ac:dyDescent="0.3">
      <c r="A865" s="1"/>
      <c r="B865" s="1"/>
      <c r="C865" s="1"/>
      <c r="D865" s="1"/>
      <c r="E865" s="1"/>
      <c r="F865" s="1"/>
      <c r="G865" s="1"/>
      <c r="H865" s="1"/>
      <c r="I865" s="1"/>
      <c r="J865" s="26"/>
      <c r="K865" s="1"/>
      <c r="L865" s="1"/>
      <c r="M865" s="27"/>
      <c r="N865" s="28"/>
      <c r="O865" s="1"/>
      <c r="P865" s="1"/>
      <c r="Q865" s="1"/>
      <c r="R865" s="1"/>
      <c r="S865" s="1"/>
      <c r="T865" s="1"/>
      <c r="U865" s="1"/>
      <c r="V865" s="1"/>
      <c r="W865" s="1"/>
      <c r="X865" s="1"/>
      <c r="Y865" s="1"/>
      <c r="Z865" s="1"/>
    </row>
    <row r="866" spans="1:26" ht="14.25" customHeight="1" x14ac:dyDescent="0.3">
      <c r="A866" s="1"/>
      <c r="B866" s="1"/>
      <c r="C866" s="1"/>
      <c r="D866" s="1"/>
      <c r="E866" s="1"/>
      <c r="F866" s="1"/>
      <c r="G866" s="1"/>
      <c r="H866" s="1"/>
      <c r="I866" s="1"/>
      <c r="J866" s="26"/>
      <c r="K866" s="1"/>
      <c r="L866" s="1"/>
      <c r="M866" s="27"/>
      <c r="N866" s="28"/>
      <c r="O866" s="1"/>
      <c r="P866" s="1"/>
      <c r="Q866" s="1"/>
      <c r="R866" s="1"/>
      <c r="S866" s="1"/>
      <c r="T866" s="1"/>
      <c r="U866" s="1"/>
      <c r="V866" s="1"/>
      <c r="W866" s="1"/>
      <c r="X866" s="1"/>
      <c r="Y866" s="1"/>
      <c r="Z866" s="1"/>
    </row>
    <row r="867" spans="1:26" ht="14.25" customHeight="1" x14ac:dyDescent="0.3">
      <c r="A867" s="1"/>
      <c r="B867" s="1"/>
      <c r="C867" s="1"/>
      <c r="D867" s="1"/>
      <c r="E867" s="1"/>
      <c r="F867" s="1"/>
      <c r="G867" s="1"/>
      <c r="H867" s="1"/>
      <c r="I867" s="1"/>
      <c r="J867" s="26"/>
      <c r="K867" s="1"/>
      <c r="L867" s="1"/>
      <c r="M867" s="27"/>
      <c r="N867" s="28"/>
      <c r="O867" s="1"/>
      <c r="P867" s="1"/>
      <c r="Q867" s="1"/>
      <c r="R867" s="1"/>
      <c r="S867" s="1"/>
      <c r="T867" s="1"/>
      <c r="U867" s="1"/>
      <c r="V867" s="1"/>
      <c r="W867" s="1"/>
      <c r="X867" s="1"/>
      <c r="Y867" s="1"/>
      <c r="Z867" s="1"/>
    </row>
    <row r="868" spans="1:26" ht="14.25" customHeight="1" x14ac:dyDescent="0.3">
      <c r="A868" s="1"/>
      <c r="B868" s="1"/>
      <c r="C868" s="1"/>
      <c r="D868" s="1"/>
      <c r="E868" s="1"/>
      <c r="F868" s="1"/>
      <c r="G868" s="1"/>
      <c r="H868" s="1"/>
      <c r="I868" s="1"/>
      <c r="J868" s="26"/>
      <c r="K868" s="1"/>
      <c r="L868" s="1"/>
      <c r="M868" s="27"/>
      <c r="N868" s="28"/>
      <c r="O868" s="1"/>
      <c r="P868" s="1"/>
      <c r="Q868" s="1"/>
      <c r="R868" s="1"/>
      <c r="S868" s="1"/>
      <c r="T868" s="1"/>
      <c r="U868" s="1"/>
      <c r="V868" s="1"/>
      <c r="W868" s="1"/>
      <c r="X868" s="1"/>
      <c r="Y868" s="1"/>
      <c r="Z868" s="1"/>
    </row>
    <row r="869" spans="1:26" ht="14.25" customHeight="1" x14ac:dyDescent="0.3">
      <c r="A869" s="1"/>
      <c r="B869" s="1"/>
      <c r="C869" s="1"/>
      <c r="D869" s="1"/>
      <c r="E869" s="1"/>
      <c r="F869" s="1"/>
      <c r="G869" s="1"/>
      <c r="H869" s="1"/>
      <c r="I869" s="1"/>
      <c r="J869" s="26"/>
      <c r="K869" s="1"/>
      <c r="L869" s="1"/>
      <c r="M869" s="27"/>
      <c r="N869" s="28"/>
      <c r="O869" s="1"/>
      <c r="P869" s="1"/>
      <c r="Q869" s="1"/>
      <c r="R869" s="1"/>
      <c r="S869" s="1"/>
      <c r="T869" s="1"/>
      <c r="U869" s="1"/>
      <c r="V869" s="1"/>
      <c r="W869" s="1"/>
      <c r="X869" s="1"/>
      <c r="Y869" s="1"/>
      <c r="Z869" s="1"/>
    </row>
    <row r="870" spans="1:26" ht="14.25" customHeight="1" x14ac:dyDescent="0.3">
      <c r="A870" s="1"/>
      <c r="B870" s="1"/>
      <c r="C870" s="1"/>
      <c r="D870" s="1"/>
      <c r="E870" s="1"/>
      <c r="F870" s="1"/>
      <c r="G870" s="1"/>
      <c r="H870" s="1"/>
      <c r="I870" s="1"/>
      <c r="J870" s="26"/>
      <c r="K870" s="1"/>
      <c r="L870" s="1"/>
      <c r="M870" s="27"/>
      <c r="N870" s="28"/>
      <c r="O870" s="1"/>
      <c r="P870" s="1"/>
      <c r="Q870" s="1"/>
      <c r="R870" s="1"/>
      <c r="S870" s="1"/>
      <c r="T870" s="1"/>
      <c r="U870" s="1"/>
      <c r="V870" s="1"/>
      <c r="W870" s="1"/>
      <c r="X870" s="1"/>
      <c r="Y870" s="1"/>
      <c r="Z870" s="1"/>
    </row>
    <row r="871" spans="1:26" ht="14.25" customHeight="1" x14ac:dyDescent="0.3">
      <c r="A871" s="1"/>
      <c r="B871" s="1"/>
      <c r="C871" s="1"/>
      <c r="D871" s="1"/>
      <c r="E871" s="1"/>
      <c r="F871" s="1"/>
      <c r="G871" s="1"/>
      <c r="H871" s="1"/>
      <c r="I871" s="1"/>
      <c r="J871" s="26"/>
      <c r="K871" s="1"/>
      <c r="L871" s="1"/>
      <c r="M871" s="27"/>
      <c r="N871" s="28"/>
      <c r="O871" s="1"/>
      <c r="P871" s="1"/>
      <c r="Q871" s="1"/>
      <c r="R871" s="1"/>
      <c r="S871" s="1"/>
      <c r="T871" s="1"/>
      <c r="U871" s="1"/>
      <c r="V871" s="1"/>
      <c r="W871" s="1"/>
      <c r="X871" s="1"/>
      <c r="Y871" s="1"/>
      <c r="Z871" s="1"/>
    </row>
    <row r="872" spans="1:26" ht="14.25" customHeight="1" x14ac:dyDescent="0.3">
      <c r="A872" s="1"/>
      <c r="B872" s="1"/>
      <c r="C872" s="1"/>
      <c r="D872" s="1"/>
      <c r="E872" s="1"/>
      <c r="F872" s="1"/>
      <c r="G872" s="1"/>
      <c r="H872" s="1"/>
      <c r="I872" s="1"/>
      <c r="J872" s="26"/>
      <c r="K872" s="1"/>
      <c r="L872" s="1"/>
      <c r="M872" s="27"/>
      <c r="N872" s="28"/>
      <c r="O872" s="1"/>
      <c r="P872" s="1"/>
      <c r="Q872" s="1"/>
      <c r="R872" s="1"/>
      <c r="S872" s="1"/>
      <c r="T872" s="1"/>
      <c r="U872" s="1"/>
      <c r="V872" s="1"/>
      <c r="W872" s="1"/>
      <c r="X872" s="1"/>
      <c r="Y872" s="1"/>
      <c r="Z872" s="1"/>
    </row>
    <row r="873" spans="1:26" ht="14.25" customHeight="1" x14ac:dyDescent="0.3">
      <c r="A873" s="1"/>
      <c r="B873" s="1"/>
      <c r="C873" s="1"/>
      <c r="D873" s="1"/>
      <c r="E873" s="1"/>
      <c r="F873" s="1"/>
      <c r="G873" s="1"/>
      <c r="H873" s="1"/>
      <c r="I873" s="1"/>
      <c r="J873" s="26"/>
      <c r="K873" s="1"/>
      <c r="L873" s="1"/>
      <c r="M873" s="27"/>
      <c r="N873" s="28"/>
      <c r="O873" s="1"/>
      <c r="P873" s="1"/>
      <c r="Q873" s="1"/>
      <c r="R873" s="1"/>
      <c r="S873" s="1"/>
      <c r="T873" s="1"/>
      <c r="U873" s="1"/>
      <c r="V873" s="1"/>
      <c r="W873" s="1"/>
      <c r="X873" s="1"/>
      <c r="Y873" s="1"/>
      <c r="Z873" s="1"/>
    </row>
    <row r="874" spans="1:26" ht="14.25" customHeight="1" x14ac:dyDescent="0.3">
      <c r="A874" s="1"/>
      <c r="B874" s="1"/>
      <c r="C874" s="1"/>
      <c r="D874" s="1"/>
      <c r="E874" s="1"/>
      <c r="F874" s="1"/>
      <c r="G874" s="1"/>
      <c r="H874" s="1"/>
      <c r="I874" s="1"/>
      <c r="J874" s="26"/>
      <c r="K874" s="1"/>
      <c r="L874" s="1"/>
      <c r="M874" s="27"/>
      <c r="N874" s="28"/>
      <c r="O874" s="1"/>
      <c r="P874" s="1"/>
      <c r="Q874" s="1"/>
      <c r="R874" s="1"/>
      <c r="S874" s="1"/>
      <c r="T874" s="1"/>
      <c r="U874" s="1"/>
      <c r="V874" s="1"/>
      <c r="W874" s="1"/>
      <c r="X874" s="1"/>
      <c r="Y874" s="1"/>
      <c r="Z874" s="1"/>
    </row>
    <row r="875" spans="1:26" ht="14.25" customHeight="1" x14ac:dyDescent="0.3">
      <c r="A875" s="1"/>
      <c r="B875" s="1"/>
      <c r="C875" s="1"/>
      <c r="D875" s="1"/>
      <c r="E875" s="1"/>
      <c r="F875" s="1"/>
      <c r="G875" s="1"/>
      <c r="H875" s="1"/>
      <c r="I875" s="1"/>
      <c r="J875" s="26"/>
      <c r="K875" s="1"/>
      <c r="L875" s="1"/>
      <c r="M875" s="27"/>
      <c r="N875" s="28"/>
      <c r="O875" s="1"/>
      <c r="P875" s="1"/>
      <c r="Q875" s="1"/>
      <c r="R875" s="1"/>
      <c r="S875" s="1"/>
      <c r="T875" s="1"/>
      <c r="U875" s="1"/>
      <c r="V875" s="1"/>
      <c r="W875" s="1"/>
      <c r="X875" s="1"/>
      <c r="Y875" s="1"/>
      <c r="Z875" s="1"/>
    </row>
    <row r="876" spans="1:26" ht="14.25" customHeight="1" x14ac:dyDescent="0.3">
      <c r="A876" s="1"/>
      <c r="B876" s="1"/>
      <c r="C876" s="1"/>
      <c r="D876" s="1"/>
      <c r="E876" s="1"/>
      <c r="F876" s="1"/>
      <c r="G876" s="1"/>
      <c r="H876" s="1"/>
      <c r="I876" s="1"/>
      <c r="J876" s="26"/>
      <c r="K876" s="1"/>
      <c r="L876" s="1"/>
      <c r="M876" s="27"/>
      <c r="N876" s="28"/>
      <c r="O876" s="1"/>
      <c r="P876" s="1"/>
      <c r="Q876" s="1"/>
      <c r="R876" s="1"/>
      <c r="S876" s="1"/>
      <c r="T876" s="1"/>
      <c r="U876" s="1"/>
      <c r="V876" s="1"/>
      <c r="W876" s="1"/>
      <c r="X876" s="1"/>
      <c r="Y876" s="1"/>
      <c r="Z876" s="1"/>
    </row>
    <row r="877" spans="1:26" ht="14.25" customHeight="1" x14ac:dyDescent="0.3">
      <c r="A877" s="1"/>
      <c r="B877" s="1"/>
      <c r="C877" s="1"/>
      <c r="D877" s="1"/>
      <c r="E877" s="1"/>
      <c r="F877" s="1"/>
      <c r="G877" s="1"/>
      <c r="H877" s="1"/>
      <c r="I877" s="1"/>
      <c r="J877" s="26"/>
      <c r="K877" s="1"/>
      <c r="L877" s="1"/>
      <c r="M877" s="27"/>
      <c r="N877" s="28"/>
      <c r="O877" s="1"/>
      <c r="P877" s="1"/>
      <c r="Q877" s="1"/>
      <c r="R877" s="1"/>
      <c r="S877" s="1"/>
      <c r="T877" s="1"/>
      <c r="U877" s="1"/>
      <c r="V877" s="1"/>
      <c r="W877" s="1"/>
      <c r="X877" s="1"/>
      <c r="Y877" s="1"/>
      <c r="Z877" s="1"/>
    </row>
    <row r="878" spans="1:26" ht="14.25" customHeight="1" x14ac:dyDescent="0.3">
      <c r="A878" s="1"/>
      <c r="B878" s="1"/>
      <c r="C878" s="1"/>
      <c r="D878" s="1"/>
      <c r="E878" s="1"/>
      <c r="F878" s="1"/>
      <c r="G878" s="1"/>
      <c r="H878" s="1"/>
      <c r="I878" s="1"/>
      <c r="J878" s="26"/>
      <c r="K878" s="1"/>
      <c r="L878" s="1"/>
      <c r="M878" s="27"/>
      <c r="N878" s="28"/>
      <c r="O878" s="1"/>
      <c r="P878" s="1"/>
      <c r="Q878" s="1"/>
      <c r="R878" s="1"/>
      <c r="S878" s="1"/>
      <c r="T878" s="1"/>
      <c r="U878" s="1"/>
      <c r="V878" s="1"/>
      <c r="W878" s="1"/>
      <c r="X878" s="1"/>
      <c r="Y878" s="1"/>
      <c r="Z878" s="1"/>
    </row>
    <row r="879" spans="1:26" ht="14.25" customHeight="1" x14ac:dyDescent="0.3">
      <c r="A879" s="1"/>
      <c r="B879" s="1"/>
      <c r="C879" s="1"/>
      <c r="D879" s="1"/>
      <c r="E879" s="1"/>
      <c r="F879" s="1"/>
      <c r="G879" s="1"/>
      <c r="H879" s="1"/>
      <c r="I879" s="1"/>
      <c r="J879" s="26"/>
      <c r="K879" s="1"/>
      <c r="L879" s="1"/>
      <c r="M879" s="27"/>
      <c r="N879" s="28"/>
      <c r="O879" s="1"/>
      <c r="P879" s="1"/>
      <c r="Q879" s="1"/>
      <c r="R879" s="1"/>
      <c r="S879" s="1"/>
      <c r="T879" s="1"/>
      <c r="U879" s="1"/>
      <c r="V879" s="1"/>
      <c r="W879" s="1"/>
      <c r="X879" s="1"/>
      <c r="Y879" s="1"/>
      <c r="Z879" s="1"/>
    </row>
    <row r="880" spans="1:26" ht="14.25" customHeight="1" x14ac:dyDescent="0.3">
      <c r="A880" s="1"/>
      <c r="B880" s="1"/>
      <c r="C880" s="1"/>
      <c r="D880" s="1"/>
      <c r="E880" s="1"/>
      <c r="F880" s="1"/>
      <c r="G880" s="1"/>
      <c r="H880" s="1"/>
      <c r="I880" s="1"/>
      <c r="J880" s="26"/>
      <c r="K880" s="1"/>
      <c r="L880" s="1"/>
      <c r="M880" s="27"/>
      <c r="N880" s="28"/>
      <c r="O880" s="1"/>
      <c r="P880" s="1"/>
      <c r="Q880" s="1"/>
      <c r="R880" s="1"/>
      <c r="S880" s="1"/>
      <c r="T880" s="1"/>
      <c r="U880" s="1"/>
      <c r="V880" s="1"/>
      <c r="W880" s="1"/>
      <c r="X880" s="1"/>
      <c r="Y880" s="1"/>
      <c r="Z880" s="1"/>
    </row>
    <row r="881" spans="1:26" ht="14.25" customHeight="1" x14ac:dyDescent="0.3">
      <c r="A881" s="1"/>
      <c r="B881" s="1"/>
      <c r="C881" s="1"/>
      <c r="D881" s="1"/>
      <c r="E881" s="1"/>
      <c r="F881" s="1"/>
      <c r="G881" s="1"/>
      <c r="H881" s="1"/>
      <c r="I881" s="1"/>
      <c r="J881" s="26"/>
      <c r="K881" s="1"/>
      <c r="L881" s="1"/>
      <c r="M881" s="27"/>
      <c r="N881" s="28"/>
      <c r="O881" s="1"/>
      <c r="P881" s="1"/>
      <c r="Q881" s="1"/>
      <c r="R881" s="1"/>
      <c r="S881" s="1"/>
      <c r="T881" s="1"/>
      <c r="U881" s="1"/>
      <c r="V881" s="1"/>
      <c r="W881" s="1"/>
      <c r="X881" s="1"/>
      <c r="Y881" s="1"/>
      <c r="Z881" s="1"/>
    </row>
    <row r="882" spans="1:26" ht="14.25" customHeight="1" x14ac:dyDescent="0.3">
      <c r="A882" s="1"/>
      <c r="B882" s="1"/>
      <c r="C882" s="1"/>
      <c r="D882" s="1"/>
      <c r="E882" s="1"/>
      <c r="F882" s="1"/>
      <c r="G882" s="1"/>
      <c r="H882" s="1"/>
      <c r="I882" s="1"/>
      <c r="J882" s="26"/>
      <c r="K882" s="1"/>
      <c r="L882" s="1"/>
      <c r="M882" s="27"/>
      <c r="N882" s="28"/>
      <c r="O882" s="1"/>
      <c r="P882" s="1"/>
      <c r="Q882" s="1"/>
      <c r="R882" s="1"/>
      <c r="S882" s="1"/>
      <c r="T882" s="1"/>
      <c r="U882" s="1"/>
      <c r="V882" s="1"/>
      <c r="W882" s="1"/>
      <c r="X882" s="1"/>
      <c r="Y882" s="1"/>
      <c r="Z882" s="1"/>
    </row>
    <row r="883" spans="1:26" ht="14.25" customHeight="1" x14ac:dyDescent="0.3">
      <c r="A883" s="1"/>
      <c r="B883" s="1"/>
      <c r="C883" s="1"/>
      <c r="D883" s="1"/>
      <c r="E883" s="1"/>
      <c r="F883" s="1"/>
      <c r="G883" s="1"/>
      <c r="H883" s="1"/>
      <c r="I883" s="1"/>
      <c r="J883" s="26"/>
      <c r="K883" s="1"/>
      <c r="L883" s="1"/>
      <c r="M883" s="27"/>
      <c r="N883" s="28"/>
      <c r="O883" s="1"/>
      <c r="P883" s="1"/>
      <c r="Q883" s="1"/>
      <c r="R883" s="1"/>
      <c r="S883" s="1"/>
      <c r="T883" s="1"/>
      <c r="U883" s="1"/>
      <c r="V883" s="1"/>
      <c r="W883" s="1"/>
      <c r="X883" s="1"/>
      <c r="Y883" s="1"/>
      <c r="Z883" s="1"/>
    </row>
    <row r="884" spans="1:26" ht="14.25" customHeight="1" x14ac:dyDescent="0.3">
      <c r="A884" s="1"/>
      <c r="B884" s="1"/>
      <c r="C884" s="1"/>
      <c r="D884" s="1"/>
      <c r="E884" s="1"/>
      <c r="F884" s="1"/>
      <c r="G884" s="1"/>
      <c r="H884" s="1"/>
      <c r="I884" s="1"/>
      <c r="J884" s="26"/>
      <c r="K884" s="1"/>
      <c r="L884" s="1"/>
      <c r="M884" s="27"/>
      <c r="N884" s="28"/>
      <c r="O884" s="1"/>
      <c r="P884" s="1"/>
      <c r="Q884" s="1"/>
      <c r="R884" s="1"/>
      <c r="S884" s="1"/>
      <c r="T884" s="1"/>
      <c r="U884" s="1"/>
      <c r="V884" s="1"/>
      <c r="W884" s="1"/>
      <c r="X884" s="1"/>
      <c r="Y884" s="1"/>
      <c r="Z884" s="1"/>
    </row>
    <row r="885" spans="1:26" ht="14.25" customHeight="1" x14ac:dyDescent="0.3">
      <c r="A885" s="1"/>
      <c r="B885" s="1"/>
      <c r="C885" s="1"/>
      <c r="D885" s="1"/>
      <c r="E885" s="1"/>
      <c r="F885" s="1"/>
      <c r="G885" s="1"/>
      <c r="H885" s="1"/>
      <c r="I885" s="1"/>
      <c r="J885" s="26"/>
      <c r="K885" s="1"/>
      <c r="L885" s="1"/>
      <c r="M885" s="27"/>
      <c r="N885" s="28"/>
      <c r="O885" s="1"/>
      <c r="P885" s="1"/>
      <c r="Q885" s="1"/>
      <c r="R885" s="1"/>
      <c r="S885" s="1"/>
      <c r="T885" s="1"/>
      <c r="U885" s="1"/>
      <c r="V885" s="1"/>
      <c r="W885" s="1"/>
      <c r="X885" s="1"/>
      <c r="Y885" s="1"/>
      <c r="Z885" s="1"/>
    </row>
    <row r="886" spans="1:26" ht="14.25" customHeight="1" x14ac:dyDescent="0.3">
      <c r="A886" s="1"/>
      <c r="B886" s="1"/>
      <c r="C886" s="1"/>
      <c r="D886" s="1"/>
      <c r="E886" s="1"/>
      <c r="F886" s="1"/>
      <c r="G886" s="1"/>
      <c r="H886" s="1"/>
      <c r="I886" s="1"/>
      <c r="J886" s="26"/>
      <c r="K886" s="1"/>
      <c r="L886" s="1"/>
      <c r="M886" s="27"/>
      <c r="N886" s="28"/>
      <c r="O886" s="1"/>
      <c r="P886" s="1"/>
      <c r="Q886" s="1"/>
      <c r="R886" s="1"/>
      <c r="S886" s="1"/>
      <c r="T886" s="1"/>
      <c r="U886" s="1"/>
      <c r="V886" s="1"/>
      <c r="W886" s="1"/>
      <c r="X886" s="1"/>
      <c r="Y886" s="1"/>
      <c r="Z886" s="1"/>
    </row>
    <row r="887" spans="1:26" ht="14.25" customHeight="1" x14ac:dyDescent="0.3">
      <c r="A887" s="1"/>
      <c r="B887" s="1"/>
      <c r="C887" s="1"/>
      <c r="D887" s="1"/>
      <c r="E887" s="1"/>
      <c r="F887" s="1"/>
      <c r="G887" s="1"/>
      <c r="H887" s="1"/>
      <c r="I887" s="1"/>
      <c r="J887" s="26"/>
      <c r="K887" s="1"/>
      <c r="L887" s="1"/>
      <c r="M887" s="27"/>
      <c r="N887" s="28"/>
      <c r="O887" s="1"/>
      <c r="P887" s="1"/>
      <c r="Q887" s="1"/>
      <c r="R887" s="1"/>
      <c r="S887" s="1"/>
      <c r="T887" s="1"/>
      <c r="U887" s="1"/>
      <c r="V887" s="1"/>
      <c r="W887" s="1"/>
      <c r="X887" s="1"/>
      <c r="Y887" s="1"/>
      <c r="Z887" s="1"/>
    </row>
    <row r="888" spans="1:26" ht="14.25" customHeight="1" x14ac:dyDescent="0.3">
      <c r="A888" s="1"/>
      <c r="B888" s="1"/>
      <c r="C888" s="1"/>
      <c r="D888" s="1"/>
      <c r="E888" s="1"/>
      <c r="F888" s="1"/>
      <c r="G888" s="1"/>
      <c r="H888" s="1"/>
      <c r="I888" s="1"/>
      <c r="J888" s="26"/>
      <c r="K888" s="1"/>
      <c r="L888" s="1"/>
      <c r="M888" s="27"/>
      <c r="N888" s="28"/>
      <c r="O888" s="1"/>
      <c r="P888" s="1"/>
      <c r="Q888" s="1"/>
      <c r="R888" s="1"/>
      <c r="S888" s="1"/>
      <c r="T888" s="1"/>
      <c r="U888" s="1"/>
      <c r="V888" s="1"/>
      <c r="W888" s="1"/>
      <c r="X888" s="1"/>
      <c r="Y888" s="1"/>
      <c r="Z888" s="1"/>
    </row>
    <row r="889" spans="1:26" ht="14.25" customHeight="1" x14ac:dyDescent="0.3">
      <c r="A889" s="1"/>
      <c r="B889" s="1"/>
      <c r="C889" s="1"/>
      <c r="D889" s="1"/>
      <c r="E889" s="1"/>
      <c r="F889" s="1"/>
      <c r="G889" s="1"/>
      <c r="H889" s="1"/>
      <c r="I889" s="1"/>
      <c r="J889" s="26"/>
      <c r="K889" s="1"/>
      <c r="L889" s="1"/>
      <c r="M889" s="27"/>
      <c r="N889" s="28"/>
      <c r="O889" s="1"/>
      <c r="P889" s="1"/>
      <c r="Q889" s="1"/>
      <c r="R889" s="1"/>
      <c r="S889" s="1"/>
      <c r="T889" s="1"/>
      <c r="U889" s="1"/>
      <c r="V889" s="1"/>
      <c r="W889" s="1"/>
      <c r="X889" s="1"/>
      <c r="Y889" s="1"/>
      <c r="Z889" s="1"/>
    </row>
    <row r="890" spans="1:26" ht="14.25" customHeight="1" x14ac:dyDescent="0.3">
      <c r="A890" s="1"/>
      <c r="B890" s="1"/>
      <c r="C890" s="1"/>
      <c r="D890" s="1"/>
      <c r="E890" s="1"/>
      <c r="F890" s="1"/>
      <c r="G890" s="1"/>
      <c r="H890" s="1"/>
      <c r="I890" s="1"/>
      <c r="J890" s="26"/>
      <c r="K890" s="1"/>
      <c r="L890" s="1"/>
      <c r="M890" s="27"/>
      <c r="N890" s="28"/>
      <c r="O890" s="1"/>
      <c r="P890" s="1"/>
      <c r="Q890" s="1"/>
      <c r="R890" s="1"/>
      <c r="S890" s="1"/>
      <c r="T890" s="1"/>
      <c r="U890" s="1"/>
      <c r="V890" s="1"/>
      <c r="W890" s="1"/>
      <c r="X890" s="1"/>
      <c r="Y890" s="1"/>
      <c r="Z890" s="1"/>
    </row>
    <row r="891" spans="1:26" ht="14.25" customHeight="1" x14ac:dyDescent="0.3">
      <c r="A891" s="1"/>
      <c r="B891" s="1"/>
      <c r="C891" s="1"/>
      <c r="D891" s="1"/>
      <c r="E891" s="1"/>
      <c r="F891" s="1"/>
      <c r="G891" s="1"/>
      <c r="H891" s="1"/>
      <c r="I891" s="1"/>
      <c r="J891" s="26"/>
      <c r="K891" s="1"/>
      <c r="L891" s="1"/>
      <c r="M891" s="27"/>
      <c r="N891" s="28"/>
      <c r="O891" s="1"/>
      <c r="P891" s="1"/>
      <c r="Q891" s="1"/>
      <c r="R891" s="1"/>
      <c r="S891" s="1"/>
      <c r="T891" s="1"/>
      <c r="U891" s="1"/>
      <c r="V891" s="1"/>
      <c r="W891" s="1"/>
      <c r="X891" s="1"/>
      <c r="Y891" s="1"/>
      <c r="Z891" s="1"/>
    </row>
    <row r="892" spans="1:26" ht="14.25" customHeight="1" x14ac:dyDescent="0.3">
      <c r="A892" s="1"/>
      <c r="B892" s="1"/>
      <c r="C892" s="1"/>
      <c r="D892" s="1"/>
      <c r="E892" s="1"/>
      <c r="F892" s="1"/>
      <c r="G892" s="1"/>
      <c r="H892" s="1"/>
      <c r="I892" s="1"/>
      <c r="J892" s="26"/>
      <c r="K892" s="1"/>
      <c r="L892" s="1"/>
      <c r="M892" s="27"/>
      <c r="N892" s="28"/>
      <c r="O892" s="1"/>
      <c r="P892" s="1"/>
      <c r="Q892" s="1"/>
      <c r="R892" s="1"/>
      <c r="S892" s="1"/>
      <c r="T892" s="1"/>
      <c r="U892" s="1"/>
      <c r="V892" s="1"/>
      <c r="W892" s="1"/>
      <c r="X892" s="1"/>
      <c r="Y892" s="1"/>
      <c r="Z892" s="1"/>
    </row>
    <row r="893" spans="1:26" ht="14.25" customHeight="1" x14ac:dyDescent="0.3">
      <c r="A893" s="1"/>
      <c r="B893" s="1"/>
      <c r="C893" s="1"/>
      <c r="D893" s="1"/>
      <c r="E893" s="1"/>
      <c r="F893" s="1"/>
      <c r="G893" s="1"/>
      <c r="H893" s="1"/>
      <c r="I893" s="1"/>
      <c r="J893" s="26"/>
      <c r="K893" s="1"/>
      <c r="L893" s="1"/>
      <c r="M893" s="27"/>
      <c r="N893" s="28"/>
      <c r="O893" s="1"/>
      <c r="P893" s="1"/>
      <c r="Q893" s="1"/>
      <c r="R893" s="1"/>
      <c r="S893" s="1"/>
      <c r="T893" s="1"/>
      <c r="U893" s="1"/>
      <c r="V893" s="1"/>
      <c r="W893" s="1"/>
      <c r="X893" s="1"/>
      <c r="Y893" s="1"/>
      <c r="Z893" s="1"/>
    </row>
    <row r="894" spans="1:26" ht="14.25" customHeight="1" x14ac:dyDescent="0.3">
      <c r="A894" s="1"/>
      <c r="B894" s="1"/>
      <c r="C894" s="1"/>
      <c r="D894" s="1"/>
      <c r="E894" s="1"/>
      <c r="F894" s="1"/>
      <c r="G894" s="1"/>
      <c r="H894" s="1"/>
      <c r="I894" s="1"/>
      <c r="J894" s="26"/>
      <c r="K894" s="1"/>
      <c r="L894" s="1"/>
      <c r="M894" s="27"/>
      <c r="N894" s="28"/>
      <c r="O894" s="1"/>
      <c r="P894" s="1"/>
      <c r="Q894" s="1"/>
      <c r="R894" s="1"/>
      <c r="S894" s="1"/>
      <c r="T894" s="1"/>
      <c r="U894" s="1"/>
      <c r="V894" s="1"/>
      <c r="W894" s="1"/>
      <c r="X894" s="1"/>
      <c r="Y894" s="1"/>
      <c r="Z894" s="1"/>
    </row>
    <row r="895" spans="1:26" ht="14.25" customHeight="1" x14ac:dyDescent="0.3">
      <c r="A895" s="1"/>
      <c r="B895" s="1"/>
      <c r="C895" s="1"/>
      <c r="D895" s="1"/>
      <c r="E895" s="1"/>
      <c r="F895" s="1"/>
      <c r="G895" s="1"/>
      <c r="H895" s="1"/>
      <c r="I895" s="1"/>
      <c r="J895" s="26"/>
      <c r="K895" s="1"/>
      <c r="L895" s="1"/>
      <c r="M895" s="27"/>
      <c r="N895" s="28"/>
      <c r="O895" s="1"/>
      <c r="P895" s="1"/>
      <c r="Q895" s="1"/>
      <c r="R895" s="1"/>
      <c r="S895" s="1"/>
      <c r="T895" s="1"/>
      <c r="U895" s="1"/>
      <c r="V895" s="1"/>
      <c r="W895" s="1"/>
      <c r="X895" s="1"/>
      <c r="Y895" s="1"/>
      <c r="Z895" s="1"/>
    </row>
    <row r="896" spans="1:26" ht="14.25" customHeight="1" x14ac:dyDescent="0.3">
      <c r="A896" s="1"/>
      <c r="B896" s="1"/>
      <c r="C896" s="1"/>
      <c r="D896" s="1"/>
      <c r="E896" s="1"/>
      <c r="F896" s="1"/>
      <c r="G896" s="1"/>
      <c r="H896" s="1"/>
      <c r="I896" s="1"/>
      <c r="J896" s="26"/>
      <c r="K896" s="1"/>
      <c r="L896" s="1"/>
      <c r="M896" s="27"/>
      <c r="N896" s="28"/>
      <c r="O896" s="1"/>
      <c r="P896" s="1"/>
      <c r="Q896" s="1"/>
      <c r="R896" s="1"/>
      <c r="S896" s="1"/>
      <c r="T896" s="1"/>
      <c r="U896" s="1"/>
      <c r="V896" s="1"/>
      <c r="W896" s="1"/>
      <c r="X896" s="1"/>
      <c r="Y896" s="1"/>
      <c r="Z896" s="1"/>
    </row>
    <row r="897" spans="1:26" ht="14.25" customHeight="1" x14ac:dyDescent="0.3">
      <c r="A897" s="1"/>
      <c r="B897" s="1"/>
      <c r="C897" s="1"/>
      <c r="D897" s="1"/>
      <c r="E897" s="1"/>
      <c r="F897" s="1"/>
      <c r="G897" s="1"/>
      <c r="H897" s="1"/>
      <c r="I897" s="1"/>
      <c r="J897" s="26"/>
      <c r="K897" s="1"/>
      <c r="L897" s="1"/>
      <c r="M897" s="27"/>
      <c r="N897" s="28"/>
      <c r="O897" s="1"/>
      <c r="P897" s="1"/>
      <c r="Q897" s="1"/>
      <c r="R897" s="1"/>
      <c r="S897" s="1"/>
      <c r="T897" s="1"/>
      <c r="U897" s="1"/>
      <c r="V897" s="1"/>
      <c r="W897" s="1"/>
      <c r="X897" s="1"/>
      <c r="Y897" s="1"/>
      <c r="Z897" s="1"/>
    </row>
    <row r="898" spans="1:26" ht="14.25" customHeight="1" x14ac:dyDescent="0.3">
      <c r="A898" s="1"/>
      <c r="B898" s="1"/>
      <c r="C898" s="1"/>
      <c r="D898" s="1"/>
      <c r="E898" s="1"/>
      <c r="F898" s="1"/>
      <c r="G898" s="1"/>
      <c r="H898" s="1"/>
      <c r="I898" s="1"/>
      <c r="J898" s="26"/>
      <c r="K898" s="1"/>
      <c r="L898" s="1"/>
      <c r="M898" s="27"/>
      <c r="N898" s="28"/>
      <c r="O898" s="1"/>
      <c r="P898" s="1"/>
      <c r="Q898" s="1"/>
      <c r="R898" s="1"/>
      <c r="S898" s="1"/>
      <c r="T898" s="1"/>
      <c r="U898" s="1"/>
      <c r="V898" s="1"/>
      <c r="W898" s="1"/>
      <c r="X898" s="1"/>
      <c r="Y898" s="1"/>
      <c r="Z898" s="1"/>
    </row>
    <row r="899" spans="1:26" ht="14.25" customHeight="1" x14ac:dyDescent="0.3">
      <c r="A899" s="1"/>
      <c r="B899" s="1"/>
      <c r="C899" s="1"/>
      <c r="D899" s="1"/>
      <c r="E899" s="1"/>
      <c r="F899" s="1"/>
      <c r="G899" s="1"/>
      <c r="H899" s="1"/>
      <c r="I899" s="1"/>
      <c r="J899" s="26"/>
      <c r="K899" s="1"/>
      <c r="L899" s="1"/>
      <c r="M899" s="27"/>
      <c r="N899" s="28"/>
      <c r="O899" s="1"/>
      <c r="P899" s="1"/>
      <c r="Q899" s="1"/>
      <c r="R899" s="1"/>
      <c r="S899" s="1"/>
      <c r="T899" s="1"/>
      <c r="U899" s="1"/>
      <c r="V899" s="1"/>
      <c r="W899" s="1"/>
      <c r="X899" s="1"/>
      <c r="Y899" s="1"/>
      <c r="Z899" s="1"/>
    </row>
    <row r="900" spans="1:26" ht="14.25" customHeight="1" x14ac:dyDescent="0.3">
      <c r="A900" s="1"/>
      <c r="B900" s="1"/>
      <c r="C900" s="1"/>
      <c r="D900" s="1"/>
      <c r="E900" s="1"/>
      <c r="F900" s="1"/>
      <c r="G900" s="1"/>
      <c r="H900" s="1"/>
      <c r="I900" s="1"/>
      <c r="J900" s="26"/>
      <c r="K900" s="1"/>
      <c r="L900" s="1"/>
      <c r="M900" s="27"/>
      <c r="N900" s="28"/>
      <c r="O900" s="1"/>
      <c r="P900" s="1"/>
      <c r="Q900" s="1"/>
      <c r="R900" s="1"/>
      <c r="S900" s="1"/>
      <c r="T900" s="1"/>
      <c r="U900" s="1"/>
      <c r="V900" s="1"/>
      <c r="W900" s="1"/>
      <c r="X900" s="1"/>
      <c r="Y900" s="1"/>
      <c r="Z900" s="1"/>
    </row>
    <row r="901" spans="1:26" ht="14.25" customHeight="1" x14ac:dyDescent="0.3">
      <c r="A901" s="1"/>
      <c r="B901" s="1"/>
      <c r="C901" s="1"/>
      <c r="D901" s="1"/>
      <c r="E901" s="1"/>
      <c r="F901" s="1"/>
      <c r="G901" s="1"/>
      <c r="H901" s="1"/>
      <c r="I901" s="1"/>
      <c r="J901" s="26"/>
      <c r="K901" s="1"/>
      <c r="L901" s="1"/>
      <c r="M901" s="27"/>
      <c r="N901" s="28"/>
      <c r="O901" s="1"/>
      <c r="P901" s="1"/>
      <c r="Q901" s="1"/>
      <c r="R901" s="1"/>
      <c r="S901" s="1"/>
      <c r="T901" s="1"/>
      <c r="U901" s="1"/>
      <c r="V901" s="1"/>
      <c r="W901" s="1"/>
      <c r="X901" s="1"/>
      <c r="Y901" s="1"/>
      <c r="Z901" s="1"/>
    </row>
    <row r="902" spans="1:26" ht="14.25" customHeight="1" x14ac:dyDescent="0.3">
      <c r="A902" s="1"/>
      <c r="B902" s="1"/>
      <c r="C902" s="1"/>
      <c r="D902" s="1"/>
      <c r="E902" s="1"/>
      <c r="F902" s="1"/>
      <c r="G902" s="1"/>
      <c r="H902" s="1"/>
      <c r="I902" s="1"/>
      <c r="J902" s="26"/>
      <c r="K902" s="1"/>
      <c r="L902" s="1"/>
      <c r="M902" s="27"/>
      <c r="N902" s="28"/>
      <c r="O902" s="1"/>
      <c r="P902" s="1"/>
      <c r="Q902" s="1"/>
      <c r="R902" s="1"/>
      <c r="S902" s="1"/>
      <c r="T902" s="1"/>
      <c r="U902" s="1"/>
      <c r="V902" s="1"/>
      <c r="W902" s="1"/>
      <c r="X902" s="1"/>
      <c r="Y902" s="1"/>
      <c r="Z902" s="1"/>
    </row>
    <row r="903" spans="1:26" ht="14.25" customHeight="1" x14ac:dyDescent="0.3">
      <c r="A903" s="1"/>
      <c r="B903" s="1"/>
      <c r="C903" s="1"/>
      <c r="D903" s="1"/>
      <c r="E903" s="1"/>
      <c r="F903" s="1"/>
      <c r="G903" s="1"/>
      <c r="H903" s="1"/>
      <c r="I903" s="1"/>
      <c r="J903" s="26"/>
      <c r="K903" s="1"/>
      <c r="L903" s="1"/>
      <c r="M903" s="27"/>
      <c r="N903" s="28"/>
      <c r="O903" s="1"/>
      <c r="P903" s="1"/>
      <c r="Q903" s="1"/>
      <c r="R903" s="1"/>
      <c r="S903" s="1"/>
      <c r="T903" s="1"/>
      <c r="U903" s="1"/>
      <c r="V903" s="1"/>
      <c r="W903" s="1"/>
      <c r="X903" s="1"/>
      <c r="Y903" s="1"/>
      <c r="Z903" s="1"/>
    </row>
    <row r="904" spans="1:26" ht="14.25" customHeight="1" x14ac:dyDescent="0.3">
      <c r="A904" s="1"/>
      <c r="B904" s="1"/>
      <c r="C904" s="1"/>
      <c r="D904" s="1"/>
      <c r="E904" s="1"/>
      <c r="F904" s="1"/>
      <c r="G904" s="1"/>
      <c r="H904" s="1"/>
      <c r="I904" s="1"/>
      <c r="J904" s="26"/>
      <c r="K904" s="1"/>
      <c r="L904" s="1"/>
      <c r="M904" s="27"/>
      <c r="N904" s="28"/>
      <c r="O904" s="1"/>
      <c r="P904" s="1"/>
      <c r="Q904" s="1"/>
      <c r="R904" s="1"/>
      <c r="S904" s="1"/>
      <c r="T904" s="1"/>
      <c r="U904" s="1"/>
      <c r="V904" s="1"/>
      <c r="W904" s="1"/>
      <c r="X904" s="1"/>
      <c r="Y904" s="1"/>
      <c r="Z904" s="1"/>
    </row>
    <row r="905" spans="1:26" ht="14.25" customHeight="1" x14ac:dyDescent="0.3">
      <c r="A905" s="1"/>
      <c r="B905" s="1"/>
      <c r="C905" s="1"/>
      <c r="D905" s="1"/>
      <c r="E905" s="1"/>
      <c r="F905" s="1"/>
      <c r="G905" s="1"/>
      <c r="H905" s="1"/>
      <c r="I905" s="1"/>
      <c r="J905" s="26"/>
      <c r="K905" s="1"/>
      <c r="L905" s="1"/>
      <c r="M905" s="27"/>
      <c r="N905" s="28"/>
      <c r="O905" s="1"/>
      <c r="P905" s="1"/>
      <c r="Q905" s="1"/>
      <c r="R905" s="1"/>
      <c r="S905" s="1"/>
      <c r="T905" s="1"/>
      <c r="U905" s="1"/>
      <c r="V905" s="1"/>
      <c r="W905" s="1"/>
      <c r="X905" s="1"/>
      <c r="Y905" s="1"/>
      <c r="Z905" s="1"/>
    </row>
    <row r="906" spans="1:26" ht="14.25" customHeight="1" x14ac:dyDescent="0.3">
      <c r="A906" s="1"/>
      <c r="B906" s="1"/>
      <c r="C906" s="1"/>
      <c r="D906" s="1"/>
      <c r="E906" s="1"/>
      <c r="F906" s="1"/>
      <c r="G906" s="1"/>
      <c r="H906" s="1"/>
      <c r="I906" s="1"/>
      <c r="J906" s="26"/>
      <c r="K906" s="1"/>
      <c r="L906" s="1"/>
      <c r="M906" s="27"/>
      <c r="N906" s="28"/>
      <c r="O906" s="1"/>
      <c r="P906" s="1"/>
      <c r="Q906" s="1"/>
      <c r="R906" s="1"/>
      <c r="S906" s="1"/>
      <c r="T906" s="1"/>
      <c r="U906" s="1"/>
      <c r="V906" s="1"/>
      <c r="W906" s="1"/>
      <c r="X906" s="1"/>
      <c r="Y906" s="1"/>
      <c r="Z906" s="1"/>
    </row>
    <row r="907" spans="1:26" ht="14.25" customHeight="1" x14ac:dyDescent="0.3">
      <c r="A907" s="1"/>
      <c r="B907" s="1"/>
      <c r="C907" s="1"/>
      <c r="D907" s="1"/>
      <c r="E907" s="1"/>
      <c r="F907" s="1"/>
      <c r="G907" s="1"/>
      <c r="H907" s="1"/>
      <c r="I907" s="1"/>
      <c r="J907" s="26"/>
      <c r="K907" s="1"/>
      <c r="L907" s="1"/>
      <c r="M907" s="27"/>
      <c r="N907" s="28"/>
      <c r="O907" s="1"/>
      <c r="P907" s="1"/>
      <c r="Q907" s="1"/>
      <c r="R907" s="1"/>
      <c r="S907" s="1"/>
      <c r="T907" s="1"/>
      <c r="U907" s="1"/>
      <c r="V907" s="1"/>
      <c r="W907" s="1"/>
      <c r="X907" s="1"/>
      <c r="Y907" s="1"/>
      <c r="Z907" s="1"/>
    </row>
    <row r="908" spans="1:26" ht="14.25" customHeight="1" x14ac:dyDescent="0.3">
      <c r="A908" s="1"/>
      <c r="B908" s="1"/>
      <c r="C908" s="1"/>
      <c r="D908" s="1"/>
      <c r="E908" s="1"/>
      <c r="F908" s="1"/>
      <c r="G908" s="1"/>
      <c r="H908" s="1"/>
      <c r="I908" s="1"/>
      <c r="J908" s="26"/>
      <c r="K908" s="1"/>
      <c r="L908" s="1"/>
      <c r="M908" s="27"/>
      <c r="N908" s="28"/>
      <c r="O908" s="1"/>
      <c r="P908" s="1"/>
      <c r="Q908" s="1"/>
      <c r="R908" s="1"/>
      <c r="S908" s="1"/>
      <c r="T908" s="1"/>
      <c r="U908" s="1"/>
      <c r="V908" s="1"/>
      <c r="W908" s="1"/>
      <c r="X908" s="1"/>
      <c r="Y908" s="1"/>
      <c r="Z908" s="1"/>
    </row>
    <row r="909" spans="1:26" ht="14.25" customHeight="1" x14ac:dyDescent="0.3">
      <c r="A909" s="1"/>
      <c r="B909" s="1"/>
      <c r="C909" s="1"/>
      <c r="D909" s="1"/>
      <c r="E909" s="1"/>
      <c r="F909" s="1"/>
      <c r="G909" s="1"/>
      <c r="H909" s="1"/>
      <c r="I909" s="1"/>
      <c r="J909" s="26"/>
      <c r="K909" s="1"/>
      <c r="L909" s="1"/>
      <c r="M909" s="27"/>
      <c r="N909" s="28"/>
      <c r="O909" s="1"/>
      <c r="P909" s="1"/>
      <c r="Q909" s="1"/>
      <c r="R909" s="1"/>
      <c r="S909" s="1"/>
      <c r="T909" s="1"/>
      <c r="U909" s="1"/>
      <c r="V909" s="1"/>
      <c r="W909" s="1"/>
      <c r="X909" s="1"/>
      <c r="Y909" s="1"/>
      <c r="Z909" s="1"/>
    </row>
    <row r="910" spans="1:26" ht="14.25" customHeight="1" x14ac:dyDescent="0.3">
      <c r="A910" s="1"/>
      <c r="B910" s="1"/>
      <c r="C910" s="1"/>
      <c r="D910" s="1"/>
      <c r="E910" s="1"/>
      <c r="F910" s="1"/>
      <c r="G910" s="1"/>
      <c r="H910" s="1"/>
      <c r="I910" s="1"/>
      <c r="J910" s="26"/>
      <c r="K910" s="1"/>
      <c r="L910" s="1"/>
      <c r="M910" s="27"/>
      <c r="N910" s="28"/>
      <c r="O910" s="1"/>
      <c r="P910" s="1"/>
      <c r="Q910" s="1"/>
      <c r="R910" s="1"/>
      <c r="S910" s="1"/>
      <c r="T910" s="1"/>
      <c r="U910" s="1"/>
      <c r="V910" s="1"/>
      <c r="W910" s="1"/>
      <c r="X910" s="1"/>
      <c r="Y910" s="1"/>
      <c r="Z910" s="1"/>
    </row>
    <row r="911" spans="1:26" ht="14.25" customHeight="1" x14ac:dyDescent="0.3">
      <c r="A911" s="1"/>
      <c r="B911" s="1"/>
      <c r="C911" s="1"/>
      <c r="D911" s="1"/>
      <c r="E911" s="1"/>
      <c r="F911" s="1"/>
      <c r="G911" s="1"/>
      <c r="H911" s="1"/>
      <c r="I911" s="1"/>
      <c r="J911" s="26"/>
      <c r="K911" s="1"/>
      <c r="L911" s="1"/>
      <c r="M911" s="27"/>
      <c r="N911" s="28"/>
      <c r="O911" s="1"/>
      <c r="P911" s="1"/>
      <c r="Q911" s="1"/>
      <c r="R911" s="1"/>
      <c r="S911" s="1"/>
      <c r="T911" s="1"/>
      <c r="U911" s="1"/>
      <c r="V911" s="1"/>
      <c r="W911" s="1"/>
      <c r="X911" s="1"/>
      <c r="Y911" s="1"/>
      <c r="Z911" s="1"/>
    </row>
    <row r="912" spans="1:26" ht="14.25" customHeight="1" x14ac:dyDescent="0.3">
      <c r="A912" s="1"/>
      <c r="B912" s="1"/>
      <c r="C912" s="1"/>
      <c r="D912" s="1"/>
      <c r="E912" s="1"/>
      <c r="F912" s="1"/>
      <c r="G912" s="1"/>
      <c r="H912" s="1"/>
      <c r="I912" s="1"/>
      <c r="J912" s="26"/>
      <c r="K912" s="1"/>
      <c r="L912" s="1"/>
      <c r="M912" s="27"/>
      <c r="N912" s="28"/>
      <c r="O912" s="1"/>
      <c r="P912" s="1"/>
      <c r="Q912" s="1"/>
      <c r="R912" s="1"/>
      <c r="S912" s="1"/>
      <c r="T912" s="1"/>
      <c r="U912" s="1"/>
      <c r="V912" s="1"/>
      <c r="W912" s="1"/>
      <c r="X912" s="1"/>
      <c r="Y912" s="1"/>
      <c r="Z912" s="1"/>
    </row>
    <row r="913" spans="1:26" ht="14.25" customHeight="1" x14ac:dyDescent="0.3">
      <c r="A913" s="1"/>
      <c r="B913" s="1"/>
      <c r="C913" s="1"/>
      <c r="D913" s="1"/>
      <c r="E913" s="1"/>
      <c r="F913" s="1"/>
      <c r="G913" s="1"/>
      <c r="H913" s="1"/>
      <c r="I913" s="1"/>
      <c r="J913" s="26"/>
      <c r="K913" s="1"/>
      <c r="L913" s="1"/>
      <c r="M913" s="27"/>
      <c r="N913" s="28"/>
      <c r="O913" s="1"/>
      <c r="P913" s="1"/>
      <c r="Q913" s="1"/>
      <c r="R913" s="1"/>
      <c r="S913" s="1"/>
      <c r="T913" s="1"/>
      <c r="U913" s="1"/>
      <c r="V913" s="1"/>
      <c r="W913" s="1"/>
      <c r="X913" s="1"/>
      <c r="Y913" s="1"/>
      <c r="Z913" s="1"/>
    </row>
    <row r="914" spans="1:26" ht="14.25" customHeight="1" x14ac:dyDescent="0.3">
      <c r="A914" s="1"/>
      <c r="B914" s="1"/>
      <c r="C914" s="1"/>
      <c r="D914" s="1"/>
      <c r="E914" s="1"/>
      <c r="F914" s="1"/>
      <c r="G914" s="1"/>
      <c r="H914" s="1"/>
      <c r="I914" s="1"/>
      <c r="J914" s="26"/>
      <c r="K914" s="1"/>
      <c r="L914" s="1"/>
      <c r="M914" s="27"/>
      <c r="N914" s="28"/>
      <c r="O914" s="1"/>
      <c r="P914" s="1"/>
      <c r="Q914" s="1"/>
      <c r="R914" s="1"/>
      <c r="S914" s="1"/>
      <c r="T914" s="1"/>
      <c r="U914" s="1"/>
      <c r="V914" s="1"/>
      <c r="W914" s="1"/>
      <c r="X914" s="1"/>
      <c r="Y914" s="1"/>
      <c r="Z914" s="1"/>
    </row>
    <row r="915" spans="1:26" ht="14.25" customHeight="1" x14ac:dyDescent="0.3">
      <c r="A915" s="1"/>
      <c r="B915" s="1"/>
      <c r="C915" s="1"/>
      <c r="D915" s="1"/>
      <c r="E915" s="1"/>
      <c r="F915" s="1"/>
      <c r="G915" s="1"/>
      <c r="H915" s="1"/>
      <c r="I915" s="1"/>
      <c r="J915" s="26"/>
      <c r="K915" s="1"/>
      <c r="L915" s="1"/>
      <c r="M915" s="27"/>
      <c r="N915" s="28"/>
      <c r="O915" s="1"/>
      <c r="P915" s="1"/>
      <c r="Q915" s="1"/>
      <c r="R915" s="1"/>
      <c r="S915" s="1"/>
      <c r="T915" s="1"/>
      <c r="U915" s="1"/>
      <c r="V915" s="1"/>
      <c r="W915" s="1"/>
      <c r="X915" s="1"/>
      <c r="Y915" s="1"/>
      <c r="Z915" s="1"/>
    </row>
    <row r="916" spans="1:26" ht="14.25" customHeight="1" x14ac:dyDescent="0.3">
      <c r="A916" s="1"/>
      <c r="B916" s="1"/>
      <c r="C916" s="1"/>
      <c r="D916" s="1"/>
      <c r="E916" s="1"/>
      <c r="F916" s="1"/>
      <c r="G916" s="1"/>
      <c r="H916" s="1"/>
      <c r="I916" s="1"/>
      <c r="J916" s="26"/>
      <c r="K916" s="1"/>
      <c r="L916" s="1"/>
      <c r="M916" s="27"/>
      <c r="N916" s="28"/>
      <c r="O916" s="1"/>
      <c r="P916" s="1"/>
      <c r="Q916" s="1"/>
      <c r="R916" s="1"/>
      <c r="S916" s="1"/>
      <c r="T916" s="1"/>
      <c r="U916" s="1"/>
      <c r="V916" s="1"/>
      <c r="W916" s="1"/>
      <c r="X916" s="1"/>
      <c r="Y916" s="1"/>
      <c r="Z916" s="1"/>
    </row>
    <row r="917" spans="1:26" ht="14.25" customHeight="1" x14ac:dyDescent="0.3">
      <c r="A917" s="1"/>
      <c r="B917" s="1"/>
      <c r="C917" s="1"/>
      <c r="D917" s="1"/>
      <c r="E917" s="1"/>
      <c r="F917" s="1"/>
      <c r="G917" s="1"/>
      <c r="H917" s="1"/>
      <c r="I917" s="1"/>
      <c r="J917" s="26"/>
      <c r="K917" s="1"/>
      <c r="L917" s="1"/>
      <c r="M917" s="27"/>
      <c r="N917" s="28"/>
      <c r="O917" s="1"/>
      <c r="P917" s="1"/>
      <c r="Q917" s="1"/>
      <c r="R917" s="1"/>
      <c r="S917" s="1"/>
      <c r="T917" s="1"/>
      <c r="U917" s="1"/>
      <c r="V917" s="1"/>
      <c r="W917" s="1"/>
      <c r="X917" s="1"/>
      <c r="Y917" s="1"/>
      <c r="Z917" s="1"/>
    </row>
    <row r="918" spans="1:26" ht="14.25" customHeight="1" x14ac:dyDescent="0.3">
      <c r="A918" s="1"/>
      <c r="B918" s="1"/>
      <c r="C918" s="1"/>
      <c r="D918" s="1"/>
      <c r="E918" s="1"/>
      <c r="F918" s="1"/>
      <c r="G918" s="1"/>
      <c r="H918" s="1"/>
      <c r="I918" s="1"/>
      <c r="J918" s="26"/>
      <c r="K918" s="1"/>
      <c r="L918" s="1"/>
      <c r="M918" s="27"/>
      <c r="N918" s="28"/>
      <c r="O918" s="1"/>
      <c r="P918" s="1"/>
      <c r="Q918" s="1"/>
      <c r="R918" s="1"/>
      <c r="S918" s="1"/>
      <c r="T918" s="1"/>
      <c r="U918" s="1"/>
      <c r="V918" s="1"/>
      <c r="W918" s="1"/>
      <c r="X918" s="1"/>
      <c r="Y918" s="1"/>
      <c r="Z918" s="1"/>
    </row>
    <row r="919" spans="1:26" ht="14.25" customHeight="1" x14ac:dyDescent="0.3">
      <c r="A919" s="1"/>
      <c r="B919" s="1"/>
      <c r="C919" s="1"/>
      <c r="D919" s="1"/>
      <c r="E919" s="1"/>
      <c r="F919" s="1"/>
      <c r="G919" s="1"/>
      <c r="H919" s="1"/>
      <c r="I919" s="1"/>
      <c r="J919" s="26"/>
      <c r="K919" s="1"/>
      <c r="L919" s="1"/>
      <c r="M919" s="27"/>
      <c r="N919" s="28"/>
      <c r="O919" s="1"/>
      <c r="P919" s="1"/>
      <c r="Q919" s="1"/>
      <c r="R919" s="1"/>
      <c r="S919" s="1"/>
      <c r="T919" s="1"/>
      <c r="U919" s="1"/>
      <c r="V919" s="1"/>
      <c r="W919" s="1"/>
      <c r="X919" s="1"/>
      <c r="Y919" s="1"/>
      <c r="Z919" s="1"/>
    </row>
    <row r="920" spans="1:26" ht="14.25" customHeight="1" x14ac:dyDescent="0.3">
      <c r="A920" s="1"/>
      <c r="B920" s="1"/>
      <c r="C920" s="1"/>
      <c r="D920" s="1"/>
      <c r="E920" s="1"/>
      <c r="F920" s="1"/>
      <c r="G920" s="1"/>
      <c r="H920" s="1"/>
      <c r="I920" s="1"/>
      <c r="J920" s="26"/>
      <c r="K920" s="1"/>
      <c r="L920" s="1"/>
      <c r="M920" s="27"/>
      <c r="N920" s="28"/>
      <c r="O920" s="1"/>
      <c r="P920" s="1"/>
      <c r="Q920" s="1"/>
      <c r="R920" s="1"/>
      <c r="S920" s="1"/>
      <c r="T920" s="1"/>
      <c r="U920" s="1"/>
      <c r="V920" s="1"/>
      <c r="W920" s="1"/>
      <c r="X920" s="1"/>
      <c r="Y920" s="1"/>
      <c r="Z920" s="1"/>
    </row>
    <row r="921" spans="1:26" ht="14.25" customHeight="1" x14ac:dyDescent="0.3">
      <c r="A921" s="1"/>
      <c r="B921" s="1"/>
      <c r="C921" s="1"/>
      <c r="D921" s="1"/>
      <c r="E921" s="1"/>
      <c r="F921" s="1"/>
      <c r="G921" s="1"/>
      <c r="H921" s="1"/>
      <c r="I921" s="1"/>
      <c r="J921" s="26"/>
      <c r="K921" s="1"/>
      <c r="L921" s="1"/>
      <c r="M921" s="27"/>
      <c r="N921" s="28"/>
      <c r="O921" s="1"/>
      <c r="P921" s="1"/>
      <c r="Q921" s="1"/>
      <c r="R921" s="1"/>
      <c r="S921" s="1"/>
      <c r="T921" s="1"/>
      <c r="U921" s="1"/>
      <c r="V921" s="1"/>
      <c r="W921" s="1"/>
      <c r="X921" s="1"/>
      <c r="Y921" s="1"/>
      <c r="Z921" s="1"/>
    </row>
    <row r="922" spans="1:26" ht="14.25" customHeight="1" x14ac:dyDescent="0.3">
      <c r="A922" s="1"/>
      <c r="B922" s="1"/>
      <c r="C922" s="1"/>
      <c r="D922" s="1"/>
      <c r="E922" s="1"/>
      <c r="F922" s="1"/>
      <c r="G922" s="1"/>
      <c r="H922" s="1"/>
      <c r="I922" s="1"/>
      <c r="J922" s="26"/>
      <c r="K922" s="1"/>
      <c r="L922" s="1"/>
      <c r="M922" s="27"/>
      <c r="N922" s="28"/>
      <c r="O922" s="1"/>
      <c r="P922" s="1"/>
      <c r="Q922" s="1"/>
      <c r="R922" s="1"/>
      <c r="S922" s="1"/>
      <c r="T922" s="1"/>
      <c r="U922" s="1"/>
      <c r="V922" s="1"/>
      <c r="W922" s="1"/>
      <c r="X922" s="1"/>
      <c r="Y922" s="1"/>
      <c r="Z922" s="1"/>
    </row>
    <row r="923" spans="1:26" ht="14.25" customHeight="1" x14ac:dyDescent="0.3">
      <c r="A923" s="1"/>
      <c r="B923" s="1"/>
      <c r="C923" s="1"/>
      <c r="D923" s="1"/>
      <c r="E923" s="1"/>
      <c r="F923" s="1"/>
      <c r="G923" s="1"/>
      <c r="H923" s="1"/>
      <c r="I923" s="1"/>
      <c r="J923" s="26"/>
      <c r="K923" s="1"/>
      <c r="L923" s="1"/>
      <c r="M923" s="27"/>
      <c r="N923" s="28"/>
      <c r="O923" s="1"/>
      <c r="P923" s="1"/>
      <c r="Q923" s="1"/>
      <c r="R923" s="1"/>
      <c r="S923" s="1"/>
      <c r="T923" s="1"/>
      <c r="U923" s="1"/>
      <c r="V923" s="1"/>
      <c r="W923" s="1"/>
      <c r="X923" s="1"/>
      <c r="Y923" s="1"/>
      <c r="Z923" s="1"/>
    </row>
    <row r="924" spans="1:26" ht="14.25" customHeight="1" x14ac:dyDescent="0.3">
      <c r="A924" s="1"/>
      <c r="B924" s="1"/>
      <c r="C924" s="1"/>
      <c r="D924" s="1"/>
      <c r="E924" s="1"/>
      <c r="F924" s="1"/>
      <c r="G924" s="1"/>
      <c r="H924" s="1"/>
      <c r="I924" s="1"/>
      <c r="J924" s="26"/>
      <c r="K924" s="1"/>
      <c r="L924" s="1"/>
      <c r="M924" s="27"/>
      <c r="N924" s="28"/>
      <c r="O924" s="1"/>
      <c r="P924" s="1"/>
      <c r="Q924" s="1"/>
      <c r="R924" s="1"/>
      <c r="S924" s="1"/>
      <c r="T924" s="1"/>
      <c r="U924" s="1"/>
      <c r="V924" s="1"/>
      <c r="W924" s="1"/>
      <c r="X924" s="1"/>
      <c r="Y924" s="1"/>
      <c r="Z924" s="1"/>
    </row>
    <row r="925" spans="1:26" ht="14.25" customHeight="1" x14ac:dyDescent="0.3">
      <c r="A925" s="1"/>
      <c r="B925" s="1"/>
      <c r="C925" s="1"/>
      <c r="D925" s="1"/>
      <c r="E925" s="1"/>
      <c r="F925" s="1"/>
      <c r="G925" s="1"/>
      <c r="H925" s="1"/>
      <c r="I925" s="1"/>
      <c r="J925" s="26"/>
      <c r="K925" s="1"/>
      <c r="L925" s="1"/>
      <c r="M925" s="27"/>
      <c r="N925" s="28"/>
      <c r="O925" s="1"/>
      <c r="P925" s="1"/>
      <c r="Q925" s="1"/>
      <c r="R925" s="1"/>
      <c r="S925" s="1"/>
      <c r="T925" s="1"/>
      <c r="U925" s="1"/>
      <c r="V925" s="1"/>
      <c r="W925" s="1"/>
      <c r="X925" s="1"/>
      <c r="Y925" s="1"/>
      <c r="Z925" s="1"/>
    </row>
    <row r="926" spans="1:26" ht="14.25" customHeight="1" x14ac:dyDescent="0.3">
      <c r="A926" s="1"/>
      <c r="B926" s="1"/>
      <c r="C926" s="1"/>
      <c r="D926" s="1"/>
      <c r="E926" s="1"/>
      <c r="F926" s="1"/>
      <c r="G926" s="1"/>
      <c r="H926" s="1"/>
      <c r="I926" s="1"/>
      <c r="J926" s="26"/>
      <c r="K926" s="1"/>
      <c r="L926" s="1"/>
      <c r="M926" s="27"/>
      <c r="N926" s="28"/>
      <c r="O926" s="1"/>
      <c r="P926" s="1"/>
      <c r="Q926" s="1"/>
      <c r="R926" s="1"/>
      <c r="S926" s="1"/>
      <c r="T926" s="1"/>
      <c r="U926" s="1"/>
      <c r="V926" s="1"/>
      <c r="W926" s="1"/>
      <c r="X926" s="1"/>
      <c r="Y926" s="1"/>
      <c r="Z926" s="1"/>
    </row>
    <row r="927" spans="1:26" ht="14.25" customHeight="1" x14ac:dyDescent="0.3">
      <c r="A927" s="1"/>
      <c r="B927" s="1"/>
      <c r="C927" s="1"/>
      <c r="D927" s="1"/>
      <c r="E927" s="1"/>
      <c r="F927" s="1"/>
      <c r="G927" s="1"/>
      <c r="H927" s="1"/>
      <c r="I927" s="1"/>
      <c r="J927" s="26"/>
      <c r="K927" s="1"/>
      <c r="L927" s="1"/>
      <c r="M927" s="27"/>
      <c r="N927" s="28"/>
      <c r="O927" s="1"/>
      <c r="P927" s="1"/>
      <c r="Q927" s="1"/>
      <c r="R927" s="1"/>
      <c r="S927" s="1"/>
      <c r="T927" s="1"/>
      <c r="U927" s="1"/>
      <c r="V927" s="1"/>
      <c r="W927" s="1"/>
      <c r="X927" s="1"/>
      <c r="Y927" s="1"/>
      <c r="Z927" s="1"/>
    </row>
    <row r="928" spans="1:26" ht="14.25" customHeight="1" x14ac:dyDescent="0.3">
      <c r="A928" s="1"/>
      <c r="B928" s="1"/>
      <c r="C928" s="1"/>
      <c r="D928" s="1"/>
      <c r="E928" s="1"/>
      <c r="F928" s="1"/>
      <c r="G928" s="1"/>
      <c r="H928" s="1"/>
      <c r="I928" s="1"/>
      <c r="J928" s="26"/>
      <c r="K928" s="1"/>
      <c r="L928" s="1"/>
      <c r="M928" s="27"/>
      <c r="N928" s="28"/>
      <c r="O928" s="1"/>
      <c r="P928" s="1"/>
      <c r="Q928" s="1"/>
      <c r="R928" s="1"/>
      <c r="S928" s="1"/>
      <c r="T928" s="1"/>
      <c r="U928" s="1"/>
      <c r="V928" s="1"/>
      <c r="W928" s="1"/>
      <c r="X928" s="1"/>
      <c r="Y928" s="1"/>
      <c r="Z928" s="1"/>
    </row>
    <row r="929" spans="1:26" ht="14.25" customHeight="1" x14ac:dyDescent="0.3">
      <c r="A929" s="1"/>
      <c r="B929" s="1"/>
      <c r="C929" s="1"/>
      <c r="D929" s="1"/>
      <c r="E929" s="1"/>
      <c r="F929" s="1"/>
      <c r="G929" s="1"/>
      <c r="H929" s="1"/>
      <c r="I929" s="1"/>
      <c r="J929" s="26"/>
      <c r="K929" s="1"/>
      <c r="L929" s="1"/>
      <c r="M929" s="27"/>
      <c r="N929" s="28"/>
      <c r="O929" s="1"/>
      <c r="P929" s="1"/>
      <c r="Q929" s="1"/>
      <c r="R929" s="1"/>
      <c r="S929" s="1"/>
      <c r="T929" s="1"/>
      <c r="U929" s="1"/>
      <c r="V929" s="1"/>
      <c r="W929" s="1"/>
      <c r="X929" s="1"/>
      <c r="Y929" s="1"/>
      <c r="Z929" s="1"/>
    </row>
    <row r="930" spans="1:26" ht="14.25" customHeight="1" x14ac:dyDescent="0.3">
      <c r="A930" s="1"/>
      <c r="B930" s="1"/>
      <c r="C930" s="1"/>
      <c r="D930" s="1"/>
      <c r="E930" s="1"/>
      <c r="F930" s="1"/>
      <c r="G930" s="1"/>
      <c r="H930" s="1"/>
      <c r="I930" s="1"/>
      <c r="J930" s="26"/>
      <c r="K930" s="1"/>
      <c r="L930" s="1"/>
      <c r="M930" s="27"/>
      <c r="N930" s="28"/>
      <c r="O930" s="1"/>
      <c r="P930" s="1"/>
      <c r="Q930" s="1"/>
      <c r="R930" s="1"/>
      <c r="S930" s="1"/>
      <c r="T930" s="1"/>
      <c r="U930" s="1"/>
      <c r="V930" s="1"/>
      <c r="W930" s="1"/>
      <c r="X930" s="1"/>
      <c r="Y930" s="1"/>
      <c r="Z930" s="1"/>
    </row>
    <row r="931" spans="1:26" ht="14.25" customHeight="1" x14ac:dyDescent="0.3">
      <c r="A931" s="1"/>
      <c r="B931" s="1"/>
      <c r="C931" s="1"/>
      <c r="D931" s="1"/>
      <c r="E931" s="1"/>
      <c r="F931" s="1"/>
      <c r="G931" s="1"/>
      <c r="H931" s="1"/>
      <c r="I931" s="1"/>
      <c r="J931" s="26"/>
      <c r="K931" s="1"/>
      <c r="L931" s="1"/>
      <c r="M931" s="27"/>
      <c r="N931" s="28"/>
      <c r="O931" s="1"/>
      <c r="P931" s="1"/>
      <c r="Q931" s="1"/>
      <c r="R931" s="1"/>
      <c r="S931" s="1"/>
      <c r="T931" s="1"/>
      <c r="U931" s="1"/>
      <c r="V931" s="1"/>
      <c r="W931" s="1"/>
      <c r="X931" s="1"/>
      <c r="Y931" s="1"/>
      <c r="Z931" s="1"/>
    </row>
    <row r="932" spans="1:26" ht="14.25" customHeight="1" x14ac:dyDescent="0.3">
      <c r="A932" s="1"/>
      <c r="B932" s="1"/>
      <c r="C932" s="1"/>
      <c r="D932" s="1"/>
      <c r="E932" s="1"/>
      <c r="F932" s="1"/>
      <c r="G932" s="1"/>
      <c r="H932" s="1"/>
      <c r="I932" s="1"/>
      <c r="J932" s="26"/>
      <c r="K932" s="1"/>
      <c r="L932" s="1"/>
      <c r="M932" s="27"/>
      <c r="N932" s="28"/>
      <c r="O932" s="1"/>
      <c r="P932" s="1"/>
      <c r="Q932" s="1"/>
      <c r="R932" s="1"/>
      <c r="S932" s="1"/>
      <c r="T932" s="1"/>
      <c r="U932" s="1"/>
      <c r="V932" s="1"/>
      <c r="W932" s="1"/>
      <c r="X932" s="1"/>
      <c r="Y932" s="1"/>
      <c r="Z932" s="1"/>
    </row>
    <row r="933" spans="1:26" ht="14.25" customHeight="1" x14ac:dyDescent="0.3">
      <c r="A933" s="1"/>
      <c r="B933" s="1"/>
      <c r="C933" s="1"/>
      <c r="D933" s="1"/>
      <c r="E933" s="1"/>
      <c r="F933" s="1"/>
      <c r="G933" s="1"/>
      <c r="H933" s="1"/>
      <c r="I933" s="1"/>
      <c r="J933" s="26"/>
      <c r="K933" s="1"/>
      <c r="L933" s="1"/>
      <c r="M933" s="27"/>
      <c r="N933" s="28"/>
      <c r="O933" s="1"/>
      <c r="P933" s="1"/>
      <c r="Q933" s="1"/>
      <c r="R933" s="1"/>
      <c r="S933" s="1"/>
      <c r="T933" s="1"/>
      <c r="U933" s="1"/>
      <c r="V933" s="1"/>
      <c r="W933" s="1"/>
      <c r="X933" s="1"/>
      <c r="Y933" s="1"/>
      <c r="Z933" s="1"/>
    </row>
    <row r="934" spans="1:26" ht="14.25" customHeight="1" x14ac:dyDescent="0.3">
      <c r="A934" s="1"/>
      <c r="B934" s="1"/>
      <c r="C934" s="1"/>
      <c r="D934" s="1"/>
      <c r="E934" s="1"/>
      <c r="F934" s="1"/>
      <c r="G934" s="1"/>
      <c r="H934" s="1"/>
      <c r="I934" s="1"/>
      <c r="J934" s="26"/>
      <c r="K934" s="1"/>
      <c r="L934" s="1"/>
      <c r="M934" s="27"/>
      <c r="N934" s="28"/>
      <c r="O934" s="1"/>
      <c r="P934" s="1"/>
      <c r="Q934" s="1"/>
      <c r="R934" s="1"/>
      <c r="S934" s="1"/>
      <c r="T934" s="1"/>
      <c r="U934" s="1"/>
      <c r="V934" s="1"/>
      <c r="W934" s="1"/>
      <c r="X934" s="1"/>
      <c r="Y934" s="1"/>
      <c r="Z934" s="1"/>
    </row>
    <row r="935" spans="1:26" ht="14.25" customHeight="1" x14ac:dyDescent="0.3">
      <c r="A935" s="1"/>
      <c r="B935" s="1"/>
      <c r="C935" s="1"/>
      <c r="D935" s="1"/>
      <c r="E935" s="1"/>
      <c r="F935" s="1"/>
      <c r="G935" s="1"/>
      <c r="H935" s="1"/>
      <c r="I935" s="1"/>
      <c r="J935" s="26"/>
      <c r="K935" s="1"/>
      <c r="L935" s="1"/>
      <c r="M935" s="27"/>
      <c r="N935" s="28"/>
      <c r="O935" s="1"/>
      <c r="P935" s="1"/>
      <c r="Q935" s="1"/>
      <c r="R935" s="1"/>
      <c r="S935" s="1"/>
      <c r="T935" s="1"/>
      <c r="U935" s="1"/>
      <c r="V935" s="1"/>
      <c r="W935" s="1"/>
      <c r="X935" s="1"/>
      <c r="Y935" s="1"/>
      <c r="Z935" s="1"/>
    </row>
    <row r="936" spans="1:26" ht="14.25" customHeight="1" x14ac:dyDescent="0.3">
      <c r="A936" s="1"/>
      <c r="B936" s="1"/>
      <c r="C936" s="1"/>
      <c r="D936" s="1"/>
      <c r="E936" s="1"/>
      <c r="F936" s="1"/>
      <c r="G936" s="1"/>
      <c r="H936" s="1"/>
      <c r="I936" s="1"/>
      <c r="J936" s="26"/>
      <c r="K936" s="1"/>
      <c r="L936" s="1"/>
      <c r="M936" s="27"/>
      <c r="N936" s="28"/>
      <c r="O936" s="1"/>
      <c r="P936" s="1"/>
      <c r="Q936" s="1"/>
      <c r="R936" s="1"/>
      <c r="S936" s="1"/>
      <c r="T936" s="1"/>
      <c r="U936" s="1"/>
      <c r="V936" s="1"/>
      <c r="W936" s="1"/>
      <c r="X936" s="1"/>
      <c r="Y936" s="1"/>
      <c r="Z936" s="1"/>
    </row>
    <row r="937" spans="1:26" ht="14.25" customHeight="1" x14ac:dyDescent="0.3">
      <c r="A937" s="1"/>
      <c r="B937" s="1"/>
      <c r="C937" s="1"/>
      <c r="D937" s="1"/>
      <c r="E937" s="1"/>
      <c r="F937" s="1"/>
      <c r="G937" s="1"/>
      <c r="H937" s="1"/>
      <c r="I937" s="1"/>
      <c r="J937" s="26"/>
      <c r="K937" s="1"/>
      <c r="L937" s="1"/>
      <c r="M937" s="27"/>
      <c r="N937" s="28"/>
      <c r="O937" s="1"/>
      <c r="P937" s="1"/>
      <c r="Q937" s="1"/>
      <c r="R937" s="1"/>
      <c r="S937" s="1"/>
      <c r="T937" s="1"/>
      <c r="U937" s="1"/>
      <c r="V937" s="1"/>
      <c r="W937" s="1"/>
      <c r="X937" s="1"/>
      <c r="Y937" s="1"/>
      <c r="Z937" s="1"/>
    </row>
    <row r="938" spans="1:26" ht="14.25" customHeight="1" x14ac:dyDescent="0.3">
      <c r="A938" s="1"/>
      <c r="B938" s="1"/>
      <c r="C938" s="1"/>
      <c r="D938" s="1"/>
      <c r="E938" s="1"/>
      <c r="F938" s="1"/>
      <c r="G938" s="1"/>
      <c r="H938" s="1"/>
      <c r="I938" s="1"/>
      <c r="J938" s="26"/>
      <c r="K938" s="1"/>
      <c r="L938" s="1"/>
      <c r="M938" s="27"/>
      <c r="N938" s="28"/>
      <c r="O938" s="1"/>
      <c r="P938" s="1"/>
      <c r="Q938" s="1"/>
      <c r="R938" s="1"/>
      <c r="S938" s="1"/>
      <c r="T938" s="1"/>
      <c r="U938" s="1"/>
      <c r="V938" s="1"/>
      <c r="W938" s="1"/>
      <c r="X938" s="1"/>
      <c r="Y938" s="1"/>
      <c r="Z938" s="1"/>
    </row>
    <row r="939" spans="1:26" ht="14.25" customHeight="1" x14ac:dyDescent="0.3">
      <c r="A939" s="1"/>
      <c r="B939" s="1"/>
      <c r="C939" s="1"/>
      <c r="D939" s="1"/>
      <c r="E939" s="1"/>
      <c r="F939" s="1"/>
      <c r="G939" s="1"/>
      <c r="H939" s="1"/>
      <c r="I939" s="1"/>
      <c r="J939" s="26"/>
      <c r="K939" s="1"/>
      <c r="L939" s="1"/>
      <c r="M939" s="27"/>
      <c r="N939" s="28"/>
      <c r="O939" s="1"/>
      <c r="P939" s="1"/>
      <c r="Q939" s="1"/>
      <c r="R939" s="1"/>
      <c r="S939" s="1"/>
      <c r="T939" s="1"/>
      <c r="U939" s="1"/>
      <c r="V939" s="1"/>
      <c r="W939" s="1"/>
      <c r="X939" s="1"/>
      <c r="Y939" s="1"/>
      <c r="Z939" s="1"/>
    </row>
    <row r="940" spans="1:26" ht="14.25" customHeight="1" x14ac:dyDescent="0.3">
      <c r="A940" s="1"/>
      <c r="B940" s="1"/>
      <c r="C940" s="1"/>
      <c r="D940" s="1"/>
      <c r="E940" s="1"/>
      <c r="F940" s="1"/>
      <c r="G940" s="1"/>
      <c r="H940" s="1"/>
      <c r="I940" s="1"/>
      <c r="J940" s="26"/>
      <c r="K940" s="1"/>
      <c r="L940" s="1"/>
      <c r="M940" s="27"/>
      <c r="N940" s="28"/>
      <c r="O940" s="1"/>
      <c r="P940" s="1"/>
      <c r="Q940" s="1"/>
      <c r="R940" s="1"/>
      <c r="S940" s="1"/>
      <c r="T940" s="1"/>
      <c r="U940" s="1"/>
      <c r="V940" s="1"/>
      <c r="W940" s="1"/>
      <c r="X940" s="1"/>
      <c r="Y940" s="1"/>
      <c r="Z940" s="1"/>
    </row>
    <row r="941" spans="1:26" ht="14.25" customHeight="1" x14ac:dyDescent="0.3">
      <c r="A941" s="1"/>
      <c r="B941" s="1"/>
      <c r="C941" s="1"/>
      <c r="D941" s="1"/>
      <c r="E941" s="1"/>
      <c r="F941" s="1"/>
      <c r="G941" s="1"/>
      <c r="H941" s="1"/>
      <c r="I941" s="1"/>
      <c r="J941" s="26"/>
      <c r="K941" s="1"/>
      <c r="L941" s="1"/>
      <c r="M941" s="27"/>
      <c r="N941" s="28"/>
      <c r="O941" s="1"/>
      <c r="P941" s="1"/>
      <c r="Q941" s="1"/>
      <c r="R941" s="1"/>
      <c r="S941" s="1"/>
      <c r="T941" s="1"/>
      <c r="U941" s="1"/>
      <c r="V941" s="1"/>
      <c r="W941" s="1"/>
      <c r="X941" s="1"/>
      <c r="Y941" s="1"/>
      <c r="Z941" s="1"/>
    </row>
    <row r="942" spans="1:26" ht="14.25" customHeight="1" x14ac:dyDescent="0.3">
      <c r="A942" s="1"/>
      <c r="B942" s="1"/>
      <c r="C942" s="1"/>
      <c r="D942" s="1"/>
      <c r="E942" s="1"/>
      <c r="F942" s="1"/>
      <c r="G942" s="1"/>
      <c r="H942" s="1"/>
      <c r="I942" s="1"/>
      <c r="J942" s="26"/>
      <c r="K942" s="1"/>
      <c r="L942" s="1"/>
      <c r="M942" s="27"/>
      <c r="N942" s="28"/>
      <c r="O942" s="1"/>
      <c r="P942" s="1"/>
      <c r="Q942" s="1"/>
      <c r="R942" s="1"/>
      <c r="S942" s="1"/>
      <c r="T942" s="1"/>
      <c r="U942" s="1"/>
      <c r="V942" s="1"/>
      <c r="W942" s="1"/>
      <c r="X942" s="1"/>
      <c r="Y942" s="1"/>
      <c r="Z942" s="1"/>
    </row>
    <row r="943" spans="1:26" ht="14.25" customHeight="1" x14ac:dyDescent="0.3">
      <c r="A943" s="1"/>
      <c r="B943" s="1"/>
      <c r="C943" s="1"/>
      <c r="D943" s="1"/>
      <c r="E943" s="1"/>
      <c r="F943" s="1"/>
      <c r="G943" s="1"/>
      <c r="H943" s="1"/>
      <c r="I943" s="1"/>
      <c r="J943" s="26"/>
      <c r="K943" s="1"/>
      <c r="L943" s="1"/>
      <c r="M943" s="27"/>
      <c r="N943" s="28"/>
      <c r="O943" s="1"/>
      <c r="P943" s="1"/>
      <c r="Q943" s="1"/>
      <c r="R943" s="1"/>
      <c r="S943" s="1"/>
      <c r="T943" s="1"/>
      <c r="U943" s="1"/>
      <c r="V943" s="1"/>
      <c r="W943" s="1"/>
      <c r="X943" s="1"/>
      <c r="Y943" s="1"/>
      <c r="Z943" s="1"/>
    </row>
    <row r="944" spans="1:26" ht="14.25" customHeight="1" x14ac:dyDescent="0.3">
      <c r="A944" s="1"/>
      <c r="B944" s="1"/>
      <c r="C944" s="1"/>
      <c r="D944" s="1"/>
      <c r="E944" s="1"/>
      <c r="F944" s="1"/>
      <c r="G944" s="1"/>
      <c r="H944" s="1"/>
      <c r="I944" s="1"/>
      <c r="J944" s="26"/>
      <c r="K944" s="1"/>
      <c r="L944" s="1"/>
      <c r="M944" s="27"/>
      <c r="N944" s="28"/>
      <c r="O944" s="1"/>
      <c r="P944" s="1"/>
      <c r="Q944" s="1"/>
      <c r="R944" s="1"/>
      <c r="S944" s="1"/>
      <c r="T944" s="1"/>
      <c r="U944" s="1"/>
      <c r="V944" s="1"/>
      <c r="W944" s="1"/>
      <c r="X944" s="1"/>
      <c r="Y944" s="1"/>
      <c r="Z944" s="1"/>
    </row>
    <row r="945" spans="1:26" ht="14.25" customHeight="1" x14ac:dyDescent="0.3">
      <c r="A945" s="1"/>
      <c r="B945" s="1"/>
      <c r="C945" s="1"/>
      <c r="D945" s="1"/>
      <c r="E945" s="1"/>
      <c r="F945" s="1"/>
      <c r="G945" s="1"/>
      <c r="H945" s="1"/>
      <c r="I945" s="1"/>
      <c r="J945" s="26"/>
      <c r="K945" s="1"/>
      <c r="L945" s="1"/>
      <c r="M945" s="27"/>
      <c r="N945" s="28"/>
      <c r="O945" s="1"/>
      <c r="P945" s="1"/>
      <c r="Q945" s="1"/>
      <c r="R945" s="1"/>
      <c r="S945" s="1"/>
      <c r="T945" s="1"/>
      <c r="U945" s="1"/>
      <c r="V945" s="1"/>
      <c r="W945" s="1"/>
      <c r="X945" s="1"/>
      <c r="Y945" s="1"/>
      <c r="Z945" s="1"/>
    </row>
    <row r="946" spans="1:26" ht="14.25" customHeight="1" x14ac:dyDescent="0.3">
      <c r="A946" s="1"/>
      <c r="B946" s="1"/>
      <c r="C946" s="1"/>
      <c r="D946" s="1"/>
      <c r="E946" s="1"/>
      <c r="F946" s="1"/>
      <c r="G946" s="1"/>
      <c r="H946" s="1"/>
      <c r="I946" s="1"/>
      <c r="J946" s="26"/>
      <c r="K946" s="1"/>
      <c r="L946" s="1"/>
      <c r="M946" s="27"/>
      <c r="N946" s="28"/>
      <c r="O946" s="1"/>
      <c r="P946" s="1"/>
      <c r="Q946" s="1"/>
      <c r="R946" s="1"/>
      <c r="S946" s="1"/>
      <c r="T946" s="1"/>
      <c r="U946" s="1"/>
      <c r="V946" s="1"/>
      <c r="W946" s="1"/>
      <c r="X946" s="1"/>
      <c r="Y946" s="1"/>
      <c r="Z946" s="1"/>
    </row>
    <row r="947" spans="1:26" ht="14.25" customHeight="1" x14ac:dyDescent="0.3">
      <c r="A947" s="1"/>
      <c r="B947" s="1"/>
      <c r="C947" s="1"/>
      <c r="D947" s="1"/>
      <c r="E947" s="1"/>
      <c r="F947" s="1"/>
      <c r="G947" s="1"/>
      <c r="H947" s="1"/>
      <c r="I947" s="1"/>
      <c r="J947" s="26"/>
      <c r="K947" s="1"/>
      <c r="L947" s="1"/>
      <c r="M947" s="27"/>
      <c r="N947" s="28"/>
      <c r="O947" s="1"/>
      <c r="P947" s="1"/>
      <c r="Q947" s="1"/>
      <c r="R947" s="1"/>
      <c r="S947" s="1"/>
      <c r="T947" s="1"/>
      <c r="U947" s="1"/>
      <c r="V947" s="1"/>
      <c r="W947" s="1"/>
      <c r="X947" s="1"/>
      <c r="Y947" s="1"/>
      <c r="Z947" s="1"/>
    </row>
    <row r="948" spans="1:26" ht="14.25" customHeight="1" x14ac:dyDescent="0.3">
      <c r="A948" s="1"/>
      <c r="B948" s="1"/>
      <c r="C948" s="1"/>
      <c r="D948" s="1"/>
      <c r="E948" s="1"/>
      <c r="F948" s="1"/>
      <c r="G948" s="1"/>
      <c r="H948" s="1"/>
      <c r="I948" s="1"/>
      <c r="J948" s="26"/>
      <c r="K948" s="1"/>
      <c r="L948" s="1"/>
      <c r="M948" s="27"/>
      <c r="N948" s="28"/>
      <c r="O948" s="1"/>
      <c r="P948" s="1"/>
      <c r="Q948" s="1"/>
      <c r="R948" s="1"/>
      <c r="S948" s="1"/>
      <c r="T948" s="1"/>
      <c r="U948" s="1"/>
      <c r="V948" s="1"/>
      <c r="W948" s="1"/>
      <c r="X948" s="1"/>
      <c r="Y948" s="1"/>
      <c r="Z948" s="1"/>
    </row>
    <row r="949" spans="1:26" ht="14.25" customHeight="1" x14ac:dyDescent="0.3">
      <c r="A949" s="1"/>
      <c r="B949" s="1"/>
      <c r="C949" s="1"/>
      <c r="D949" s="1"/>
      <c r="E949" s="1"/>
      <c r="F949" s="1"/>
      <c r="G949" s="1"/>
      <c r="H949" s="1"/>
      <c r="I949" s="1"/>
      <c r="J949" s="26"/>
      <c r="K949" s="1"/>
      <c r="L949" s="1"/>
      <c r="M949" s="27"/>
      <c r="N949" s="28"/>
      <c r="O949" s="1"/>
      <c r="P949" s="1"/>
      <c r="Q949" s="1"/>
      <c r="R949" s="1"/>
      <c r="S949" s="1"/>
      <c r="T949" s="1"/>
      <c r="U949" s="1"/>
      <c r="V949" s="1"/>
      <c r="W949" s="1"/>
      <c r="X949" s="1"/>
      <c r="Y949" s="1"/>
      <c r="Z949" s="1"/>
    </row>
    <row r="950" spans="1:26" ht="14.25" customHeight="1" x14ac:dyDescent="0.3">
      <c r="A950" s="1"/>
      <c r="B950" s="1"/>
      <c r="C950" s="1"/>
      <c r="D950" s="1"/>
      <c r="E950" s="1"/>
      <c r="F950" s="1"/>
      <c r="G950" s="1"/>
      <c r="H950" s="1"/>
      <c r="I950" s="1"/>
      <c r="J950" s="26"/>
      <c r="K950" s="1"/>
      <c r="L950" s="1"/>
      <c r="M950" s="27"/>
      <c r="N950" s="28"/>
      <c r="O950" s="1"/>
      <c r="P950" s="1"/>
      <c r="Q950" s="1"/>
      <c r="R950" s="1"/>
      <c r="S950" s="1"/>
      <c r="T950" s="1"/>
      <c r="U950" s="1"/>
      <c r="V950" s="1"/>
      <c r="W950" s="1"/>
      <c r="X950" s="1"/>
      <c r="Y950" s="1"/>
      <c r="Z950" s="1"/>
    </row>
    <row r="951" spans="1:26" ht="14.25" customHeight="1" x14ac:dyDescent="0.3">
      <c r="A951" s="1"/>
      <c r="B951" s="1"/>
      <c r="C951" s="1"/>
      <c r="D951" s="1"/>
      <c r="E951" s="1"/>
      <c r="F951" s="1"/>
      <c r="G951" s="1"/>
      <c r="H951" s="1"/>
      <c r="I951" s="1"/>
      <c r="J951" s="26"/>
      <c r="K951" s="1"/>
      <c r="L951" s="1"/>
      <c r="M951" s="27"/>
      <c r="N951" s="28"/>
      <c r="O951" s="1"/>
      <c r="P951" s="1"/>
      <c r="Q951" s="1"/>
      <c r="R951" s="1"/>
      <c r="S951" s="1"/>
      <c r="T951" s="1"/>
      <c r="U951" s="1"/>
      <c r="V951" s="1"/>
      <c r="W951" s="1"/>
      <c r="X951" s="1"/>
      <c r="Y951" s="1"/>
      <c r="Z951" s="1"/>
    </row>
    <row r="952" spans="1:26" ht="14.25" customHeight="1" x14ac:dyDescent="0.3">
      <c r="A952" s="1"/>
      <c r="B952" s="1"/>
      <c r="C952" s="1"/>
      <c r="D952" s="1"/>
      <c r="E952" s="1"/>
      <c r="F952" s="1"/>
      <c r="G952" s="1"/>
      <c r="H952" s="1"/>
      <c r="I952" s="1"/>
      <c r="J952" s="26"/>
      <c r="K952" s="1"/>
      <c r="L952" s="1"/>
      <c r="M952" s="27"/>
      <c r="N952" s="28"/>
      <c r="O952" s="1"/>
      <c r="P952" s="1"/>
      <c r="Q952" s="1"/>
      <c r="R952" s="1"/>
      <c r="S952" s="1"/>
      <c r="T952" s="1"/>
      <c r="U952" s="1"/>
      <c r="V952" s="1"/>
      <c r="W952" s="1"/>
      <c r="X952" s="1"/>
      <c r="Y952" s="1"/>
      <c r="Z952" s="1"/>
    </row>
    <row r="953" spans="1:26" ht="14.25" customHeight="1" x14ac:dyDescent="0.3">
      <c r="A953" s="1"/>
      <c r="B953" s="1"/>
      <c r="C953" s="1"/>
      <c r="D953" s="1"/>
      <c r="E953" s="1"/>
      <c r="F953" s="1"/>
      <c r="G953" s="1"/>
      <c r="H953" s="1"/>
      <c r="I953" s="1"/>
      <c r="J953" s="26"/>
      <c r="K953" s="1"/>
      <c r="L953" s="1"/>
      <c r="M953" s="27"/>
      <c r="N953" s="28"/>
      <c r="O953" s="1"/>
      <c r="P953" s="1"/>
      <c r="Q953" s="1"/>
      <c r="R953" s="1"/>
      <c r="S953" s="1"/>
      <c r="T953" s="1"/>
      <c r="U953" s="1"/>
      <c r="V953" s="1"/>
      <c r="W953" s="1"/>
      <c r="X953" s="1"/>
      <c r="Y953" s="1"/>
      <c r="Z953" s="1"/>
    </row>
    <row r="954" spans="1:26" ht="14.25" customHeight="1" x14ac:dyDescent="0.3">
      <c r="A954" s="1"/>
      <c r="B954" s="1"/>
      <c r="C954" s="1"/>
      <c r="D954" s="1"/>
      <c r="E954" s="1"/>
      <c r="F954" s="1"/>
      <c r="G954" s="1"/>
      <c r="H954" s="1"/>
      <c r="I954" s="1"/>
      <c r="J954" s="26"/>
      <c r="K954" s="1"/>
      <c r="L954" s="1"/>
      <c r="M954" s="27"/>
      <c r="N954" s="28"/>
      <c r="O954" s="1"/>
      <c r="P954" s="1"/>
      <c r="Q954" s="1"/>
      <c r="R954" s="1"/>
      <c r="S954" s="1"/>
      <c r="T954" s="1"/>
      <c r="U954" s="1"/>
      <c r="V954" s="1"/>
      <c r="W954" s="1"/>
      <c r="X954" s="1"/>
      <c r="Y954" s="1"/>
      <c r="Z954" s="1"/>
    </row>
    <row r="955" spans="1:26" ht="14.25" customHeight="1" x14ac:dyDescent="0.3">
      <c r="A955" s="1"/>
      <c r="B955" s="1"/>
      <c r="C955" s="1"/>
      <c r="D955" s="1"/>
      <c r="E955" s="1"/>
      <c r="F955" s="1"/>
      <c r="G955" s="1"/>
      <c r="H955" s="1"/>
      <c r="I955" s="1"/>
      <c r="J955" s="26"/>
      <c r="K955" s="1"/>
      <c r="L955" s="1"/>
      <c r="M955" s="27"/>
      <c r="N955" s="28"/>
      <c r="O955" s="1"/>
      <c r="P955" s="1"/>
      <c r="Q955" s="1"/>
      <c r="R955" s="1"/>
      <c r="S955" s="1"/>
      <c r="T955" s="1"/>
      <c r="U955" s="1"/>
      <c r="V955" s="1"/>
      <c r="W955" s="1"/>
      <c r="X955" s="1"/>
      <c r="Y955" s="1"/>
      <c r="Z955" s="1"/>
    </row>
    <row r="956" spans="1:26" ht="14.25" customHeight="1" x14ac:dyDescent="0.3">
      <c r="A956" s="1"/>
      <c r="B956" s="1"/>
      <c r="C956" s="1"/>
      <c r="D956" s="1"/>
      <c r="E956" s="1"/>
      <c r="F956" s="1"/>
      <c r="G956" s="1"/>
      <c r="H956" s="1"/>
      <c r="I956" s="1"/>
      <c r="J956" s="26"/>
      <c r="K956" s="1"/>
      <c r="L956" s="1"/>
      <c r="M956" s="27"/>
      <c r="N956" s="28"/>
      <c r="O956" s="1"/>
      <c r="P956" s="1"/>
      <c r="Q956" s="1"/>
      <c r="R956" s="1"/>
      <c r="S956" s="1"/>
      <c r="T956" s="1"/>
      <c r="U956" s="1"/>
      <c r="V956" s="1"/>
      <c r="W956" s="1"/>
      <c r="X956" s="1"/>
      <c r="Y956" s="1"/>
      <c r="Z956" s="1"/>
    </row>
    <row r="957" spans="1:26" ht="14.25" customHeight="1" x14ac:dyDescent="0.3">
      <c r="A957" s="1"/>
      <c r="B957" s="1"/>
      <c r="C957" s="1"/>
      <c r="D957" s="1"/>
      <c r="E957" s="1"/>
      <c r="F957" s="1"/>
      <c r="G957" s="1"/>
      <c r="H957" s="1"/>
      <c r="I957" s="1"/>
      <c r="J957" s="26"/>
      <c r="K957" s="1"/>
      <c r="L957" s="1"/>
      <c r="M957" s="27"/>
      <c r="N957" s="28"/>
      <c r="O957" s="1"/>
      <c r="P957" s="1"/>
      <c r="Q957" s="1"/>
      <c r="R957" s="1"/>
      <c r="S957" s="1"/>
      <c r="T957" s="1"/>
      <c r="U957" s="1"/>
      <c r="V957" s="1"/>
      <c r="W957" s="1"/>
      <c r="X957" s="1"/>
      <c r="Y957" s="1"/>
      <c r="Z957" s="1"/>
    </row>
    <row r="958" spans="1:26" ht="14.25" customHeight="1" x14ac:dyDescent="0.3">
      <c r="A958" s="1"/>
      <c r="B958" s="1"/>
      <c r="C958" s="1"/>
      <c r="D958" s="1"/>
      <c r="E958" s="1"/>
      <c r="F958" s="1"/>
      <c r="G958" s="1"/>
      <c r="H958" s="1"/>
      <c r="I958" s="1"/>
      <c r="J958" s="26"/>
      <c r="K958" s="1"/>
      <c r="L958" s="1"/>
      <c r="M958" s="27"/>
      <c r="N958" s="28"/>
      <c r="O958" s="1"/>
      <c r="P958" s="1"/>
      <c r="Q958" s="1"/>
      <c r="R958" s="1"/>
      <c r="S958" s="1"/>
      <c r="T958" s="1"/>
      <c r="U958" s="1"/>
      <c r="V958" s="1"/>
      <c r="W958" s="1"/>
      <c r="X958" s="1"/>
      <c r="Y958" s="1"/>
      <c r="Z958" s="1"/>
    </row>
    <row r="959" spans="1:26" ht="14.25" customHeight="1" x14ac:dyDescent="0.3">
      <c r="A959" s="1"/>
      <c r="B959" s="1"/>
      <c r="C959" s="1"/>
      <c r="D959" s="1"/>
      <c r="E959" s="1"/>
      <c r="F959" s="1"/>
      <c r="G959" s="1"/>
      <c r="H959" s="1"/>
      <c r="I959" s="1"/>
      <c r="J959" s="26"/>
      <c r="K959" s="1"/>
      <c r="L959" s="1"/>
      <c r="M959" s="27"/>
      <c r="N959" s="28"/>
      <c r="O959" s="1"/>
      <c r="P959" s="1"/>
      <c r="Q959" s="1"/>
      <c r="R959" s="1"/>
      <c r="S959" s="1"/>
      <c r="T959" s="1"/>
      <c r="U959" s="1"/>
      <c r="V959" s="1"/>
      <c r="W959" s="1"/>
      <c r="X959" s="1"/>
      <c r="Y959" s="1"/>
      <c r="Z959" s="1"/>
    </row>
    <row r="960" spans="1:26" ht="14.25" customHeight="1" x14ac:dyDescent="0.3">
      <c r="A960" s="1"/>
      <c r="B960" s="1"/>
      <c r="C960" s="1"/>
      <c r="D960" s="1"/>
      <c r="E960" s="1"/>
      <c r="F960" s="1"/>
      <c r="G960" s="1"/>
      <c r="H960" s="1"/>
      <c r="I960" s="1"/>
      <c r="J960" s="26"/>
      <c r="K960" s="1"/>
      <c r="L960" s="1"/>
      <c r="M960" s="27"/>
      <c r="N960" s="28"/>
      <c r="O960" s="1"/>
      <c r="P960" s="1"/>
      <c r="Q960" s="1"/>
      <c r="R960" s="1"/>
      <c r="S960" s="1"/>
      <c r="T960" s="1"/>
      <c r="U960" s="1"/>
      <c r="V960" s="1"/>
      <c r="W960" s="1"/>
      <c r="X960" s="1"/>
      <c r="Y960" s="1"/>
      <c r="Z960" s="1"/>
    </row>
    <row r="961" spans="1:26" ht="14.25" customHeight="1" x14ac:dyDescent="0.3">
      <c r="A961" s="1"/>
      <c r="B961" s="1"/>
      <c r="C961" s="1"/>
      <c r="D961" s="1"/>
      <c r="E961" s="1"/>
      <c r="F961" s="1"/>
      <c r="G961" s="1"/>
      <c r="H961" s="1"/>
      <c r="I961" s="1"/>
      <c r="J961" s="26"/>
      <c r="K961" s="1"/>
      <c r="L961" s="1"/>
      <c r="M961" s="27"/>
      <c r="N961" s="28"/>
      <c r="O961" s="1"/>
      <c r="P961" s="1"/>
      <c r="Q961" s="1"/>
      <c r="R961" s="1"/>
      <c r="S961" s="1"/>
      <c r="T961" s="1"/>
      <c r="U961" s="1"/>
      <c r="V961" s="1"/>
      <c r="W961" s="1"/>
      <c r="X961" s="1"/>
      <c r="Y961" s="1"/>
      <c r="Z961" s="1"/>
    </row>
    <row r="962" spans="1:26" ht="14.25" customHeight="1" x14ac:dyDescent="0.3">
      <c r="A962" s="1"/>
      <c r="B962" s="1"/>
      <c r="C962" s="1"/>
      <c r="D962" s="1"/>
      <c r="E962" s="1"/>
      <c r="F962" s="1"/>
      <c r="G962" s="1"/>
      <c r="H962" s="1"/>
      <c r="I962" s="1"/>
      <c r="J962" s="26"/>
      <c r="K962" s="1"/>
      <c r="L962" s="1"/>
      <c r="M962" s="27"/>
      <c r="N962" s="28"/>
      <c r="O962" s="1"/>
      <c r="P962" s="1"/>
      <c r="Q962" s="1"/>
      <c r="R962" s="1"/>
      <c r="S962" s="1"/>
      <c r="T962" s="1"/>
      <c r="U962" s="1"/>
      <c r="V962" s="1"/>
      <c r="W962" s="1"/>
      <c r="X962" s="1"/>
      <c r="Y962" s="1"/>
      <c r="Z962" s="1"/>
    </row>
    <row r="963" spans="1:26" ht="14.25" customHeight="1" x14ac:dyDescent="0.3">
      <c r="A963" s="1"/>
      <c r="B963" s="1"/>
      <c r="C963" s="1"/>
      <c r="D963" s="1"/>
      <c r="E963" s="1"/>
      <c r="F963" s="1"/>
      <c r="G963" s="1"/>
      <c r="H963" s="1"/>
      <c r="I963" s="1"/>
      <c r="J963" s="26"/>
      <c r="K963" s="1"/>
      <c r="L963" s="1"/>
      <c r="M963" s="27"/>
      <c r="N963" s="28"/>
      <c r="O963" s="1"/>
      <c r="P963" s="1"/>
      <c r="Q963" s="1"/>
      <c r="R963" s="1"/>
      <c r="S963" s="1"/>
      <c r="T963" s="1"/>
      <c r="U963" s="1"/>
      <c r="V963" s="1"/>
      <c r="W963" s="1"/>
      <c r="X963" s="1"/>
      <c r="Y963" s="1"/>
      <c r="Z963" s="1"/>
    </row>
    <row r="964" spans="1:26" ht="14.25" customHeight="1" x14ac:dyDescent="0.3">
      <c r="A964" s="1"/>
      <c r="B964" s="1"/>
      <c r="C964" s="1"/>
      <c r="D964" s="1"/>
      <c r="E964" s="1"/>
      <c r="F964" s="1"/>
      <c r="G964" s="1"/>
      <c r="H964" s="1"/>
      <c r="I964" s="1"/>
      <c r="J964" s="26"/>
      <c r="K964" s="1"/>
      <c r="L964" s="1"/>
      <c r="M964" s="27"/>
      <c r="N964" s="28"/>
      <c r="O964" s="1"/>
      <c r="P964" s="1"/>
      <c r="Q964" s="1"/>
      <c r="R964" s="1"/>
      <c r="S964" s="1"/>
      <c r="T964" s="1"/>
      <c r="U964" s="1"/>
      <c r="V964" s="1"/>
      <c r="W964" s="1"/>
      <c r="X964" s="1"/>
      <c r="Y964" s="1"/>
      <c r="Z964" s="1"/>
    </row>
    <row r="965" spans="1:26" ht="14.25" customHeight="1" x14ac:dyDescent="0.3">
      <c r="A965" s="1"/>
      <c r="B965" s="1"/>
      <c r="C965" s="1"/>
      <c r="D965" s="1"/>
      <c r="E965" s="1"/>
      <c r="F965" s="1"/>
      <c r="G965" s="1"/>
      <c r="H965" s="1"/>
      <c r="I965" s="1"/>
      <c r="J965" s="26"/>
      <c r="K965" s="1"/>
      <c r="L965" s="1"/>
      <c r="M965" s="27"/>
      <c r="N965" s="28"/>
      <c r="O965" s="1"/>
      <c r="P965" s="1"/>
      <c r="Q965" s="1"/>
      <c r="R965" s="1"/>
      <c r="S965" s="1"/>
      <c r="T965" s="1"/>
      <c r="U965" s="1"/>
      <c r="V965" s="1"/>
      <c r="W965" s="1"/>
      <c r="X965" s="1"/>
      <c r="Y965" s="1"/>
      <c r="Z965" s="1"/>
    </row>
    <row r="966" spans="1:26" ht="14.25" customHeight="1" x14ac:dyDescent="0.3">
      <c r="A966" s="1"/>
      <c r="B966" s="1"/>
      <c r="C966" s="1"/>
      <c r="D966" s="1"/>
      <c r="E966" s="1"/>
      <c r="F966" s="1"/>
      <c r="G966" s="1"/>
      <c r="H966" s="1"/>
      <c r="I966" s="1"/>
      <c r="J966" s="26"/>
      <c r="K966" s="1"/>
      <c r="L966" s="1"/>
      <c r="M966" s="27"/>
      <c r="N966" s="28"/>
      <c r="O966" s="1"/>
      <c r="P966" s="1"/>
      <c r="Q966" s="1"/>
      <c r="R966" s="1"/>
      <c r="S966" s="1"/>
      <c r="T966" s="1"/>
      <c r="U966" s="1"/>
      <c r="V966" s="1"/>
      <c r="W966" s="1"/>
      <c r="X966" s="1"/>
      <c r="Y966" s="1"/>
      <c r="Z966" s="1"/>
    </row>
    <row r="967" spans="1:26" ht="14.25" customHeight="1" x14ac:dyDescent="0.3">
      <c r="A967" s="1"/>
      <c r="B967" s="1"/>
      <c r="C967" s="1"/>
      <c r="D967" s="1"/>
      <c r="E967" s="1"/>
      <c r="F967" s="1"/>
      <c r="G967" s="1"/>
      <c r="H967" s="1"/>
      <c r="I967" s="1"/>
      <c r="J967" s="26"/>
      <c r="K967" s="1"/>
      <c r="L967" s="1"/>
      <c r="M967" s="27"/>
      <c r="N967" s="28"/>
      <c r="O967" s="1"/>
      <c r="P967" s="1"/>
      <c r="Q967" s="1"/>
      <c r="R967" s="1"/>
      <c r="S967" s="1"/>
      <c r="T967" s="1"/>
      <c r="U967" s="1"/>
      <c r="V967" s="1"/>
      <c r="W967" s="1"/>
      <c r="X967" s="1"/>
      <c r="Y967" s="1"/>
      <c r="Z967" s="1"/>
    </row>
    <row r="968" spans="1:26" ht="14.25" customHeight="1" x14ac:dyDescent="0.3">
      <c r="A968" s="1"/>
      <c r="B968" s="1"/>
      <c r="C968" s="1"/>
      <c r="D968" s="1"/>
      <c r="E968" s="1"/>
      <c r="F968" s="1"/>
      <c r="G968" s="1"/>
      <c r="H968" s="1"/>
      <c r="I968" s="1"/>
      <c r="J968" s="26"/>
      <c r="K968" s="1"/>
      <c r="L968" s="1"/>
      <c r="M968" s="27"/>
      <c r="N968" s="28"/>
      <c r="O968" s="1"/>
      <c r="P968" s="1"/>
      <c r="Q968" s="1"/>
      <c r="R968" s="1"/>
      <c r="S968" s="1"/>
      <c r="T968" s="1"/>
      <c r="U968" s="1"/>
      <c r="V968" s="1"/>
      <c r="W968" s="1"/>
      <c r="X968" s="1"/>
      <c r="Y968" s="1"/>
      <c r="Z968" s="1"/>
    </row>
    <row r="969" spans="1:26" ht="14.25" customHeight="1" x14ac:dyDescent="0.3">
      <c r="A969" s="1"/>
      <c r="B969" s="1"/>
      <c r="C969" s="1"/>
      <c r="D969" s="1"/>
      <c r="E969" s="1"/>
      <c r="F969" s="1"/>
      <c r="G969" s="1"/>
      <c r="H969" s="1"/>
      <c r="I969" s="1"/>
      <c r="J969" s="26"/>
      <c r="K969" s="1"/>
      <c r="L969" s="1"/>
      <c r="M969" s="27"/>
      <c r="N969" s="28"/>
      <c r="O969" s="1"/>
      <c r="P969" s="1"/>
      <c r="Q969" s="1"/>
      <c r="R969" s="1"/>
      <c r="S969" s="1"/>
      <c r="T969" s="1"/>
      <c r="U969" s="1"/>
      <c r="V969" s="1"/>
      <c r="W969" s="1"/>
      <c r="X969" s="1"/>
      <c r="Y969" s="1"/>
      <c r="Z969" s="1"/>
    </row>
    <row r="970" spans="1:26" ht="14.25" customHeight="1" x14ac:dyDescent="0.3">
      <c r="A970" s="1"/>
      <c r="B970" s="1"/>
      <c r="C970" s="1"/>
      <c r="D970" s="1"/>
      <c r="E970" s="1"/>
      <c r="F970" s="1"/>
      <c r="G970" s="1"/>
      <c r="H970" s="1"/>
      <c r="I970" s="1"/>
      <c r="J970" s="26"/>
      <c r="K970" s="1"/>
      <c r="L970" s="1"/>
      <c r="M970" s="27"/>
      <c r="N970" s="28"/>
      <c r="O970" s="1"/>
      <c r="P970" s="1"/>
      <c r="Q970" s="1"/>
      <c r="R970" s="1"/>
      <c r="S970" s="1"/>
      <c r="T970" s="1"/>
      <c r="U970" s="1"/>
      <c r="V970" s="1"/>
      <c r="W970" s="1"/>
      <c r="X970" s="1"/>
      <c r="Y970" s="1"/>
      <c r="Z970" s="1"/>
    </row>
    <row r="971" spans="1:26" ht="14.25" customHeight="1" x14ac:dyDescent="0.3">
      <c r="A971" s="1"/>
      <c r="B971" s="1"/>
      <c r="C971" s="1"/>
      <c r="D971" s="1"/>
      <c r="E971" s="1"/>
      <c r="F971" s="1"/>
      <c r="G971" s="1"/>
      <c r="H971" s="1"/>
      <c r="I971" s="1"/>
      <c r="J971" s="26"/>
      <c r="K971" s="1"/>
      <c r="L971" s="1"/>
      <c r="M971" s="27"/>
      <c r="N971" s="28"/>
      <c r="O971" s="1"/>
      <c r="P971" s="1"/>
      <c r="Q971" s="1"/>
      <c r="R971" s="1"/>
      <c r="S971" s="1"/>
      <c r="T971" s="1"/>
      <c r="U971" s="1"/>
      <c r="V971" s="1"/>
      <c r="W971" s="1"/>
      <c r="X971" s="1"/>
      <c r="Y971" s="1"/>
      <c r="Z971" s="1"/>
    </row>
    <row r="972" spans="1:26" ht="14.25" customHeight="1" x14ac:dyDescent="0.3">
      <c r="A972" s="1"/>
      <c r="B972" s="1"/>
      <c r="C972" s="1"/>
      <c r="D972" s="1"/>
      <c r="E972" s="1"/>
      <c r="F972" s="1"/>
      <c r="G972" s="1"/>
      <c r="H972" s="1"/>
      <c r="I972" s="1"/>
      <c r="J972" s="26"/>
      <c r="K972" s="1"/>
      <c r="L972" s="1"/>
      <c r="M972" s="27"/>
      <c r="N972" s="28"/>
      <c r="O972" s="1"/>
      <c r="P972" s="1"/>
      <c r="Q972" s="1"/>
      <c r="R972" s="1"/>
      <c r="S972" s="1"/>
      <c r="T972" s="1"/>
      <c r="U972" s="1"/>
      <c r="V972" s="1"/>
      <c r="W972" s="1"/>
      <c r="X972" s="1"/>
      <c r="Y972" s="1"/>
      <c r="Z972" s="1"/>
    </row>
    <row r="973" spans="1:26" ht="14.25" customHeight="1" x14ac:dyDescent="0.3">
      <c r="A973" s="1"/>
      <c r="B973" s="1"/>
      <c r="C973" s="1"/>
      <c r="D973" s="1"/>
      <c r="E973" s="1"/>
      <c r="F973" s="1"/>
      <c r="G973" s="1"/>
      <c r="H973" s="1"/>
      <c r="I973" s="1"/>
      <c r="J973" s="26"/>
      <c r="K973" s="1"/>
      <c r="L973" s="1"/>
      <c r="M973" s="27"/>
      <c r="N973" s="28"/>
      <c r="O973" s="1"/>
      <c r="P973" s="1"/>
      <c r="Q973" s="1"/>
      <c r="R973" s="1"/>
      <c r="S973" s="1"/>
      <c r="T973" s="1"/>
      <c r="U973" s="1"/>
      <c r="V973" s="1"/>
      <c r="W973" s="1"/>
      <c r="X973" s="1"/>
      <c r="Y973" s="1"/>
      <c r="Z973" s="1"/>
    </row>
    <row r="974" spans="1:26" ht="14.25" customHeight="1" x14ac:dyDescent="0.3">
      <c r="A974" s="1"/>
      <c r="B974" s="1"/>
      <c r="C974" s="1"/>
      <c r="D974" s="1"/>
      <c r="E974" s="1"/>
      <c r="F974" s="1"/>
      <c r="G974" s="1"/>
      <c r="H974" s="1"/>
      <c r="I974" s="1"/>
      <c r="J974" s="26"/>
      <c r="K974" s="1"/>
      <c r="L974" s="1"/>
      <c r="M974" s="27"/>
      <c r="N974" s="28"/>
      <c r="O974" s="1"/>
      <c r="P974" s="1"/>
      <c r="Q974" s="1"/>
      <c r="R974" s="1"/>
      <c r="S974" s="1"/>
      <c r="T974" s="1"/>
      <c r="U974" s="1"/>
      <c r="V974" s="1"/>
      <c r="W974" s="1"/>
      <c r="X974" s="1"/>
      <c r="Y974" s="1"/>
      <c r="Z974" s="1"/>
    </row>
    <row r="975" spans="1:26" ht="14.25" customHeight="1" x14ac:dyDescent="0.3">
      <c r="A975" s="1"/>
      <c r="B975" s="1"/>
      <c r="C975" s="1"/>
      <c r="D975" s="1"/>
      <c r="E975" s="1"/>
      <c r="F975" s="1"/>
      <c r="G975" s="1"/>
      <c r="H975" s="1"/>
      <c r="I975" s="1"/>
      <c r="J975" s="26"/>
      <c r="K975" s="1"/>
      <c r="L975" s="1"/>
      <c r="M975" s="27"/>
      <c r="N975" s="28"/>
      <c r="O975" s="1"/>
      <c r="P975" s="1"/>
      <c r="Q975" s="1"/>
      <c r="R975" s="1"/>
      <c r="S975" s="1"/>
      <c r="T975" s="1"/>
      <c r="U975" s="1"/>
      <c r="V975" s="1"/>
      <c r="W975" s="1"/>
      <c r="X975" s="1"/>
      <c r="Y975" s="1"/>
      <c r="Z975" s="1"/>
    </row>
    <row r="976" spans="1:26" ht="14.25" customHeight="1" x14ac:dyDescent="0.3">
      <c r="A976" s="1"/>
      <c r="B976" s="1"/>
      <c r="C976" s="1"/>
      <c r="D976" s="1"/>
      <c r="E976" s="1"/>
      <c r="F976" s="1"/>
      <c r="G976" s="1"/>
      <c r="H976" s="1"/>
      <c r="I976" s="1"/>
      <c r="J976" s="26"/>
      <c r="K976" s="1"/>
      <c r="L976" s="1"/>
      <c r="M976" s="27"/>
      <c r="N976" s="28"/>
      <c r="O976" s="1"/>
      <c r="P976" s="1"/>
      <c r="Q976" s="1"/>
      <c r="R976" s="1"/>
      <c r="S976" s="1"/>
      <c r="T976" s="1"/>
      <c r="U976" s="1"/>
      <c r="V976" s="1"/>
      <c r="W976" s="1"/>
      <c r="X976" s="1"/>
      <c r="Y976" s="1"/>
      <c r="Z976" s="1"/>
    </row>
    <row r="977" spans="1:26" ht="14.25" customHeight="1" x14ac:dyDescent="0.3">
      <c r="A977" s="1"/>
      <c r="B977" s="1"/>
      <c r="C977" s="1"/>
      <c r="D977" s="1"/>
      <c r="E977" s="1"/>
      <c r="F977" s="1"/>
      <c r="G977" s="1"/>
      <c r="H977" s="1"/>
      <c r="I977" s="1"/>
      <c r="J977" s="26"/>
      <c r="K977" s="1"/>
      <c r="L977" s="1"/>
      <c r="M977" s="27"/>
      <c r="N977" s="28"/>
      <c r="O977" s="1"/>
      <c r="P977" s="1"/>
      <c r="Q977" s="1"/>
      <c r="R977" s="1"/>
      <c r="S977" s="1"/>
      <c r="T977" s="1"/>
      <c r="U977" s="1"/>
      <c r="V977" s="1"/>
      <c r="W977" s="1"/>
      <c r="X977" s="1"/>
      <c r="Y977" s="1"/>
      <c r="Z977" s="1"/>
    </row>
    <row r="978" spans="1:26" ht="14.25" customHeight="1" x14ac:dyDescent="0.3">
      <c r="A978" s="1"/>
      <c r="B978" s="1"/>
      <c r="C978" s="1"/>
      <c r="D978" s="1"/>
      <c r="E978" s="1"/>
      <c r="F978" s="1"/>
      <c r="G978" s="1"/>
      <c r="H978" s="1"/>
      <c r="I978" s="1"/>
      <c r="J978" s="26"/>
      <c r="K978" s="1"/>
      <c r="L978" s="1"/>
      <c r="M978" s="27"/>
      <c r="N978" s="28"/>
      <c r="O978" s="1"/>
      <c r="P978" s="1"/>
      <c r="Q978" s="1"/>
      <c r="R978" s="1"/>
      <c r="S978" s="1"/>
      <c r="T978" s="1"/>
      <c r="U978" s="1"/>
      <c r="V978" s="1"/>
      <c r="W978" s="1"/>
      <c r="X978" s="1"/>
      <c r="Y978" s="1"/>
      <c r="Z978" s="1"/>
    </row>
    <row r="979" spans="1:26" ht="14.25" customHeight="1" x14ac:dyDescent="0.3">
      <c r="A979" s="1"/>
      <c r="B979" s="1"/>
      <c r="C979" s="1"/>
      <c r="D979" s="1"/>
      <c r="E979" s="1"/>
      <c r="F979" s="1"/>
      <c r="G979" s="1"/>
      <c r="H979" s="1"/>
      <c r="I979" s="1"/>
      <c r="J979" s="26"/>
      <c r="K979" s="1"/>
      <c r="L979" s="1"/>
      <c r="M979" s="27"/>
      <c r="N979" s="28"/>
      <c r="O979" s="1"/>
      <c r="P979" s="1"/>
      <c r="Q979" s="1"/>
      <c r="R979" s="1"/>
      <c r="S979" s="1"/>
      <c r="T979" s="1"/>
      <c r="U979" s="1"/>
      <c r="V979" s="1"/>
      <c r="W979" s="1"/>
      <c r="X979" s="1"/>
      <c r="Y979" s="1"/>
      <c r="Z979" s="1"/>
    </row>
    <row r="980" spans="1:26" ht="14.25" customHeight="1" x14ac:dyDescent="0.3">
      <c r="A980" s="1"/>
      <c r="B980" s="1"/>
      <c r="C980" s="1"/>
      <c r="D980" s="1"/>
      <c r="E980" s="1"/>
      <c r="F980" s="1"/>
      <c r="G980" s="1"/>
      <c r="H980" s="1"/>
      <c r="I980" s="1"/>
      <c r="J980" s="26"/>
      <c r="K980" s="1"/>
      <c r="L980" s="1"/>
      <c r="M980" s="27"/>
      <c r="N980" s="28"/>
      <c r="O980" s="1"/>
      <c r="P980" s="1"/>
      <c r="Q980" s="1"/>
      <c r="R980" s="1"/>
      <c r="S980" s="1"/>
      <c r="T980" s="1"/>
      <c r="U980" s="1"/>
      <c r="V980" s="1"/>
      <c r="W980" s="1"/>
      <c r="X980" s="1"/>
      <c r="Y980" s="1"/>
      <c r="Z980" s="1"/>
    </row>
    <row r="981" spans="1:26" ht="14.25" customHeight="1" x14ac:dyDescent="0.3">
      <c r="A981" s="1"/>
      <c r="B981" s="1"/>
      <c r="C981" s="1"/>
      <c r="D981" s="1"/>
      <c r="E981" s="1"/>
      <c r="F981" s="1"/>
      <c r="G981" s="1"/>
      <c r="H981" s="1"/>
      <c r="I981" s="1"/>
      <c r="J981" s="26"/>
      <c r="K981" s="1"/>
      <c r="L981" s="1"/>
      <c r="M981" s="27"/>
      <c r="N981" s="28"/>
      <c r="O981" s="1"/>
      <c r="P981" s="1"/>
      <c r="Q981" s="1"/>
      <c r="R981" s="1"/>
      <c r="S981" s="1"/>
      <c r="T981" s="1"/>
      <c r="U981" s="1"/>
      <c r="V981" s="1"/>
      <c r="W981" s="1"/>
      <c r="X981" s="1"/>
      <c r="Y981" s="1"/>
      <c r="Z981" s="1"/>
    </row>
    <row r="982" spans="1:26" ht="14.25" customHeight="1" x14ac:dyDescent="0.3">
      <c r="A982" s="1"/>
      <c r="B982" s="1"/>
      <c r="C982" s="1"/>
      <c r="D982" s="1"/>
      <c r="E982" s="1"/>
      <c r="F982" s="1"/>
      <c r="G982" s="1"/>
      <c r="H982" s="1"/>
      <c r="I982" s="1"/>
      <c r="J982" s="26"/>
      <c r="K982" s="1"/>
      <c r="L982" s="1"/>
      <c r="M982" s="27"/>
      <c r="N982" s="28"/>
      <c r="O982" s="1"/>
      <c r="P982" s="1"/>
      <c r="Q982" s="1"/>
      <c r="R982" s="1"/>
      <c r="S982" s="1"/>
      <c r="T982" s="1"/>
      <c r="U982" s="1"/>
      <c r="V982" s="1"/>
      <c r="W982" s="1"/>
      <c r="X982" s="1"/>
      <c r="Y982" s="1"/>
      <c r="Z982" s="1"/>
    </row>
  </sheetData>
  <hyperlinks>
    <hyperlink ref="C2" r:id="rId1" xr:uid="{00000000-0004-0000-0000-000000000000}"/>
    <hyperlink ref="C3" r:id="rId2" xr:uid="{00000000-0004-0000-0000-000001000000}"/>
    <hyperlink ref="C4" r:id="rId3" xr:uid="{00000000-0004-0000-0000-000002000000}"/>
    <hyperlink ref="C5" r:id="rId4" xr:uid="{00000000-0004-0000-0000-000003000000}"/>
    <hyperlink ref="C6" r:id="rId5" xr:uid="{00000000-0004-0000-0000-000004000000}"/>
    <hyperlink ref="C7" r:id="rId6" xr:uid="{00000000-0004-0000-0000-000005000000}"/>
    <hyperlink ref="C8" r:id="rId7" xr:uid="{00000000-0004-0000-0000-000006000000}"/>
    <hyperlink ref="C27" r:id="rId8" xr:uid="{00000000-0004-0000-0000-000007000000}"/>
    <hyperlink ref="C29" r:id="rId9" xr:uid="{00000000-0004-0000-0000-000015000000}"/>
    <hyperlink ref="C30" r:id="rId10" xr:uid="{00000000-0004-0000-0000-000016000000}"/>
    <hyperlink ref="C31" r:id="rId11" xr:uid="{00000000-0004-0000-0000-000017000000}"/>
    <hyperlink ref="C32" r:id="rId12" xr:uid="{00000000-0004-0000-0000-000018000000}"/>
    <hyperlink ref="C33" r:id="rId13" xr:uid="{00000000-0004-0000-0000-000019000000}"/>
    <hyperlink ref="C34" r:id="rId14" xr:uid="{00000000-0004-0000-0000-00001A000000}"/>
    <hyperlink ref="C38" r:id="rId15" xr:uid="{00000000-0004-0000-0000-00001B000000}"/>
    <hyperlink ref="C39" r:id="rId16" xr:uid="{00000000-0004-0000-0000-00001C000000}"/>
    <hyperlink ref="C40" r:id="rId17" xr:uid="{00000000-0004-0000-0000-00001D000000}"/>
    <hyperlink ref="C41" r:id="rId18" xr:uid="{00000000-0004-0000-0000-00001E000000}"/>
    <hyperlink ref="C44" r:id="rId19" xr:uid="{00000000-0004-0000-0000-00001F000000}"/>
    <hyperlink ref="C49" r:id="rId20" xr:uid="{00000000-0004-0000-0000-000020000000}"/>
    <hyperlink ref="C50" r:id="rId21" xr:uid="{00000000-0004-0000-0000-000021000000}"/>
    <hyperlink ref="C51" r:id="rId22" xr:uid="{00000000-0004-0000-0000-000022000000}"/>
    <hyperlink ref="C56" r:id="rId23" xr:uid="{00000000-0004-0000-0000-000023000000}"/>
    <hyperlink ref="C57" r:id="rId24" xr:uid="{00000000-0004-0000-0000-000024000000}"/>
    <hyperlink ref="C58" r:id="rId25" xr:uid="{00000000-0004-0000-0000-000025000000}"/>
    <hyperlink ref="C59" r:id="rId26" xr:uid="{00000000-0004-0000-0000-000026000000}"/>
    <hyperlink ref="C60" r:id="rId27" xr:uid="{00000000-0004-0000-0000-000027000000}"/>
    <hyperlink ref="C61" r:id="rId28" xr:uid="{00000000-0004-0000-0000-000028000000}"/>
    <hyperlink ref="C63" r:id="rId29" xr:uid="{00000000-0004-0000-0000-000029000000}"/>
    <hyperlink ref="C64" r:id="rId30" xr:uid="{00000000-0004-0000-0000-00002A000000}"/>
    <hyperlink ref="C65" r:id="rId31" xr:uid="{00000000-0004-0000-0000-00002B000000}"/>
    <hyperlink ref="C67" r:id="rId32" location="ContractDocuments" xr:uid="{00000000-0004-0000-0000-00002C000000}"/>
    <hyperlink ref="C69" r:id="rId33" location="ContractDocuments" xr:uid="{00000000-0004-0000-0000-00002D000000}"/>
    <hyperlink ref="C70" r:id="rId34" xr:uid="{00000000-0004-0000-0000-00002E000000}"/>
    <hyperlink ref="C71" r:id="rId35" location="ContractDocuments" xr:uid="{00000000-0004-0000-0000-00002F000000}"/>
    <hyperlink ref="C72" r:id="rId36" location="ContractDocuments" xr:uid="{00000000-0004-0000-0000-000030000000}"/>
    <hyperlink ref="C74" r:id="rId37" location="ContractDocuments" xr:uid="{00000000-0004-0000-0000-000031000000}"/>
    <hyperlink ref="C75" r:id="rId38" location="ContractDocuments" xr:uid="{00000000-0004-0000-0000-000032000000}"/>
    <hyperlink ref="C76" r:id="rId39" location="ContractDocuments" xr:uid="{00000000-0004-0000-0000-000033000000}"/>
    <hyperlink ref="C77" r:id="rId40" location="ContractDocuments" xr:uid="{00000000-0004-0000-0000-000034000000}"/>
    <hyperlink ref="C78" r:id="rId41" xr:uid="{00000000-0004-0000-0000-000035000000}"/>
    <hyperlink ref="C79" r:id="rId42" xr:uid="{00000000-0004-0000-0000-000036000000}"/>
    <hyperlink ref="C80" r:id="rId43" location="ContractDocuments" xr:uid="{00000000-0004-0000-0000-000037000000}"/>
    <hyperlink ref="C81" r:id="rId44" location="ContractDocuments" xr:uid="{00000000-0004-0000-0000-000038000000}"/>
    <hyperlink ref="C86" r:id="rId45" xr:uid="{00000000-0004-0000-0000-000039000000}"/>
    <hyperlink ref="C87" r:id="rId46" xr:uid="{00000000-0004-0000-0000-00003A000000}"/>
    <hyperlink ref="C88" r:id="rId47" xr:uid="{00000000-0004-0000-0000-00003B000000}"/>
    <hyperlink ref="C89" r:id="rId48" xr:uid="{00000000-0004-0000-0000-00003C000000}"/>
    <hyperlink ref="C90" r:id="rId49" xr:uid="{00000000-0004-0000-0000-00003D000000}"/>
    <hyperlink ref="C91" r:id="rId50" xr:uid="{00000000-0004-0000-0000-00003E000000}"/>
    <hyperlink ref="C92" r:id="rId51" xr:uid="{00000000-0004-0000-0000-00003F000000}"/>
    <hyperlink ref="C93" r:id="rId52" xr:uid="{00000000-0004-0000-0000-000040000000}"/>
    <hyperlink ref="C95" r:id="rId53" xr:uid="{00000000-0004-0000-0000-000041000000}"/>
    <hyperlink ref="C96" r:id="rId54" xr:uid="{00000000-0004-0000-0000-000042000000}"/>
    <hyperlink ref="C97" r:id="rId55" xr:uid="{00000000-0004-0000-0000-000043000000}"/>
    <hyperlink ref="C98" r:id="rId56" xr:uid="{00000000-0004-0000-0000-000044000000}"/>
    <hyperlink ref="C99" r:id="rId57" xr:uid="{00000000-0004-0000-0000-000045000000}"/>
    <hyperlink ref="C100" r:id="rId58" xr:uid="{00000000-0004-0000-0000-000046000000}"/>
    <hyperlink ref="C104" r:id="rId59" xr:uid="{00000000-0004-0000-0000-000047000000}"/>
    <hyperlink ref="C105" r:id="rId60" xr:uid="{00000000-0004-0000-0000-000048000000}"/>
    <hyperlink ref="C107" r:id="rId61" xr:uid="{00000000-0004-0000-0000-000049000000}"/>
    <hyperlink ref="C108" r:id="rId62" xr:uid="{00000000-0004-0000-0000-00004A000000}"/>
    <hyperlink ref="C111" r:id="rId63" xr:uid="{00000000-0004-0000-0000-00004B000000}"/>
    <hyperlink ref="C112" r:id="rId64" xr:uid="{00000000-0004-0000-0000-00004C000000}"/>
    <hyperlink ref="C113" r:id="rId65" xr:uid="{00000000-0004-0000-0000-00004D000000}"/>
    <hyperlink ref="C115" r:id="rId66" xr:uid="{00000000-0004-0000-0000-00004E000000}"/>
    <hyperlink ref="C116" r:id="rId67" xr:uid="{00000000-0004-0000-0000-00004F000000}"/>
    <hyperlink ref="C117" r:id="rId68" xr:uid="{00000000-0004-0000-0000-000050000000}"/>
    <hyperlink ref="C118" r:id="rId69" xr:uid="{00000000-0004-0000-0000-000051000000}"/>
    <hyperlink ref="C120" r:id="rId70" xr:uid="{00000000-0004-0000-0000-000052000000}"/>
    <hyperlink ref="C121" r:id="rId71" xr:uid="{00000000-0004-0000-0000-000053000000}"/>
    <hyperlink ref="C124" r:id="rId72" xr:uid="{00000000-0004-0000-0000-000054000000}"/>
    <hyperlink ref="C125" r:id="rId73" xr:uid="{00000000-0004-0000-0000-000055000000}"/>
    <hyperlink ref="C129" r:id="rId74" xr:uid="{00000000-0004-0000-0000-000056000000}"/>
    <hyperlink ref="C135" r:id="rId75" xr:uid="{00000000-0004-0000-0000-000057000000}"/>
    <hyperlink ref="C138" r:id="rId76" xr:uid="{00000000-0004-0000-0000-000058000000}"/>
    <hyperlink ref="C141" r:id="rId77" xr:uid="{00000000-0004-0000-0000-000059000000}"/>
    <hyperlink ref="C146" r:id="rId78" xr:uid="{00000000-0004-0000-0000-00005A000000}"/>
    <hyperlink ref="C147" r:id="rId79" xr:uid="{00000000-0004-0000-0000-00005B000000}"/>
    <hyperlink ref="C148" r:id="rId80" xr:uid="{00000000-0004-0000-0000-00005C000000}"/>
    <hyperlink ref="C151" r:id="rId81" xr:uid="{00000000-0004-0000-0000-00005D000000}"/>
    <hyperlink ref="C154" r:id="rId82" xr:uid="{00000000-0004-0000-0000-00005E000000}"/>
    <hyperlink ref="C155" r:id="rId83" xr:uid="{00000000-0004-0000-0000-00005F000000}"/>
    <hyperlink ref="C156" r:id="rId84" xr:uid="{00000000-0004-0000-0000-000060000000}"/>
    <hyperlink ref="C157" r:id="rId85" xr:uid="{00000000-0004-0000-0000-000061000000}"/>
    <hyperlink ref="C159" r:id="rId86" xr:uid="{00000000-0004-0000-0000-000062000000}"/>
    <hyperlink ref="C160" r:id="rId87" xr:uid="{00000000-0004-0000-0000-000063000000}"/>
    <hyperlink ref="C161" r:id="rId88" xr:uid="{00000000-0004-0000-0000-000064000000}"/>
    <hyperlink ref="C165" r:id="rId89" xr:uid="{00000000-0004-0000-0000-000065000000}"/>
    <hyperlink ref="C166" r:id="rId90" xr:uid="{00000000-0004-0000-0000-000066000000}"/>
    <hyperlink ref="C167" r:id="rId91" xr:uid="{00000000-0004-0000-0000-000067000000}"/>
    <hyperlink ref="C168" r:id="rId92" xr:uid="{00000000-0004-0000-0000-000068000000}"/>
    <hyperlink ref="C169" r:id="rId93" xr:uid="{00000000-0004-0000-0000-000069000000}"/>
    <hyperlink ref="C171" r:id="rId94" xr:uid="{00000000-0004-0000-0000-00006B000000}"/>
    <hyperlink ref="C172" r:id="rId95" xr:uid="{00000000-0004-0000-0000-00006D000000}"/>
    <hyperlink ref="C173" r:id="rId96" xr:uid="{00000000-0004-0000-0000-00006E000000}"/>
    <hyperlink ref="C174" r:id="rId97" xr:uid="{00000000-0004-0000-0000-00006F000000}"/>
    <hyperlink ref="C175" r:id="rId98" xr:uid="{00000000-0004-0000-0000-000070000000}"/>
    <hyperlink ref="C176" r:id="rId99" xr:uid="{00000000-0004-0000-0000-000071000000}"/>
    <hyperlink ref="C179" r:id="rId100" xr:uid="{00000000-0004-0000-0000-000072000000}"/>
    <hyperlink ref="C186" r:id="rId101" xr:uid="{00000000-0004-0000-0000-000073000000}"/>
    <hyperlink ref="C190" r:id="rId102" xr:uid="{00000000-0004-0000-0000-000074000000}"/>
    <hyperlink ref="C194" r:id="rId103" xr:uid="{00000000-0004-0000-0000-000076000000}"/>
    <hyperlink ref="C195" r:id="rId104" xr:uid="{00000000-0004-0000-0000-000078000000}"/>
    <hyperlink ref="C200" r:id="rId105" xr:uid="{00000000-0004-0000-0000-000079000000}"/>
    <hyperlink ref="C202" r:id="rId106" xr:uid="{00000000-0004-0000-0000-00007A000000}"/>
    <hyperlink ref="C204" r:id="rId107" xr:uid="{00000000-0004-0000-0000-00007B000000}"/>
    <hyperlink ref="C209" r:id="rId108" xr:uid="{00000000-0004-0000-0000-00007C000000}"/>
    <hyperlink ref="C210" r:id="rId109" xr:uid="{00000000-0004-0000-0000-00007D000000}"/>
    <hyperlink ref="C217" r:id="rId110" xr:uid="{00000000-0004-0000-0000-00007E000000}"/>
    <hyperlink ref="C225" r:id="rId111" xr:uid="{00000000-0004-0000-0000-00007F000000}"/>
    <hyperlink ref="C227" r:id="rId112" xr:uid="{00000000-0004-0000-0000-000080000000}"/>
    <hyperlink ref="C232" r:id="rId113" xr:uid="{00000000-0004-0000-0000-000081000000}"/>
    <hyperlink ref="C237" r:id="rId114" xr:uid="{00000000-0004-0000-0000-000082000000}"/>
    <hyperlink ref="C238" r:id="rId115" xr:uid="{00000000-0004-0000-0000-000084000000}"/>
    <hyperlink ref="C239" r:id="rId116" xr:uid="{00000000-0004-0000-0000-000085000000}"/>
    <hyperlink ref="C243" r:id="rId117" xr:uid="{00000000-0004-0000-0000-000086000000}"/>
    <hyperlink ref="C249" r:id="rId118" xr:uid="{00000000-0004-0000-0000-000087000000}"/>
    <hyperlink ref="C250" r:id="rId119" xr:uid="{00000000-0004-0000-0000-000088000000}"/>
    <hyperlink ref="C252" r:id="rId120" xr:uid="{00000000-0004-0000-0000-000089000000}"/>
    <hyperlink ref="C253" r:id="rId121" xr:uid="{00000000-0004-0000-0000-00008A000000}"/>
    <hyperlink ref="C254" r:id="rId122" xr:uid="{00000000-0004-0000-0000-00008B000000}"/>
    <hyperlink ref="C255" r:id="rId123" xr:uid="{00000000-0004-0000-0000-00008C000000}"/>
    <hyperlink ref="C256" r:id="rId124" xr:uid="{00000000-0004-0000-0000-00008D000000}"/>
    <hyperlink ref="C258" r:id="rId125" xr:uid="{00000000-0004-0000-0000-00008E000000}"/>
    <hyperlink ref="C259" r:id="rId126" xr:uid="{00000000-0004-0000-0000-00008F000000}"/>
    <hyperlink ref="C261" r:id="rId127" location="ContractDocuments" xr:uid="{00000000-0004-0000-0000-000090000000}"/>
    <hyperlink ref="C263" r:id="rId128" xr:uid="{00000000-0004-0000-0000-000091000000}"/>
    <hyperlink ref="C265" r:id="rId129" xr:uid="{00000000-0004-0000-0000-000092000000}"/>
    <hyperlink ref="C266" r:id="rId130" xr:uid="{00000000-0004-0000-0000-000093000000}"/>
    <hyperlink ref="C267" r:id="rId131" xr:uid="{00000000-0004-0000-0000-000094000000}"/>
    <hyperlink ref="C271" r:id="rId132" xr:uid="{00000000-0004-0000-0000-000095000000}"/>
    <hyperlink ref="C272" r:id="rId133" xr:uid="{00000000-0004-0000-0000-000096000000}"/>
    <hyperlink ref="C274" r:id="rId134" xr:uid="{00000000-0004-0000-0000-000097000000}"/>
    <hyperlink ref="C278" r:id="rId135" xr:uid="{00000000-0004-0000-0000-000098000000}"/>
    <hyperlink ref="C279" r:id="rId136" xr:uid="{00000000-0004-0000-0000-000099000000}"/>
    <hyperlink ref="C284" r:id="rId137" xr:uid="{00000000-0004-0000-0000-00009A000000}"/>
    <hyperlink ref="C286" r:id="rId138" xr:uid="{00000000-0004-0000-0000-00009B000000}"/>
    <hyperlink ref="C289" r:id="rId139" xr:uid="{00000000-0004-0000-0000-00009C000000}"/>
    <hyperlink ref="C297" r:id="rId140" xr:uid="{00000000-0004-0000-0000-00009D000000}"/>
    <hyperlink ref="C302" r:id="rId141" xr:uid="{00000000-0004-0000-0000-00009E000000}"/>
    <hyperlink ref="C307" r:id="rId142" xr:uid="{00000000-0004-0000-0000-00009F000000}"/>
    <hyperlink ref="C312" r:id="rId143" xr:uid="{00000000-0004-0000-0000-0000A0000000}"/>
    <hyperlink ref="C313" r:id="rId144" xr:uid="{00000000-0004-0000-0000-0000A1000000}"/>
    <hyperlink ref="C320" r:id="rId145" xr:uid="{00000000-0004-0000-0000-0000A2000000}"/>
    <hyperlink ref="C321" r:id="rId146" xr:uid="{00000000-0004-0000-0000-0000A3000000}"/>
    <hyperlink ref="C322" r:id="rId147" xr:uid="{00000000-0004-0000-0000-0000A4000000}"/>
    <hyperlink ref="C323" r:id="rId148" xr:uid="{00000000-0004-0000-0000-0000A5000000}"/>
    <hyperlink ref="C324" r:id="rId149" xr:uid="{00000000-0004-0000-0000-0000A6000000}"/>
    <hyperlink ref="C325" r:id="rId150" xr:uid="{00000000-0004-0000-0000-0000A7000000}"/>
    <hyperlink ref="C326" r:id="rId151" xr:uid="{00000000-0004-0000-0000-0000A8000000}"/>
    <hyperlink ref="C327" r:id="rId152" xr:uid="{00000000-0004-0000-0000-0000A9000000}"/>
    <hyperlink ref="C328" r:id="rId153" xr:uid="{00000000-0004-0000-0000-0000AA000000}"/>
    <hyperlink ref="C329" r:id="rId154" xr:uid="{00000000-0004-0000-0000-0000AB000000}"/>
    <hyperlink ref="C330" r:id="rId155" xr:uid="{00000000-0004-0000-0000-0000AC000000}"/>
    <hyperlink ref="C331" r:id="rId156" xr:uid="{00000000-0004-0000-0000-0000AD000000}"/>
    <hyperlink ref="C332" r:id="rId157" xr:uid="{00000000-0004-0000-0000-0000AE000000}"/>
    <hyperlink ref="C333" r:id="rId158" xr:uid="{00000000-0004-0000-0000-0000AF000000}"/>
    <hyperlink ref="C334" r:id="rId159" xr:uid="{00000000-0004-0000-0000-0000B0000000}"/>
    <hyperlink ref="C337" r:id="rId160" xr:uid="{00000000-0004-0000-0000-0000B1000000}"/>
    <hyperlink ref="C340" r:id="rId161" location="ContractDocuments" xr:uid="{00000000-0004-0000-0000-0000B2000000}"/>
    <hyperlink ref="C341" r:id="rId162" location="ContractDocuments" xr:uid="{00000000-0004-0000-0000-0000B3000000}"/>
    <hyperlink ref="C342" r:id="rId163" xr:uid="{00000000-0004-0000-0000-0000B4000000}"/>
    <hyperlink ref="C343" r:id="rId164" xr:uid="{00000000-0004-0000-0000-0000B5000000}"/>
    <hyperlink ref="C344" r:id="rId165" xr:uid="{00000000-0004-0000-0000-0000B6000000}"/>
    <hyperlink ref="C348" r:id="rId166" xr:uid="{00000000-0004-0000-0000-0000B7000000}"/>
    <hyperlink ref="C354" r:id="rId167" xr:uid="{00000000-0004-0000-0000-0000B8000000}"/>
    <hyperlink ref="C355" r:id="rId168" xr:uid="{00000000-0004-0000-0000-0000B9000000}"/>
    <hyperlink ref="C356" r:id="rId169" xr:uid="{00000000-0004-0000-0000-0000BA000000}"/>
    <hyperlink ref="C360" r:id="rId170" xr:uid="{00000000-0004-0000-0000-0000BB000000}"/>
    <hyperlink ref="C362" r:id="rId171" xr:uid="{00000000-0004-0000-0000-0000BC000000}"/>
    <hyperlink ref="C363" r:id="rId172" xr:uid="{00000000-0004-0000-0000-0000BD000000}"/>
    <hyperlink ref="C364" r:id="rId173" xr:uid="{00000000-0004-0000-0000-0000BE000000}"/>
    <hyperlink ref="C365" r:id="rId174" xr:uid="{00000000-0004-0000-0000-0000BF000000}"/>
    <hyperlink ref="C366" r:id="rId175" xr:uid="{00000000-0004-0000-0000-0000C0000000}"/>
    <hyperlink ref="C367" r:id="rId176" xr:uid="{00000000-0004-0000-0000-0000C1000000}"/>
    <hyperlink ref="C368" r:id="rId177" xr:uid="{00000000-0004-0000-0000-0000C2000000}"/>
    <hyperlink ref="C369" r:id="rId178" xr:uid="{00000000-0004-0000-0000-0000C3000000}"/>
    <hyperlink ref="C370" r:id="rId179" xr:uid="{00000000-0004-0000-0000-0000C4000000}"/>
    <hyperlink ref="C371" r:id="rId180" xr:uid="{00000000-0004-0000-0000-0000C5000000}"/>
    <hyperlink ref="C372" r:id="rId181" xr:uid="{00000000-0004-0000-0000-0000C6000000}"/>
    <hyperlink ref="C373" r:id="rId182" xr:uid="{00000000-0004-0000-0000-0000C7000000}"/>
    <hyperlink ref="C374" r:id="rId183" xr:uid="{00000000-0004-0000-0000-0000C8000000}"/>
    <hyperlink ref="C375" r:id="rId184" xr:uid="{00000000-0004-0000-0000-0000C9000000}"/>
    <hyperlink ref="C376" r:id="rId185" xr:uid="{00000000-0004-0000-0000-0000CA000000}"/>
    <hyperlink ref="C377" r:id="rId186" xr:uid="{00000000-0004-0000-0000-0000CB000000}"/>
    <hyperlink ref="C378" r:id="rId187" xr:uid="{00000000-0004-0000-0000-0000CC000000}"/>
    <hyperlink ref="C379" r:id="rId188" xr:uid="{00000000-0004-0000-0000-0000CD000000}"/>
    <hyperlink ref="C380" r:id="rId189" xr:uid="{00000000-0004-0000-0000-0000CE000000}"/>
    <hyperlink ref="C381" r:id="rId190" xr:uid="{00000000-0004-0000-0000-0000CF000000}"/>
    <hyperlink ref="C382" r:id="rId191" xr:uid="{00000000-0004-0000-0000-0000D0000000}"/>
    <hyperlink ref="C383" r:id="rId192" xr:uid="{00000000-0004-0000-0000-0000D1000000}"/>
    <hyperlink ref="C384" r:id="rId193" xr:uid="{00000000-0004-0000-0000-0000D2000000}"/>
    <hyperlink ref="C385" r:id="rId194" xr:uid="{00000000-0004-0000-0000-0000D3000000}"/>
    <hyperlink ref="C389" r:id="rId195" xr:uid="{00000000-0004-0000-0000-0000D4000000}"/>
    <hyperlink ref="C390" r:id="rId196" xr:uid="{00000000-0004-0000-0000-0000D5000000}"/>
    <hyperlink ref="C391" r:id="rId197" xr:uid="{00000000-0004-0000-0000-0000D6000000}"/>
    <hyperlink ref="C392" r:id="rId198" xr:uid="{00000000-0004-0000-0000-0000D7000000}"/>
    <hyperlink ref="C393" r:id="rId199" xr:uid="{00000000-0004-0000-0000-0000D8000000}"/>
  </hyperlinks>
  <pageMargins left="0.7" right="0.7" top="0.75" bottom="0.75" header="0" footer="0"/>
  <pageSetup paperSize="9" orientation="portrait"/>
  <legacyDrawing r:id="rId200"/>
  <tableParts count="1">
    <tablePart r:id="rId20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000"/>
  <sheetViews>
    <sheetView workbookViewId="0">
      <selection sqref="A1:B1"/>
    </sheetView>
  </sheetViews>
  <sheetFormatPr defaultColWidth="14.44140625" defaultRowHeight="15" customHeight="1" x14ac:dyDescent="0.3"/>
  <cols>
    <col min="1" max="1" width="4" customWidth="1"/>
    <col min="2" max="2" width="35.88671875" customWidth="1"/>
    <col min="3" max="3" width="3" customWidth="1"/>
    <col min="4" max="4" width="35.88671875" customWidth="1"/>
    <col min="5" max="5" width="3" customWidth="1"/>
    <col min="6" max="6" width="35.88671875" customWidth="1"/>
    <col min="7" max="7" width="3" customWidth="1"/>
    <col min="8" max="8" width="35.88671875" customWidth="1"/>
    <col min="9" max="9" width="3" customWidth="1"/>
    <col min="10" max="10" width="35.88671875" customWidth="1"/>
    <col min="11" max="26" width="8.6640625" customWidth="1"/>
  </cols>
  <sheetData>
    <row r="1" spans="1:10" ht="14.25" customHeight="1" x14ac:dyDescent="0.3">
      <c r="A1" s="76" t="s">
        <v>1232</v>
      </c>
      <c r="B1" s="77"/>
      <c r="C1" s="76" t="s">
        <v>1233</v>
      </c>
      <c r="D1" s="77"/>
      <c r="E1" s="76" t="s">
        <v>1234</v>
      </c>
      <c r="F1" s="77"/>
      <c r="G1" s="76" t="s">
        <v>1235</v>
      </c>
      <c r="H1" s="77"/>
      <c r="I1" s="76" t="s">
        <v>1236</v>
      </c>
      <c r="J1" s="77"/>
    </row>
    <row r="2" spans="1:10" ht="165" customHeight="1" x14ac:dyDescent="0.3">
      <c r="A2" s="30">
        <v>0</v>
      </c>
      <c r="B2" s="31" t="s">
        <v>1237</v>
      </c>
      <c r="C2" s="30">
        <v>13</v>
      </c>
      <c r="D2" s="31" t="s">
        <v>1238</v>
      </c>
      <c r="E2" s="30">
        <v>18</v>
      </c>
      <c r="F2" s="31" t="s">
        <v>1239</v>
      </c>
      <c r="G2" s="30">
        <v>22</v>
      </c>
      <c r="H2" s="31" t="s">
        <v>1240</v>
      </c>
      <c r="I2" s="30">
        <v>28</v>
      </c>
      <c r="J2" s="31" t="s">
        <v>1241</v>
      </c>
    </row>
    <row r="3" spans="1:10" ht="126.75" customHeight="1" x14ac:dyDescent="0.3">
      <c r="A3" s="30">
        <v>1</v>
      </c>
      <c r="B3" s="31" t="s">
        <v>1242</v>
      </c>
      <c r="C3" s="30">
        <v>14</v>
      </c>
      <c r="D3" s="31" t="s">
        <v>1243</v>
      </c>
      <c r="E3" s="30">
        <v>19</v>
      </c>
      <c r="F3" s="31" t="s">
        <v>1244</v>
      </c>
      <c r="G3" s="30">
        <v>23</v>
      </c>
      <c r="H3" s="31" t="s">
        <v>1245</v>
      </c>
      <c r="I3" s="30">
        <v>29</v>
      </c>
      <c r="J3" s="31" t="s">
        <v>1246</v>
      </c>
    </row>
    <row r="4" spans="1:10" ht="147" customHeight="1" x14ac:dyDescent="0.3">
      <c r="A4" s="30">
        <v>2</v>
      </c>
      <c r="B4" s="31" t="s">
        <v>1247</v>
      </c>
      <c r="C4" s="30">
        <v>15</v>
      </c>
      <c r="D4" s="31" t="s">
        <v>1248</v>
      </c>
      <c r="E4" s="30">
        <v>20</v>
      </c>
      <c r="F4" s="31" t="s">
        <v>1249</v>
      </c>
      <c r="G4" s="30">
        <v>24</v>
      </c>
      <c r="H4" s="31" t="s">
        <v>1250</v>
      </c>
      <c r="I4" s="30">
        <v>30</v>
      </c>
      <c r="J4" s="31" t="s">
        <v>1251</v>
      </c>
    </row>
    <row r="5" spans="1:10" ht="144" customHeight="1" x14ac:dyDescent="0.3">
      <c r="A5" s="30">
        <v>3</v>
      </c>
      <c r="B5" s="31" t="s">
        <v>1252</v>
      </c>
      <c r="C5" s="30">
        <v>16</v>
      </c>
      <c r="D5" s="31" t="s">
        <v>1253</v>
      </c>
      <c r="E5" s="30">
        <v>21</v>
      </c>
      <c r="F5" s="31" t="s">
        <v>1254</v>
      </c>
      <c r="G5" s="30">
        <v>25</v>
      </c>
      <c r="H5" s="31" t="s">
        <v>1255</v>
      </c>
      <c r="I5" s="30">
        <v>31</v>
      </c>
      <c r="J5" s="31" t="s">
        <v>1256</v>
      </c>
    </row>
    <row r="6" spans="1:10" ht="117.75" customHeight="1" x14ac:dyDescent="0.3">
      <c r="A6" s="30">
        <v>4</v>
      </c>
      <c r="B6" s="32" t="s">
        <v>1257</v>
      </c>
      <c r="C6" s="30">
        <v>17</v>
      </c>
      <c r="D6" s="31" t="s">
        <v>1258</v>
      </c>
      <c r="E6" s="32"/>
      <c r="F6" s="32"/>
      <c r="G6" s="30">
        <v>26</v>
      </c>
      <c r="H6" s="31" t="s">
        <v>1259</v>
      </c>
      <c r="I6" s="30"/>
      <c r="J6" s="32"/>
    </row>
    <row r="7" spans="1:10" ht="92.25" customHeight="1" x14ac:dyDescent="0.3">
      <c r="A7" s="30">
        <v>5</v>
      </c>
      <c r="B7" s="31" t="s">
        <v>1260</v>
      </c>
      <c r="C7" s="32"/>
      <c r="D7" s="32"/>
      <c r="E7" s="32"/>
      <c r="F7" s="32"/>
      <c r="G7" s="30">
        <v>27</v>
      </c>
      <c r="H7" s="31" t="s">
        <v>1261</v>
      </c>
      <c r="I7" s="30"/>
      <c r="J7" s="32"/>
    </row>
    <row r="8" spans="1:10" ht="87" customHeight="1" x14ac:dyDescent="0.3">
      <c r="A8" s="30">
        <v>6</v>
      </c>
      <c r="B8" s="31" t="s">
        <v>1262</v>
      </c>
      <c r="C8" s="32"/>
      <c r="D8" s="32"/>
      <c r="E8" s="32"/>
      <c r="F8" s="32"/>
      <c r="G8" s="32"/>
      <c r="H8" s="32"/>
      <c r="I8" s="32"/>
      <c r="J8" s="32"/>
    </row>
    <row r="9" spans="1:10" ht="75.75" customHeight="1" x14ac:dyDescent="0.3">
      <c r="A9" s="30">
        <v>7</v>
      </c>
      <c r="B9" s="31" t="s">
        <v>1263</v>
      </c>
      <c r="C9" s="32"/>
      <c r="D9" s="32"/>
      <c r="E9" s="32"/>
      <c r="F9" s="32"/>
      <c r="G9" s="32"/>
      <c r="H9" s="32"/>
      <c r="I9" s="32"/>
      <c r="J9" s="32"/>
    </row>
    <row r="10" spans="1:10" ht="45" customHeight="1" x14ac:dyDescent="0.3">
      <c r="A10" s="30">
        <v>8</v>
      </c>
      <c r="B10" s="31" t="s">
        <v>1264</v>
      </c>
      <c r="C10" s="32"/>
      <c r="D10" s="32"/>
      <c r="E10" s="32"/>
      <c r="F10" s="32"/>
      <c r="G10" s="32"/>
      <c r="H10" s="32"/>
      <c r="I10" s="32"/>
      <c r="J10" s="32"/>
    </row>
    <row r="11" spans="1:10" ht="74.25" customHeight="1" x14ac:dyDescent="0.3">
      <c r="A11" s="30">
        <v>9</v>
      </c>
      <c r="B11" s="31" t="s">
        <v>1265</v>
      </c>
      <c r="C11" s="32"/>
      <c r="D11" s="32"/>
      <c r="E11" s="32"/>
      <c r="F11" s="32"/>
      <c r="G11" s="32"/>
      <c r="H11" s="32"/>
      <c r="I11" s="32"/>
      <c r="J11" s="32"/>
    </row>
    <row r="12" spans="1:10" ht="61.5" customHeight="1" x14ac:dyDescent="0.3">
      <c r="A12" s="30">
        <v>10</v>
      </c>
      <c r="B12" s="31" t="s">
        <v>1266</v>
      </c>
      <c r="C12" s="32"/>
      <c r="D12" s="32"/>
      <c r="E12" s="32"/>
      <c r="F12" s="32"/>
      <c r="G12" s="32"/>
      <c r="H12" s="32"/>
      <c r="I12" s="32"/>
      <c r="J12" s="32"/>
    </row>
    <row r="13" spans="1:10" ht="84" customHeight="1" x14ac:dyDescent="0.3">
      <c r="A13" s="30">
        <v>11</v>
      </c>
      <c r="B13" s="31" t="s">
        <v>1267</v>
      </c>
      <c r="C13" s="32"/>
      <c r="D13" s="32"/>
      <c r="E13" s="32"/>
      <c r="F13" s="32"/>
      <c r="G13" s="32"/>
      <c r="H13" s="32"/>
      <c r="I13" s="32"/>
      <c r="J13" s="32"/>
    </row>
    <row r="14" spans="1:10" ht="99.75" customHeight="1" x14ac:dyDescent="0.3">
      <c r="A14" s="30">
        <v>12</v>
      </c>
      <c r="B14" s="31" t="s">
        <v>1268</v>
      </c>
      <c r="C14" s="33"/>
      <c r="D14" s="33"/>
      <c r="E14" s="33"/>
      <c r="F14" s="33"/>
      <c r="G14" s="33"/>
      <c r="H14" s="33"/>
      <c r="I14" s="33"/>
      <c r="J14" s="33"/>
    </row>
    <row r="15" spans="1:10" ht="14.25" customHeight="1" x14ac:dyDescent="0.3"/>
    <row r="16" spans="1:10"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5">
    <mergeCell ref="A1:B1"/>
    <mergeCell ref="C1:D1"/>
    <mergeCell ref="E1:F1"/>
    <mergeCell ref="G1:H1"/>
    <mergeCell ref="I1:J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000"/>
  <sheetViews>
    <sheetView workbookViewId="0"/>
  </sheetViews>
  <sheetFormatPr defaultColWidth="14.44140625" defaultRowHeight="15" customHeight="1" x14ac:dyDescent="0.3"/>
  <cols>
    <col min="1" max="2" width="9.109375" customWidth="1"/>
    <col min="3" max="3" width="38" customWidth="1"/>
    <col min="4" max="26" width="9.109375" customWidth="1"/>
  </cols>
  <sheetData>
    <row r="1" spans="2:3" ht="14.25" customHeight="1" x14ac:dyDescent="0.3"/>
    <row r="2" spans="2:3" ht="14.25" customHeight="1" x14ac:dyDescent="0.3">
      <c r="B2" s="34" t="s">
        <v>1269</v>
      </c>
      <c r="C2" s="34" t="s">
        <v>1270</v>
      </c>
    </row>
    <row r="3" spans="2:3" ht="14.25" customHeight="1" x14ac:dyDescent="0.3">
      <c r="B3" s="35">
        <v>0</v>
      </c>
      <c r="C3" s="35" t="s">
        <v>1271</v>
      </c>
    </row>
    <row r="4" spans="2:3" ht="14.25" customHeight="1" x14ac:dyDescent="0.3">
      <c r="B4" s="35">
        <v>1</v>
      </c>
      <c r="C4" s="35" t="s">
        <v>1272</v>
      </c>
    </row>
    <row r="5" spans="2:3" ht="14.25" customHeight="1" x14ac:dyDescent="0.3">
      <c r="B5" s="35">
        <v>2</v>
      </c>
      <c r="C5" s="35" t="s">
        <v>1273</v>
      </c>
    </row>
    <row r="6" spans="2:3" ht="14.25" customHeight="1" x14ac:dyDescent="0.3"/>
    <row r="7" spans="2:3" ht="14.25" customHeight="1" x14ac:dyDescent="0.3"/>
    <row r="8" spans="2:3" ht="14.25" customHeight="1" x14ac:dyDescent="0.3"/>
    <row r="9" spans="2:3" ht="14.25" customHeight="1" x14ac:dyDescent="0.3"/>
    <row r="10" spans="2:3" ht="14.25" customHeight="1" x14ac:dyDescent="0.3"/>
    <row r="11" spans="2:3" ht="14.25" customHeight="1" x14ac:dyDescent="0.3"/>
    <row r="12" spans="2:3" ht="14.25" customHeight="1" x14ac:dyDescent="0.3"/>
    <row r="13" spans="2:3" ht="14.25" customHeight="1" x14ac:dyDescent="0.3"/>
    <row r="14" spans="2:3" ht="14.25" customHeight="1" x14ac:dyDescent="0.3"/>
    <row r="15" spans="2:3" ht="14.25" customHeight="1" x14ac:dyDescent="0.3"/>
    <row r="16" spans="2:3"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0"/>
  <sheetViews>
    <sheetView workbookViewId="0">
      <selection sqref="A1:V2"/>
    </sheetView>
  </sheetViews>
  <sheetFormatPr defaultColWidth="14.44140625" defaultRowHeight="15" customHeight="1" x14ac:dyDescent="0.3"/>
  <cols>
    <col min="1" max="26" width="9.109375" customWidth="1"/>
  </cols>
  <sheetData>
    <row r="1" spans="1:22" ht="14.25" customHeight="1" x14ac:dyDescent="0.3">
      <c r="A1" s="78" t="s">
        <v>1274</v>
      </c>
      <c r="B1" s="79"/>
      <c r="C1" s="79"/>
      <c r="D1" s="79"/>
      <c r="E1" s="79"/>
      <c r="F1" s="79"/>
      <c r="G1" s="79"/>
      <c r="H1" s="79"/>
      <c r="I1" s="79"/>
      <c r="J1" s="79"/>
      <c r="K1" s="79"/>
      <c r="L1" s="79"/>
      <c r="M1" s="79"/>
      <c r="N1" s="79"/>
      <c r="O1" s="79"/>
      <c r="P1" s="79"/>
      <c r="Q1" s="79"/>
      <c r="R1" s="79"/>
      <c r="S1" s="79"/>
      <c r="T1" s="79"/>
      <c r="U1" s="79"/>
      <c r="V1" s="80"/>
    </row>
    <row r="2" spans="1:22" ht="14.25" customHeight="1" x14ac:dyDescent="0.3">
      <c r="A2" s="81"/>
      <c r="B2" s="82"/>
      <c r="C2" s="82"/>
      <c r="D2" s="82"/>
      <c r="E2" s="82"/>
      <c r="F2" s="82"/>
      <c r="G2" s="82"/>
      <c r="H2" s="82"/>
      <c r="I2" s="82"/>
      <c r="J2" s="82"/>
      <c r="K2" s="82"/>
      <c r="L2" s="82"/>
      <c r="M2" s="82"/>
      <c r="N2" s="82"/>
      <c r="O2" s="82"/>
      <c r="P2" s="82"/>
      <c r="Q2" s="82"/>
      <c r="R2" s="82"/>
      <c r="S2" s="82"/>
      <c r="T2" s="82"/>
      <c r="U2" s="82"/>
      <c r="V2" s="83"/>
    </row>
    <row r="3" spans="1:22" ht="30.75" customHeight="1" x14ac:dyDescent="0.3">
      <c r="A3" s="84" t="s">
        <v>1275</v>
      </c>
      <c r="B3" s="85"/>
      <c r="C3" s="85"/>
      <c r="D3" s="85"/>
      <c r="E3" s="85"/>
      <c r="F3" s="85"/>
      <c r="G3" s="85"/>
      <c r="H3" s="85"/>
      <c r="I3" s="85"/>
      <c r="J3" s="85"/>
      <c r="K3" s="85"/>
      <c r="L3" s="85"/>
      <c r="M3" s="85"/>
      <c r="N3" s="85"/>
      <c r="O3" s="85"/>
      <c r="P3" s="85"/>
      <c r="Q3" s="85"/>
      <c r="R3" s="85"/>
      <c r="S3" s="85"/>
      <c r="T3" s="85"/>
      <c r="U3" s="85"/>
      <c r="V3" s="86"/>
    </row>
    <row r="4" spans="1:22" ht="14.25" customHeight="1" x14ac:dyDescent="0.3">
      <c r="A4" s="36" t="s">
        <v>1276</v>
      </c>
      <c r="B4" s="37"/>
      <c r="C4" s="37"/>
      <c r="D4" s="37"/>
      <c r="E4" s="37"/>
      <c r="F4" s="37"/>
      <c r="G4" s="37"/>
      <c r="H4" s="37"/>
      <c r="I4" s="37"/>
      <c r="J4" s="37"/>
      <c r="K4" s="37"/>
      <c r="L4" s="37"/>
      <c r="M4" s="37"/>
      <c r="N4" s="37"/>
      <c r="O4" s="38"/>
      <c r="P4" s="39"/>
      <c r="V4" s="40" t="s">
        <v>1277</v>
      </c>
    </row>
    <row r="5" spans="1:22" ht="14.25" customHeight="1" x14ac:dyDescent="0.3">
      <c r="A5" s="41" t="s">
        <v>1278</v>
      </c>
      <c r="B5" s="42">
        <v>2003</v>
      </c>
      <c r="C5" s="43">
        <v>2004</v>
      </c>
      <c r="D5" s="43">
        <v>2005</v>
      </c>
      <c r="E5" s="43">
        <v>2006</v>
      </c>
      <c r="F5" s="43">
        <v>2007</v>
      </c>
      <c r="G5" s="43">
        <v>2008</v>
      </c>
      <c r="H5" s="43">
        <v>2009</v>
      </c>
      <c r="I5" s="43">
        <v>2010</v>
      </c>
      <c r="J5" s="43">
        <v>2011</v>
      </c>
      <c r="K5" s="43">
        <v>2012</v>
      </c>
      <c r="L5" s="43">
        <v>2013</v>
      </c>
      <c r="M5" s="43">
        <v>2014</v>
      </c>
      <c r="N5" s="43">
        <v>2015</v>
      </c>
      <c r="O5" s="43">
        <v>2016</v>
      </c>
      <c r="P5" s="43">
        <v>2017</v>
      </c>
      <c r="Q5" s="43">
        <v>2018</v>
      </c>
      <c r="R5" s="43">
        <v>2019</v>
      </c>
      <c r="S5" s="43">
        <v>2020</v>
      </c>
      <c r="T5" s="43">
        <v>2021</v>
      </c>
      <c r="U5" s="43">
        <v>2022</v>
      </c>
      <c r="V5" s="44">
        <v>2023</v>
      </c>
    </row>
    <row r="6" spans="1:22" ht="14.25" customHeight="1" x14ac:dyDescent="0.3">
      <c r="A6" s="45" t="s">
        <v>1279</v>
      </c>
      <c r="B6" s="46">
        <v>1.17</v>
      </c>
      <c r="C6" s="47">
        <v>0.89</v>
      </c>
      <c r="D6" s="47">
        <v>0.82</v>
      </c>
      <c r="E6" s="47">
        <v>0.54</v>
      </c>
      <c r="F6" s="47">
        <v>0.77</v>
      </c>
      <c r="G6" s="47">
        <v>1.06</v>
      </c>
      <c r="H6" s="47">
        <v>0.59</v>
      </c>
      <c r="I6" s="47">
        <v>0.69</v>
      </c>
      <c r="J6" s="47">
        <v>0.91</v>
      </c>
      <c r="K6" s="47">
        <v>0.73</v>
      </c>
      <c r="L6" s="47">
        <v>0.3</v>
      </c>
      <c r="M6" s="47">
        <v>0.49</v>
      </c>
      <c r="N6" s="47">
        <v>0.64</v>
      </c>
      <c r="O6" s="47">
        <v>1.29</v>
      </c>
      <c r="P6" s="47">
        <v>1.02</v>
      </c>
      <c r="Q6" s="47">
        <v>0.63</v>
      </c>
      <c r="R6" s="47">
        <v>0.6</v>
      </c>
      <c r="S6" s="47">
        <v>0.42</v>
      </c>
      <c r="T6" s="47">
        <v>0.41</v>
      </c>
      <c r="U6" s="47">
        <v>1.67</v>
      </c>
      <c r="V6" s="48">
        <v>1.78</v>
      </c>
    </row>
    <row r="7" spans="1:22" ht="14.25" customHeight="1" x14ac:dyDescent="0.3">
      <c r="A7" s="49" t="s">
        <v>1280</v>
      </c>
      <c r="B7" s="50">
        <v>1.1100000000000001</v>
      </c>
      <c r="C7" s="51">
        <v>1.2</v>
      </c>
      <c r="D7" s="51">
        <v>1.02</v>
      </c>
      <c r="E7" s="51">
        <v>0.66</v>
      </c>
      <c r="F7" s="51">
        <v>1.17</v>
      </c>
      <c r="G7" s="51">
        <v>1.51</v>
      </c>
      <c r="H7" s="51">
        <v>0.84</v>
      </c>
      <c r="I7" s="51">
        <v>0.83</v>
      </c>
      <c r="J7" s="51">
        <v>0.6</v>
      </c>
      <c r="K7" s="51">
        <v>0.61</v>
      </c>
      <c r="L7" s="51">
        <v>0.44</v>
      </c>
      <c r="M7" s="51">
        <v>0.63</v>
      </c>
      <c r="N7" s="51">
        <v>1.1499999999999999</v>
      </c>
      <c r="O7" s="51">
        <v>1.28</v>
      </c>
      <c r="P7" s="51">
        <v>1.01</v>
      </c>
      <c r="Q7" s="51">
        <v>0.71</v>
      </c>
      <c r="R7" s="51">
        <v>0.56999999999999995</v>
      </c>
      <c r="S7" s="51">
        <v>0.67</v>
      </c>
      <c r="T7" s="51">
        <v>0.64</v>
      </c>
      <c r="U7" s="51">
        <v>1.63</v>
      </c>
      <c r="V7" s="52">
        <v>1.66</v>
      </c>
    </row>
    <row r="8" spans="1:22" ht="14.25" customHeight="1" x14ac:dyDescent="0.3">
      <c r="A8" s="45" t="s">
        <v>1281</v>
      </c>
      <c r="B8" s="46">
        <v>1.05</v>
      </c>
      <c r="C8" s="47">
        <v>0.98</v>
      </c>
      <c r="D8" s="47">
        <v>0.77</v>
      </c>
      <c r="E8" s="47">
        <v>0.7</v>
      </c>
      <c r="F8" s="47">
        <v>1.21</v>
      </c>
      <c r="G8" s="47">
        <v>0.81</v>
      </c>
      <c r="H8" s="47">
        <v>0.5</v>
      </c>
      <c r="I8" s="47">
        <v>0.25</v>
      </c>
      <c r="J8" s="47">
        <v>0.27</v>
      </c>
      <c r="K8" s="47">
        <v>0.12</v>
      </c>
      <c r="L8" s="47">
        <v>0.21</v>
      </c>
      <c r="M8" s="47">
        <v>0.39</v>
      </c>
      <c r="N8" s="47">
        <v>0.59</v>
      </c>
      <c r="O8" s="47">
        <v>0.94</v>
      </c>
      <c r="P8" s="47">
        <v>0.47</v>
      </c>
      <c r="Q8" s="47">
        <v>0.24</v>
      </c>
      <c r="R8" s="47">
        <v>0.43</v>
      </c>
      <c r="S8" s="47">
        <v>0.56999999999999995</v>
      </c>
      <c r="T8" s="47">
        <v>0.51</v>
      </c>
      <c r="U8" s="47">
        <v>1</v>
      </c>
      <c r="V8" s="48">
        <v>1.05</v>
      </c>
    </row>
    <row r="9" spans="1:22" ht="14.25" customHeight="1" x14ac:dyDescent="0.3">
      <c r="A9" s="49" t="s">
        <v>1282</v>
      </c>
      <c r="B9" s="50">
        <v>1.1499999999999999</v>
      </c>
      <c r="C9" s="51">
        <v>0.46</v>
      </c>
      <c r="D9" s="51">
        <v>0.44</v>
      </c>
      <c r="E9" s="51">
        <v>0.45</v>
      </c>
      <c r="F9" s="51">
        <v>0.9</v>
      </c>
      <c r="G9" s="51">
        <v>0.71</v>
      </c>
      <c r="H9" s="51">
        <v>0.32</v>
      </c>
      <c r="I9" s="51">
        <v>0.46</v>
      </c>
      <c r="J9" s="51">
        <v>0.12</v>
      </c>
      <c r="K9" s="51">
        <v>0.14000000000000001</v>
      </c>
      <c r="L9" s="51">
        <v>0.25</v>
      </c>
      <c r="M9" s="51">
        <v>0.46</v>
      </c>
      <c r="N9" s="51">
        <v>0.54</v>
      </c>
      <c r="O9" s="51">
        <v>0.5</v>
      </c>
      <c r="P9" s="51">
        <v>0.47</v>
      </c>
      <c r="Q9" s="51">
        <v>0.46</v>
      </c>
      <c r="R9" s="51">
        <v>0.5</v>
      </c>
      <c r="S9" s="51">
        <v>0.16</v>
      </c>
      <c r="T9" s="51">
        <v>0.59</v>
      </c>
      <c r="U9" s="51">
        <v>1.25</v>
      </c>
      <c r="V9" s="52">
        <v>0.78</v>
      </c>
    </row>
    <row r="10" spans="1:22" ht="14.25" customHeight="1" x14ac:dyDescent="0.3">
      <c r="A10" s="45" t="s">
        <v>1283</v>
      </c>
      <c r="B10" s="46">
        <v>0.49</v>
      </c>
      <c r="C10" s="47">
        <v>0.38</v>
      </c>
      <c r="D10" s="47">
        <v>0.41</v>
      </c>
      <c r="E10" s="47">
        <v>0.33</v>
      </c>
      <c r="F10" s="47">
        <v>0.3</v>
      </c>
      <c r="G10" s="47">
        <v>0.93</v>
      </c>
      <c r="H10" s="47">
        <v>0.01</v>
      </c>
      <c r="I10" s="47">
        <v>0.1</v>
      </c>
      <c r="J10" s="47">
        <v>0.28000000000000003</v>
      </c>
      <c r="K10" s="47">
        <v>0.3</v>
      </c>
      <c r="L10" s="47">
        <v>0.28000000000000003</v>
      </c>
      <c r="M10" s="47">
        <v>0.48</v>
      </c>
      <c r="N10" s="47">
        <v>0.26</v>
      </c>
      <c r="O10" s="47">
        <v>0.51</v>
      </c>
      <c r="P10" s="47">
        <v>0.23</v>
      </c>
      <c r="Q10" s="47">
        <v>0.25</v>
      </c>
      <c r="R10" s="47">
        <v>0.31</v>
      </c>
      <c r="S10" s="47">
        <v>-0.32</v>
      </c>
      <c r="T10" s="47">
        <v>1</v>
      </c>
      <c r="U10" s="47">
        <v>0.84</v>
      </c>
      <c r="V10" s="48">
        <v>0.43</v>
      </c>
    </row>
    <row r="11" spans="1:22" ht="14.25" customHeight="1" x14ac:dyDescent="0.3">
      <c r="A11" s="49" t="s">
        <v>1284</v>
      </c>
      <c r="B11" s="50">
        <v>-0.05</v>
      </c>
      <c r="C11" s="51">
        <v>0.6</v>
      </c>
      <c r="D11" s="51">
        <v>0.4</v>
      </c>
      <c r="E11" s="51">
        <v>0.3</v>
      </c>
      <c r="F11" s="51">
        <v>0.12</v>
      </c>
      <c r="G11" s="51">
        <v>0.86</v>
      </c>
      <c r="H11" s="51">
        <v>-0.06</v>
      </c>
      <c r="I11" s="51">
        <v>0.11</v>
      </c>
      <c r="J11" s="51">
        <v>0.32</v>
      </c>
      <c r="K11" s="51">
        <v>0.08</v>
      </c>
      <c r="L11" s="51">
        <v>0.23</v>
      </c>
      <c r="M11" s="51">
        <v>0.09</v>
      </c>
      <c r="N11" s="51">
        <v>0.1</v>
      </c>
      <c r="O11" s="51">
        <v>0.48</v>
      </c>
      <c r="P11" s="51">
        <v>0.11</v>
      </c>
      <c r="Q11" s="51">
        <v>0.15</v>
      </c>
      <c r="R11" s="51">
        <v>0.27</v>
      </c>
      <c r="S11" s="51">
        <v>-0.38</v>
      </c>
      <c r="T11" s="51">
        <v>-0.05</v>
      </c>
      <c r="U11" s="51">
        <v>0.51</v>
      </c>
      <c r="V11" s="52">
        <v>0.3</v>
      </c>
    </row>
    <row r="12" spans="1:22" ht="14.25" customHeight="1" x14ac:dyDescent="0.3">
      <c r="A12" s="45" t="s">
        <v>1285</v>
      </c>
      <c r="B12" s="46">
        <v>-0.14000000000000001</v>
      </c>
      <c r="C12" s="47">
        <v>-0.03</v>
      </c>
      <c r="D12" s="47">
        <v>0.05</v>
      </c>
      <c r="E12" s="47">
        <v>0.41</v>
      </c>
      <c r="F12" s="47">
        <v>0.17</v>
      </c>
      <c r="G12" s="47">
        <v>0.48</v>
      </c>
      <c r="H12" s="47">
        <v>-0.04</v>
      </c>
      <c r="I12" s="47">
        <v>-0.04</v>
      </c>
      <c r="J12" s="47">
        <v>0.14000000000000001</v>
      </c>
      <c r="K12" s="47">
        <v>-0.02</v>
      </c>
      <c r="L12" s="47">
        <v>0.04</v>
      </c>
      <c r="M12" s="47">
        <v>0.15</v>
      </c>
      <c r="N12" s="47">
        <v>0.19</v>
      </c>
      <c r="O12" s="47">
        <v>0.52</v>
      </c>
      <c r="P12" s="47">
        <v>-0.05</v>
      </c>
      <c r="Q12" s="47">
        <v>-0.13</v>
      </c>
      <c r="R12" s="47">
        <v>0.22</v>
      </c>
      <c r="S12" s="47">
        <v>0</v>
      </c>
      <c r="T12" s="47">
        <v>0.32</v>
      </c>
      <c r="U12" s="47">
        <v>0.81</v>
      </c>
      <c r="V12" s="48">
        <v>0.5</v>
      </c>
    </row>
    <row r="13" spans="1:22" ht="14.25" customHeight="1" x14ac:dyDescent="0.3">
      <c r="A13" s="49" t="s">
        <v>1286</v>
      </c>
      <c r="B13" s="50">
        <v>0.31</v>
      </c>
      <c r="C13" s="51">
        <v>0.03</v>
      </c>
      <c r="D13" s="51">
        <v>0</v>
      </c>
      <c r="E13" s="51">
        <v>0.39</v>
      </c>
      <c r="F13" s="51">
        <v>-0.13</v>
      </c>
      <c r="G13" s="51">
        <v>0.19</v>
      </c>
      <c r="H13" s="51">
        <v>0.04</v>
      </c>
      <c r="I13" s="51">
        <v>0.11</v>
      </c>
      <c r="J13" s="51">
        <v>-0.03</v>
      </c>
      <c r="K13" s="51">
        <v>0.04</v>
      </c>
      <c r="L13" s="51">
        <v>0.08</v>
      </c>
      <c r="M13" s="51">
        <v>0.2</v>
      </c>
      <c r="N13" s="51">
        <v>0.48</v>
      </c>
      <c r="O13" s="51">
        <v>-0.32</v>
      </c>
      <c r="P13" s="51">
        <v>0.14000000000000001</v>
      </c>
      <c r="Q13" s="51">
        <v>0.12</v>
      </c>
      <c r="R13" s="51">
        <v>0.09</v>
      </c>
      <c r="S13" s="51">
        <v>-0.01</v>
      </c>
      <c r="T13" s="51">
        <v>0.45</v>
      </c>
      <c r="U13" s="51">
        <v>1.02</v>
      </c>
      <c r="V13" s="52">
        <v>0.7</v>
      </c>
    </row>
    <row r="14" spans="1:22" ht="14.25" customHeight="1" x14ac:dyDescent="0.3">
      <c r="A14" s="45" t="s">
        <v>1287</v>
      </c>
      <c r="B14" s="46">
        <v>0.22</v>
      </c>
      <c r="C14" s="47">
        <v>0.3</v>
      </c>
      <c r="D14" s="47">
        <v>0.43</v>
      </c>
      <c r="E14" s="47">
        <v>0.28999999999999998</v>
      </c>
      <c r="F14" s="47">
        <v>0.08</v>
      </c>
      <c r="G14" s="47">
        <v>-0.19</v>
      </c>
      <c r="H14" s="47">
        <v>-0.11</v>
      </c>
      <c r="I14" s="47">
        <v>-0.14000000000000001</v>
      </c>
      <c r="J14" s="47">
        <v>0.31</v>
      </c>
      <c r="K14" s="47">
        <v>0.28999999999999998</v>
      </c>
      <c r="L14" s="47">
        <v>0.28999999999999998</v>
      </c>
      <c r="M14" s="47">
        <v>0.14000000000000001</v>
      </c>
      <c r="N14" s="47">
        <v>0.72</v>
      </c>
      <c r="O14" s="47">
        <v>-0.05</v>
      </c>
      <c r="P14" s="47">
        <v>0.04</v>
      </c>
      <c r="Q14" s="47">
        <v>0.16</v>
      </c>
      <c r="R14" s="47">
        <v>0.23</v>
      </c>
      <c r="S14" s="47">
        <v>0.32</v>
      </c>
      <c r="T14" s="47">
        <v>0.38</v>
      </c>
      <c r="U14" s="47">
        <v>0.93</v>
      </c>
      <c r="V14" s="48">
        <v>0.54</v>
      </c>
    </row>
    <row r="15" spans="1:22" ht="14.25" customHeight="1" x14ac:dyDescent="0.3">
      <c r="A15" s="49" t="s">
        <v>1288</v>
      </c>
      <c r="B15" s="50">
        <v>0.06</v>
      </c>
      <c r="C15" s="51">
        <v>-0.01</v>
      </c>
      <c r="D15" s="51">
        <v>0.23</v>
      </c>
      <c r="E15" s="51">
        <v>-0.14000000000000001</v>
      </c>
      <c r="F15" s="51">
        <v>0.01</v>
      </c>
      <c r="G15" s="51">
        <v>0.35</v>
      </c>
      <c r="H15" s="51">
        <v>-0.13</v>
      </c>
      <c r="I15" s="51">
        <v>-0.09</v>
      </c>
      <c r="J15" s="51">
        <v>0.19</v>
      </c>
      <c r="K15" s="51">
        <v>0.16</v>
      </c>
      <c r="L15" s="51">
        <v>-0.26</v>
      </c>
      <c r="M15" s="51">
        <v>0.16</v>
      </c>
      <c r="N15" s="51">
        <v>0.68</v>
      </c>
      <c r="O15" s="51">
        <v>-0.06</v>
      </c>
      <c r="P15" s="51">
        <v>0.02</v>
      </c>
      <c r="Q15" s="51">
        <v>0.12</v>
      </c>
      <c r="R15" s="51">
        <v>0.16</v>
      </c>
      <c r="S15" s="51">
        <v>-0.06</v>
      </c>
      <c r="T15" s="51">
        <v>0.01</v>
      </c>
      <c r="U15" s="51">
        <v>0.72</v>
      </c>
      <c r="V15" s="52">
        <v>0.25</v>
      </c>
    </row>
    <row r="16" spans="1:22" ht="14.25" customHeight="1" x14ac:dyDescent="0.3">
      <c r="A16" s="45" t="s">
        <v>1289</v>
      </c>
      <c r="B16" s="46">
        <v>0.35</v>
      </c>
      <c r="C16" s="47">
        <v>0.28000000000000003</v>
      </c>
      <c r="D16" s="47">
        <v>0.11</v>
      </c>
      <c r="E16" s="47">
        <v>0.24</v>
      </c>
      <c r="F16" s="47">
        <v>0.47</v>
      </c>
      <c r="G16" s="47">
        <v>0.28000000000000003</v>
      </c>
      <c r="H16" s="47">
        <v>-7.0000000000000007E-2</v>
      </c>
      <c r="I16" s="47">
        <v>0.19</v>
      </c>
      <c r="J16" s="47">
        <v>0.14000000000000001</v>
      </c>
      <c r="K16" s="47">
        <v>-0.14000000000000001</v>
      </c>
      <c r="L16" s="47">
        <v>-0.22</v>
      </c>
      <c r="M16" s="47">
        <v>0.13</v>
      </c>
      <c r="N16" s="47">
        <v>0.6</v>
      </c>
      <c r="O16" s="47">
        <v>0.11</v>
      </c>
      <c r="P16" s="47">
        <v>0.18</v>
      </c>
      <c r="Q16" s="47">
        <v>0.12</v>
      </c>
      <c r="R16" s="47">
        <v>0.1</v>
      </c>
      <c r="S16" s="47">
        <v>-0.15</v>
      </c>
      <c r="T16" s="47">
        <v>0.5</v>
      </c>
      <c r="U16" s="47">
        <v>0.77</v>
      </c>
      <c r="V16" s="48">
        <v>0.47</v>
      </c>
    </row>
    <row r="17" spans="1:22" ht="14.25" customHeight="1" x14ac:dyDescent="0.3">
      <c r="A17" s="49" t="s">
        <v>1290</v>
      </c>
      <c r="B17" s="50">
        <v>0.61</v>
      </c>
      <c r="C17" s="51">
        <v>0.3</v>
      </c>
      <c r="D17" s="51">
        <v>7.0000000000000007E-2</v>
      </c>
      <c r="E17" s="51">
        <v>0.23</v>
      </c>
      <c r="F17" s="51">
        <v>0.49</v>
      </c>
      <c r="G17" s="51">
        <v>0.44</v>
      </c>
      <c r="H17" s="51">
        <v>0.08</v>
      </c>
      <c r="I17" s="51">
        <v>0.65</v>
      </c>
      <c r="J17" s="51">
        <v>0.42</v>
      </c>
      <c r="K17" s="51">
        <v>0.09</v>
      </c>
      <c r="L17" s="51">
        <v>0.26</v>
      </c>
      <c r="M17" s="51">
        <v>0.27</v>
      </c>
      <c r="N17" s="51">
        <v>0.62</v>
      </c>
      <c r="O17" s="51">
        <v>0.42</v>
      </c>
      <c r="P17" s="51">
        <v>0.38</v>
      </c>
      <c r="Q17" s="51">
        <v>0.3</v>
      </c>
      <c r="R17" s="51">
        <v>0.26</v>
      </c>
      <c r="S17" s="51">
        <v>0.38</v>
      </c>
      <c r="T17" s="51">
        <v>0.73</v>
      </c>
      <c r="U17" s="51">
        <v>1.26</v>
      </c>
      <c r="V17" s="53">
        <v>0.45</v>
      </c>
    </row>
    <row r="18" spans="1:22" ht="14.25" customHeight="1" x14ac:dyDescent="0.3">
      <c r="A18" s="54" t="s">
        <v>1291</v>
      </c>
      <c r="B18" s="55">
        <v>6.49</v>
      </c>
      <c r="C18" s="56">
        <v>5.5</v>
      </c>
      <c r="D18" s="56">
        <v>4.8499999999999996</v>
      </c>
      <c r="E18" s="56">
        <v>4.4800000000000004</v>
      </c>
      <c r="F18" s="56">
        <v>5.69</v>
      </c>
      <c r="G18" s="56">
        <v>7.67</v>
      </c>
      <c r="H18" s="56">
        <v>2</v>
      </c>
      <c r="I18" s="56">
        <v>3.17</v>
      </c>
      <c r="J18" s="56">
        <v>3.73</v>
      </c>
      <c r="K18" s="56">
        <v>2.44</v>
      </c>
      <c r="L18" s="56">
        <v>1.94</v>
      </c>
      <c r="M18" s="56">
        <v>3.66</v>
      </c>
      <c r="N18" s="56">
        <v>6.77</v>
      </c>
      <c r="O18" s="56">
        <v>5.75</v>
      </c>
      <c r="P18" s="56">
        <v>4.09</v>
      </c>
      <c r="Q18" s="56">
        <v>3.18</v>
      </c>
      <c r="R18" s="56">
        <v>3.8</v>
      </c>
      <c r="S18" s="56">
        <v>1.61</v>
      </c>
      <c r="T18" s="56">
        <v>5.62</v>
      </c>
      <c r="U18" s="56">
        <v>13.12</v>
      </c>
      <c r="V18" s="57">
        <v>9.2799999999999994</v>
      </c>
    </row>
    <row r="19" spans="1:22" ht="14.25" customHeight="1" x14ac:dyDescent="0.3"/>
    <row r="20" spans="1:22" ht="22.5" customHeight="1" x14ac:dyDescent="0.3">
      <c r="A20" s="58" t="s">
        <v>1292</v>
      </c>
      <c r="B20" s="59"/>
      <c r="C20" s="59"/>
      <c r="D20" s="59"/>
      <c r="E20" s="59"/>
      <c r="F20" s="59"/>
      <c r="G20" s="59"/>
      <c r="H20" s="60"/>
      <c r="I20" s="60"/>
      <c r="J20" s="60"/>
      <c r="K20" s="60"/>
      <c r="L20" s="60"/>
      <c r="M20" s="60"/>
      <c r="N20" s="60"/>
      <c r="O20" s="60"/>
      <c r="P20" s="60"/>
      <c r="Q20" s="60"/>
      <c r="R20" s="60"/>
      <c r="S20" s="60"/>
      <c r="T20" s="60"/>
      <c r="U20" s="60"/>
      <c r="V20" s="61"/>
    </row>
    <row r="21" spans="1:22" ht="14.25" customHeight="1" x14ac:dyDescent="0.3">
      <c r="A21" s="62" t="s">
        <v>1293</v>
      </c>
      <c r="B21" s="63"/>
      <c r="C21" s="63"/>
      <c r="D21" s="63"/>
      <c r="E21" s="63"/>
      <c r="F21" s="63"/>
      <c r="G21" s="63"/>
      <c r="V21" s="64"/>
    </row>
    <row r="22" spans="1:22" ht="14.25" customHeight="1" x14ac:dyDescent="0.3">
      <c r="A22" s="65" t="s">
        <v>1294</v>
      </c>
      <c r="B22" s="66"/>
      <c r="C22" s="66"/>
      <c r="D22" s="66"/>
      <c r="E22" s="66"/>
      <c r="F22" s="66"/>
      <c r="G22" s="66"/>
      <c r="H22" s="67"/>
      <c r="I22" s="67"/>
      <c r="J22" s="67"/>
      <c r="K22" s="67"/>
      <c r="L22" s="67"/>
      <c r="M22" s="67"/>
      <c r="N22" s="67"/>
      <c r="O22" s="67"/>
      <c r="P22" s="67"/>
      <c r="Q22" s="67"/>
      <c r="R22" s="67"/>
      <c r="S22" s="67"/>
      <c r="T22" s="67"/>
      <c r="U22" s="67"/>
      <c r="V22" s="68"/>
    </row>
    <row r="23" spans="1:22" ht="14.25" customHeight="1" x14ac:dyDescent="0.3"/>
    <row r="24" spans="1:22" ht="14.25" customHeight="1" x14ac:dyDescent="0.3"/>
    <row r="25" spans="1:22" ht="14.25" customHeight="1" x14ac:dyDescent="0.3"/>
    <row r="26" spans="1:22" ht="14.25" customHeight="1" x14ac:dyDescent="0.3"/>
    <row r="27" spans="1:22" ht="14.25" customHeight="1" x14ac:dyDescent="0.3"/>
    <row r="28" spans="1:22" ht="14.25" customHeight="1" x14ac:dyDescent="0.3"/>
    <row r="29" spans="1:22" ht="14.25" customHeight="1" x14ac:dyDescent="0.3"/>
    <row r="30" spans="1:22" ht="14.25" customHeight="1" x14ac:dyDescent="0.3"/>
    <row r="31" spans="1:22" ht="14.25" customHeight="1" x14ac:dyDescent="0.3"/>
    <row r="32" spans="1:2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2">
    <mergeCell ref="A1:V2"/>
    <mergeCell ref="A3:V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Base de datos</vt:lpstr>
      <vt:lpstr>Actividades interventoria</vt:lpstr>
      <vt:lpstr>glosario</vt:lpstr>
      <vt:lpstr>IPC DANE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Sergio Bayona</cp:lastModifiedBy>
  <dcterms:created xsi:type="dcterms:W3CDTF">2015-06-05T18:19:34Z</dcterms:created>
  <dcterms:modified xsi:type="dcterms:W3CDTF">2024-05-22T02:18:38Z</dcterms:modified>
</cp:coreProperties>
</file>