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C:\Users\USER\OneDrive\Imágenes\2022\TRABAJOS NORMAS\TRABAJO MAMI\POYECTO DE GRADO\"/>
    </mc:Choice>
  </mc:AlternateContent>
  <xr:revisionPtr revIDLastSave="0" documentId="13_ncr:1_{30545FA5-6627-49DC-AE1E-E9CA86C35F9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Maquinaria - equipos de Oficina" sheetId="1" r:id="rId1"/>
    <sheet name="Materias primas" sheetId="7" r:id="rId2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6" i="7" l="1"/>
  <c r="G42" i="7"/>
  <c r="G44" i="7"/>
  <c r="G40" i="7"/>
  <c r="E40" i="7"/>
  <c r="E44" i="7"/>
  <c r="H26" i="1"/>
  <c r="H49" i="1"/>
  <c r="H48" i="1"/>
  <c r="H45" i="1"/>
  <c r="H12" i="1"/>
  <c r="H24" i="1"/>
  <c r="H25" i="1"/>
  <c r="H23" i="1"/>
  <c r="H10" i="1"/>
  <c r="H11" i="1"/>
  <c r="H8" i="1"/>
  <c r="H22" i="1"/>
  <c r="H20" i="1"/>
  <c r="H21" i="1"/>
  <c r="H47" i="1"/>
  <c r="H42" i="1"/>
  <c r="H43" i="1"/>
  <c r="H44" i="1"/>
  <c r="H46" i="1"/>
  <c r="H50" i="1"/>
  <c r="H41" i="1"/>
  <c r="H19" i="1"/>
  <c r="H33" i="1"/>
  <c r="H35" i="1"/>
  <c r="H34" i="1"/>
  <c r="H32" i="1"/>
  <c r="H31" i="1"/>
  <c r="H51" i="1" l="1"/>
  <c r="H36" i="1"/>
  <c r="H13" i="1" l="1"/>
  <c r="H9" i="1"/>
  <c r="H6" i="1"/>
  <c r="H7" i="1"/>
  <c r="H5" i="1"/>
  <c r="G28" i="7"/>
  <c r="G29" i="7"/>
  <c r="G37" i="7"/>
  <c r="G36" i="7"/>
  <c r="E36" i="7"/>
  <c r="G35" i="7"/>
  <c r="E35" i="7"/>
  <c r="G34" i="7"/>
  <c r="E34" i="7"/>
  <c r="G33" i="7"/>
  <c r="E33" i="7"/>
  <c r="G32" i="7"/>
  <c r="E32" i="7"/>
  <c r="G31" i="7"/>
  <c r="E31" i="7"/>
  <c r="G30" i="7"/>
  <c r="E30" i="7"/>
  <c r="E29" i="7"/>
  <c r="E27" i="7"/>
  <c r="E26" i="7"/>
  <c r="E25" i="7"/>
  <c r="G24" i="7"/>
  <c r="E24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H14" i="1" l="1"/>
</calcChain>
</file>

<file path=xl/sharedStrings.xml><?xml version="1.0" encoding="utf-8"?>
<sst xmlns="http://schemas.openxmlformats.org/spreadsheetml/2006/main" count="233" uniqueCount="187">
  <si>
    <t>Producto</t>
  </si>
  <si>
    <t>Escritorio</t>
  </si>
  <si>
    <t>Cantidad</t>
  </si>
  <si>
    <t>Precio Unitario</t>
  </si>
  <si>
    <t xml:space="preserve">Precio Total </t>
  </si>
  <si>
    <t>TOTAL</t>
  </si>
  <si>
    <t>https://inquimicol.com/</t>
  </si>
  <si>
    <t>Aceite de coco 1000ml</t>
  </si>
  <si>
    <t>http://prodcoco.com/</t>
  </si>
  <si>
    <t>https://dehispania.com.co/Aceites-de-Oliva-2/productos?gclid=CjwKCAjwzuqgBhAcEiwAdj5dRoaYoz506vWCtl4QzxCcEFepgrma9LsUxXk-Le2vnBxVongf8pDuDBoCAM8QAvD_BwE</t>
  </si>
  <si>
    <t>https://tiendahaiku.com/</t>
  </si>
  <si>
    <t>Manteca de karité</t>
  </si>
  <si>
    <t>https://manuartestore.com/colombia/</t>
  </si>
  <si>
    <t>Manteca de cacao 1kg</t>
  </si>
  <si>
    <t>https://www.beorganicolombia.com/blank-rwrlr/sci-sodium-cocoyl-isethionate</t>
  </si>
  <si>
    <t>Polvo hibisco</t>
  </si>
  <si>
    <t>https://madretierra.mercadoshops.com.co/MCO-592249485-flor-de-jamaica-en-polvo-x-1000g-1-kilo-_JM#position=2&amp;search_layout=stack&amp;type=item&amp;tracking_id=103e348f-b925-4f43-97c6-56a91355fc64</t>
  </si>
  <si>
    <t>Aceite esencial lavanda 1k</t>
  </si>
  <si>
    <t>Aceite esencial romero 1k</t>
  </si>
  <si>
    <t>Hidoxido de sodio 1k</t>
  </si>
  <si>
    <t>https://fadeaseo.mercadoshops.com.co/soda</t>
  </si>
  <si>
    <t>Agua destilada 1 gal</t>
  </si>
  <si>
    <t>https://www.bioquimjd.com/product/1275717/agua-destilada-o-desmineralizada-colombia-4-litros</t>
  </si>
  <si>
    <t>Extracto de toronja 1k</t>
  </si>
  <si>
    <t>https://tiendahaiku.com/product/extracto-de-toronja/</t>
  </si>
  <si>
    <t>Emulsionante vegetal acondicionador 50g</t>
  </si>
  <si>
    <t>https://www.puroyorganico.com.co/emulsificante-acondicionador-vegetal-50gr-bogota-colombia.html</t>
  </si>
  <si>
    <t>Precio/gr</t>
  </si>
  <si>
    <t xml:space="preserve">Aceite de Oliva 5 lt </t>
  </si>
  <si>
    <t xml:space="preserve">Aceite de ricino 1 Gal </t>
  </si>
  <si>
    <t>Aceite de argán 1kg</t>
  </si>
  <si>
    <t>Manteca de karité 1kg</t>
  </si>
  <si>
    <t>tensoactivo SCI 1kg</t>
  </si>
  <si>
    <t>Cotización de Insumos Kit Capilar Ecoamigable - Shalina's Hair</t>
  </si>
  <si>
    <t>Conversión a gr</t>
  </si>
  <si>
    <t xml:space="preserve">Ingredientes </t>
  </si>
  <si>
    <t>Shampoo en Barra</t>
  </si>
  <si>
    <t>Acondicionador en Barra</t>
  </si>
  <si>
    <t>Aceite de coco</t>
  </si>
  <si>
    <t>Aceite de oliva</t>
  </si>
  <si>
    <t>Aceite de ricino</t>
  </si>
  <si>
    <t>Aceite de argán</t>
  </si>
  <si>
    <t>Manteca de cacao</t>
  </si>
  <si>
    <t>Tensoactivo: Sodium Cocoyl Isethionate (SCI)</t>
  </si>
  <si>
    <t>Flor de hibisco en polvo</t>
  </si>
  <si>
    <t>Aceite esencial de lavanda</t>
  </si>
  <si>
    <t>Aceite esencial de romero</t>
  </si>
  <si>
    <t>Hidróxido de sodio</t>
  </si>
  <si>
    <t>Agua destilada</t>
  </si>
  <si>
    <t>Extracto de semilla de pomelo</t>
  </si>
  <si>
    <t>Emulsionante Vegetal Acondicionador</t>
  </si>
  <si>
    <t>PRECIO TOTAL MP</t>
  </si>
  <si>
    <t>Prodcoco</t>
  </si>
  <si>
    <t>Inquimicol</t>
  </si>
  <si>
    <t>Manuartestore</t>
  </si>
  <si>
    <t>Tienda de Hispania</t>
  </si>
  <si>
    <t>Tienda Haiku</t>
  </si>
  <si>
    <t>Beorganicolombia</t>
  </si>
  <si>
    <t>Bioquimjd</t>
  </si>
  <si>
    <t>MadreTierra</t>
  </si>
  <si>
    <t>Fadeaseo</t>
  </si>
  <si>
    <t>Puroyorganico</t>
  </si>
  <si>
    <t>PRECIO TOTAL MP/ KIT CAPILAR</t>
  </si>
  <si>
    <t>Insumos Shampoo en Barra (gr)</t>
  </si>
  <si>
    <t>Insumos Acondicionador en Barra (gr)</t>
  </si>
  <si>
    <t>Especificaciones</t>
  </si>
  <si>
    <t>Industrial</t>
  </si>
  <si>
    <t>Semiautomática, 3 líneas de impresión,  letras intercambiables.</t>
  </si>
  <si>
    <t>Cámara de refrigeración</t>
  </si>
  <si>
    <t>Verificador de ph</t>
  </si>
  <si>
    <t>Maplascali SAS</t>
  </si>
  <si>
    <t>Exhibir Equipos</t>
  </si>
  <si>
    <t>https://exhibirequipos.com/producto/nevera-vertical-2-puertas/?utm_source=Google+Shopping&amp;utm_medium=cpc&amp;utm_campaign=Productos+EXH&amp;gclid=CjwKCAjwzuqgBhAcEiwAdj5dRpAfDRxGDJOwfMsyGJNYJo6aKYmkzS4Aqvig9ynfx4NJjUqx0ZdLcBoC7VkQAvD_BwE</t>
  </si>
  <si>
    <t>Proveedor</t>
  </si>
  <si>
    <t>Balanzas de Colombia - BADECOL</t>
  </si>
  <si>
    <t>Proverdor</t>
  </si>
  <si>
    <t>Fuente</t>
  </si>
  <si>
    <t>https://www.badecol.com/collections/balanzas-de-mesa-balanzas-grameras/products/balanza-de-mesa-electronica-solo-peso-fenix?variant=40767530238107</t>
  </si>
  <si>
    <t xml:space="preserve">Balanza de Mesa Electrónica </t>
  </si>
  <si>
    <t>Digital - Capacidad: 30kg</t>
  </si>
  <si>
    <t>Marmita Industrial</t>
  </si>
  <si>
    <t>Codificadora semi-automática de fechas</t>
  </si>
  <si>
    <t>https://www.coditeq.com.co/codificacion/?gclid=Cj0KCQjwt_qgBhDFARIsABcDjOeom4xz8ZiFyb32lbW-JiA4VlvAQxGku6dO2FWHvZFbPsUgLsIil4AaApHaEALw_wcB</t>
  </si>
  <si>
    <t>Refrigerador Nevera vertical 2 puertas</t>
  </si>
  <si>
    <t>https://exhibirequipos.com/producto/batidora-industrial-de-30l-marca-exhibir-equipos/?utm_source=Google+Shopping&amp;utm_medium=cpc&amp;utm_campaign=Productos+EXH&amp;gclid=Cj0KCQjwt_qgBhDFARIsABcDjOcF-ukgwyqA0AyJlkf7bNW7rcRN6O-sQkpFuzJRSFY1n2LBvOK5DTYaAkzEEALw_wcB</t>
  </si>
  <si>
    <t>Mezcladora Industrial</t>
  </si>
  <si>
    <t>Capacidad 30 Litros</t>
  </si>
  <si>
    <t>Cortador</t>
  </si>
  <si>
    <t>24 litros, 30,5x31.2 cm, en acero inoxidable.</t>
  </si>
  <si>
    <t>https://onlineviaexpress.mercadoshops.com.co/MCO-459242822-olla-industrial-con-tapa-305x312-cms-24-litros-restaurante-_JM</t>
  </si>
  <si>
    <t>https://www.onelab.com.co/medidor-de-ph-laquatwin-ph-33-copy?gclid=Cj0KCQjwt_qgBhDFARIsABcDjOfQo9t_NYzXYDq7m-20mZxkfrwB1aTRWaX2qOnU5Fw-V-enufM1-rsaAlclEALw_wcB</t>
  </si>
  <si>
    <t>Onelab</t>
  </si>
  <si>
    <t>Caja registradora</t>
  </si>
  <si>
    <t>Computador</t>
  </si>
  <si>
    <t>Impresora multifuncional</t>
  </si>
  <si>
    <t>Aire acondicionado</t>
  </si>
  <si>
    <t>https://satstore.com.co/combo-pos-sat-aio-impresora-termica-cajon-monedero-lector.html</t>
  </si>
  <si>
    <t>ASUS 23.8" Pulgadas M241DAK- AMD Ryzen 3 - 8GB RAM - Disco Estado Sólido 512GB</t>
  </si>
  <si>
    <t>Alkosto</t>
  </si>
  <si>
    <t>https://www.alkosto.com/computador-all-in-one-asus-vivo-238-pulgadas-v241eak-intel-pentium-gold-ram-8gb-disco-ssd-256-gb-negro/p/4711081880455?fuente=google&amp;medio=cpc&amp;campaign=AK_COL_MAX_PEF_CPC_AON_COMP_Intel_Mar21_EXP_MAR&amp;keyword=&amp;gclid=Cj0KCQjwt_qgBhDFARIsABcDjOcTiHVNRHFB2JHNHoLEfkCP-4wKe7iiOJYLQwNorkxRoMZe1GaduiMaAq9JEALw_wcB</t>
  </si>
  <si>
    <t>Impresora Multifuncional HP 137fnw Laser MFP Blanco</t>
  </si>
  <si>
    <t>https://www.alkosto.com/impresora-multifuncional-hp-137fnw-laser-mfp-blanco/p/193015506763?fuente=google&amp;medio=cpc&amp;campaign=AK_COL_MAX_PEF_CPC_AON_COMP_Hp_Feb21_EXP_FEB&amp;keyword=&amp;gclid=Cj0KCQjwt_qgBhDFARIsABcDjOcLtfICsMXXtklhdspwK8XSWd48B7SbbiHjAbEN_ZE-LIoEHimsZtQaAo7pEALw_wcB</t>
  </si>
  <si>
    <t>https://www.homecenter.com.co/homecenter-co/product/440348/aire-acondicionado-minisplit-inverter-12000-btu-220v/440348/</t>
  </si>
  <si>
    <t>Aire Acondicionado Minisplit inverter 12000 BTU 220V</t>
  </si>
  <si>
    <t>Home Center</t>
  </si>
  <si>
    <t>Celulares corporativos</t>
  </si>
  <si>
    <t>Samsung 128 GB | 4 GB RAM | 5000 mAh</t>
  </si>
  <si>
    <t>https://www.alkosto.com/celulares/telefonos-celulares/samsung/c/BI_M017_ALKOS?fuente=google&amp;medio=cpc&amp;campaign=AK_COL_SEM_PEF_CPC_CTB_AON_CEL_TLP_Celulares-Brand-Samsung-AON_PAC&amp;keyword=alkosto%20celulares%20samsung&amp;gclid=Cj0KCQjwt_qgBhDFARIsABcDjOcyTFxLIeRHKSpbrRt9Wxi6fXKZEs-U5QM3zkcLNz37sFRQIdY9BDcaAt5GEALw_wcB</t>
  </si>
  <si>
    <t>Tugó</t>
  </si>
  <si>
    <t>Mesa de juntas</t>
  </si>
  <si>
    <t xml:space="preserve">Silla ergonómica </t>
  </si>
  <si>
    <t xml:space="preserve">Cafetera Oster </t>
  </si>
  <si>
    <t>Tablero</t>
  </si>
  <si>
    <t>Cotización Maquinaria Kit Capilar Ecoamigable - Shalina's Hair</t>
  </si>
  <si>
    <t>Cotización Equipos de Oficina Kit Capilar Ecoamigable - Shalina's Hair</t>
  </si>
  <si>
    <t>Cotización Muebles y enseres Kit Capilar Ecoamigable - Shalina's Hair</t>
  </si>
  <si>
    <t>https://www.alkosto.com/estacion-trabajo-inval-1-cajon-et4615-arena-blanco/p/7707036537083</t>
  </si>
  <si>
    <t>Escritorio doble</t>
  </si>
  <si>
    <t>Estación de Trabajo INVAL 1 Cajón ET4615 Arena Blanco</t>
  </si>
  <si>
    <t>https://www.homecenter.com.co/homecenter-co/product/597282/estacion-de-trabajo-asturias-725x1209x181cm-rovere/597282/?kid=goosho_1161562&amp;shop=googleShopping&amp;gclid=Cj0KCQjwt_qgBhDFARIsABcDjOdgFRsnrfZL235J093dXNBEDJD10ZLWNDGz-XN1UPPdZzx0fCMrRGgaAgmqEALw_wcB</t>
  </si>
  <si>
    <t>Estacion de Trabajo Asturias 72.5X120.9X181Cm Rovere</t>
  </si>
  <si>
    <t>Sat Store</t>
  </si>
  <si>
    <t>https://www.tugo.co/mesa-de-juntas-smartwork-natural-blanco/p</t>
  </si>
  <si>
    <t>Mesa De Juntas Smartwork Natural/Blanco</t>
  </si>
  <si>
    <t>https://www.homecenter.com.co/homecenter-co/product/258550/silla-de-escritorio-profesional-con-brazos-negro/258550/</t>
  </si>
  <si>
    <t>Silla de Escritorio Profesional con Brazos Negro</t>
  </si>
  <si>
    <t>Dispensador de Agua Fría/Caliente de Mesa Negro</t>
  </si>
  <si>
    <t>Dispensador de agua</t>
  </si>
  <si>
    <t>https://www.homecenter.com.co/homecenter-co/product/468841/dispensador-de-agua-fria-caliente-de-mesa-negro/468841/?kid=goosho_1161562&amp;shop=googleShopping&amp;gclid=Cj0KCQjwt_qgBhDFARIsABcDjOemFiOMZBKUGY8cnI9GwQCsQOnoGZrsC2LpPf3WUjr97VaHsVfugjsaAjLnEALw_wcB</t>
  </si>
  <si>
    <t>https://www.exito.com/cafetera-12-tazas-black-decker-cm0941b-100673550-mp/p?idsku=100673550&amp;gclid=Cj0KCQjwt_qgBhDFARIsABcDjOc973zQCVFkfFA2QII5Ac9GSSBkBU2d2pi8q3fMRxy7jA6_x1qAZLAaAuC9EALw_wcB&amp;gclsrc=aw.ds</t>
  </si>
  <si>
    <t>Cafetera Black + Decker 12 Tazas Antigoteo Y Filtro Permanente Cm0941b</t>
  </si>
  <si>
    <t>Éxito</t>
  </si>
  <si>
    <t>Tablero Magnético 90x120cm Marco Aluminio</t>
  </si>
  <si>
    <t>https://www.homecenter.com.co/homecenter-co/product/484008/tablero-magnetico-90x120cm-marco-aluminio/484008/?kid=goosho_1185211&amp;shop=googleShopping&amp;gclsrc=aw.ds&amp;&amp;kid=goosho_1185211&amp;shop=googleShopping&amp;gclid=Cj0KCQjwt_qgBhDFARIsABcDjOcX2yUbX8OoCq0xlJYXX3PaMg3DyWOPrT_a4Fp-HjV5OhfRj24rulAaAqkAEALw_wcB</t>
  </si>
  <si>
    <t>Carro de servicio</t>
  </si>
  <si>
    <t>Campana extractora de calor</t>
  </si>
  <si>
    <t>https://www.homecenter.com.co/homecenter-co/product/215196/locker-metalico-vertical-6-puestos-gris-de-200x63x30-cm/215196/</t>
  </si>
  <si>
    <t>Locker metálico vertical 6 puestos gris de 200x63x30 cm</t>
  </si>
  <si>
    <t>Locker</t>
  </si>
  <si>
    <t>https://www.homecenter.com.co/homecenter-co/product/302462/estanteria-12-pulgadas-4-niveles-606x1289x301-cm-negro/302462/</t>
  </si>
  <si>
    <t xml:space="preserve">Estantería </t>
  </si>
  <si>
    <t>Estantería 12 Pulgadas 4 Niveles 60,6x128,9x30,1 cm Negro</t>
  </si>
  <si>
    <t>Mesa de trabajo</t>
  </si>
  <si>
    <t>Mesa De Trabajo Industrial en Acero Inoxidable</t>
  </si>
  <si>
    <t>https://www.homecenter.com.co/homecenter-co/product/512809/mesa-de-trabajo-industrial-en-acero-inoxidable/512809/?kid=goosho_1185211&amp;shop=googleShopping&amp;gclsrc=aw.ds&amp;&amp;kid=goosho_1185211&amp;shop=googleShopping&amp;gclid=Cj0KCQjwt_qgBhDFARIsABcDjOe5xzjWtqLboTU26n_yWV5Ky9CWJ-zgOncXOUn8_OYTtssIgPbzVEAaAhhbEALw_wcB</t>
  </si>
  <si>
    <t>Carrito De Almacenamiento Áncora Rodante 3 Niveles</t>
  </si>
  <si>
    <t>Ergonomus</t>
  </si>
  <si>
    <t>https://www.challenger.com.co/campana-extraplana-acero-inoxidable-60-cm-3-velocidades-cx4100/p?idsku=99&amp;gclid=Cj0KCQjwt_qgBhDFARIsABcDjOeKiI821UOT6Y2SvYg_PvAmQHQ0lasHWDNA185Fj44osTbv4TqV3IMaAmkDEALw_wcB</t>
  </si>
  <si>
    <t>Campana Extraplana acero inoxidable 60 cm 3 velocidades - CX 4100 / Acero Inox</t>
  </si>
  <si>
    <t>Challenger</t>
  </si>
  <si>
    <t>https://www.intercaster.com.co/productos/sillas/linea-industriales/silla-cajero-en-poliuretano-polibarra/</t>
  </si>
  <si>
    <t>Sillas para operarios</t>
  </si>
  <si>
    <t>Silla Cajero en Poliuretano Polibarra</t>
  </si>
  <si>
    <t>Intercaster</t>
  </si>
  <si>
    <t>https://ferrefarbef.com/producto/extintor-multiproposito-10-lbs-abc/?gclid=Cj0KCQjwt_qgBhDFARIsABcDjOdH8mFCYN-M6eBPfM_A6yeIuP6kL04r8k2090S8G4mA6-ggaUInNq8aArcSEALw_wcB</t>
  </si>
  <si>
    <t>Extintor Multiproposito ABC de 10 Libras</t>
  </si>
  <si>
    <t>Extintores</t>
  </si>
  <si>
    <t>Ferrefarbef</t>
  </si>
  <si>
    <t>https://www.homecenter.com.co/homecenter-co/product/522702/punto-ecologico-plastica-x3-40l-verde-blanco-negro-con-tapa/522702/</t>
  </si>
  <si>
    <t>Punto ecológico</t>
  </si>
  <si>
    <t>Punto Ecológico Plástica X3 40L Verde Blanco Negro Con Tapa</t>
  </si>
  <si>
    <t>Cotización Muebles y enseres de producción Kit Capilar Ecoamigable - Shalina's Hair</t>
  </si>
  <si>
    <t>Moldes</t>
  </si>
  <si>
    <t>https://lacasadelchef.net/cocina/cocedores-marmitas-y-sartenes-industriales/directas/marmita-electrica-directa-de-con-base-30-litros-prte-30t-con-basculacion-manual.html</t>
  </si>
  <si>
    <t xml:space="preserve">Molde Jabón Rectangular para corte, 1.300 gr
</t>
  </si>
  <si>
    <t>https://manuartestore.com/colombia/tienda/molde-rectangular-para-corte-soporte/</t>
  </si>
  <si>
    <t>https://www.amazon.com/-/es/Cortador-precisi%C3%B3n-pulgadas-fabricado-Estados/dp/B01BJ77XXY</t>
  </si>
  <si>
    <t xml:space="preserve"> Essential Depot</t>
  </si>
  <si>
    <t>Cortador de jabón, corta con precisión y precisión barras de 11 x 1 pulgadas</t>
  </si>
  <si>
    <t xml:space="preserve">Medidor de pH con reconocimiento automático de la solución de calibración y Calibración automática
</t>
  </si>
  <si>
    <t>https://inventtogroup.com/products/carro-servicio-abierto?variant=29438714413126&amp;currency=COP&amp;utm_medium=product_sync&amp;utm_source=google&amp;utm_content=sag_organic&amp;utm_campaign=sag_organic&amp;utm_campaign=&amp;utm_medium=ppc&amp;utm_source=adwords&amp;utm_term=&amp;hsa_mt=&amp;hsa_net=adwords&amp;hsa_ad=&amp;hsa_src=x&amp;hsa_cam=19602620119&amp;hsa_kw=&amp;hsa_grp=&amp;hsa_tgt=&amp;hsa_ver=3&amp;hsa_acc=8290062679&amp;gclid=Cj0KCQjw2v-gBhC1ARIsAOQdKY1w3ctz1jGC50eF6k9ZK4BBwiQPF6gad_EQxoTDe2OZByrxlhYRie8aAm3cEALw_wcB</t>
  </si>
  <si>
    <t>https://www.beorganicolombia.com/selllos-para-jab%C3%B3n?page=2</t>
  </si>
  <si>
    <t>Sellos</t>
  </si>
  <si>
    <t>Coditeq</t>
  </si>
  <si>
    <t>ONLINEVIAEXPRESS</t>
  </si>
  <si>
    <t>Manuarte Stores</t>
  </si>
  <si>
    <t>Be organic</t>
  </si>
  <si>
    <t>Sello personalizado para jabones Medidas 4.5 x 4.5cm</t>
  </si>
  <si>
    <t>Olla Industrial</t>
  </si>
  <si>
    <t>Moldeamos</t>
  </si>
  <si>
    <t>https://www.moldeamos.com/jarra-medidora-plastica-2000-ml</t>
  </si>
  <si>
    <t>Jarra medidora</t>
  </si>
  <si>
    <t>Plástica 2000 ml</t>
  </si>
  <si>
    <t>Empaque</t>
  </si>
  <si>
    <t>https://www.cajasyempaquesdecolombia.com/product/caja-plegadiza-con-c-en-acetato-8x8x3-cm-blanco/</t>
  </si>
  <si>
    <t>Caja ecológica Plegadiza 8x8x3 cm</t>
  </si>
  <si>
    <t>PRECIO TOTAL/ KIT CAPILAR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</si>
</sst>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\ * #,##0.00_-;\-&quot;$&quot;\ * #,##0.00_-;_-&quot;$&quot;\ * &quot;-&quot;??_-;_-@_-"/>
    <numFmt numFmtId="164" formatCode="_-&quot;$&quot;\ * #,##0_-;\-&quot;$&quot;\ * #,##0_-;_-&quot;$&quot;\ * &quot;-&quot;??_-;_-@_-"/>
    <numFmt numFmtId="165" formatCode="&quot;$&quot;\ #.00"/>
    <numFmt numFmtId="166" formatCode="&quot;$&quot;\ #"/>
  </numFmts>
  <fonts count="1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rgb="FFD16989"/>
      <name val="Calibri"/>
      <family val="2"/>
      <scheme val="minor"/>
    </font>
    <font>
      <u/>
      <sz val="11"/>
      <color rgb="FF5A1C2F"/>
      <name val="Calibri"/>
      <family val="2"/>
      <scheme val="minor"/>
    </font>
    <font>
      <sz val="11"/>
      <color rgb="FF5A1C2F"/>
      <name val="Calibri"/>
      <family val="2"/>
      <scheme val="minor"/>
    </font>
    <font>
      <b/>
      <sz val="10"/>
      <color theme="0"/>
      <name val="Calibri"/>
      <family val="2"/>
    </font>
    <font>
      <sz val="10"/>
      <color theme="1"/>
      <name val="Calibri"/>
      <family val="2"/>
      <scheme val="minor"/>
    </font>
    <font>
      <sz val="8"/>
      <color theme="1"/>
      <name val="Times New Roman"/>
      <family val="1"/>
    </font>
    <font>
      <sz val="8"/>
      <name val="Times New Roman"/>
      <family val="1"/>
    </font>
    <font>
      <b/>
      <sz val="11"/>
      <name val="Calibri"/>
      <family val="2"/>
      <scheme val="minor"/>
    </font>
    <font>
      <sz val="12"/>
      <color rgb="FF8C8C8C"/>
      <name val="Roboto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16989"/>
        <bgColor indexed="64"/>
      </patternFill>
    </fill>
    <fill>
      <patternFill patternType="solid">
        <fgColor rgb="FFEFC9D5"/>
        <bgColor indexed="64"/>
      </patternFill>
    </fill>
    <fill>
      <patternFill patternType="solid">
        <fgColor rgb="FFF9EBEF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5A1C2F"/>
      </left>
      <right style="thin">
        <color rgb="FF5A1C2F"/>
      </right>
      <top style="thin">
        <color rgb="FF5A1C2F"/>
      </top>
      <bottom style="thin">
        <color rgb="FF5A1C2F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71">
    <xf numFmtId="0" fontId="0" fillId="0" borderId="0" xfId="0"/>
    <xf numFmtId="0" fontId="0" fillId="2" borderId="0" xfId="0" applyFill="1"/>
    <xf numFmtId="164" fontId="0" fillId="2" borderId="0" xfId="0" applyNumberFormat="1" applyFill="1"/>
    <xf numFmtId="0" fontId="2" fillId="0" borderId="0" xfId="0" applyFont="1"/>
    <xf numFmtId="0" fontId="0" fillId="0" borderId="1" xfId="0" applyBorder="1"/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11" fillId="0" borderId="1" xfId="0" applyFont="1" applyBorder="1"/>
    <xf numFmtId="0" fontId="0" fillId="0" borderId="4" xfId="0" applyBorder="1"/>
    <xf numFmtId="0" fontId="12" fillId="3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166" fontId="8" fillId="5" borderId="1" xfId="1" applyNumberFormat="1" applyFont="1" applyFill="1" applyBorder="1" applyAlignment="1">
      <alignment horizontal="center" vertical="center" wrapText="1"/>
    </xf>
    <xf numFmtId="166" fontId="8" fillId="5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/>
    <xf numFmtId="0" fontId="0" fillId="0" borderId="5" xfId="0" applyBorder="1"/>
    <xf numFmtId="0" fontId="0" fillId="0" borderId="2" xfId="0" applyBorder="1"/>
    <xf numFmtId="0" fontId="2" fillId="4" borderId="3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8" fillId="5" borderId="4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6" xfId="0" applyBorder="1"/>
    <xf numFmtId="0" fontId="2" fillId="4" borderId="3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/>
    </xf>
    <xf numFmtId="0" fontId="6" fillId="0" borderId="7" xfId="0" applyFont="1" applyBorder="1" applyAlignment="1">
      <alignment horizontal="left" vertical="center" wrapText="1"/>
    </xf>
    <xf numFmtId="3" fontId="6" fillId="0" borderId="7" xfId="0" applyNumberFormat="1" applyFont="1" applyBorder="1" applyAlignment="1">
      <alignment horizontal="right" vertical="center" wrapText="1"/>
    </xf>
    <xf numFmtId="0" fontId="6" fillId="0" borderId="7" xfId="0" applyFont="1" applyBorder="1" applyAlignment="1">
      <alignment horizontal="center" vertical="center" wrapText="1"/>
    </xf>
    <xf numFmtId="165" fontId="7" fillId="0" borderId="7" xfId="1" applyNumberFormat="1" applyFont="1" applyBorder="1" applyAlignment="1">
      <alignment horizontal="right" vertical="center" wrapText="1"/>
    </xf>
    <xf numFmtId="3" fontId="6" fillId="0" borderId="7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right" vertical="center" wrapText="1"/>
    </xf>
    <xf numFmtId="0" fontId="9" fillId="0" borderId="7" xfId="0" applyFont="1" applyBorder="1" applyAlignment="1">
      <alignment horizontal="left"/>
    </xf>
    <xf numFmtId="0" fontId="10" fillId="0" borderId="7" xfId="2" applyFont="1" applyBorder="1" applyAlignment="1">
      <alignment wrapText="1"/>
    </xf>
    <xf numFmtId="166" fontId="8" fillId="0" borderId="7" xfId="1" applyNumberFormat="1" applyFont="1" applyBorder="1" applyAlignment="1">
      <alignment horizontal="center" vertical="center" wrapText="1"/>
    </xf>
    <xf numFmtId="0" fontId="2" fillId="4" borderId="3" xfId="0" applyFont="1" applyFill="1" applyBorder="1" applyAlignment="1">
      <alignment horizontal="left" vertical="center"/>
    </xf>
    <xf numFmtId="0" fontId="12" fillId="3" borderId="3" xfId="0" applyFont="1" applyFill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0" fontId="5" fillId="2" borderId="0" xfId="2" applyNumberFormat="1" applyFill="1" applyAlignment="1">
      <alignment horizontal="left" vertical="center"/>
    </xf>
    <xf numFmtId="0" fontId="14" fillId="0" borderId="7" xfId="0" applyFont="1" applyBorder="1" applyAlignment="1">
      <alignment horizontal="left" vertical="center"/>
    </xf>
    <xf numFmtId="0" fontId="15" fillId="0" borderId="7" xfId="0" applyFont="1" applyBorder="1" applyAlignment="1">
      <alignment horizontal="left" vertical="center"/>
    </xf>
    <xf numFmtId="0" fontId="2" fillId="4" borderId="3" xfId="0" applyFont="1" applyFill="1" applyBorder="1" applyAlignment="1">
      <alignment vertical="center"/>
    </xf>
    <xf numFmtId="0" fontId="3" fillId="3" borderId="2" xfId="0" applyFont="1" applyFill="1" applyBorder="1" applyAlignment="1">
      <alignment horizontal="center" vertical="center"/>
    </xf>
    <xf numFmtId="164" fontId="16" fillId="4" borderId="2" xfId="0" applyNumberFormat="1" applyFont="1" applyFill="1" applyBorder="1"/>
    <xf numFmtId="0" fontId="2" fillId="0" borderId="5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13" fillId="0" borderId="7" xfId="0" applyFont="1" applyBorder="1" applyAlignment="1">
      <alignment horizontal="center"/>
    </xf>
    <xf numFmtId="166" fontId="2" fillId="0" borderId="7" xfId="0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4" fillId="0" borderId="7" xfId="0" applyFont="1" applyBorder="1" applyAlignment="1">
      <alignment horizontal="left" vertical="center" wrapText="1"/>
    </xf>
    <xf numFmtId="0" fontId="0" fillId="2" borderId="0" xfId="0" applyFill="1" applyAlignment="1">
      <alignment vertical="center"/>
    </xf>
    <xf numFmtId="164" fontId="0" fillId="2" borderId="7" xfId="0" applyNumberFormat="1" applyFill="1" applyBorder="1" applyAlignment="1">
      <alignment vertical="center"/>
    </xf>
    <xf numFmtId="164" fontId="5" fillId="2" borderId="0" xfId="2" applyNumberFormat="1" applyFill="1" applyAlignment="1">
      <alignment vertical="center"/>
    </xf>
    <xf numFmtId="0" fontId="0" fillId="0" borderId="0" xfId="0" applyAlignment="1">
      <alignment vertical="center"/>
    </xf>
    <xf numFmtId="0" fontId="5" fillId="2" borderId="0" xfId="2" applyFill="1" applyAlignment="1">
      <alignment vertical="center"/>
    </xf>
    <xf numFmtId="0" fontId="14" fillId="0" borderId="7" xfId="0" applyFont="1" applyBorder="1" applyAlignment="1">
      <alignment horizontal="center" vertical="center"/>
    </xf>
    <xf numFmtId="164" fontId="0" fillId="2" borderId="7" xfId="0" applyNumberFormat="1" applyFill="1" applyBorder="1" applyAlignment="1">
      <alignment horizontal="center" vertical="center"/>
    </xf>
    <xf numFmtId="164" fontId="5" fillId="2" borderId="0" xfId="2" applyNumberForma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0" fillId="2" borderId="7" xfId="0" applyNumberFormat="1" applyFill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15" fillId="0" borderId="7" xfId="0" applyFont="1" applyBorder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3" fillId="3" borderId="8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 wrapText="1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colors>
    <mruColors>
      <color rgb="FF5A1C2F"/>
      <color rgb="FFD16989"/>
      <color rgb="FFEFC9D5"/>
      <color rgb="FFF9EBEF"/>
      <color rgb="FFA73357"/>
      <color rgb="FFDBA9C2"/>
      <color rgb="FFEFD9E4"/>
      <color rgb="FFF4D4F4"/>
      <color rgb="FFFECAFA"/>
      <color rgb="FFFFDB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4</xdr:row>
      <xdr:rowOff>38100</xdr:rowOff>
    </xdr:from>
    <xdr:to>
      <xdr:col>1</xdr:col>
      <xdr:colOff>1181100</xdr:colOff>
      <xdr:row>4</xdr:row>
      <xdr:rowOff>1114425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8FA9EB-20D1-19A7-4E12-CC20C7D98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914400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4098" name="AutoShape 2" descr="Imagen 1 de 2 de Olla Industrial Con Tapa 30,5x31.2 Cms 24 Litros Restaurante">
          <a:extLst>
            <a:ext uri="{FF2B5EF4-FFF2-40B4-BE49-F238E27FC236}">
              <a16:creationId xmlns:a16="http://schemas.microsoft.com/office/drawing/2014/main" id="{53DAF154-B0DD-6776-0B32-0600A6072194}"/>
            </a:ext>
          </a:extLst>
        </xdr:cNvPr>
        <xdr:cNvSpPr>
          <a:spLocks noChangeAspect="1" noChangeArrowheads="1"/>
        </xdr:cNvSpPr>
      </xdr:nvSpPr>
      <xdr:spPr bwMode="auto">
        <a:xfrm>
          <a:off x="390525" y="2085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5</xdr:row>
      <xdr:rowOff>304800</xdr:rowOff>
    </xdr:to>
    <xdr:sp macro="" textlink="">
      <xdr:nvSpPr>
        <xdr:cNvPr id="4099" name="AutoShape 3" descr="Imagen 1 de 2 de Olla Industrial Con Tapa 30,5x31.2 Cms 24 Litros Restaurante">
          <a:extLst>
            <a:ext uri="{FF2B5EF4-FFF2-40B4-BE49-F238E27FC236}">
              <a16:creationId xmlns:a16="http://schemas.microsoft.com/office/drawing/2014/main" id="{48119EA2-7939-E0B9-FBDE-AF91FE2D53A2}"/>
            </a:ext>
          </a:extLst>
        </xdr:cNvPr>
        <xdr:cNvSpPr>
          <a:spLocks noChangeAspect="1" noChangeArrowheads="1"/>
        </xdr:cNvSpPr>
      </xdr:nvSpPr>
      <xdr:spPr bwMode="auto">
        <a:xfrm>
          <a:off x="1752600" y="2085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4100" name="AutoShape 4" descr="Imagen 1 de 2 de Olla Industrial Con Tapa 30,5x31.2 Cms 24 Litros Restaurante">
          <a:extLst>
            <a:ext uri="{FF2B5EF4-FFF2-40B4-BE49-F238E27FC236}">
              <a16:creationId xmlns:a16="http://schemas.microsoft.com/office/drawing/2014/main" id="{89ABF637-C53F-42AA-2439-75BFCD43397C}"/>
            </a:ext>
          </a:extLst>
        </xdr:cNvPr>
        <xdr:cNvSpPr>
          <a:spLocks noChangeAspect="1" noChangeArrowheads="1"/>
        </xdr:cNvSpPr>
      </xdr:nvSpPr>
      <xdr:spPr bwMode="auto">
        <a:xfrm>
          <a:off x="390525" y="2085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72639</xdr:colOff>
      <xdr:row>5</xdr:row>
      <xdr:rowOff>200025</xdr:rowOff>
    </xdr:from>
    <xdr:to>
      <xdr:col>1</xdr:col>
      <xdr:colOff>1190624</xdr:colOff>
      <xdr:row>5</xdr:row>
      <xdr:rowOff>1190645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E01C402-BA8F-88B5-F656-E05331E66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3164" y="2286000"/>
          <a:ext cx="1117985" cy="99062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6</xdr:row>
      <xdr:rowOff>400050</xdr:rowOff>
    </xdr:from>
    <xdr:to>
      <xdr:col>1</xdr:col>
      <xdr:colOff>1276350</xdr:colOff>
      <xdr:row>6</xdr:row>
      <xdr:rowOff>1093576</xdr:rowOff>
    </xdr:to>
    <xdr:pic>
      <xdr:nvPicPr>
        <xdr:cNvPr id="4" name="Imagen 3" descr="Balanza de Mesa Electrónica Solo Peso FENIX">
          <a:extLst>
            <a:ext uri="{FF2B5EF4-FFF2-40B4-BE49-F238E27FC236}">
              <a16:creationId xmlns:a16="http://schemas.microsoft.com/office/drawing/2014/main" id="{AF72E9CD-8D70-1A60-2497-87DEDF6802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48" b="6438"/>
        <a:stretch/>
      </xdr:blipFill>
      <xdr:spPr bwMode="auto">
        <a:xfrm>
          <a:off x="285750" y="4010025"/>
          <a:ext cx="1381125" cy="693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7</xdr:row>
      <xdr:rowOff>76199</xdr:rowOff>
    </xdr:from>
    <xdr:to>
      <xdr:col>1</xdr:col>
      <xdr:colOff>1304925</xdr:colOff>
      <xdr:row>7</xdr:row>
      <xdr:rowOff>1641460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781CD5A-E905-9F13-6D17-4600D5059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5275" y="5343524"/>
          <a:ext cx="1400175" cy="1565261"/>
        </a:xfrm>
        <a:prstGeom prst="rect">
          <a:avLst/>
        </a:prstGeom>
      </xdr:spPr>
    </xdr:pic>
    <xdr:clientData/>
  </xdr:twoCellAnchor>
  <xdr:twoCellAnchor editAs="oneCell">
    <xdr:from>
      <xdr:col>0</xdr:col>
      <xdr:colOff>258403</xdr:colOff>
      <xdr:row>8</xdr:row>
      <xdr:rowOff>161925</xdr:rowOff>
    </xdr:from>
    <xdr:to>
      <xdr:col>1</xdr:col>
      <xdr:colOff>1342215</xdr:colOff>
      <xdr:row>8</xdr:row>
      <xdr:rowOff>1571625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9A254FB-E528-05EA-BDEA-80370239D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8403" y="7200900"/>
          <a:ext cx="1474337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9</xdr:row>
      <xdr:rowOff>133351</xdr:rowOff>
    </xdr:from>
    <xdr:to>
      <xdr:col>1</xdr:col>
      <xdr:colOff>1257300</xdr:colOff>
      <xdr:row>9</xdr:row>
      <xdr:rowOff>1057865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7575AF3-E73F-1E41-B4CD-4E9FCBCA9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6" y="10487026"/>
          <a:ext cx="1371599" cy="924514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10</xdr:row>
      <xdr:rowOff>133351</xdr:rowOff>
    </xdr:from>
    <xdr:to>
      <xdr:col>1</xdr:col>
      <xdr:colOff>1222374</xdr:colOff>
      <xdr:row>10</xdr:row>
      <xdr:rowOff>1476375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1BD1E9D0-0315-3BB0-5FAD-EF8E378DF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8600" y="11715751"/>
          <a:ext cx="1384299" cy="1343024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171451</xdr:colOff>
      <xdr:row>12</xdr:row>
      <xdr:rowOff>166027</xdr:rowOff>
    </xdr:from>
    <xdr:to>
      <xdr:col>1</xdr:col>
      <xdr:colOff>1219201</xdr:colOff>
      <xdr:row>12</xdr:row>
      <xdr:rowOff>1123950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E5893F0-74A9-4325-16F6-094B2837C3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b="8403"/>
        <a:stretch/>
      </xdr:blipFill>
      <xdr:spPr>
        <a:xfrm>
          <a:off x="561976" y="13339102"/>
          <a:ext cx="1047750" cy="957923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18</xdr:row>
      <xdr:rowOff>47625</xdr:rowOff>
    </xdr:from>
    <xdr:to>
      <xdr:col>1</xdr:col>
      <xdr:colOff>1148683</xdr:colOff>
      <xdr:row>18</xdr:row>
      <xdr:rowOff>1514475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DCEF0A87-CEB6-D590-0AA5-ECAA126D4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2425" y="15392400"/>
          <a:ext cx="1186783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19</xdr:row>
      <xdr:rowOff>76200</xdr:rowOff>
    </xdr:from>
    <xdr:to>
      <xdr:col>1</xdr:col>
      <xdr:colOff>1272104</xdr:colOff>
      <xdr:row>19</xdr:row>
      <xdr:rowOff>1085850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C2582D8C-E4C9-7DBD-CAEA-C9FFEE80B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975" y="17049750"/>
          <a:ext cx="1481654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20</xdr:row>
      <xdr:rowOff>57151</xdr:rowOff>
    </xdr:from>
    <xdr:to>
      <xdr:col>1</xdr:col>
      <xdr:colOff>1047750</xdr:colOff>
      <xdr:row>21</xdr:row>
      <xdr:rowOff>22660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6F6C7EA9-87E5-0575-1FB8-3ACEE4EAB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5776" y="18288001"/>
          <a:ext cx="952499" cy="908484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21</xdr:row>
      <xdr:rowOff>200026</xdr:rowOff>
    </xdr:from>
    <xdr:to>
      <xdr:col>1</xdr:col>
      <xdr:colOff>1028701</xdr:colOff>
      <xdr:row>21</xdr:row>
      <xdr:rowOff>1551060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3A1A83B9-06E6-F657-09B1-76BE837F6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4826" y="19373851"/>
          <a:ext cx="914400" cy="1351034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30</xdr:row>
      <xdr:rowOff>57150</xdr:rowOff>
    </xdr:from>
    <xdr:to>
      <xdr:col>1</xdr:col>
      <xdr:colOff>1195301</xdr:colOff>
      <xdr:row>31</xdr:row>
      <xdr:rowOff>28575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6CF59B2-AE68-654C-FA29-8B01D489D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52450" y="27479625"/>
          <a:ext cx="1033376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31</xdr:row>
      <xdr:rowOff>104775</xdr:rowOff>
    </xdr:from>
    <xdr:to>
      <xdr:col>1</xdr:col>
      <xdr:colOff>1143000</xdr:colOff>
      <xdr:row>31</xdr:row>
      <xdr:rowOff>908936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8003614-2F54-6A94-41D2-39EB8F2D2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42925" y="28327350"/>
          <a:ext cx="990600" cy="804161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32</xdr:row>
      <xdr:rowOff>123825</xdr:rowOff>
    </xdr:from>
    <xdr:to>
      <xdr:col>1</xdr:col>
      <xdr:colOff>1171575</xdr:colOff>
      <xdr:row>32</xdr:row>
      <xdr:rowOff>709180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9E6C4FEF-00E0-1AF5-FEC2-998A4E41A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71500" y="29289375"/>
          <a:ext cx="990600" cy="585355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323851</xdr:colOff>
      <xdr:row>33</xdr:row>
      <xdr:rowOff>133350</xdr:rowOff>
    </xdr:from>
    <xdr:to>
      <xdr:col>1</xdr:col>
      <xdr:colOff>984410</xdr:colOff>
      <xdr:row>33</xdr:row>
      <xdr:rowOff>828675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E3632B13-D1EA-1236-BB6D-4AF7DD42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14376" y="30079950"/>
          <a:ext cx="660559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34</xdr:row>
      <xdr:rowOff>123825</xdr:rowOff>
    </xdr:from>
    <xdr:to>
      <xdr:col>1</xdr:col>
      <xdr:colOff>1154798</xdr:colOff>
      <xdr:row>34</xdr:row>
      <xdr:rowOff>914400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E5CE68EA-3670-487C-4A75-7985A38CD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4825" y="30975300"/>
          <a:ext cx="1040498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40</xdr:row>
      <xdr:rowOff>200025</xdr:rowOff>
    </xdr:from>
    <xdr:to>
      <xdr:col>1</xdr:col>
      <xdr:colOff>1162051</xdr:colOff>
      <xdr:row>40</xdr:row>
      <xdr:rowOff>991188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E2956054-9D22-3E2A-637E-6F1088E54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47676" y="32975550"/>
          <a:ext cx="1104900" cy="791163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41</xdr:row>
      <xdr:rowOff>66675</xdr:rowOff>
    </xdr:from>
    <xdr:to>
      <xdr:col>1</xdr:col>
      <xdr:colOff>1133475</xdr:colOff>
      <xdr:row>41</xdr:row>
      <xdr:rowOff>746568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263F95B5-4CA4-58C3-3FFE-7DE1B0323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1975" y="33918525"/>
          <a:ext cx="962025" cy="67989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42</xdr:row>
      <xdr:rowOff>95250</xdr:rowOff>
    </xdr:from>
    <xdr:to>
      <xdr:col>1</xdr:col>
      <xdr:colOff>1162051</xdr:colOff>
      <xdr:row>42</xdr:row>
      <xdr:rowOff>663214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B35A7902-4C21-38C9-869D-76D04A0AD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85776" y="34737675"/>
          <a:ext cx="1066800" cy="567964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43</xdr:row>
      <xdr:rowOff>142876</xdr:rowOff>
    </xdr:from>
    <xdr:to>
      <xdr:col>1</xdr:col>
      <xdr:colOff>998900</xdr:colOff>
      <xdr:row>43</xdr:row>
      <xdr:rowOff>990600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40906EB-A34C-BA31-2401-61E8BF0E3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09601" y="35480626"/>
          <a:ext cx="779824" cy="84772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276226</xdr:colOff>
      <xdr:row>45</xdr:row>
      <xdr:rowOff>57151</xdr:rowOff>
    </xdr:from>
    <xdr:to>
      <xdr:col>1</xdr:col>
      <xdr:colOff>1000126</xdr:colOff>
      <xdr:row>45</xdr:row>
      <xdr:rowOff>1071197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F921F7AA-70DB-D9A6-A38D-66460583D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66751" y="36423601"/>
          <a:ext cx="723900" cy="101404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46</xdr:row>
      <xdr:rowOff>104776</xdr:rowOff>
    </xdr:from>
    <xdr:to>
      <xdr:col>1</xdr:col>
      <xdr:colOff>1123950</xdr:colOff>
      <xdr:row>46</xdr:row>
      <xdr:rowOff>1438052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4E7FD0AD-FCAE-9FEE-0A4F-5D4D78796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76250" y="37642801"/>
          <a:ext cx="1038225" cy="133327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49</xdr:row>
      <xdr:rowOff>228601</xdr:rowOff>
    </xdr:from>
    <xdr:to>
      <xdr:col>1</xdr:col>
      <xdr:colOff>1245564</xdr:colOff>
      <xdr:row>49</xdr:row>
      <xdr:rowOff>1104901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B910F51D-DC5E-9B1D-FCB1-19CD97AF2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81001" y="39357301"/>
          <a:ext cx="1255088" cy="876300"/>
        </a:xfrm>
        <a:prstGeom prst="rect">
          <a:avLst/>
        </a:prstGeom>
      </xdr:spPr>
    </xdr:pic>
    <xdr:clientData/>
  </xdr:twoCellAnchor>
  <xdr:oneCellAnchor>
    <xdr:from>
      <xdr:col>0</xdr:col>
      <xdr:colOff>276225</xdr:colOff>
      <xdr:row>22</xdr:row>
      <xdr:rowOff>76200</xdr:rowOff>
    </xdr:from>
    <xdr:ext cx="1400175" cy="1400175"/>
    <xdr:pic>
      <xdr:nvPicPr>
        <xdr:cNvPr id="11" name="Imagen 10">
          <a:extLst>
            <a:ext uri="{FF2B5EF4-FFF2-40B4-BE49-F238E27FC236}">
              <a16:creationId xmlns:a16="http://schemas.microsoft.com/office/drawing/2014/main" id="{DF89E542-080B-4636-BC3B-B1AAF5040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858250"/>
          <a:ext cx="140017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276225</xdr:colOff>
      <xdr:row>22</xdr:row>
      <xdr:rowOff>76200</xdr:rowOff>
    </xdr:from>
    <xdr:ext cx="1400175" cy="1400175"/>
    <xdr:pic>
      <xdr:nvPicPr>
        <xdr:cNvPr id="33" name="Imagen 32">
          <a:extLst>
            <a:ext uri="{FF2B5EF4-FFF2-40B4-BE49-F238E27FC236}">
              <a16:creationId xmlns:a16="http://schemas.microsoft.com/office/drawing/2014/main" id="{E3238A16-5644-45AB-AE02-0B356F0EB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858250"/>
          <a:ext cx="140017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57150</xdr:colOff>
      <xdr:row>24</xdr:row>
      <xdr:rowOff>57150</xdr:rowOff>
    </xdr:from>
    <xdr:to>
      <xdr:col>1</xdr:col>
      <xdr:colOff>1100841</xdr:colOff>
      <xdr:row>24</xdr:row>
      <xdr:rowOff>1266825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4A8556CF-1CB3-0ECF-7A27-B50B74D7B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47675" y="24069675"/>
          <a:ext cx="1043691" cy="1209675"/>
        </a:xfrm>
        <a:prstGeom prst="rect">
          <a:avLst/>
        </a:prstGeom>
      </xdr:spPr>
    </xdr:pic>
    <xdr:clientData/>
  </xdr:twoCellAnchor>
  <xdr:oneCellAnchor>
    <xdr:from>
      <xdr:col>0</xdr:col>
      <xdr:colOff>285750</xdr:colOff>
      <xdr:row>11</xdr:row>
      <xdr:rowOff>266700</xdr:rowOff>
    </xdr:from>
    <xdr:ext cx="1406850" cy="876300"/>
    <xdr:pic>
      <xdr:nvPicPr>
        <xdr:cNvPr id="35" name="Imagen 34">
          <a:extLst>
            <a:ext uri="{FF2B5EF4-FFF2-40B4-BE49-F238E27FC236}">
              <a16:creationId xmlns:a16="http://schemas.microsoft.com/office/drawing/2014/main" id="{823F6F3C-66B1-4E45-9BD5-2FD1120DE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85750" y="21288375"/>
          <a:ext cx="1406850" cy="876300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44</xdr:row>
      <xdr:rowOff>76200</xdr:rowOff>
    </xdr:from>
    <xdr:ext cx="990599" cy="1476375"/>
    <xdr:pic>
      <xdr:nvPicPr>
        <xdr:cNvPr id="36" name="Imagen 35">
          <a:extLst>
            <a:ext uri="{FF2B5EF4-FFF2-40B4-BE49-F238E27FC236}">
              <a16:creationId xmlns:a16="http://schemas.microsoft.com/office/drawing/2014/main" id="{A0708BCE-9198-47FB-A914-EFA4C06099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b="3500"/>
        <a:stretch/>
      </xdr:blipFill>
      <xdr:spPr>
        <a:xfrm>
          <a:off x="438150" y="25507950"/>
          <a:ext cx="990599" cy="1476375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47</xdr:row>
      <xdr:rowOff>0</xdr:rowOff>
    </xdr:from>
    <xdr:ext cx="990599" cy="1476375"/>
    <xdr:pic>
      <xdr:nvPicPr>
        <xdr:cNvPr id="37" name="Imagen 36">
          <a:extLst>
            <a:ext uri="{FF2B5EF4-FFF2-40B4-BE49-F238E27FC236}">
              <a16:creationId xmlns:a16="http://schemas.microsoft.com/office/drawing/2014/main" id="{96467D22-1CCD-40C4-80A0-E863F92520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b="3500"/>
        <a:stretch/>
      </xdr:blipFill>
      <xdr:spPr>
        <a:xfrm>
          <a:off x="438150" y="25431750"/>
          <a:ext cx="990599" cy="1476375"/>
        </a:xfrm>
        <a:prstGeom prst="rect">
          <a:avLst/>
        </a:prstGeom>
      </xdr:spPr>
    </xdr:pic>
    <xdr:clientData/>
  </xdr:oneCellAnchor>
  <xdr:oneCellAnchor>
    <xdr:from>
      <xdr:col>1</xdr:col>
      <xdr:colOff>114300</xdr:colOff>
      <xdr:row>47</xdr:row>
      <xdr:rowOff>57150</xdr:rowOff>
    </xdr:from>
    <xdr:ext cx="770519" cy="1409700"/>
    <xdr:pic>
      <xdr:nvPicPr>
        <xdr:cNvPr id="38" name="Imagen 37">
          <a:extLst>
            <a:ext uri="{FF2B5EF4-FFF2-40B4-BE49-F238E27FC236}">
              <a16:creationId xmlns:a16="http://schemas.microsoft.com/office/drawing/2014/main" id="{E4791DB4-877E-4827-B02D-06F894323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04825" y="25488900"/>
          <a:ext cx="770519" cy="14097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48</xdr:row>
      <xdr:rowOff>142876</xdr:rowOff>
    </xdr:from>
    <xdr:ext cx="1209675" cy="820516"/>
    <xdr:pic>
      <xdr:nvPicPr>
        <xdr:cNvPr id="39" name="Imagen 38">
          <a:extLst>
            <a:ext uri="{FF2B5EF4-FFF2-40B4-BE49-F238E27FC236}">
              <a16:creationId xmlns:a16="http://schemas.microsoft.com/office/drawing/2014/main" id="{398A637E-6422-4229-ABB8-317975D06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00050" y="27041476"/>
          <a:ext cx="1209675" cy="82051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alkosto.com/estacion-trabajo-inval-1-cajon-et4615-arena-blanco/p/7707036537083" TargetMode="External"/><Relationship Id="rId18" Type="http://schemas.openxmlformats.org/officeDocument/2006/relationships/hyperlink" Target="https://www.exito.com/cafetera-12-tazas-black-decker-cm0941b-100673550-mp/p?idsku=100673550&amp;gclid=Cj0KCQjwt_qgBhDFARIsABcDjOc973zQCVFkfFA2QII5Ac9GSSBkBU2d2pi8q3fMRxy7jA6_x1qAZLAaAuC9EALw_wcB&amp;gclsrc=aw.ds" TargetMode="External"/><Relationship Id="rId26" Type="http://schemas.openxmlformats.org/officeDocument/2006/relationships/hyperlink" Target="https://www.beorganicolombia.com/selllos-para-jab%C3%B3n?page=2" TargetMode="External"/><Relationship Id="rId3" Type="http://schemas.openxmlformats.org/officeDocument/2006/relationships/hyperlink" Target="https://www.coditeq.com.co/codificacion/?gclid=Cj0KCQjwt_qgBhDFARIsABcDjOeom4xz8ZiFyb32lbW-JiA4VlvAQxGku6dO2FWHvZFbPsUgLsIil4AaApHaEALw_wcB" TargetMode="External"/><Relationship Id="rId21" Type="http://schemas.openxmlformats.org/officeDocument/2006/relationships/hyperlink" Target="https://www.homecenter.com.co/homecenter-co/product/302462/estanteria-12-pulgadas-4-niveles-606x1289x301-cm-negro/302462/" TargetMode="External"/><Relationship Id="rId7" Type="http://schemas.openxmlformats.org/officeDocument/2006/relationships/hyperlink" Target="https://www.onelab.com.co/medidor-de-ph-laquatwin-ph-33-copy?gclid=Cj0KCQjwt_qgBhDFARIsABcDjOfQo9t_NYzXYDq7m-20mZxkfrwB1aTRWaX2qOnU5Fw-V-enufM1-rsaAlclEALw_wcB" TargetMode="External"/><Relationship Id="rId12" Type="http://schemas.openxmlformats.org/officeDocument/2006/relationships/hyperlink" Target="https://www.alkosto.com/celulares/telefonos-celulares/samsung/c/BI_M017_ALKOS?fuente=google&amp;medio=cpc&amp;campaign=AK_COL_SEM_PEF_CPC_CTB_AON_CEL_TLP_Celulares-Brand-Samsung-AON_PAC&amp;keyword=alkosto%20celulares%20samsung&amp;gclid=Cj0KCQjwt_qgBhDFARIsABcDjOcyTFxLIeRHKSpbrRt9Wxi6fXKZEs-U5QM3zkcLNz37sFRQIdY9BDcaAt5GEALw_wcB" TargetMode="External"/><Relationship Id="rId17" Type="http://schemas.openxmlformats.org/officeDocument/2006/relationships/hyperlink" Target="https://www.homecenter.com.co/homecenter-co/product/468841/dispensador-de-agua-fria-caliente-de-mesa-negro/468841/?kid=goosho_1161562&amp;shop=googleShopping&amp;gclid=Cj0KCQjwt_qgBhDFARIsABcDjOemFiOMZBKUGY8cnI9GwQCsQOnoGZrsC2LpPf3WUjr97VaHsVfugjsaAjLnEALw_wcB" TargetMode="External"/><Relationship Id="rId25" Type="http://schemas.openxmlformats.org/officeDocument/2006/relationships/hyperlink" Target="https://manuartestore.com/colombia/tienda/molde-rectangular-para-corte-soporte/" TargetMode="External"/><Relationship Id="rId33" Type="http://schemas.openxmlformats.org/officeDocument/2006/relationships/drawing" Target="../drawings/drawing1.xml"/><Relationship Id="rId2" Type="http://schemas.openxmlformats.org/officeDocument/2006/relationships/hyperlink" Target="https://lacasadelchef.net/cocina/cocedores-marmitas-y-sartenes-industriales/directas/marmita-electrica-directa-de-con-base-30-litros-prte-30t-con-basculacion-manual.html" TargetMode="External"/><Relationship Id="rId16" Type="http://schemas.openxmlformats.org/officeDocument/2006/relationships/hyperlink" Target="https://www.homecenter.com.co/homecenter-co/product/258550/silla-de-escritorio-profesional-con-brazos-negro/258550/" TargetMode="External"/><Relationship Id="rId20" Type="http://schemas.openxmlformats.org/officeDocument/2006/relationships/hyperlink" Target="https://www.homecenter.com.co/homecenter-co/product/215196/locker-metalico-vertical-6-puestos-gris-de-200x63x30-cm/215196/" TargetMode="External"/><Relationship Id="rId29" Type="http://schemas.openxmlformats.org/officeDocument/2006/relationships/hyperlink" Target="https://www.intercaster.com.co/productos/sillas/linea-industriales/silla-cajero-en-poliuretano-polibarra/" TargetMode="External"/><Relationship Id="rId1" Type="http://schemas.openxmlformats.org/officeDocument/2006/relationships/hyperlink" Target="https://www.badecol.com/collections/balanzas-de-mesa-balanzas-grameras/products/balanza-de-mesa-electronica-solo-peso-fenix?variant=40767530238107" TargetMode="External"/><Relationship Id="rId6" Type="http://schemas.openxmlformats.org/officeDocument/2006/relationships/hyperlink" Target="https://onlineviaexpress.mercadoshops.com.co/MCO-459242822-olla-industrial-con-tapa-305x312-cms-24-litros-restaurante-_JM" TargetMode="External"/><Relationship Id="rId11" Type="http://schemas.openxmlformats.org/officeDocument/2006/relationships/hyperlink" Target="https://www.homecenter.com.co/homecenter-co/product/440348/aire-acondicionado-minisplit-inverter-12000-btu-220v/440348/" TargetMode="External"/><Relationship Id="rId24" Type="http://schemas.openxmlformats.org/officeDocument/2006/relationships/hyperlink" Target="https://www.amazon.com/-/es/Cortador-precisi%C3%B3n-pulgadas-fabricado-Estados/dp/B01BJ77XXY" TargetMode="External"/><Relationship Id="rId32" Type="http://schemas.openxmlformats.org/officeDocument/2006/relationships/printerSettings" Target="../printerSettings/printerSettings1.bin"/><Relationship Id="rId5" Type="http://schemas.openxmlformats.org/officeDocument/2006/relationships/hyperlink" Target="https://exhibirequipos.com/producto/nevera-vertical-2-puertas/?utm_source=Google+Shopping&amp;utm_medium=cpc&amp;utm_campaign=Productos+EXH&amp;gclid=CjwKCAjwzuqgBhAcEiwAdj5dRpAfDRxGDJOwfMsyGJNYJo6aKYmkzS4Aqvig9ynfx4NJjUqx0ZdLcBoC7VkQAvD_BwE" TargetMode="External"/><Relationship Id="rId15" Type="http://schemas.openxmlformats.org/officeDocument/2006/relationships/hyperlink" Target="https://www.tugo.co/mesa-de-juntas-smartwork-natural-blanco/p" TargetMode="External"/><Relationship Id="rId23" Type="http://schemas.openxmlformats.org/officeDocument/2006/relationships/hyperlink" Target="https://inventtogroup.com/products/carro-servicio-abierto?variant=29438714413126&amp;currency=COP&amp;utm_medium=product_sync&amp;utm_source=google&amp;utm_content=sag_organic&amp;utm_campaign=sag_organic&amp;utm_campaign=&amp;utm_medium=ppc&amp;utm_source=adwords&amp;utm_term=&amp;hsa_mt=&amp;hsa_net=adwords&amp;hsa_ad=&amp;hsa_src=x&amp;hsa_cam=19602620119&amp;hsa_kw=&amp;hsa_grp=&amp;hsa_tgt=&amp;hsa_ver=3&amp;hsa_acc=8290062679&amp;gclid=Cj0KCQjw2v-gBhC1ARIsAOQdKY1w3ctz1jGC50eF6k9ZK4BBwiQPF6gad_EQxoTDe2OZByrxlhYRie8aAm3cEALw_wcB" TargetMode="External"/><Relationship Id="rId28" Type="http://schemas.openxmlformats.org/officeDocument/2006/relationships/hyperlink" Target="https://www.challenger.com.co/campana-extraplana-acero-inoxidable-60-cm-3-velocidades-cx4100/p?idsku=99&amp;gclid=Cj0KCQjwt_qgBhDFARIsABcDjOeKiI821UOT6Y2SvYg_PvAmQHQ0lasHWDNA185Fj44osTbv4TqV3IMaAmkDEALw_wcB" TargetMode="External"/><Relationship Id="rId10" Type="http://schemas.openxmlformats.org/officeDocument/2006/relationships/hyperlink" Target="https://www.alkosto.com/impresora-multifuncional-hp-137fnw-laser-mfp-blanco/p/193015506763?fuente=google&amp;medio=cpc&amp;campaign=AK_COL_MAX_PEF_CPC_AON_COMP_Hp_Feb21_EXP_FEB&amp;keyword=&amp;gclid=Cj0KCQjwt_qgBhDFARIsABcDjOcLtfICsMXXtklhdspwK8XSWd48B7SbbiHjAbEN_ZE-LIoEHimsZtQaAo7pEALw_wcB" TargetMode="External"/><Relationship Id="rId19" Type="http://schemas.openxmlformats.org/officeDocument/2006/relationships/hyperlink" Target="https://www.homecenter.com.co/homecenter-co/product/484008/tablero-magnetico-90x120cm-marco-aluminio/484008/?kid=goosho_1185211&amp;shop=googleShopping&amp;gclsrc=aw.ds&amp;&amp;kid=goosho_1185211&amp;shop=googleShopping&amp;gclid=Cj0KCQjwt_qgBhDFARIsABcDjOcX2yUbX8OoCq0xlJYXX3PaMg3DyWOPrT_a4Fp-HjV5OhfRj24rulAaAqkAEALw_wcB" TargetMode="External"/><Relationship Id="rId31" Type="http://schemas.openxmlformats.org/officeDocument/2006/relationships/hyperlink" Target="https://www.homecenter.com.co/homecenter-co/product/522702/punto-ecologico-plastica-x3-40l-verde-blanco-negro-con-tapa/522702/" TargetMode="External"/><Relationship Id="rId4" Type="http://schemas.openxmlformats.org/officeDocument/2006/relationships/hyperlink" Target="https://exhibirequipos.com/producto/batidora-industrial-de-30l-marca-exhibir-equipos/?utm_source=Google+Shopping&amp;utm_medium=cpc&amp;utm_campaign=Productos+EXH&amp;gclid=Cj0KCQjwt_qgBhDFARIsABcDjOcF-ukgwyqA0AyJlkf7bNW7rcRN6O-sQkpFuzJRSFY1n2LBvOK5DTYaAkzEEALw_wcB" TargetMode="External"/><Relationship Id="rId9" Type="http://schemas.openxmlformats.org/officeDocument/2006/relationships/hyperlink" Target="https://www.alkosto.com/computador-all-in-one-asus-vivo-238-pulgadas-v241eak-intel-pentium-gold-ram-8gb-disco-ssd-256-gb-negro/p/4711081880455?fuente=google&amp;medio=cpc&amp;campaign=AK_COL_MAX_PEF_CPC_AON_COMP_Intel_Mar21_EXP_MAR&amp;keyword=&amp;gclid=Cj0KCQjwt_qgBhDFARIsABcDjOcTiHVNRHFB2JHNHoLEfkCP-4wKe7iiOJYLQwNorkxRoMZe1GaduiMaAq9JEALw_wcB" TargetMode="External"/><Relationship Id="rId14" Type="http://schemas.openxmlformats.org/officeDocument/2006/relationships/hyperlink" Target="https://www.homecenter.com.co/homecenter-co/product/597282/estacion-de-trabajo-asturias-725x1209x181cm-rovere/597282/?kid=goosho_1161562&amp;shop=googleShopping&amp;gclid=Cj0KCQjwt_qgBhDFARIsABcDjOdgFRsnrfZL235J093dXNBEDJD10ZLWNDGz-XN1UPPdZzx0fCMrRGgaAgmqEALw_wcB" TargetMode="External"/><Relationship Id="rId22" Type="http://schemas.openxmlformats.org/officeDocument/2006/relationships/hyperlink" Target="https://www.homecenter.com.co/homecenter-co/product/512809/mesa-de-trabajo-industrial-en-acero-inoxidable/512809/?kid=goosho_1185211&amp;shop=googleShopping&amp;gclsrc=aw.ds&amp;&amp;kid=goosho_1185211&amp;shop=googleShopping&amp;gclid=Cj0KCQjwt_qgBhDFARIsABcDjOe5xzjWtqLboTU26n_yWV5Ky9CWJ-zgOncXOUn8_OYTtssIgPbzVEAaAhhbEALw_wcB" TargetMode="External"/><Relationship Id="rId27" Type="http://schemas.openxmlformats.org/officeDocument/2006/relationships/hyperlink" Target="https://www.moldeamos.com/jarra-medidora-plastica-2000-ml" TargetMode="External"/><Relationship Id="rId30" Type="http://schemas.openxmlformats.org/officeDocument/2006/relationships/hyperlink" Target="https://ferrefarbef.com/producto/extintor-multiproposito-10-lbs-abc/?gclid=Cj0KCQjwt_qgBhDFARIsABcDjOdH8mFCYN-M6eBPfM_A6yeIuP6kL04r8k2090S8G4mA6-ggaUInNq8aArcSEALw_wcB" TargetMode="External"/><Relationship Id="rId8" Type="http://schemas.openxmlformats.org/officeDocument/2006/relationships/hyperlink" Target="https://satstore.com.co/combo-pos-sat-aio-impresora-termica-cajon-monedero-lector.html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madretierra.mercadoshops.com.co/MCO-592249485-flor-de-jamaica-en-polvo-x-1000g-1-kilo-_JM" TargetMode="External"/><Relationship Id="rId13" Type="http://schemas.openxmlformats.org/officeDocument/2006/relationships/hyperlink" Target="https://tiendahaiku.com/product/extracto-de-toronja/" TargetMode="External"/><Relationship Id="rId3" Type="http://schemas.openxmlformats.org/officeDocument/2006/relationships/hyperlink" Target="https://dehispania.com.co/Aceites-de-Oliva-2/productos?gclid=CjwKCAjwzuqgBhAcEiwAdj5dRoaYoz506vWCtl4QzxCcEFepgrma9LsUxXk-Le2vnBxVongf8pDuDBoCAM8QAvD_BwE" TargetMode="External"/><Relationship Id="rId7" Type="http://schemas.openxmlformats.org/officeDocument/2006/relationships/hyperlink" Target="https://www.beorganicolombia.com/blank-rwrlr/sci-sodium-cocoyl-isethionate" TargetMode="External"/><Relationship Id="rId12" Type="http://schemas.openxmlformats.org/officeDocument/2006/relationships/hyperlink" Target="https://www.bioquimjd.com/product/1275717/agua-destilada-o-desmineralizada-colombia-4-litros" TargetMode="External"/><Relationship Id="rId2" Type="http://schemas.openxmlformats.org/officeDocument/2006/relationships/hyperlink" Target="http://prodcoco.com/" TargetMode="External"/><Relationship Id="rId1" Type="http://schemas.openxmlformats.org/officeDocument/2006/relationships/hyperlink" Target="https://inquimicol.com/" TargetMode="External"/><Relationship Id="rId6" Type="http://schemas.openxmlformats.org/officeDocument/2006/relationships/hyperlink" Target="https://manuartestore.com/colombia/" TargetMode="External"/><Relationship Id="rId11" Type="http://schemas.openxmlformats.org/officeDocument/2006/relationships/hyperlink" Target="https://fadeaseo.mercadoshops.com.co/soda" TargetMode="External"/><Relationship Id="rId5" Type="http://schemas.openxmlformats.org/officeDocument/2006/relationships/hyperlink" Target="https://manuartestore.com/colombia/" TargetMode="External"/><Relationship Id="rId15" Type="http://schemas.openxmlformats.org/officeDocument/2006/relationships/hyperlink" Target="https://www.cajasyempaquesdecolombia.com/product/caja-plegadiza-con-c-en-acetato-8x8x3-cm-blanco/" TargetMode="External"/><Relationship Id="rId10" Type="http://schemas.openxmlformats.org/officeDocument/2006/relationships/hyperlink" Target="https://manuartestore.com/colombia/" TargetMode="External"/><Relationship Id="rId4" Type="http://schemas.openxmlformats.org/officeDocument/2006/relationships/hyperlink" Target="https://tiendahaiku.com/" TargetMode="External"/><Relationship Id="rId9" Type="http://schemas.openxmlformats.org/officeDocument/2006/relationships/hyperlink" Target="https://manuartestore.com/colombia/" TargetMode="External"/><Relationship Id="rId14" Type="http://schemas.openxmlformats.org/officeDocument/2006/relationships/hyperlink" Target="https://www.puroyorganico.com.co/emulsificante-acondicionador-vegetal-50gr-bogota-colombia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J51"/>
  <sheetViews>
    <sheetView tabSelected="1" topLeftCell="A43" workbookViewId="0">
      <selection activeCell="C41" sqref="C41:F50"/>
    </sheetView>
  </sheetViews>
  <sheetFormatPr baseColWidth="10" defaultRowHeight="15" x14ac:dyDescent="0.25"/>
  <cols>
    <col min="1" max="1" width="5.85546875" style="1" customWidth="1"/>
    <col min="2" max="2" width="20.42578125" style="1" customWidth="1"/>
    <col min="3" max="3" width="29.28515625" style="1" customWidth="1"/>
    <col min="4" max="4" width="33.140625" style="1" customWidth="1"/>
    <col min="5" max="5" width="25.85546875" style="1" customWidth="1"/>
    <col min="6" max="6" width="11.42578125" style="1"/>
    <col min="7" max="7" width="17" style="1" customWidth="1"/>
    <col min="8" max="8" width="24.42578125" style="1" bestFit="1" customWidth="1"/>
    <col min="9" max="9" width="99.140625" style="1" customWidth="1"/>
    <col min="10" max="10" width="12" style="1" bestFit="1" customWidth="1"/>
    <col min="11" max="11" width="11" style="1" customWidth="1"/>
    <col min="12" max="16384" width="11.42578125" style="1"/>
  </cols>
  <sheetData>
    <row r="3" spans="2:10" ht="24" customHeight="1" x14ac:dyDescent="0.25">
      <c r="C3" s="64" t="s">
        <v>113</v>
      </c>
      <c r="D3" s="65"/>
      <c r="E3" s="65"/>
      <c r="F3" s="65"/>
      <c r="G3" s="65"/>
      <c r="H3" s="65"/>
    </row>
    <row r="4" spans="2:10" x14ac:dyDescent="0.25">
      <c r="C4" s="40" t="s">
        <v>0</v>
      </c>
      <c r="D4" s="40" t="s">
        <v>65</v>
      </c>
      <c r="E4" s="40" t="s">
        <v>73</v>
      </c>
      <c r="F4" s="40" t="s">
        <v>2</v>
      </c>
      <c r="G4" s="40" t="s">
        <v>3</v>
      </c>
      <c r="H4" s="40" t="s">
        <v>4</v>
      </c>
      <c r="I4" s="2"/>
      <c r="J4" s="2"/>
    </row>
    <row r="5" spans="2:10" s="50" customFormat="1" ht="95.25" customHeight="1" x14ac:dyDescent="0.25">
      <c r="B5" s="60"/>
      <c r="C5" s="38" t="s">
        <v>85</v>
      </c>
      <c r="D5" s="38" t="s">
        <v>86</v>
      </c>
      <c r="E5" s="38" t="s">
        <v>71</v>
      </c>
      <c r="F5" s="38">
        <v>1</v>
      </c>
      <c r="G5" s="59">
        <v>4194000</v>
      </c>
      <c r="H5" s="51">
        <f>+F5*G5</f>
        <v>4194000</v>
      </c>
      <c r="I5" s="37" t="s">
        <v>84</v>
      </c>
    </row>
    <row r="6" spans="2:10" s="58" customFormat="1" ht="120" customHeight="1" x14ac:dyDescent="0.25">
      <c r="B6" s="61"/>
      <c r="C6" s="38" t="s">
        <v>178</v>
      </c>
      <c r="D6" s="55" t="s">
        <v>88</v>
      </c>
      <c r="E6" s="38" t="s">
        <v>174</v>
      </c>
      <c r="F6" s="38">
        <v>2</v>
      </c>
      <c r="G6" s="59">
        <v>275500</v>
      </c>
      <c r="H6" s="56">
        <f>+F6*G6</f>
        <v>551000</v>
      </c>
      <c r="I6" s="57" t="s">
        <v>89</v>
      </c>
    </row>
    <row r="7" spans="2:10" s="50" customFormat="1" ht="130.5" customHeight="1" x14ac:dyDescent="0.25">
      <c r="B7" s="53"/>
      <c r="C7" s="38" t="s">
        <v>78</v>
      </c>
      <c r="D7" s="38" t="s">
        <v>79</v>
      </c>
      <c r="E7" s="38" t="s">
        <v>74</v>
      </c>
      <c r="F7" s="38">
        <v>1</v>
      </c>
      <c r="G7" s="59">
        <v>375300</v>
      </c>
      <c r="H7" s="51">
        <f>+F7*G7</f>
        <v>375300</v>
      </c>
      <c r="I7" s="54" t="s">
        <v>77</v>
      </c>
    </row>
    <row r="8" spans="2:10" s="50" customFormat="1" ht="139.5" customHeight="1" x14ac:dyDescent="0.25">
      <c r="C8" s="38" t="s">
        <v>80</v>
      </c>
      <c r="D8" s="38" t="s">
        <v>66</v>
      </c>
      <c r="E8" s="38" t="s">
        <v>70</v>
      </c>
      <c r="F8" s="38">
        <v>1</v>
      </c>
      <c r="G8" s="59">
        <v>11577000</v>
      </c>
      <c r="H8" s="51">
        <f>+F8*G8</f>
        <v>11577000</v>
      </c>
      <c r="I8" s="52" t="s">
        <v>163</v>
      </c>
    </row>
    <row r="9" spans="2:10" s="50" customFormat="1" ht="137.25" customHeight="1" x14ac:dyDescent="0.25">
      <c r="C9" s="38" t="s">
        <v>81</v>
      </c>
      <c r="D9" s="49" t="s">
        <v>67</v>
      </c>
      <c r="E9" s="38" t="s">
        <v>173</v>
      </c>
      <c r="F9" s="38">
        <v>1</v>
      </c>
      <c r="G9" s="59">
        <v>1549998</v>
      </c>
      <c r="H9" s="51">
        <f>+F9*G9</f>
        <v>1549998</v>
      </c>
      <c r="I9" s="52" t="s">
        <v>82</v>
      </c>
    </row>
    <row r="10" spans="2:10" s="50" customFormat="1" ht="96.75" customHeight="1" x14ac:dyDescent="0.25">
      <c r="C10" s="39" t="s">
        <v>87</v>
      </c>
      <c r="D10" s="62" t="s">
        <v>168</v>
      </c>
      <c r="E10" s="38" t="s">
        <v>167</v>
      </c>
      <c r="F10" s="38">
        <v>1</v>
      </c>
      <c r="G10" s="59">
        <v>1298160</v>
      </c>
      <c r="H10" s="51">
        <f t="shared" ref="H10:H12" si="0">+F10*G10</f>
        <v>1298160</v>
      </c>
      <c r="I10" s="52" t="s">
        <v>166</v>
      </c>
    </row>
    <row r="11" spans="2:10" s="50" customFormat="1" ht="125.25" customHeight="1" x14ac:dyDescent="0.25">
      <c r="C11" s="38" t="s">
        <v>68</v>
      </c>
      <c r="D11" s="38" t="s">
        <v>83</v>
      </c>
      <c r="E11" s="38" t="s">
        <v>71</v>
      </c>
      <c r="F11" s="38">
        <v>1</v>
      </c>
      <c r="G11" s="59">
        <v>13850000</v>
      </c>
      <c r="H11" s="51">
        <f t="shared" si="0"/>
        <v>13850000</v>
      </c>
      <c r="I11" s="52" t="s">
        <v>72</v>
      </c>
    </row>
    <row r="12" spans="2:10" s="50" customFormat="1" ht="111.75" customHeight="1" x14ac:dyDescent="0.25">
      <c r="C12" s="38" t="s">
        <v>135</v>
      </c>
      <c r="D12" s="38" t="s">
        <v>148</v>
      </c>
      <c r="E12" s="38" t="s">
        <v>149</v>
      </c>
      <c r="F12" s="38">
        <v>1</v>
      </c>
      <c r="G12" s="51">
        <v>549900</v>
      </c>
      <c r="H12" s="51">
        <f t="shared" si="0"/>
        <v>549900</v>
      </c>
      <c r="I12" s="54" t="s">
        <v>147</v>
      </c>
    </row>
    <row r="13" spans="2:10" s="50" customFormat="1" ht="94.5" customHeight="1" x14ac:dyDescent="0.25">
      <c r="C13" s="38" t="s">
        <v>69</v>
      </c>
      <c r="D13" s="49" t="s">
        <v>169</v>
      </c>
      <c r="E13" s="38" t="s">
        <v>91</v>
      </c>
      <c r="F13" s="38">
        <v>1</v>
      </c>
      <c r="G13" s="59">
        <v>1764738</v>
      </c>
      <c r="H13" s="51">
        <f>+F13*G13</f>
        <v>1764738</v>
      </c>
      <c r="I13" s="52" t="s">
        <v>90</v>
      </c>
    </row>
    <row r="14" spans="2:10" ht="15.75" x14ac:dyDescent="0.25">
      <c r="C14" s="66" t="s">
        <v>5</v>
      </c>
      <c r="D14" s="66"/>
      <c r="E14" s="66"/>
      <c r="F14" s="66"/>
      <c r="G14" s="66"/>
      <c r="H14" s="42">
        <f>+SUM(H5:H13)</f>
        <v>35710096</v>
      </c>
      <c r="I14" s="2"/>
    </row>
    <row r="15" spans="2:10" x14ac:dyDescent="0.25">
      <c r="I15" s="2"/>
    </row>
    <row r="17" spans="2:9" ht="15.75" x14ac:dyDescent="0.25">
      <c r="C17" s="64" t="s">
        <v>161</v>
      </c>
      <c r="D17" s="65"/>
      <c r="E17" s="65"/>
      <c r="F17" s="65"/>
      <c r="G17" s="65"/>
      <c r="H17" s="65"/>
    </row>
    <row r="18" spans="2:9" x14ac:dyDescent="0.25">
      <c r="C18" s="40" t="s">
        <v>0</v>
      </c>
      <c r="D18" s="40" t="s">
        <v>65</v>
      </c>
      <c r="E18" s="40" t="s">
        <v>73</v>
      </c>
      <c r="F18" s="40" t="s">
        <v>2</v>
      </c>
      <c r="G18" s="40" t="s">
        <v>3</v>
      </c>
      <c r="H18" s="40" t="s">
        <v>4</v>
      </c>
    </row>
    <row r="19" spans="2:9" s="50" customFormat="1" ht="128.25" customHeight="1" x14ac:dyDescent="0.25">
      <c r="B19" s="63"/>
      <c r="C19" s="38" t="s">
        <v>140</v>
      </c>
      <c r="D19" s="49" t="s">
        <v>141</v>
      </c>
      <c r="E19" s="38" t="s">
        <v>104</v>
      </c>
      <c r="F19" s="38">
        <v>1</v>
      </c>
      <c r="G19" s="51">
        <v>94900</v>
      </c>
      <c r="H19" s="51">
        <f>+F19*G19</f>
        <v>94900</v>
      </c>
      <c r="I19" s="54" t="s">
        <v>139</v>
      </c>
    </row>
    <row r="20" spans="2:9" s="50" customFormat="1" ht="99" customHeight="1" x14ac:dyDescent="0.25">
      <c r="C20" s="38" t="s">
        <v>142</v>
      </c>
      <c r="D20" s="49" t="s">
        <v>143</v>
      </c>
      <c r="E20" s="38" t="s">
        <v>104</v>
      </c>
      <c r="F20" s="38">
        <v>1</v>
      </c>
      <c r="G20" s="51">
        <v>3118900</v>
      </c>
      <c r="H20" s="51">
        <f t="shared" ref="H20:H25" si="1">+F20*G20</f>
        <v>3118900</v>
      </c>
      <c r="I20" s="54" t="s">
        <v>144</v>
      </c>
    </row>
    <row r="21" spans="2:9" s="50" customFormat="1" ht="74.25" customHeight="1" x14ac:dyDescent="0.25">
      <c r="C21" s="38" t="s">
        <v>134</v>
      </c>
      <c r="D21" s="49" t="s">
        <v>145</v>
      </c>
      <c r="E21" s="38" t="s">
        <v>146</v>
      </c>
      <c r="F21" s="38">
        <v>1</v>
      </c>
      <c r="G21" s="51">
        <v>446309</v>
      </c>
      <c r="H21" s="51">
        <f t="shared" si="1"/>
        <v>446309</v>
      </c>
      <c r="I21" s="54" t="s">
        <v>170</v>
      </c>
    </row>
    <row r="22" spans="2:9" s="50" customFormat="1" ht="144" customHeight="1" x14ac:dyDescent="0.25">
      <c r="C22" s="38" t="s">
        <v>138</v>
      </c>
      <c r="D22" s="38" t="s">
        <v>137</v>
      </c>
      <c r="E22" s="38" t="s">
        <v>104</v>
      </c>
      <c r="F22" s="38">
        <v>1</v>
      </c>
      <c r="G22" s="51">
        <v>719900</v>
      </c>
      <c r="H22" s="51">
        <f>+F22*G22</f>
        <v>719900</v>
      </c>
      <c r="I22" s="54" t="s">
        <v>136</v>
      </c>
    </row>
    <row r="23" spans="2:9" s="50" customFormat="1" ht="123.75" customHeight="1" x14ac:dyDescent="0.25">
      <c r="B23" s="53"/>
      <c r="C23" s="39" t="s">
        <v>162</v>
      </c>
      <c r="D23" s="62" t="s">
        <v>164</v>
      </c>
      <c r="E23" s="38" t="s">
        <v>175</v>
      </c>
      <c r="F23" s="38">
        <v>10</v>
      </c>
      <c r="G23" s="59">
        <v>102800</v>
      </c>
      <c r="H23" s="51">
        <f t="shared" si="1"/>
        <v>1028000</v>
      </c>
      <c r="I23" s="52" t="s">
        <v>165</v>
      </c>
    </row>
    <row r="24" spans="2:9" s="50" customFormat="1" ht="125.25" customHeight="1" x14ac:dyDescent="0.25">
      <c r="C24" s="49" t="s">
        <v>172</v>
      </c>
      <c r="D24" s="49" t="s">
        <v>177</v>
      </c>
      <c r="E24" s="38" t="s">
        <v>176</v>
      </c>
      <c r="F24" s="38">
        <v>2</v>
      </c>
      <c r="G24" s="59">
        <v>12000</v>
      </c>
      <c r="H24" s="51">
        <f>+F24*G24</f>
        <v>24000</v>
      </c>
      <c r="I24" s="52" t="s">
        <v>171</v>
      </c>
    </row>
    <row r="25" spans="2:9" s="50" customFormat="1" ht="111.75" customHeight="1" x14ac:dyDescent="0.25">
      <c r="C25" s="38" t="s">
        <v>181</v>
      </c>
      <c r="D25" s="38" t="s">
        <v>182</v>
      </c>
      <c r="E25" s="38" t="s">
        <v>179</v>
      </c>
      <c r="F25" s="38">
        <v>2</v>
      </c>
      <c r="G25" s="51">
        <v>36900</v>
      </c>
      <c r="H25" s="51">
        <f t="shared" si="1"/>
        <v>73800</v>
      </c>
      <c r="I25" s="54" t="s">
        <v>180</v>
      </c>
    </row>
    <row r="26" spans="2:9" ht="15.75" x14ac:dyDescent="0.25">
      <c r="C26" s="41" t="s">
        <v>5</v>
      </c>
      <c r="D26" s="41"/>
      <c r="E26" s="41"/>
      <c r="F26" s="41"/>
      <c r="G26" s="41"/>
      <c r="H26" s="42">
        <f>+SUM(H19:H25)</f>
        <v>5505809</v>
      </c>
    </row>
    <row r="29" spans="2:9" ht="15.75" x14ac:dyDescent="0.25">
      <c r="C29" s="64" t="s">
        <v>114</v>
      </c>
      <c r="D29" s="65"/>
      <c r="E29" s="65"/>
      <c r="F29" s="65"/>
      <c r="G29" s="65"/>
      <c r="H29" s="65"/>
    </row>
    <row r="30" spans="2:9" x14ac:dyDescent="0.25">
      <c r="C30" s="40" t="s">
        <v>0</v>
      </c>
      <c r="D30" s="40" t="s">
        <v>65</v>
      </c>
      <c r="E30" s="40" t="s">
        <v>73</v>
      </c>
      <c r="F30" s="40" t="s">
        <v>2</v>
      </c>
      <c r="G30" s="40" t="s">
        <v>3</v>
      </c>
      <c r="H30" s="40" t="s">
        <v>4</v>
      </c>
    </row>
    <row r="31" spans="2:9" s="50" customFormat="1" ht="63" customHeight="1" x14ac:dyDescent="0.25">
      <c r="C31" s="38" t="s">
        <v>93</v>
      </c>
      <c r="D31" s="49" t="s">
        <v>97</v>
      </c>
      <c r="E31" s="38" t="s">
        <v>98</v>
      </c>
      <c r="F31" s="38">
        <v>2</v>
      </c>
      <c r="G31" s="51">
        <v>2099000</v>
      </c>
      <c r="H31" s="51">
        <f>+F31*G31</f>
        <v>4198000</v>
      </c>
      <c r="I31" s="54" t="s">
        <v>99</v>
      </c>
    </row>
    <row r="32" spans="2:9" s="50" customFormat="1" ht="74.25" customHeight="1" x14ac:dyDescent="0.25">
      <c r="C32" s="38" t="s">
        <v>94</v>
      </c>
      <c r="D32" s="38" t="s">
        <v>100</v>
      </c>
      <c r="E32" s="38" t="s">
        <v>98</v>
      </c>
      <c r="F32" s="38">
        <v>2</v>
      </c>
      <c r="G32" s="51">
        <v>1219000</v>
      </c>
      <c r="H32" s="51">
        <f>+F32*G32</f>
        <v>2438000</v>
      </c>
      <c r="I32" s="54" t="s">
        <v>101</v>
      </c>
    </row>
    <row r="33" spans="3:9" s="50" customFormat="1" ht="61.5" customHeight="1" x14ac:dyDescent="0.25">
      <c r="C33" s="38" t="s">
        <v>95</v>
      </c>
      <c r="D33" s="38" t="s">
        <v>103</v>
      </c>
      <c r="E33" s="38" t="s">
        <v>104</v>
      </c>
      <c r="F33" s="38">
        <v>1</v>
      </c>
      <c r="G33" s="51">
        <v>2229900</v>
      </c>
      <c r="H33" s="51">
        <f>+F33*G33</f>
        <v>2229900</v>
      </c>
      <c r="I33" s="54" t="s">
        <v>102</v>
      </c>
    </row>
    <row r="34" spans="3:9" s="50" customFormat="1" ht="71.25" customHeight="1" x14ac:dyDescent="0.25">
      <c r="C34" s="38" t="s">
        <v>105</v>
      </c>
      <c r="D34" s="38" t="s">
        <v>106</v>
      </c>
      <c r="E34" s="38" t="s">
        <v>98</v>
      </c>
      <c r="F34" s="38">
        <v>2</v>
      </c>
      <c r="G34" s="51">
        <v>849900</v>
      </c>
      <c r="H34" s="51">
        <f>+F34*G34</f>
        <v>1699800</v>
      </c>
      <c r="I34" s="54" t="s">
        <v>107</v>
      </c>
    </row>
    <row r="35" spans="3:9" s="50" customFormat="1" ht="73.5" customHeight="1" x14ac:dyDescent="0.25">
      <c r="C35" s="38" t="s">
        <v>92</v>
      </c>
      <c r="D35" s="38" t="s">
        <v>67</v>
      </c>
      <c r="E35" s="38" t="s">
        <v>121</v>
      </c>
      <c r="F35" s="38">
        <v>1</v>
      </c>
      <c r="G35" s="51">
        <v>3291450</v>
      </c>
      <c r="H35" s="51">
        <f>+F35*G35</f>
        <v>3291450</v>
      </c>
      <c r="I35" s="54" t="s">
        <v>96</v>
      </c>
    </row>
    <row r="36" spans="3:9" ht="17.25" customHeight="1" x14ac:dyDescent="0.25">
      <c r="C36" s="41" t="s">
        <v>5</v>
      </c>
      <c r="D36" s="41"/>
      <c r="E36" s="41"/>
      <c r="F36" s="41"/>
      <c r="G36" s="41"/>
      <c r="H36" s="42">
        <f>+SUM(H31:H35)</f>
        <v>13857150</v>
      </c>
    </row>
    <row r="39" spans="3:9" ht="15.75" x14ac:dyDescent="0.25">
      <c r="C39" s="64" t="s">
        <v>115</v>
      </c>
      <c r="D39" s="65"/>
      <c r="E39" s="65"/>
      <c r="F39" s="65"/>
      <c r="G39" s="65"/>
      <c r="H39" s="65"/>
    </row>
    <row r="40" spans="3:9" x14ac:dyDescent="0.25">
      <c r="C40" s="40" t="s">
        <v>0</v>
      </c>
      <c r="D40" s="40" t="s">
        <v>65</v>
      </c>
      <c r="E40" s="40" t="s">
        <v>73</v>
      </c>
      <c r="F40" s="40" t="s">
        <v>2</v>
      </c>
      <c r="G40" s="40" t="s">
        <v>3</v>
      </c>
      <c r="H40" s="40" t="s">
        <v>4</v>
      </c>
    </row>
    <row r="41" spans="3:9" s="50" customFormat="1" ht="84.75" customHeight="1" x14ac:dyDescent="0.25">
      <c r="C41" s="38" t="s">
        <v>1</v>
      </c>
      <c r="D41" s="49" t="s">
        <v>118</v>
      </c>
      <c r="E41" s="38" t="s">
        <v>98</v>
      </c>
      <c r="F41" s="38">
        <v>1</v>
      </c>
      <c r="G41" s="51">
        <v>429900</v>
      </c>
      <c r="H41" s="51">
        <f>+F41*G41</f>
        <v>429900</v>
      </c>
      <c r="I41" s="54" t="s">
        <v>116</v>
      </c>
    </row>
    <row r="42" spans="3:9" s="50" customFormat="1" ht="62.25" customHeight="1" x14ac:dyDescent="0.25">
      <c r="C42" s="38" t="s">
        <v>117</v>
      </c>
      <c r="D42" s="49" t="s">
        <v>120</v>
      </c>
      <c r="E42" s="38" t="s">
        <v>98</v>
      </c>
      <c r="F42" s="38">
        <v>1</v>
      </c>
      <c r="G42" s="51">
        <v>704900</v>
      </c>
      <c r="H42" s="51">
        <f t="shared" ref="H42:H48" si="2">+F42*G42</f>
        <v>704900</v>
      </c>
      <c r="I42" s="54" t="s">
        <v>119</v>
      </c>
    </row>
    <row r="43" spans="3:9" s="50" customFormat="1" ht="54.75" customHeight="1" x14ac:dyDescent="0.25">
      <c r="C43" s="38" t="s">
        <v>109</v>
      </c>
      <c r="D43" s="38" t="s">
        <v>123</v>
      </c>
      <c r="E43" s="38" t="s">
        <v>108</v>
      </c>
      <c r="F43" s="38">
        <v>1</v>
      </c>
      <c r="G43" s="51">
        <v>1274991</v>
      </c>
      <c r="H43" s="51">
        <f t="shared" si="2"/>
        <v>1274991</v>
      </c>
      <c r="I43" s="54" t="s">
        <v>122</v>
      </c>
    </row>
    <row r="44" spans="3:9" s="50" customFormat="1" ht="81" customHeight="1" x14ac:dyDescent="0.25">
      <c r="C44" s="38" t="s">
        <v>110</v>
      </c>
      <c r="D44" s="49" t="s">
        <v>125</v>
      </c>
      <c r="E44" s="38" t="s">
        <v>104</v>
      </c>
      <c r="F44" s="38">
        <v>3</v>
      </c>
      <c r="G44" s="51">
        <v>149900</v>
      </c>
      <c r="H44" s="51">
        <f t="shared" si="2"/>
        <v>449700</v>
      </c>
      <c r="I44" s="54" t="s">
        <v>124</v>
      </c>
    </row>
    <row r="45" spans="3:9" s="50" customFormat="1" ht="126" customHeight="1" x14ac:dyDescent="0.25">
      <c r="C45" s="38" t="s">
        <v>151</v>
      </c>
      <c r="D45" s="38" t="s">
        <v>152</v>
      </c>
      <c r="E45" s="38" t="s">
        <v>153</v>
      </c>
      <c r="F45" s="38">
        <v>2</v>
      </c>
      <c r="G45" s="51">
        <v>686400</v>
      </c>
      <c r="H45" s="51">
        <f t="shared" si="2"/>
        <v>1372800</v>
      </c>
      <c r="I45" s="54" t="s">
        <v>150</v>
      </c>
    </row>
    <row r="46" spans="3:9" s="50" customFormat="1" ht="92.25" customHeight="1" x14ac:dyDescent="0.25">
      <c r="C46" s="38" t="s">
        <v>127</v>
      </c>
      <c r="D46" s="49" t="s">
        <v>126</v>
      </c>
      <c r="E46" s="38" t="s">
        <v>104</v>
      </c>
      <c r="F46" s="38">
        <v>1</v>
      </c>
      <c r="G46" s="51">
        <v>849900</v>
      </c>
      <c r="H46" s="51">
        <f t="shared" si="2"/>
        <v>849900</v>
      </c>
      <c r="I46" s="54" t="s">
        <v>128</v>
      </c>
    </row>
    <row r="47" spans="3:9" s="50" customFormat="1" ht="125.25" customHeight="1" x14ac:dyDescent="0.25">
      <c r="C47" s="38" t="s">
        <v>111</v>
      </c>
      <c r="D47" s="38" t="s">
        <v>130</v>
      </c>
      <c r="E47" s="38" t="s">
        <v>131</v>
      </c>
      <c r="F47" s="38">
        <v>1</v>
      </c>
      <c r="G47" s="51">
        <v>129900</v>
      </c>
      <c r="H47" s="51">
        <f t="shared" si="2"/>
        <v>129900</v>
      </c>
      <c r="I47" s="54" t="s">
        <v>129</v>
      </c>
    </row>
    <row r="48" spans="3:9" s="50" customFormat="1" ht="115.5" customHeight="1" x14ac:dyDescent="0.25">
      <c r="C48" s="38" t="s">
        <v>156</v>
      </c>
      <c r="D48" s="38" t="s">
        <v>155</v>
      </c>
      <c r="E48" s="38" t="s">
        <v>157</v>
      </c>
      <c r="F48" s="38">
        <v>1</v>
      </c>
      <c r="G48" s="51">
        <v>59900</v>
      </c>
      <c r="H48" s="51">
        <f t="shared" si="2"/>
        <v>59900</v>
      </c>
      <c r="I48" s="54" t="s">
        <v>154</v>
      </c>
    </row>
    <row r="49" spans="3:9" s="50" customFormat="1" ht="75.75" customHeight="1" x14ac:dyDescent="0.25">
      <c r="C49" s="38" t="s">
        <v>159</v>
      </c>
      <c r="D49" s="38" t="s">
        <v>160</v>
      </c>
      <c r="E49" s="38" t="s">
        <v>104</v>
      </c>
      <c r="F49" s="38">
        <v>1</v>
      </c>
      <c r="G49" s="51">
        <v>208900</v>
      </c>
      <c r="H49" s="51">
        <f>+F49*G49</f>
        <v>208900</v>
      </c>
      <c r="I49" s="54" t="s">
        <v>158</v>
      </c>
    </row>
    <row r="50" spans="3:9" s="50" customFormat="1" ht="105.75" customHeight="1" x14ac:dyDescent="0.25">
      <c r="C50" s="38" t="s">
        <v>112</v>
      </c>
      <c r="D50" s="38" t="s">
        <v>132</v>
      </c>
      <c r="E50" s="38" t="s">
        <v>104</v>
      </c>
      <c r="F50" s="38">
        <v>1</v>
      </c>
      <c r="G50" s="51">
        <v>179900</v>
      </c>
      <c r="H50" s="51">
        <f>+F50*G50</f>
        <v>179900</v>
      </c>
      <c r="I50" s="54" t="s">
        <v>133</v>
      </c>
    </row>
    <row r="51" spans="3:9" ht="15.75" x14ac:dyDescent="0.25">
      <c r="C51" s="41" t="s">
        <v>5</v>
      </c>
      <c r="D51" s="41"/>
      <c r="E51" s="41"/>
      <c r="F51" s="41"/>
      <c r="G51" s="41"/>
      <c r="H51" s="42">
        <f>+SUM(H41:H50)</f>
        <v>5660791</v>
      </c>
    </row>
  </sheetData>
  <mergeCells count="5">
    <mergeCell ref="C17:H17"/>
    <mergeCell ref="C39:H39"/>
    <mergeCell ref="C29:H29"/>
    <mergeCell ref="C3:H3"/>
    <mergeCell ref="C14:G14"/>
  </mergeCells>
  <hyperlinks>
    <hyperlink ref="I7" r:id="rId1" xr:uid="{59B4189E-AECB-49AC-8759-3CAA7C9B1B8A}"/>
    <hyperlink ref="I8" r:id="rId2" xr:uid="{AC684269-3665-4C1C-9333-B61459C0ED7D}"/>
    <hyperlink ref="I9" r:id="rId3" xr:uid="{4C02FC54-499A-476D-B14A-8CA7BC4C2756}"/>
    <hyperlink ref="I5" r:id="rId4" xr:uid="{A643DD27-D2E9-4C13-B346-B46A260E69A0}"/>
    <hyperlink ref="I11" r:id="rId5" xr:uid="{A31D568A-BC3B-4E04-ACF3-DE3612625082}"/>
    <hyperlink ref="I6" r:id="rId6" xr:uid="{FDDFDCFD-2E02-41EA-A86A-66EF17CE075F}"/>
    <hyperlink ref="I13" r:id="rId7" xr:uid="{AF89C77B-4E02-4D3F-A17B-62FC261AFD88}"/>
    <hyperlink ref="I35" r:id="rId8" xr:uid="{B2DB1AEA-A400-4C9B-BA63-22ED218DAD83}"/>
    <hyperlink ref="I31" r:id="rId9" display="https://www.alkosto.com/computador-all-in-one-asus-vivo-238-pulgadas-v241eak-intel-pentium-gold-ram-8gb-disco-ssd-256-gb-negro/p/4711081880455?fuente=google&amp;medio=cpc&amp;campaign=AK_COL_MAX_PEF_CPC_AON_COMP_Intel_Mar21_EXP_MAR&amp;keyword=&amp;gclid=Cj0KCQjwt_qgBhDFARIsABcDjOcTiHVNRHFB2JHNHoLEfkCP-4wKe7iiOJYLQwNorkxRoMZe1GaduiMaAq9JEALw_wcB" xr:uid="{380BBBF3-F87C-4062-B767-02304849F6A7}"/>
    <hyperlink ref="I32" r:id="rId10" display="https://www.alkosto.com/impresora-multifuncional-hp-137fnw-laser-mfp-blanco/p/193015506763?fuente=google&amp;medio=cpc&amp;campaign=AK_COL_MAX_PEF_CPC_AON_COMP_Hp_Feb21_EXP_FEB&amp;keyword=&amp;gclid=Cj0KCQjwt_qgBhDFARIsABcDjOcLtfICsMXXtklhdspwK8XSWd48B7SbbiHjAbEN_ZE-LIoEHimsZtQaAo7pEALw_wcB" xr:uid="{CF439EF8-8395-4435-AD18-830D325F5EF8}"/>
    <hyperlink ref="I33" r:id="rId11" xr:uid="{BFF58353-2031-488F-BEDE-D226ACD70B03}"/>
    <hyperlink ref="I34" r:id="rId12" display="https://www.alkosto.com/celulares/telefonos-celulares/samsung/c/BI_M017_ALKOS?fuente=google&amp;medio=cpc&amp;campaign=AK_COL_SEM_PEF_CPC_CTB_AON_CEL_TLP_Celulares-Brand-Samsung-AON_PAC&amp;keyword=alkosto%20celulares%20samsung&amp;gclid=Cj0KCQjwt_qgBhDFARIsABcDjOcyTFxLIeRHKSpbrRt9Wxi6fXKZEs-U5QM3zkcLNz37sFRQIdY9BDcaAt5GEALw_wcB" xr:uid="{2602D93B-88AD-44EC-A895-5B5E1F8E9324}"/>
    <hyperlink ref="I41" r:id="rId13" xr:uid="{032DAB1A-C7D5-4D77-B993-CBBE94FE43F6}"/>
    <hyperlink ref="I42" r:id="rId14" xr:uid="{E8565D3C-D66F-4CAB-AD1D-47FAB99C26B3}"/>
    <hyperlink ref="I43" r:id="rId15" xr:uid="{E51A50D4-4039-46A7-A552-DA79B7B9DCF2}"/>
    <hyperlink ref="I44" r:id="rId16" xr:uid="{EAA1129C-C22E-4724-A11F-590BA8227679}"/>
    <hyperlink ref="I46" r:id="rId17" xr:uid="{5089997E-FA48-4A75-967C-F4F0DC2F5F06}"/>
    <hyperlink ref="I47" r:id="rId18" xr:uid="{F996EACC-6FBD-46A3-97EF-111F7BB9F1AE}"/>
    <hyperlink ref="I50" r:id="rId19" display="https://www.homecenter.com.co/homecenter-co/product/484008/tablero-magnetico-90x120cm-marco-aluminio/484008/?kid=goosho_1185211&amp;shop=googleShopping&amp;gclsrc=aw.ds&amp;&amp;kid=goosho_1185211&amp;shop=googleShopping&amp;gclid=Cj0KCQjwt_qgBhDFARIsABcDjOcX2yUbX8OoCq0xlJYXX3PaMg3DyWOPrT_a4Fp-HjV5OhfRj24rulAaAqkAEALw_wcB" xr:uid="{AF71B8AA-B723-4ABA-B4B7-1459B0208142}"/>
    <hyperlink ref="I22" r:id="rId20" xr:uid="{3DC0BCB9-0E48-4279-91A2-CDE2D51A4839}"/>
    <hyperlink ref="I19" r:id="rId21" xr:uid="{A8600667-1C5D-439F-9354-0D75A7776F3C}"/>
    <hyperlink ref="I20" r:id="rId22" display="https://www.homecenter.com.co/homecenter-co/product/512809/mesa-de-trabajo-industrial-en-acero-inoxidable/512809/?kid=goosho_1185211&amp;shop=googleShopping&amp;gclsrc=aw.ds&amp;&amp;kid=goosho_1185211&amp;shop=googleShopping&amp;gclid=Cj0KCQjwt_qgBhDFARIsABcDjOe5xzjWtqLboTU26n_yWV5Ky9CWJ-zgOncXOUn8_OYTtssIgPbzVEAaAhhbEALw_wcB" xr:uid="{72E29C13-1DAA-4E0C-ADCD-1867B6703843}"/>
    <hyperlink ref="I21" r:id="rId23" display="https://inventtogroup.com/products/carro-servicio-abierto?variant=29438714413126&amp;currency=COP&amp;utm_medium=product_sync&amp;utm_source=google&amp;utm_content=sag_organic&amp;utm_campaign=sag_organic&amp;utm_campaign=&amp;utm_medium=ppc&amp;utm_source=adwords&amp;utm_term=&amp;hsa_mt=&amp;hsa_net=adwords&amp;hsa_ad=&amp;hsa_src=x&amp;hsa_cam=19602620119&amp;hsa_kw=&amp;hsa_grp=&amp;hsa_tgt=&amp;hsa_ver=3&amp;hsa_acc=8290062679&amp;gclid=Cj0KCQjw2v-gBhC1ARIsAOQdKY1w3ctz1jGC50eF6k9ZK4BBwiQPF6gad_EQxoTDe2OZByrxlhYRie8aAm3cEALw_wcB" xr:uid="{506D2651-BC59-4421-A2DE-99BB8DE58617}"/>
    <hyperlink ref="I10" r:id="rId24" xr:uid="{CE7B8549-E0CD-46DB-AD75-0F1B84246316}"/>
    <hyperlink ref="I23" r:id="rId25" xr:uid="{3A4B5E82-8F57-4854-9428-4BECB110D153}"/>
    <hyperlink ref="I24" r:id="rId26" xr:uid="{016D16AF-A8A6-45CA-8FAB-E648F81CBEFA}"/>
    <hyperlink ref="I25" r:id="rId27" xr:uid="{9A7F8DD8-4B1D-481A-969F-37C5D8B72F91}"/>
    <hyperlink ref="I12" r:id="rId28" xr:uid="{8869B4BE-740B-4543-A70F-4BBDC80132F9}"/>
    <hyperlink ref="I45" r:id="rId29" xr:uid="{E2A90F5A-7033-4A49-BAD8-B2B52D45AB2A}"/>
    <hyperlink ref="I48" r:id="rId30" xr:uid="{B4F4037C-64D3-4888-AC0E-A8538D6D3839}"/>
    <hyperlink ref="I49" r:id="rId31" xr:uid="{89CF138D-73DA-460F-B5E9-20A57C1D84D8}"/>
  </hyperlinks>
  <pageMargins left="0.7" right="0.7" top="0.75" bottom="0.75" header="0.3" footer="0.3"/>
  <pageSetup paperSize="9" orientation="portrait" r:id="rId32"/>
  <drawing r:id="rId3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2086F-2D96-4F40-ADFE-B8C6052D9FA5}">
  <dimension ref="A1:K56"/>
  <sheetViews>
    <sheetView topLeftCell="A16" workbookViewId="0">
      <selection activeCell="H37" sqref="H37"/>
    </sheetView>
  </sheetViews>
  <sheetFormatPr baseColWidth="10" defaultRowHeight="15" x14ac:dyDescent="0.25"/>
  <cols>
    <col min="1" max="1" width="11.42578125" style="4"/>
    <col min="2" max="2" width="27.42578125" style="7" customWidth="1"/>
    <col min="3" max="3" width="12" style="4" customWidth="1"/>
    <col min="4" max="4" width="26.28515625" style="4" customWidth="1"/>
    <col min="5" max="5" width="13.5703125" style="4" customWidth="1"/>
    <col min="6" max="6" width="30.85546875" style="4" customWidth="1"/>
    <col min="7" max="7" width="20.42578125" style="7" customWidth="1"/>
    <col min="8" max="8" width="183.42578125" style="4" customWidth="1"/>
    <col min="9" max="11" width="11.42578125" style="4"/>
  </cols>
  <sheetData>
    <row r="1" spans="1:9" s="4" customFormat="1" x14ac:dyDescent="0.25">
      <c r="B1" s="7"/>
      <c r="G1" s="7"/>
    </row>
    <row r="2" spans="1:9" s="4" customFormat="1" x14ac:dyDescent="0.25">
      <c r="B2" s="7"/>
      <c r="G2" s="7"/>
    </row>
    <row r="3" spans="1:9" s="4" customFormat="1" x14ac:dyDescent="0.25">
      <c r="B3" s="7"/>
      <c r="G3" s="7"/>
    </row>
    <row r="4" spans="1:9" ht="15.75" x14ac:dyDescent="0.25">
      <c r="B4" s="67" t="s">
        <v>33</v>
      </c>
      <c r="C4" s="68"/>
      <c r="D4" s="68"/>
      <c r="E4" s="69"/>
      <c r="H4" s="8"/>
    </row>
    <row r="5" spans="1:9" x14ac:dyDescent="0.25">
      <c r="B5" s="34" t="s">
        <v>0</v>
      </c>
      <c r="C5" s="17" t="s">
        <v>4</v>
      </c>
      <c r="D5" s="17" t="s">
        <v>34</v>
      </c>
      <c r="E5" s="17" t="s">
        <v>27</v>
      </c>
      <c r="F5" s="15"/>
      <c r="G5" s="23" t="s">
        <v>75</v>
      </c>
      <c r="H5" s="23" t="s">
        <v>76</v>
      </c>
      <c r="I5" s="9"/>
    </row>
    <row r="6" spans="1:9" x14ac:dyDescent="0.25">
      <c r="A6" s="15"/>
      <c r="B6" s="25" t="s">
        <v>7</v>
      </c>
      <c r="C6" s="26">
        <v>47000</v>
      </c>
      <c r="D6" s="27">
        <v>1000</v>
      </c>
      <c r="E6" s="28">
        <f t="shared" ref="E6:E19" si="0">C6/D6</f>
        <v>47</v>
      </c>
      <c r="F6" s="22"/>
      <c r="G6" s="31" t="s">
        <v>52</v>
      </c>
      <c r="H6" s="32" t="s">
        <v>8</v>
      </c>
      <c r="I6" s="9"/>
    </row>
    <row r="7" spans="1:9" ht="15.75" customHeight="1" x14ac:dyDescent="0.25">
      <c r="A7" s="15"/>
      <c r="B7" s="25" t="s">
        <v>28</v>
      </c>
      <c r="C7" s="26">
        <v>283200</v>
      </c>
      <c r="D7" s="27">
        <v>5000</v>
      </c>
      <c r="E7" s="28">
        <f t="shared" si="0"/>
        <v>56.64</v>
      </c>
      <c r="F7" s="22"/>
      <c r="G7" s="31" t="s">
        <v>55</v>
      </c>
      <c r="H7" s="32" t="s">
        <v>9</v>
      </c>
      <c r="I7" s="9"/>
    </row>
    <row r="8" spans="1:9" x14ac:dyDescent="0.25">
      <c r="A8" s="15"/>
      <c r="B8" s="25" t="s">
        <v>29</v>
      </c>
      <c r="C8" s="26">
        <v>142500</v>
      </c>
      <c r="D8" s="29">
        <v>3785</v>
      </c>
      <c r="E8" s="28">
        <f t="shared" si="0"/>
        <v>37.648612945838835</v>
      </c>
      <c r="F8" s="22"/>
      <c r="G8" s="31" t="s">
        <v>53</v>
      </c>
      <c r="H8" s="32" t="s">
        <v>6</v>
      </c>
      <c r="I8" s="9"/>
    </row>
    <row r="9" spans="1:9" x14ac:dyDescent="0.25">
      <c r="A9" s="15"/>
      <c r="B9" s="25" t="s">
        <v>30</v>
      </c>
      <c r="C9" s="30">
        <v>153300</v>
      </c>
      <c r="D9" s="27">
        <v>1000</v>
      </c>
      <c r="E9" s="28">
        <f t="shared" si="0"/>
        <v>153.30000000000001</v>
      </c>
      <c r="F9" s="22"/>
      <c r="G9" s="31" t="s">
        <v>56</v>
      </c>
      <c r="H9" s="32" t="s">
        <v>10</v>
      </c>
      <c r="I9" s="9"/>
    </row>
    <row r="10" spans="1:9" x14ac:dyDescent="0.25">
      <c r="A10" s="15"/>
      <c r="B10" s="25" t="s">
        <v>13</v>
      </c>
      <c r="C10" s="30">
        <v>60000</v>
      </c>
      <c r="D10" s="27">
        <v>1000</v>
      </c>
      <c r="E10" s="28">
        <f t="shared" si="0"/>
        <v>60</v>
      </c>
      <c r="F10" s="22"/>
      <c r="G10" s="31" t="s">
        <v>54</v>
      </c>
      <c r="H10" s="32" t="s">
        <v>12</v>
      </c>
      <c r="I10" s="9"/>
    </row>
    <row r="11" spans="1:9" x14ac:dyDescent="0.25">
      <c r="A11" s="15"/>
      <c r="B11" s="25" t="s">
        <v>31</v>
      </c>
      <c r="C11" s="30">
        <v>71500</v>
      </c>
      <c r="D11" s="27">
        <v>1000</v>
      </c>
      <c r="E11" s="28">
        <f t="shared" si="0"/>
        <v>71.5</v>
      </c>
      <c r="F11" s="22"/>
      <c r="G11" s="31" t="s">
        <v>54</v>
      </c>
      <c r="H11" s="32" t="s">
        <v>12</v>
      </c>
      <c r="I11" s="9"/>
    </row>
    <row r="12" spans="1:9" x14ac:dyDescent="0.25">
      <c r="A12" s="15"/>
      <c r="B12" s="25" t="s">
        <v>32</v>
      </c>
      <c r="C12" s="30">
        <v>198200</v>
      </c>
      <c r="D12" s="27">
        <v>1000</v>
      </c>
      <c r="E12" s="28">
        <f t="shared" si="0"/>
        <v>198.2</v>
      </c>
      <c r="F12" s="22"/>
      <c r="G12" s="31" t="s">
        <v>57</v>
      </c>
      <c r="H12" s="32" t="s">
        <v>14</v>
      </c>
      <c r="I12" s="9"/>
    </row>
    <row r="13" spans="1:9" ht="15" customHeight="1" x14ac:dyDescent="0.25">
      <c r="A13" s="15"/>
      <c r="B13" s="25" t="s">
        <v>15</v>
      </c>
      <c r="C13" s="30">
        <v>82900</v>
      </c>
      <c r="D13" s="27">
        <v>1000</v>
      </c>
      <c r="E13" s="28">
        <f t="shared" si="0"/>
        <v>82.9</v>
      </c>
      <c r="F13" s="22"/>
      <c r="G13" s="31" t="s">
        <v>59</v>
      </c>
      <c r="H13" s="32" t="s">
        <v>16</v>
      </c>
      <c r="I13" s="9"/>
    </row>
    <row r="14" spans="1:9" x14ac:dyDescent="0.25">
      <c r="A14" s="15"/>
      <c r="B14" s="25" t="s">
        <v>17</v>
      </c>
      <c r="C14" s="30">
        <v>356737</v>
      </c>
      <c r="D14" s="27">
        <v>1000</v>
      </c>
      <c r="E14" s="28">
        <f t="shared" si="0"/>
        <v>356.73700000000002</v>
      </c>
      <c r="F14" s="22"/>
      <c r="G14" s="31" t="s">
        <v>54</v>
      </c>
      <c r="H14" s="32" t="s">
        <v>12</v>
      </c>
      <c r="I14" s="9"/>
    </row>
    <row r="15" spans="1:9" x14ac:dyDescent="0.25">
      <c r="A15" s="15"/>
      <c r="B15" s="25" t="s">
        <v>18</v>
      </c>
      <c r="C15" s="30">
        <v>228312</v>
      </c>
      <c r="D15" s="27">
        <v>1000</v>
      </c>
      <c r="E15" s="28">
        <f t="shared" si="0"/>
        <v>228.31200000000001</v>
      </c>
      <c r="F15" s="22"/>
      <c r="G15" s="31" t="s">
        <v>54</v>
      </c>
      <c r="H15" s="32" t="s">
        <v>12</v>
      </c>
      <c r="I15" s="9"/>
    </row>
    <row r="16" spans="1:9" x14ac:dyDescent="0.25">
      <c r="A16" s="15"/>
      <c r="B16" s="25" t="s">
        <v>19</v>
      </c>
      <c r="C16" s="30">
        <v>18000</v>
      </c>
      <c r="D16" s="27">
        <v>1000</v>
      </c>
      <c r="E16" s="28">
        <f t="shared" si="0"/>
        <v>18</v>
      </c>
      <c r="F16" s="22"/>
      <c r="G16" s="31" t="s">
        <v>60</v>
      </c>
      <c r="H16" s="32" t="s">
        <v>20</v>
      </c>
      <c r="I16" s="9"/>
    </row>
    <row r="17" spans="1:11" x14ac:dyDescent="0.25">
      <c r="A17" s="15"/>
      <c r="B17" s="25" t="s">
        <v>21</v>
      </c>
      <c r="C17" s="30">
        <v>19000</v>
      </c>
      <c r="D17" s="27">
        <v>3785</v>
      </c>
      <c r="E17" s="28">
        <f t="shared" si="0"/>
        <v>5.019815059445178</v>
      </c>
      <c r="F17" s="22"/>
      <c r="G17" s="31" t="s">
        <v>58</v>
      </c>
      <c r="H17" s="32" t="s">
        <v>22</v>
      </c>
      <c r="I17" s="9"/>
    </row>
    <row r="18" spans="1:11" x14ac:dyDescent="0.25">
      <c r="A18" s="15"/>
      <c r="B18" s="25" t="s">
        <v>23</v>
      </c>
      <c r="C18" s="30">
        <v>84800</v>
      </c>
      <c r="D18" s="27">
        <v>1000</v>
      </c>
      <c r="E18" s="28">
        <f t="shared" si="0"/>
        <v>84.8</v>
      </c>
      <c r="F18" s="22"/>
      <c r="G18" s="31" t="s">
        <v>56</v>
      </c>
      <c r="H18" s="32" t="s">
        <v>24</v>
      </c>
      <c r="I18" s="9"/>
    </row>
    <row r="19" spans="1:11" ht="25.5" x14ac:dyDescent="0.25">
      <c r="A19" s="15"/>
      <c r="B19" s="25" t="s">
        <v>25</v>
      </c>
      <c r="C19" s="30">
        <v>29000</v>
      </c>
      <c r="D19" s="27">
        <v>50</v>
      </c>
      <c r="E19" s="28">
        <f t="shared" si="0"/>
        <v>580</v>
      </c>
      <c r="F19" s="22"/>
      <c r="G19" s="31" t="s">
        <v>61</v>
      </c>
      <c r="H19" s="32" t="s">
        <v>26</v>
      </c>
      <c r="I19" s="9"/>
    </row>
    <row r="20" spans="1:11" s="4" customFormat="1" x14ac:dyDescent="0.25">
      <c r="B20" s="24"/>
      <c r="C20" s="16"/>
      <c r="D20" s="16"/>
      <c r="E20" s="16"/>
      <c r="G20" s="31" t="s">
        <v>183</v>
      </c>
      <c r="H20" s="32" t="s">
        <v>184</v>
      </c>
    </row>
    <row r="21" spans="1:11" s="4" customFormat="1" x14ac:dyDescent="0.25">
      <c r="A21" s="15"/>
      <c r="B21" s="7"/>
      <c r="G21" s="7"/>
    </row>
    <row r="22" spans="1:11" s="4" customFormat="1" x14ac:dyDescent="0.25">
      <c r="A22" s="15"/>
      <c r="B22" s="7"/>
      <c r="G22" s="7"/>
    </row>
    <row r="23" spans="1:11" s="3" customFormat="1" x14ac:dyDescent="0.25">
      <c r="A23" s="43"/>
      <c r="B23" s="35" t="s">
        <v>35</v>
      </c>
      <c r="C23" s="20" t="s">
        <v>27</v>
      </c>
      <c r="D23" s="10" t="s">
        <v>63</v>
      </c>
      <c r="E23" s="10" t="s">
        <v>3</v>
      </c>
      <c r="F23" s="10" t="s">
        <v>64</v>
      </c>
      <c r="G23" s="10" t="s">
        <v>3</v>
      </c>
      <c r="H23" s="5"/>
      <c r="I23" s="14"/>
      <c r="J23" s="14"/>
      <c r="K23" s="14"/>
    </row>
    <row r="24" spans="1:11" x14ac:dyDescent="0.25">
      <c r="A24" s="18"/>
      <c r="B24" s="36" t="s">
        <v>38</v>
      </c>
      <c r="C24" s="33">
        <v>47</v>
      </c>
      <c r="D24" s="19">
        <v>15</v>
      </c>
      <c r="E24" s="12">
        <f>D24*C24</f>
        <v>705</v>
      </c>
      <c r="F24" s="11">
        <v>10</v>
      </c>
      <c r="G24" s="13">
        <f>F24*C24</f>
        <v>470</v>
      </c>
      <c r="H24" s="6"/>
    </row>
    <row r="25" spans="1:11" x14ac:dyDescent="0.25">
      <c r="A25" s="18"/>
      <c r="B25" s="36" t="s">
        <v>39</v>
      </c>
      <c r="C25" s="33">
        <v>56.64</v>
      </c>
      <c r="D25" s="19">
        <v>10</v>
      </c>
      <c r="E25" s="12">
        <f>D25*C25</f>
        <v>566.4</v>
      </c>
      <c r="F25" s="11"/>
      <c r="G25" s="13"/>
      <c r="H25" s="6"/>
    </row>
    <row r="26" spans="1:11" x14ac:dyDescent="0.25">
      <c r="A26" s="18"/>
      <c r="B26" s="36" t="s">
        <v>40</v>
      </c>
      <c r="C26" s="33">
        <v>37.648612945838835</v>
      </c>
      <c r="D26" s="19">
        <v>10</v>
      </c>
      <c r="E26" s="12">
        <f>D26*C26</f>
        <v>376.48612945838835</v>
      </c>
      <c r="F26" s="11"/>
      <c r="G26" s="13"/>
      <c r="H26" s="6"/>
    </row>
    <row r="27" spans="1:11" x14ac:dyDescent="0.25">
      <c r="A27" s="18"/>
      <c r="B27" s="36" t="s">
        <v>41</v>
      </c>
      <c r="C27" s="33">
        <v>153.30000000000001</v>
      </c>
      <c r="D27" s="19">
        <v>5</v>
      </c>
      <c r="E27" s="12">
        <f>D27*C27</f>
        <v>766.5</v>
      </c>
      <c r="F27" s="11"/>
      <c r="G27" s="13"/>
      <c r="H27" s="6"/>
    </row>
    <row r="28" spans="1:11" x14ac:dyDescent="0.25">
      <c r="A28" s="18"/>
      <c r="B28" s="36" t="s">
        <v>42</v>
      </c>
      <c r="C28" s="33">
        <v>60</v>
      </c>
      <c r="D28" s="19"/>
      <c r="E28" s="12"/>
      <c r="F28" s="11">
        <v>10</v>
      </c>
      <c r="G28" s="13">
        <f t="shared" ref="G28:G38" si="1">F28*C28</f>
        <v>600</v>
      </c>
      <c r="H28" s="6"/>
    </row>
    <row r="29" spans="1:11" x14ac:dyDescent="0.25">
      <c r="A29" s="18"/>
      <c r="B29" s="36" t="s">
        <v>11</v>
      </c>
      <c r="C29" s="33">
        <v>71.5</v>
      </c>
      <c r="D29" s="19">
        <v>15</v>
      </c>
      <c r="E29" s="12">
        <f t="shared" ref="E29:E38" si="2">D29*C29</f>
        <v>1072.5</v>
      </c>
      <c r="F29" s="11">
        <v>15</v>
      </c>
      <c r="G29" s="13">
        <f t="shared" si="1"/>
        <v>1072.5</v>
      </c>
      <c r="H29" s="6"/>
    </row>
    <row r="30" spans="1:11" ht="25.5" x14ac:dyDescent="0.25">
      <c r="A30" s="18"/>
      <c r="B30" s="36" t="s">
        <v>43</v>
      </c>
      <c r="C30" s="33">
        <v>198.2</v>
      </c>
      <c r="D30" s="19">
        <v>15</v>
      </c>
      <c r="E30" s="12">
        <f t="shared" si="2"/>
        <v>2973</v>
      </c>
      <c r="F30" s="11">
        <v>10</v>
      </c>
      <c r="G30" s="13">
        <f t="shared" si="1"/>
        <v>1982</v>
      </c>
      <c r="H30" s="6"/>
    </row>
    <row r="31" spans="1:11" x14ac:dyDescent="0.25">
      <c r="A31" s="18"/>
      <c r="B31" s="36" t="s">
        <v>44</v>
      </c>
      <c r="C31" s="33">
        <v>82.9</v>
      </c>
      <c r="D31" s="19">
        <v>2</v>
      </c>
      <c r="E31" s="12">
        <f t="shared" si="2"/>
        <v>165.8</v>
      </c>
      <c r="F31" s="11">
        <v>2</v>
      </c>
      <c r="G31" s="13">
        <f t="shared" si="1"/>
        <v>165.8</v>
      </c>
      <c r="H31" s="6"/>
    </row>
    <row r="32" spans="1:11" x14ac:dyDescent="0.25">
      <c r="A32" s="18"/>
      <c r="B32" s="36" t="s">
        <v>45</v>
      </c>
      <c r="C32" s="33">
        <v>356.73700000000002</v>
      </c>
      <c r="D32" s="19">
        <v>1</v>
      </c>
      <c r="E32" s="12">
        <f t="shared" si="2"/>
        <v>356.73700000000002</v>
      </c>
      <c r="F32" s="11">
        <v>1</v>
      </c>
      <c r="G32" s="13">
        <f t="shared" si="1"/>
        <v>356.73700000000002</v>
      </c>
      <c r="H32" s="6"/>
    </row>
    <row r="33" spans="1:8" x14ac:dyDescent="0.25">
      <c r="A33" s="18"/>
      <c r="B33" s="36" t="s">
        <v>46</v>
      </c>
      <c r="C33" s="33">
        <v>228.31200000000001</v>
      </c>
      <c r="D33" s="19">
        <v>1</v>
      </c>
      <c r="E33" s="12">
        <f t="shared" si="2"/>
        <v>228.31200000000001</v>
      </c>
      <c r="F33" s="11">
        <v>1</v>
      </c>
      <c r="G33" s="13">
        <f t="shared" si="1"/>
        <v>228.31200000000001</v>
      </c>
      <c r="H33" s="6"/>
    </row>
    <row r="34" spans="1:8" x14ac:dyDescent="0.25">
      <c r="A34" s="18"/>
      <c r="B34" s="36" t="s">
        <v>47</v>
      </c>
      <c r="C34" s="33">
        <v>18</v>
      </c>
      <c r="D34" s="19">
        <v>6.5</v>
      </c>
      <c r="E34" s="12">
        <f t="shared" si="2"/>
        <v>117</v>
      </c>
      <c r="F34" s="11">
        <v>4.5</v>
      </c>
      <c r="G34" s="13">
        <f t="shared" si="1"/>
        <v>81</v>
      </c>
      <c r="H34" s="6"/>
    </row>
    <row r="35" spans="1:8" x14ac:dyDescent="0.25">
      <c r="A35" s="18"/>
      <c r="B35" s="36" t="s">
        <v>48</v>
      </c>
      <c r="C35" s="33">
        <v>5.019815059445178</v>
      </c>
      <c r="D35" s="19">
        <v>25</v>
      </c>
      <c r="E35" s="12">
        <f t="shared" si="2"/>
        <v>125.49537648612944</v>
      </c>
      <c r="F35" s="11">
        <v>30</v>
      </c>
      <c r="G35" s="13">
        <f t="shared" si="1"/>
        <v>150.59445178335534</v>
      </c>
      <c r="H35" s="6"/>
    </row>
    <row r="36" spans="1:8" ht="13.5" customHeight="1" x14ac:dyDescent="0.25">
      <c r="A36" s="18"/>
      <c r="B36" s="36" t="s">
        <v>49</v>
      </c>
      <c r="C36" s="33">
        <v>84.8</v>
      </c>
      <c r="D36" s="19">
        <v>0.5</v>
      </c>
      <c r="E36" s="12">
        <f t="shared" si="2"/>
        <v>42.4</v>
      </c>
      <c r="F36" s="11">
        <v>0.5</v>
      </c>
      <c r="G36" s="13">
        <f t="shared" si="1"/>
        <v>42.4</v>
      </c>
      <c r="H36" s="6"/>
    </row>
    <row r="37" spans="1:8" ht="25.5" x14ac:dyDescent="0.25">
      <c r="A37" s="18"/>
      <c r="B37" s="36" t="s">
        <v>50</v>
      </c>
      <c r="C37" s="33">
        <v>580</v>
      </c>
      <c r="D37" s="19"/>
      <c r="E37" s="12"/>
      <c r="F37" s="11">
        <v>5</v>
      </c>
      <c r="G37" s="13">
        <f t="shared" si="1"/>
        <v>2900</v>
      </c>
      <c r="H37" s="6"/>
    </row>
    <row r="38" spans="1:8" x14ac:dyDescent="0.25">
      <c r="A38" s="18"/>
      <c r="H38" s="6"/>
    </row>
    <row r="39" spans="1:8" s="4" customFormat="1" x14ac:dyDescent="0.25">
      <c r="A39" s="18"/>
      <c r="H39" s="47"/>
    </row>
    <row r="40" spans="1:8" s="4" customFormat="1" x14ac:dyDescent="0.25">
      <c r="A40" s="18"/>
      <c r="B40" s="70" t="s">
        <v>51</v>
      </c>
      <c r="C40" s="70"/>
      <c r="D40" s="45" t="s">
        <v>36</v>
      </c>
      <c r="E40" s="46">
        <f>SUM(E24:E37)</f>
        <v>7495.6305059445176</v>
      </c>
      <c r="F40" s="45" t="s">
        <v>37</v>
      </c>
      <c r="G40" s="46">
        <f>SUM(G24:G37)</f>
        <v>8049.3434517833548</v>
      </c>
      <c r="H40" s="6"/>
    </row>
    <row r="41" spans="1:8" s="4" customFormat="1" x14ac:dyDescent="0.25">
      <c r="A41" s="18"/>
      <c r="B41" s="24"/>
      <c r="C41" s="21"/>
      <c r="D41" s="21"/>
      <c r="E41" s="21"/>
      <c r="F41" s="44"/>
      <c r="G41" s="44"/>
      <c r="H41" s="47"/>
    </row>
    <row r="42" spans="1:8" s="4" customFormat="1" x14ac:dyDescent="0.25">
      <c r="A42" s="6"/>
      <c r="B42" s="7"/>
      <c r="C42" s="6"/>
      <c r="D42" s="6"/>
      <c r="E42" s="18"/>
      <c r="F42" s="48" t="s">
        <v>62</v>
      </c>
      <c r="G42" s="46">
        <f>G40+E40</f>
        <v>15544.973957727872</v>
      </c>
      <c r="H42" s="6"/>
    </row>
    <row r="43" spans="1:8" s="4" customFormat="1" x14ac:dyDescent="0.25">
      <c r="A43" s="6"/>
      <c r="B43" s="7"/>
      <c r="C43" s="6"/>
      <c r="D43" s="6"/>
      <c r="E43" s="6"/>
      <c r="F43" s="6"/>
      <c r="G43" s="6"/>
      <c r="H43" s="6"/>
    </row>
    <row r="44" spans="1:8" s="4" customFormat="1" x14ac:dyDescent="0.25">
      <c r="B44" s="36" t="s">
        <v>185</v>
      </c>
      <c r="C44" s="33">
        <v>977</v>
      </c>
      <c r="D44" s="19">
        <v>1</v>
      </c>
      <c r="E44" s="12">
        <f>D44*C44</f>
        <v>977</v>
      </c>
      <c r="F44" s="11">
        <v>1</v>
      </c>
      <c r="G44" s="13">
        <f>F44*C44</f>
        <v>977</v>
      </c>
    </row>
    <row r="45" spans="1:8" s="4" customFormat="1" x14ac:dyDescent="0.25">
      <c r="B45" s="7"/>
      <c r="G45" s="7"/>
    </row>
    <row r="46" spans="1:8" s="4" customFormat="1" x14ac:dyDescent="0.25">
      <c r="B46" s="7"/>
      <c r="F46" s="48" t="s">
        <v>186</v>
      </c>
      <c r="G46" s="46">
        <f>G44+E44</f>
        <v>1954</v>
      </c>
    </row>
    <row r="47" spans="1:8" s="4" customFormat="1" x14ac:dyDescent="0.25">
      <c r="B47" s="7"/>
      <c r="G47" s="7"/>
    </row>
    <row r="48" spans="1:8" s="4" customFormat="1" x14ac:dyDescent="0.25">
      <c r="B48" s="7"/>
      <c r="G48" s="7"/>
    </row>
    <row r="49" spans="2:7" s="4" customFormat="1" x14ac:dyDescent="0.25">
      <c r="B49" s="7"/>
      <c r="G49" s="7"/>
    </row>
    <row r="50" spans="2:7" s="4" customFormat="1" x14ac:dyDescent="0.25">
      <c r="B50" s="7"/>
      <c r="G50" s="7"/>
    </row>
    <row r="51" spans="2:7" s="4" customFormat="1" x14ac:dyDescent="0.25">
      <c r="B51" s="7"/>
      <c r="G51" s="7"/>
    </row>
    <row r="52" spans="2:7" s="4" customFormat="1" x14ac:dyDescent="0.25">
      <c r="B52" s="7"/>
      <c r="G52" s="7"/>
    </row>
    <row r="53" spans="2:7" s="4" customFormat="1" x14ac:dyDescent="0.25">
      <c r="B53" s="7"/>
      <c r="G53" s="7"/>
    </row>
    <row r="54" spans="2:7" s="4" customFormat="1" x14ac:dyDescent="0.25">
      <c r="B54" s="7"/>
      <c r="G54" s="7"/>
    </row>
    <row r="55" spans="2:7" s="4" customFormat="1" x14ac:dyDescent="0.25">
      <c r="B55" s="7"/>
      <c r="G55" s="7"/>
    </row>
    <row r="56" spans="2:7" s="4" customFormat="1" x14ac:dyDescent="0.25">
      <c r="B56" s="7"/>
      <c r="G56" s="7"/>
    </row>
  </sheetData>
  <mergeCells count="2">
    <mergeCell ref="B4:E4"/>
    <mergeCell ref="B40:C40"/>
  </mergeCells>
  <hyperlinks>
    <hyperlink ref="H8" r:id="rId1" xr:uid="{ECFAD853-A53E-4645-BDBD-C61EFAAAAFE6}"/>
    <hyperlink ref="H6" r:id="rId2" xr:uid="{57DE2605-A314-46EE-9470-803275C29DB1}"/>
    <hyperlink ref="H7" r:id="rId3" xr:uid="{A583AB71-775F-43AE-B100-0F2F39FC6366}"/>
    <hyperlink ref="H9" r:id="rId4" xr:uid="{32C107DF-977E-49D5-8286-F1503B96B1F2}"/>
    <hyperlink ref="H11" r:id="rId5" xr:uid="{FF546765-94CA-4FD3-A62F-68664BF47077}"/>
    <hyperlink ref="H10" r:id="rId6" xr:uid="{C8C66295-B20B-40BC-B3E1-16C03496612B}"/>
    <hyperlink ref="H12" r:id="rId7" xr:uid="{DA17AA09-20A1-4FFC-B16F-44A400DA2566}"/>
    <hyperlink ref="H13" r:id="rId8" location="position=2&amp;search_layout=stack&amp;type=item&amp;tracking_id=103e348f-b925-4f43-97c6-56a91355fc64" display="https://madretierra.mercadoshops.com.co/MCO-592249485-flor-de-jamaica-en-polvo-x-1000g-1-kilo-_JM - position=2&amp;search_layout=stack&amp;type=item&amp;tracking_id=103e348f-b925-4f43-97c6-56a91355fc64" xr:uid="{63E0350D-1A31-4B27-ABA9-16851882F7E2}"/>
    <hyperlink ref="H14" r:id="rId9" xr:uid="{7DB55A8E-B3E8-4453-BF07-0773C99B5E5E}"/>
    <hyperlink ref="H15" r:id="rId10" xr:uid="{CC1A1B67-F444-4B19-BF20-708A9D2C58E8}"/>
    <hyperlink ref="H16" r:id="rId11" xr:uid="{1A073F73-9CB9-4070-B56E-A8B1B7322571}"/>
    <hyperlink ref="H17" r:id="rId12" xr:uid="{CB8D4C8B-B6D1-4CA0-A764-EF097845590A}"/>
    <hyperlink ref="H18" r:id="rId13" xr:uid="{DD503692-0475-4D0B-A7B0-1ED9D2A4D5B2}"/>
    <hyperlink ref="H19" r:id="rId14" xr:uid="{679D0014-45EC-4D68-BED3-5E53FF3026D5}"/>
    <hyperlink ref="H20" r:id="rId15" xr:uid="{9E8F1F12-CAAC-4E39-BD14-9B4185AFC852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Maquinaria - equipos de Oficina</vt:lpstr>
      <vt:lpstr>Materias primas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USER</cp:lastModifiedBy>
  <dcterms:created xsi:type="dcterms:W3CDTF">2022-01-13T21:48:46Z</dcterms:created>
  <dcterms:modified xsi:type="dcterms:W3CDTF">2023-03-27T02:31:44Z</dcterms:modified>
</cp:coreProperties>
</file>